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heet1" sheetId="1" state="visible" r:id="rId3"/>
    <sheet name="Poprawne Dane" sheetId="2" state="visible" r:id="rId4"/>
    <sheet name="Arkusz3" sheetId="3" state="visible" r:id="rId5"/>
  </sheets>
  <definedNames>
    <definedName function="false" hidden="true" localSheetId="1" name="_xlnm._FilterDatabase" vbProcedure="false">'Poprawne Dane'!$A$1:$D$1584</definedName>
    <definedName function="false" hidden="true" localSheetId="0" name="_xlnm._FilterDatabase" vbProcedure="false">Sheet1!$A$1:$AR$1368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<sst xmlns="http://schemas.openxmlformats.org/spreadsheetml/2006/main" count="42950" uniqueCount="13645">
  <si>
    <t xml:space="preserve">ID</t>
  </si>
  <si>
    <t xml:space="preserve">Nazwa</t>
  </si>
  <si>
    <t xml:space="preserve">Status</t>
  </si>
  <si>
    <t xml:space="preserve">Opis</t>
  </si>
  <si>
    <t xml:space="preserve">Data utworzenia</t>
  </si>
  <si>
    <t xml:space="preserve">Data aktualizacji</t>
  </si>
  <si>
    <t xml:space="preserve">Przypisani</t>
  </si>
  <si>
    <t xml:space="preserve">📝 Category</t>
  </si>
  <si>
    <t xml:space="preserve">💼 Regulations accept</t>
  </si>
  <si>
    <t xml:space="preserve">🤝 Merchant Group</t>
  </si>
  <si>
    <t xml:space="preserve">🤝 Base. Account Type </t>
  </si>
  <si>
    <t xml:space="preserve">📧 Merchant mail</t>
  </si>
  <si>
    <t xml:space="preserve">NIP</t>
  </si>
  <si>
    <t xml:space="preserve">🪪 Merchant ID</t>
  </si>
  <si>
    <t xml:space="preserve">📍 Merchant Adres</t>
  </si>
  <si>
    <t xml:space="preserve">✉️ Merchant Mail FV</t>
  </si>
  <si>
    <t xml:space="preserve">🤝 Produkty Merchanta</t>
  </si>
  <si>
    <t xml:space="preserve">📍 Return Adres</t>
  </si>
  <si>
    <t xml:space="preserve">☎️ Telefon</t>
  </si>
  <si>
    <t xml:space="preserve">🌐 Website</t>
  </si>
  <si>
    <t xml:space="preserve">🗓️ Next Meeting Date:</t>
  </si>
  <si>
    <t xml:space="preserve">🗓️ Held first meeting</t>
  </si>
  <si>
    <t xml:space="preserve">StatusBar Shortcut</t>
  </si>
  <si>
    <t xml:space="preserve">📝 Mail warunki</t>
  </si>
  <si>
    <t xml:space="preserve">🤝 Warunki</t>
  </si>
  <si>
    <t xml:space="preserve">🤝 Main Category</t>
  </si>
  <si>
    <t xml:space="preserve">Merchant BL ID</t>
  </si>
  <si>
    <t xml:space="preserve">Merchant KAM</t>
  </si>
  <si>
    <t xml:space="preserve">🗓️ Regulations email date sent</t>
  </si>
  <si>
    <t xml:space="preserve">Merchant Information Form</t>
  </si>
  <si>
    <t xml:space="preserve">📁 SM Bestsellers upload</t>
  </si>
  <si>
    <t xml:space="preserve">🤝 Merchant KAM (link)</t>
  </si>
  <si>
    <t xml:space="preserve">🗓️ Regulations accept date</t>
  </si>
  <si>
    <t xml:space="preserve">🤝 Regulations Accept Relation</t>
  </si>
  <si>
    <t xml:space="preserve">🗓️ AVG Sent -&gt; Accept</t>
  </si>
  <si>
    <t xml:space="preserve">🗓️ Listing ready Date</t>
  </si>
  <si>
    <t xml:space="preserve">🗓️ AVG Sent -&gt; Listing </t>
  </si>
  <si>
    <t xml:space="preserve">🗓️ AVG Accept -&gt; Listing</t>
  </si>
  <si>
    <t xml:space="preserve">Akceptacja Regulaminu</t>
  </si>
  <si>
    <t xml:space="preserve">🔄 SYNC WITH SM</t>
  </si>
  <si>
    <t xml:space="preserve">🤝 Status</t>
  </si>
  <si>
    <t xml:space="preserve">🤝 Price Check</t>
  </si>
  <si>
    <t xml:space="preserve">Podmiana nazwy</t>
  </si>
  <si>
    <t xml:space="preserve">💌 Price Check fail Mail</t>
  </si>
  <si>
    <t xml:space="preserve">Poprawne formatowanie daty podpisania regulaminu :</t>
  </si>
  <si>
    <t xml:space="preserve">86c5017ty</t>
  </si>
  <si>
    <t xml:space="preserve">WORLD SUPPORT SERVICE SPÓŁKA Z OGRANICZONĄ ODPOWIEDZIALNOŚCIĄ</t>
  </si>
  <si>
    <t xml:space="preserve">nowe zgłoszenia</t>
  </si>
  <si>
    <t xml:space="preserve">telkomp@telkomp.net</t>
  </si>
  <si>
    <t xml:space="preserve">7543102027</t>
  </si>
  <si>
    <t xml:space="preserve">5006539</t>
  </si>
  <si>
    <t xml:space="preserve">+48600980945</t>
  </si>
  <si>
    <t xml:space="preserve">86c4zrdxx</t>
  </si>
  <si>
    <t xml:space="preserve">Malokee Anna Sicińska</t>
  </si>
  <si>
    <t xml:space="preserve">premerchant</t>
  </si>
  <si>
    <t xml:space="preserve">hello@malokee.com</t>
  </si>
  <si>
    <t xml:space="preserve">Katarzyna Hutnik</t>
  </si>
  <si>
    <t xml:space="preserve">6711633174</t>
  </si>
  <si>
    <t xml:space="preserve">5024221</t>
  </si>
  <si>
    <t xml:space="preserve">+48602441187</t>
  </si>
  <si>
    <t xml:space="preserve">1754964000000</t>
  </si>
  <si>
    <t xml:space="preserve">86c4zr7xx</t>
  </si>
  <si>
    <t xml:space="preserve">G&amp;S SPÓŁKA Z OGRANICZONĄ ODPOWIEDZIALNOŚCIĄ</t>
  </si>
  <si>
    <t xml:space="preserve">Marta Szczepaniak</t>
  </si>
  <si>
    <t xml:space="preserve">gramsasztrajt@gmail.com</t>
  </si>
  <si>
    <t xml:space="preserve">5621821434</t>
  </si>
  <si>
    <t xml:space="preserve">5022575</t>
  </si>
  <si>
    <t xml:space="preserve">+48531043804</t>
  </si>
  <si>
    <t xml:space="preserve">http://brak.pl</t>
  </si>
  <si>
    <t xml:space="preserve">1755050400000</t>
  </si>
  <si>
    <t xml:space="preserve">86c4zq84p</t>
  </si>
  <si>
    <t xml:space="preserve">FIRMA HANDLOWO USŁUGOWA "ALEKSANDRA"</t>
  </si>
  <si>
    <t xml:space="preserve">lukaszbartczak@op.pl</t>
  </si>
  <si>
    <t xml:space="preserve">9680869195</t>
  </si>
  <si>
    <t xml:space="preserve">4028969</t>
  </si>
  <si>
    <t xml:space="preserve">+48505272017</t>
  </si>
  <si>
    <t xml:space="preserve">86c4znjhr</t>
  </si>
  <si>
    <t xml:space="preserve">Brak konta w bazie Base. / Migguel</t>
  </si>
  <si>
    <t xml:space="preserve">12.08 Założył konto na BL</t>
  </si>
  <si>
    <t xml:space="preserve">true</t>
  </si>
  <si>
    <t xml:space="preserve">migguel1989@gmail.com</t>
  </si>
  <si>
    <t xml:space="preserve">9482486938</t>
  </si>
  <si>
    <t xml:space="preserve">https://migguel.pl/</t>
  </si>
  <si>
    <t xml:space="preserve">9219ed17-1e2b-4bfe-8527-4ebdb6b37df6</t>
  </si>
  <si>
    <t xml:space="preserve">{'id': '86c504zq3', 'name': 'Migguel Michał Turek Radom', 'status': 'akceptacja', 'color': '#008844', 'custom_type': None, 'team_id': '4659923', 'deleted': False, 'url': 'https://app.clickup.com/t/86c504zq3', 'access': True}</t>
  </si>
  <si>
    <t xml:space="preserve">1</t>
  </si>
  <si>
    <t xml:space="preserve">86c4zkccv</t>
  </si>
  <si>
    <t xml:space="preserve">P.H.MEGAPRODUKTY ARKADIUSZ DUTKOWSKI</t>
  </si>
  <si>
    <t xml:space="preserve">megaprodukty@gmail.com</t>
  </si>
  <si>
    <t xml:space="preserve">6951470955</t>
  </si>
  <si>
    <t xml:space="preserve">1000177</t>
  </si>
  <si>
    <t xml:space="preserve">+48535014428</t>
  </si>
  <si>
    <t xml:space="preserve">86c4zj17e</t>
  </si>
  <si>
    <t xml:space="preserve">RAFEX RAFAŁ CYRANKIEWICZ</t>
  </si>
  <si>
    <t xml:space="preserve">rafex.eu@gmail.com</t>
  </si>
  <si>
    <t xml:space="preserve">9462287779</t>
  </si>
  <si>
    <t xml:space="preserve">4025559</t>
  </si>
  <si>
    <t xml:space="preserve">692352365</t>
  </si>
  <si>
    <t xml:space="preserve">86c4zght3</t>
  </si>
  <si>
    <t xml:space="preserve">FIRMA "RAD-STOL" S.C.ANDRZEJ DRABIK,MONIKA DRABIK</t>
  </si>
  <si>
    <t xml:space="preserve">allegro@radstol.pl</t>
  </si>
  <si>
    <t xml:space="preserve">7721979532</t>
  </si>
  <si>
    <t xml:space="preserve">2010943</t>
  </si>
  <si>
    <t xml:space="preserve">607656633</t>
  </si>
  <si>
    <t xml:space="preserve">86c4ze9np</t>
  </si>
  <si>
    <t xml:space="preserve">JMART Joanna Reutt</t>
  </si>
  <si>
    <t xml:space="preserve">Sylwia Antczak</t>
  </si>
  <si>
    <t xml:space="preserve">weloniki.sklep@gmail.com</t>
  </si>
  <si>
    <t xml:space="preserve">9561343498</t>
  </si>
  <si>
    <t xml:space="preserve">16145</t>
  </si>
  <si>
    <t xml:space="preserve">+48609807506</t>
  </si>
  <si>
    <t xml:space="preserve">https://allegro.pl/uzytkownik/JMart_suknie/sklep</t>
  </si>
  <si>
    <t xml:space="preserve">86c4z5fv6</t>
  </si>
  <si>
    <t xml:space="preserve">Garnetis Sp. z o.o.</t>
  </si>
  <si>
    <t xml:space="preserve">info@hugh-butler.com</t>
  </si>
  <si>
    <t xml:space="preserve">5783164558</t>
  </si>
  <si>
    <t xml:space="preserve">4033257</t>
  </si>
  <si>
    <t xml:space="preserve">+48510084846</t>
  </si>
  <si>
    <t xml:space="preserve">http://hugh@butler.com</t>
  </si>
  <si>
    <t xml:space="preserve">1754877600000</t>
  </si>
  <si>
    <t xml:space="preserve">86c4z56vm</t>
  </si>
  <si>
    <t xml:space="preserve">ER4 Invest Spółka z o.o</t>
  </si>
  <si>
    <t xml:space="preserve">rafal@er4.pl</t>
  </si>
  <si>
    <t xml:space="preserve">8133817170</t>
  </si>
  <si>
    <t xml:space="preserve">19290</t>
  </si>
  <si>
    <t xml:space="preserve">+48570727670</t>
  </si>
  <si>
    <t xml:space="preserve">{'id': '86c4zqnec', 'name': 'ER4 Invest Spółka z o.o.', 'status': 'akceptacja', 'color': '#008844', 'custom_type': None, 'team_id': '4659923', 'deleted': False, 'url': 'https://app.clickup.com/t/86c4zqnec', 'access': True}</t>
  </si>
  <si>
    <t xml:space="preserve">0</t>
  </si>
  <si>
    <t xml:space="preserve">86c4z2ymr</t>
  </si>
  <si>
    <t xml:space="preserve">LECHPOL ELECTRONICS LESZEK Spółka komandytowa</t>
  </si>
  <si>
    <t xml:space="preserve">Michał Rak</t>
  </si>
  <si>
    <t xml:space="preserve">rafal@lechpol.pl</t>
  </si>
  <si>
    <t xml:space="preserve">8262194280</t>
  </si>
  <si>
    <t xml:space="preserve">10436</t>
  </si>
  <si>
    <t xml:space="preserve">+48256850060</t>
  </si>
  <si>
    <t xml:space="preserve">https://www.lechpol.pl/</t>
  </si>
  <si>
    <t xml:space="preserve">Piotr Łempicki</t>
  </si>
  <si>
    <t xml:space="preserve">86c4z2qyv</t>
  </si>
  <si>
    <t xml:space="preserve">KOMEX SPÓŁKA AKCYJNA</t>
  </si>
  <si>
    <t xml:space="preserve">hurt@komexgsm.pl</t>
  </si>
  <si>
    <t xml:space="preserve">5262643581</t>
  </si>
  <si>
    <t xml:space="preserve">5008628</t>
  </si>
  <si>
    <t xml:space="preserve">+48662162769</t>
  </si>
  <si>
    <t xml:space="preserve">86c4z2e3g</t>
  </si>
  <si>
    <t xml:space="preserve">AT - OUTLET BIEDROŃ SZECÓWKA SPÓŁKA KOMANDYTOWA</t>
  </si>
  <si>
    <t xml:space="preserve">kontakt@at-outlet.pl</t>
  </si>
  <si>
    <t xml:space="preserve">5732848991</t>
  </si>
  <si>
    <t xml:space="preserve">3036051</t>
  </si>
  <si>
    <t xml:space="preserve">+48694864893</t>
  </si>
  <si>
    <t xml:space="preserve">https://at-outlet.pl/</t>
  </si>
  <si>
    <t xml:space="preserve">86c4z0rxr</t>
  </si>
  <si>
    <t xml:space="preserve">PRESTIGE INVESTMENTS ANNA KUŹMIAK</t>
  </si>
  <si>
    <t xml:space="preserve">tymek.kuzmiak@gmail.com</t>
  </si>
  <si>
    <t xml:space="preserve">7381021817</t>
  </si>
  <si>
    <t xml:space="preserve">6006888</t>
  </si>
  <si>
    <t xml:space="preserve">+48537002844</t>
  </si>
  <si>
    <t xml:space="preserve">86c4yznwk</t>
  </si>
  <si>
    <t xml:space="preserve">"LANGMAT" Mateusz Zakęs</t>
  </si>
  <si>
    <t xml:space="preserve">ID: numer_z_tokenu_BLC (LANGMAT) SM 
BLT_5014224_9fb8e36b6b09329b4779461415f7f31917bfa14669b108f465d58c4751a275dc3821f613d849013c35a1e4c3d914252295b16a59fc9e8a5a4e3587088dab5376d67576296df14e52e01a7951fea595cbef79b77f353f6d0a2549d628a0eb55de20401a3bbe8da8ae86d1ab81b233ed1675f7674d085c7a3af06b
Base Merchant GREAT
BLT_5014224_2f04f2535c643fb07eb285f62aa52f54c533db6df3e6b411f34054638fc79df67518e5cc3a298b90dfffdfde87523c64e8c16f8d5c7fc199c3762d2d89c794f50cff5338499241c7ed187e8a6fcb559ede3287228bbcf8ebb711be49a2cc09fb7d60552e65d492d7fa59e4ad20c5521b3845ddb0173f1f11bf9a
ID: numer_z_tokenu_BLC (LANGMAT) EXTRA
BLT_5014224_6264ed2056bb3c78b4d8fd8fcb8696c328ecb1ed99fa40d03b864bcfa2d16eedceea298c98062bbac633d1a219861805275667c3b9d9e4b69acdeac6fd8797c4244f3abe6f923303c15d93ba8be1b69082d5da3b43310a2b4102e7594de34c844762d19e0566f9afbf8cdff957ad3966976b6da29b2bdafe9a68</t>
  </si>
  <si>
    <t xml:space="preserve">langmat@o2.pl</t>
  </si>
  <si>
    <t xml:space="preserve">5992619980</t>
  </si>
  <si>
    <t xml:space="preserve">5014224</t>
  </si>
  <si>
    <t xml:space="preserve">+48501064745</t>
  </si>
  <si>
    <t xml:space="preserve">{'id': '86c4zbanh', 'name': '"LANGMAT" Mateusz Zakęs ', 'status': 'akceptacja', 'color': '#008844', 'custom_type': None, 'team_id': '4659923', 'deleted': False, 'url': 'https://app.clickup.com/t/86c4zbanh', 'access': True}</t>
  </si>
  <si>
    <t xml:space="preserve">86c4ypnd3</t>
  </si>
  <si>
    <t xml:space="preserve">GRZEGORZ FRANASZEK F.H.U. EFEKT</t>
  </si>
  <si>
    <t xml:space="preserve">gkefekt@wp.pl</t>
  </si>
  <si>
    <t xml:space="preserve">6751220165</t>
  </si>
  <si>
    <t xml:space="preserve">4014371</t>
  </si>
  <si>
    <t xml:space="preserve">501031535</t>
  </si>
  <si>
    <t xml:space="preserve">https://www.edukamp.pl/</t>
  </si>
  <si>
    <t xml:space="preserve">86c4yg4df</t>
  </si>
  <si>
    <t xml:space="preserve">Izabela Szczepańska</t>
  </si>
  <si>
    <t xml:space="preserve">sklep@ekodomek.eu</t>
  </si>
  <si>
    <t xml:space="preserve">6332123960</t>
  </si>
  <si>
    <t xml:space="preserve">4019809</t>
  </si>
  <si>
    <t xml:space="preserve">785787231</t>
  </si>
  <si>
    <t xml:space="preserve">86c4yf9rt</t>
  </si>
  <si>
    <t xml:space="preserve">Brak konta w bazie Base.</t>
  </si>
  <si>
    <t xml:space="preserve">brak danych do kontaktu</t>
  </si>
  <si>
    <t xml:space="preserve">5273113881</t>
  </si>
  <si>
    <t xml:space="preserve">86c4ye0eu</t>
  </si>
  <si>
    <t xml:space="preserve">GBB Sp. z o.o.</t>
  </si>
  <si>
    <t xml:space="preserve">info@givebackbox.org.uk</t>
  </si>
  <si>
    <t xml:space="preserve">mariusz.biela@gmail.com</t>
  </si>
  <si>
    <t xml:space="preserve">8272322673</t>
  </si>
  <si>
    <t xml:space="preserve">1007816</t>
  </si>
  <si>
    <t xml:space="preserve">+48797784037</t>
  </si>
  <si>
    <t xml:space="preserve">{'id': '86c500v4a', 'name': 'GBB SPÓŁKA Z OGRANICZONĄ ODPOWIEDZIALNOŚCIĄ', 'status': 'akceptacja', 'color': '#008844', 'custom_type': None, 'team_id': '4659923', 'deleted': False, 'url': 'https://app.clickup.com/t/86c500v4a', 'access': True}</t>
  </si>
  <si>
    <t xml:space="preserve">2</t>
  </si>
  <si>
    <t xml:space="preserve">86c4y9ua5</t>
  </si>
  <si>
    <t xml:space="preserve">TREZADO SPÓŁKA Z OGRANICZONĄ ODPOWIEDZIALNOŚCIĄ</t>
  </si>
  <si>
    <t xml:space="preserve">trezado@trezado.pl</t>
  </si>
  <si>
    <t xml:space="preserve">8252119360</t>
  </si>
  <si>
    <t xml:space="preserve">3008291</t>
  </si>
  <si>
    <t xml:space="preserve">48000000000</t>
  </si>
  <si>
    <t xml:space="preserve">1754618400000</t>
  </si>
  <si>
    <t xml:space="preserve">1754791200000</t>
  </si>
  <si>
    <t xml:space="preserve">{'id': '86c4yn4rq', 'name': 'Trezado Spółka z ograniczoną odpowiedzialnością', 'status': 'akceptacja', 'color': '#008844', 'custom_type': None, 'team_id': '4659923', 'deleted': False, 'url': 'https://app.clickup.com/t/86c4yn4rq', 'access': True}</t>
  </si>
  <si>
    <t xml:space="preserve">86c4y9n8g</t>
  </si>
  <si>
    <t xml:space="preserve">BULWA Z GDYNI Damian Zamojski</t>
  </si>
  <si>
    <t xml:space="preserve">damian@zamojski.eu</t>
  </si>
  <si>
    <t xml:space="preserve">8481862907</t>
  </si>
  <si>
    <t xml:space="preserve">5026905</t>
  </si>
  <si>
    <t xml:space="preserve">+48792370226</t>
  </si>
  <si>
    <t xml:space="preserve">https://bulwazgdyni.pl</t>
  </si>
  <si>
    <t xml:space="preserve">86c4y8tmb</t>
  </si>
  <si>
    <t xml:space="preserve">StoffTex</t>
  </si>
  <si>
    <t xml:space="preserve">prośba o kontakt z klientem - produkty na wymiar po ustaleniu z klientem, brak możliwości wystawienia takich ofert.</t>
  </si>
  <si>
    <t xml:space="preserve">info@stofftex.de</t>
  </si>
  <si>
    <t xml:space="preserve">8522330893</t>
  </si>
  <si>
    <t xml:space="preserve">13995</t>
  </si>
  <si>
    <t xml:space="preserve">+48601799535</t>
  </si>
  <si>
    <t xml:space="preserve">https://allegro.pl/uzytkownik/stofftex</t>
  </si>
  <si>
    <t xml:space="preserve">86c4y8hh8</t>
  </si>
  <si>
    <t xml:space="preserve">Marcin Piczman WWW.POLOPOLO.PL</t>
  </si>
  <si>
    <t xml:space="preserve">patryk@advibes.pl</t>
  </si>
  <si>
    <t xml:space="preserve">6652839223</t>
  </si>
  <si>
    <t xml:space="preserve">3036929</t>
  </si>
  <si>
    <t xml:space="preserve">533830033</t>
  </si>
  <si>
    <t xml:space="preserve">{'id': '86c4y8qnf', 'name': 'Marcin Piczman WWW.POLOPOLO.PL ', 'status': 'akceptacja', 'color': '#008844', 'custom_type': None, 'team_id': '4659923', 'deleted': False, 'url': 'https://app.clickup.com/t/86c4y8qnf', 'access': True}</t>
  </si>
  <si>
    <t xml:space="preserve">86c4y7m2e</t>
  </si>
  <si>
    <t xml:space="preserve">Leah Macharia</t>
  </si>
  <si>
    <t xml:space="preserve">ad.1 BLT_3008144_7b77a425d1ad3ae2c7402c2c6c14fff24942663fe10bff925438e6737e9e4c3489e95708484f958c996facfe5539de68be896aa03d86839a453373452ce0c988f929db0e7bdb46bc6512428e248db8067bebf2f6550d0db47c8c6d830b011c58a91127bc8b449eaba0ed474546c1c2bf769c09b0ae69aac1524f
ad.2
BLT_3008144_d0be8aef6e0c16a8d18a39bd141d24a9f731ef7c7227f00098a6655219e2669c786c3c4cd8ae8574a5514f710ad264b7313f2f0723f0f1663b442d44c0e218c5165cc4578819fec2b3607b9083105f9896b623bea182e7f94c76d65749caa2e8f319233446ab24736437ae4617203ea1a06907a5414d6ae83735
ad.3
BLT_3008144_13365910bf753ec294cc5f5b73f70814fae1abfa2abca6b5184f486ccb2219136c78394004dff48d8ce06483618eec43e355a00e9a528f002a25605366a84a645c136c12991c6078f7658f08aeadb734ed04a38d3fc1474035a12256ec2bec3eee442fa5f31c5d2e595395199488b951749438e8bd57def60a02</t>
  </si>
  <si>
    <t xml:space="preserve">gathonimacharia2110@gmail.com</t>
  </si>
  <si>
    <t xml:space="preserve">9121932144</t>
  </si>
  <si>
    <t xml:space="preserve">3008144</t>
  </si>
  <si>
    <t xml:space="preserve">+48699825039</t>
  </si>
  <si>
    <t xml:space="preserve">{'id': '86c504ukj', 'name': 'Leah Macharia', 'status': 'merchants', 'color': '#87909e', 'custom_type': 3, 'team_id': '4659923', 'deleted': False, 'url': 'https://app.clickup.com/t/86c504ukj', 'access': True}</t>
  </si>
  <si>
    <t xml:space="preserve">86c4y6qkd</t>
  </si>
  <si>
    <t xml:space="preserve">Daria Tochowicz LAMA</t>
  </si>
  <si>
    <t xml:space="preserve">nana_shop@op.pl</t>
  </si>
  <si>
    <t xml:space="preserve">6821728289</t>
  </si>
  <si>
    <t xml:space="preserve">4018351</t>
  </si>
  <si>
    <t xml:space="preserve">530784208</t>
  </si>
  <si>
    <t xml:space="preserve">86c4y6b7c</t>
  </si>
  <si>
    <t xml:space="preserve">Brak konta w bazie Base. / Firma GRZEGORZ DYJA "HYDROOGRÓD"</t>
  </si>
  <si>
    <t xml:space="preserve">526-005-10-66</t>
  </si>
  <si>
    <t xml:space="preserve">86c4y5t5v</t>
  </si>
  <si>
    <t xml:space="preserve">BUDNIOK TECHNIKA SPÓŁKA Z OGRANICZONĄ ODPOWIEDZIALNOŚCIĄ</t>
  </si>
  <si>
    <t xml:space="preserve">k.jednicki@budniok.com.pl</t>
  </si>
  <si>
    <t xml:space="preserve">5472183157</t>
  </si>
  <si>
    <t xml:space="preserve">4022821</t>
  </si>
  <si>
    <t xml:space="preserve">+48501868860</t>
  </si>
  <si>
    <t xml:space="preserve">86c4y5epa</t>
  </si>
  <si>
    <t xml:space="preserve">Madley Jolanta Rek</t>
  </si>
  <si>
    <t xml:space="preserve">sklep@madley.pl</t>
  </si>
  <si>
    <t xml:space="preserve">8222000890</t>
  </si>
  <si>
    <t xml:space="preserve">11295</t>
  </si>
  <si>
    <t xml:space="preserve">502777807</t>
  </si>
  <si>
    <t xml:space="preserve">86c4y51hu</t>
  </si>
  <si>
    <t xml:space="preserve">BLTN</t>
  </si>
  <si>
    <t xml:space="preserve">michal.tomczak@baltan.pl</t>
  </si>
  <si>
    <t xml:space="preserve">6751778016</t>
  </si>
  <si>
    <t xml:space="preserve">5006323</t>
  </si>
  <si>
    <t xml:space="preserve">+48794132058</t>
  </si>
  <si>
    <t xml:space="preserve">86c4xx5qp</t>
  </si>
  <si>
    <t xml:space="preserve">TonColor Marek Kołodziejski</t>
  </si>
  <si>
    <t xml:space="preserve">biuro@toncolor.com.pl</t>
  </si>
  <si>
    <t xml:space="preserve">9291083477</t>
  </si>
  <si>
    <t xml:space="preserve">4010401</t>
  </si>
  <si>
    <t xml:space="preserve">+48683240707</t>
  </si>
  <si>
    <t xml:space="preserve">86c4xv7bn</t>
  </si>
  <si>
    <t xml:space="preserve">Gdańska Fabryka Mebli Sp. J.</t>
  </si>
  <si>
    <t xml:space="preserve">merchant</t>
  </si>
  <si>
    <t xml:space="preserve">BLT_6005855_51abf9210e87c1fb123f4ab873f9500351accdd49574dcd78618c0d2989253a5d31603ae35feb24293babd4da31ef9a35dcb4c8ef5618b98e0ec9ab091f2947694569ac8457e5bbc9e607e5ec8d7fb17dea74d35e6033e157c13358d280e45a8406fb74fc26fe6ccdcfe079981d07d24323861d9d021f4ca27a9
BLT_6005855_397ef2eac81ec71f2ca205a8d4a5c497da0b8874f81638a0f9e110ded8b101a663dd835d8619d1f7758ad7a08d797e832c8eb88e27607a4619b9f06603e8002507e7ed671278d3a9ca1b06f4be56a15ee347cd64562afd4e5c43bbf069aea71313a5f9b0d39dc32c6f1322b143f2c8c39e4cb703e92a6d27934f
BLT_6005855_1d179926a663b004b5992861a0e66f87ba15543e3fb95073976d1e14dbc722d9d0cee015c30d712a457b3dcb01f2ae303266601fbbc00a42b273578607f576f6adbc2189497aa60eb261a684ccb76bc1cb4a35207de9f0d5735ad1958f8fb3339c0e453a9504d5326a4723ddbe2c93dede3e871ccf7624090945</t>
  </si>
  <si>
    <t xml:space="preserve">d.sulowski@gfm.gda.pl</t>
  </si>
  <si>
    <t xml:space="preserve">5842570166</t>
  </si>
  <si>
    <t xml:space="preserve">6005855</t>
  </si>
  <si>
    <t xml:space="preserve">+4850510886</t>
  </si>
  <si>
    <t xml:space="preserve">{'id': '86c4y7qmn', 'name': 'GDAŃSKA FABRYKA MEBLI DOMOSŁAW SULOWSKI JAKUB DŁUŻEWSKI SPÓŁKA JAWNA', 'status': 'merchants', 'color': '#87909e', 'custom_type': 3, 'team_id': '4659923', 'deleted': False, 'url': 'https://app.clickup.com/t/86c4y7qmn', 'access': True}</t>
  </si>
  <si>
    <t xml:space="preserve">{'id': '86c4y6hn5', 'name': 'GDAŃSKA FABRYKA MEBLI DOMOSŁAW SULOWSKI JAKUB DŁUŻEWSKI SPÓŁKA JAWNA', 'status': 'akceptacja', 'color': '#008844', 'custom_type': None, 'team_id': '4659923', 'deleted': False, 'url': 'https://app.clickup.com/t/86c4y6hn5', 'access': True}</t>
  </si>
  <si>
    <t xml:space="preserve">5</t>
  </si>
  <si>
    <t xml:space="preserve">86c4xuj6q</t>
  </si>
  <si>
    <t xml:space="preserve">DOMOWA APTECZKA SPÓŁKA Z OGRANICZONĄ ODPOWIEDZIALNOŚCIĄ SPÓŁKA KOMANDYTOWA</t>
  </si>
  <si>
    <t xml:space="preserve">j.sadkowski@domowaapteczka.pl</t>
  </si>
  <si>
    <t xml:space="preserve">5291804006</t>
  </si>
  <si>
    <t xml:space="preserve">4035292</t>
  </si>
  <si>
    <t xml:space="preserve">+48533220030</t>
  </si>
  <si>
    <t xml:space="preserve">{'id': '86c4y60uz', 'name': 'Domowa Apteczka', 'status': 'akceptacja', 'color': '#008844', 'custom_type': None, 'team_id': '4659923', 'deleted': False, 'url': 'https://app.clickup.com/t/86c4y60uz', 'access': True}</t>
  </si>
  <si>
    <t xml:space="preserve">86c4xua7x</t>
  </si>
  <si>
    <t xml:space="preserve">MEBLE DC SPÓŁKA Z OGRANICZONĄ ODPOWIEDZIALNOŚCIĄ</t>
  </si>
  <si>
    <t xml:space="preserve">mebledc@mebledc.pl</t>
  </si>
  <si>
    <t xml:space="preserve">8992783801</t>
  </si>
  <si>
    <t xml:space="preserve">4023709</t>
  </si>
  <si>
    <t xml:space="preserve">600572705</t>
  </si>
  <si>
    <t xml:space="preserve">1754532000000</t>
  </si>
  <si>
    <t xml:space="preserve">86c4xtj1p</t>
  </si>
  <si>
    <t xml:space="preserve">PRIMEIRO SPÓŁKA Z OGRANICZONĄ ODPOWIEDZIALNOŚCIĄ</t>
  </si>
  <si>
    <t xml:space="preserve">hurt@primohurt.pl</t>
  </si>
  <si>
    <t xml:space="preserve">5482739521</t>
  </si>
  <si>
    <t xml:space="preserve">4014252</t>
  </si>
  <si>
    <t xml:space="preserve">665243306</t>
  </si>
  <si>
    <t xml:space="preserve">86c4xpyku</t>
  </si>
  <si>
    <t xml:space="preserve">QUATRO 4X4 SPÓŁKA Z OGRANICZONĄ ODPOWIEDZIALNOŚCIĄ</t>
  </si>
  <si>
    <t xml:space="preserve">adrian.pawlak@quatro4x4.pl</t>
  </si>
  <si>
    <t xml:space="preserve">7133111050</t>
  </si>
  <si>
    <t xml:space="preserve">2011173</t>
  </si>
  <si>
    <t xml:space="preserve">602523414</t>
  </si>
  <si>
    <t xml:space="preserve">https://www.quatro4x4.pl/</t>
  </si>
  <si>
    <t xml:space="preserve">86c4xnvq8</t>
  </si>
  <si>
    <t xml:space="preserve">GMR GROUP Sp. z o. o.</t>
  </si>
  <si>
    <t xml:space="preserve">przemyslaw@gemre.com.pl</t>
  </si>
  <si>
    <t xml:space="preserve">1251780042</t>
  </si>
  <si>
    <t xml:space="preserve">6005196</t>
  </si>
  <si>
    <t xml:space="preserve">+48519563988</t>
  </si>
  <si>
    <t xml:space="preserve">86c4xn6cp</t>
  </si>
  <si>
    <t xml:space="preserve">ESPIR S.C.</t>
  </si>
  <si>
    <t xml:space="preserve">faktury@espir.com</t>
  </si>
  <si>
    <t xml:space="preserve">5751836440</t>
  </si>
  <si>
    <t xml:space="preserve">12803</t>
  </si>
  <si>
    <t xml:space="preserve">https://ombre.pl</t>
  </si>
  <si>
    <t xml:space="preserve">Elżbieta Jakubowska</t>
  </si>
  <si>
    <t xml:space="preserve">86c4xakz1</t>
  </si>
  <si>
    <t xml:space="preserve">ITS Piotr Walczak</t>
  </si>
  <si>
    <t xml:space="preserve">pwbpm@me.com</t>
  </si>
  <si>
    <t xml:space="preserve">8762076767</t>
  </si>
  <si>
    <t xml:space="preserve">17034</t>
  </si>
  <si>
    <t xml:space="preserve">501428333</t>
  </si>
  <si>
    <t xml:space="preserve">86c4x8rw8</t>
  </si>
  <si>
    <t xml:space="preserve">MEBLECH Witold Baś</t>
  </si>
  <si>
    <t xml:space="preserve">biuro@meblech.com</t>
  </si>
  <si>
    <t xml:space="preserve">5140306227</t>
  </si>
  <si>
    <t xml:space="preserve">4127</t>
  </si>
  <si>
    <t xml:space="preserve">+48501207663</t>
  </si>
  <si>
    <t xml:space="preserve">1754445600000</t>
  </si>
  <si>
    <t xml:space="preserve">86c4x8q7y</t>
  </si>
  <si>
    <t xml:space="preserve">F.H.U.P- MMD Dawid Zgłobica</t>
  </si>
  <si>
    <t xml:space="preserve">sklepmmd@gmail.com</t>
  </si>
  <si>
    <t xml:space="preserve">8722426244</t>
  </si>
  <si>
    <t xml:space="preserve">4027093</t>
  </si>
  <si>
    <t xml:space="preserve">+48792902544</t>
  </si>
  <si>
    <t xml:space="preserve">86c4x6xeq</t>
  </si>
  <si>
    <t xml:space="preserve">ZEYXO SPÓŁKA Z OGRANICZONĄ ODPOWIEDZIALNOŚCIĄ</t>
  </si>
  <si>
    <t xml:space="preserve">BLT_4000065_57ec6bc40d2a44353708d2b39da65059c6ac33fe8559b74617a6e1f947e5664a687063ef02b65dc44e7029c6045097cd9749f1d4d28d249233203342e102d49604993dd938e00a89a2eb4da8876ba4257cd208db9b93ea887d038e261f2ced83fe236ecbb9ca7d471a4cd40c433d4fb9da6896557cbc8f2b03c0
BLT_4000065_7f42bbb49686b4266b3fa1f8967b2603b5864db954008c8c897f8f0f25e98352b7a451b006a61ae966949c2dfe70c1597c4fa203508bdd5ecfdc29fab29da936fad8c654d97ad67baa2971714418252d21b2bb43fb9b8fdf68e799261ff2ba7eac7e3ded15113fea16a6710cc594bae0b3d06a266265d393b3e3
BLT_4000065_d228ab2fcbbb237c63e8806095675420919f0c2334a11396b7ac9bbd112dcf199ebfda72fdc082501d5b8e69c9e757766a06ed1c8b1402267e9b262a93b83408264e0343d9bbf6e897d6cd49bd28737be630360aa687f927f63e136b00ee82fa11a89c715ee25e95163fb31bd270200cf492babfc050fbdf8ff4</t>
  </si>
  <si>
    <t xml:space="preserve">allegro@zeyxo.com</t>
  </si>
  <si>
    <t xml:space="preserve">8943166563</t>
  </si>
  <si>
    <t xml:space="preserve">4000065</t>
  </si>
  <si>
    <t xml:space="preserve">665818142</t>
  </si>
  <si>
    <t xml:space="preserve">{'id': '86c503mv5', 'name': 'ZEYXO Sp. z o.o.', 'status': 'merchants', 'color': '#87909e', 'custom_type': 3, 'team_id': '4659923', 'deleted': False, 'url': 'https://app.clickup.com/t/86c503mv5', 'access': True}</t>
  </si>
  <si>
    <t xml:space="preserve">{'id': '86c4xv21m', 'name': 'ZEYXO Sp. z o.o.', 'status': 'akceptacja', 'color': '#008844', 'custom_type': None, 'team_id': '4659923', 'deleted': False, 'url': 'https://app.clickup.com/t/86c4xv21m', 'access': True}</t>
  </si>
  <si>
    <t xml:space="preserve">86c4x26c3</t>
  </si>
  <si>
    <t xml:space="preserve">NAVA GROUP NAWROCKI MICHAŁ</t>
  </si>
  <si>
    <t xml:space="preserve">biuro@navagroup.pl</t>
  </si>
  <si>
    <t xml:space="preserve">9680998515</t>
  </si>
  <si>
    <t xml:space="preserve">1010119</t>
  </si>
  <si>
    <t xml:space="preserve">+48603266125</t>
  </si>
  <si>
    <t xml:space="preserve">86c4x0xcz</t>
  </si>
  <si>
    <t xml:space="preserve">SuplePRO ZUZANNA KOZIOŁ</t>
  </si>
  <si>
    <t xml:space="preserve">Kopalniasupli_SM
BLT_6011066_7cb9b11ba2cf86d5380de80dda25be0822f2e6cc4407f6360a6577015b07757886bdb346ec6f3bb0264835bf225f4ccb479b2f171e0448f3169653dc80d4b3d5525f6a20a93a24762408e891cca8cb556b1112358eb1009a1d12fe3e4be45c3cf0fedd7a9a20ea42e26337ef961cad9ba79937c5a330d87aa5ae
Kopalniasupli_GREAT
BLT_6011066_79853fe75ea474b287f15a459c8c13de256d32881b041a4eded5ae0a5cb11e49fe6f2606c2a4b8eb436461987e8ec06b97f768b8c7286fbde6e4055fc16a092fdb7d071d3f01418b727af663094c602e1b9227b8c313b358325df5a9c4738c76a3ad74587109b361904fac28500858022abbb95e962610189aca
Kopalniasupli_EXTRA
BLT_6011066_3b14eec12318d6f5ea4b12c90b9d71701ad23a0dacd42438c08333f51291becd8814965c912fa8479df46a58325f107c71f88e5b42bb6f2533f86bf7b86794d8bf87b093e96bad44f41987138a6949c1bead60fa7139467070fcdc9ea2736e535abdffdab738da7438bd3ccf25de312813c69082d21707ca2293</t>
  </si>
  <si>
    <t xml:space="preserve">kopalniasupli.pl@gmail.com</t>
  </si>
  <si>
    <t xml:space="preserve">6832138083</t>
  </si>
  <si>
    <t xml:space="preserve">{'location': {'lat': 49.9872117, 'lng': 20.0646362}, 'place_id': 'ChIJ5dheoWFBFkcRD7fJGzAnI0g', 'formatted_address': 'Marszałka Józefa Piłsudskiego 55A, 32-020 Wieliczka, Polska'}</t>
  </si>
  <si>
    <t xml:space="preserve">+48513100849</t>
  </si>
  <si>
    <t xml:space="preserve">6011066</t>
  </si>
  <si>
    <t xml:space="preserve">{'id': '86c4z968d', 'name': 'SuplePRO Zuzanna Kozioł', 'status': 'akceptacja', 'color': '#008844', 'custom_type': None, 'team_id': '4659923', 'deleted': False, 'url': 'https://app.clickup.com/t/86c4z968d', 'access': True}</t>
  </si>
  <si>
    <t xml:space="preserve">86c4wyu36</t>
  </si>
  <si>
    <t xml:space="preserve">FIRMA HANDLOWA COTEX-BIS S.C. ZENONA PESTA, ROMAN PESTA,</t>
  </si>
  <si>
    <t xml:space="preserve">CENTRALA@COTEX-BIS.PL</t>
  </si>
  <si>
    <t xml:space="preserve">7441512827</t>
  </si>
  <si>
    <t xml:space="preserve">1007845</t>
  </si>
  <si>
    <t xml:space="preserve">+48530063730</t>
  </si>
  <si>
    <t xml:space="preserve">86c4wytgu</t>
  </si>
  <si>
    <t xml:space="preserve">ADMAtronic</t>
  </si>
  <si>
    <t xml:space="preserve">admatronic@gmail.com</t>
  </si>
  <si>
    <t xml:space="preserve">6772493833</t>
  </si>
  <si>
    <t xml:space="preserve">2007246</t>
  </si>
  <si>
    <t xml:space="preserve">+48791765542</t>
  </si>
  <si>
    <t xml:space="preserve">{'id': '86c5053qc', 'name': 'ADMATRONIC Adrian Świątkowski', 'status': 'akceptacja', 'color': '#008844', 'custom_type': None, 'team_id': '4659923', 'deleted': False, 'url': 'https://app.clickup.com/t/86c5053qc', 'access': True}</t>
  </si>
  <si>
    <t xml:space="preserve">86c4wv4tx</t>
  </si>
  <si>
    <t xml:space="preserve">PLANETA MODY SPÓŁKA Z OGRANICZONĄ ODPOWIEDZIALNOŚCIĄ</t>
  </si>
  <si>
    <t xml:space="preserve">j.polak@planetamody.com.pl</t>
  </si>
  <si>
    <t xml:space="preserve">7393307301</t>
  </si>
  <si>
    <t xml:space="preserve">4021218</t>
  </si>
  <si>
    <t xml:space="preserve">+48515151450</t>
  </si>
  <si>
    <t xml:space="preserve">86c4wthqf</t>
  </si>
  <si>
    <t xml:space="preserve">Dom-Techniczny.PL Piotr Chandij</t>
  </si>
  <si>
    <t xml:space="preserve">piotr.chandij@dom-techniczny.pl</t>
  </si>
  <si>
    <t xml:space="preserve">6782853807</t>
  </si>
  <si>
    <t xml:space="preserve">1010096</t>
  </si>
  <si>
    <t xml:space="preserve">+48124210929</t>
  </si>
  <si>
    <t xml:space="preserve">86c4wt90a</t>
  </si>
  <si>
    <t xml:space="preserve">PH Royal sp. z o.o.</t>
  </si>
  <si>
    <t xml:space="preserve">ID: 3001749( PH Royal) EXTRA
BLT_3001749_f22c4c92777dbaa71287d1258eba2fe649fdc1838f8f5a450fea9afb31a331d98c90132c2385a6d799aab5b0b1f73d48915ab4a42cd9409fd90120fdf698b4abdb17b9183af47d725473539012e2d1f811bb08bf13087a91097baa84d6536e10bbc7ba834716dec70924cddab0d64677d1936eb9bd643381710e
ID: 3001749 ( PH Royal) GREAT
BLT_3001749_4dc8b86e83c7b46f7ebcf73a1c0005058d76f389d604b03e5fe79940fac7dbea790b122a0d4cdfd8429b6268c06a031bcf21631766a0d8bc5c3a70a93dd76a9329b7480c35837227704c86b180130680f75b0d675fafe3aae61a73f401f940211b52417a18a3a59a23d7aa33e6fa83890574d04ed14e73b0f751
ID: 3001749 (PH Royal) SM
BLT_3001749_edf3273da54faf281798d85de12267a78151c1f2e0f41a0b62caa7c087158e16eb98b97695408ae6899a8461eb51b53ea14f3a5f6ac143503355960a458da5abc2a2e1982fb82e987dc7ddfacba2931ba417be878087a82598edd3cec5efecb84e61c674da6ce170242ad950d8631d5c32fe377578c05f2f671e</t>
  </si>
  <si>
    <t xml:space="preserve">royalsprzedaz@gmail.com</t>
  </si>
  <si>
    <t xml:space="preserve">5210526805</t>
  </si>
  <si>
    <t xml:space="preserve">3001749</t>
  </si>
  <si>
    <t xml:space="preserve">+48228975265</t>
  </si>
  <si>
    <t xml:space="preserve">{'id': '86c4y01jc', 'name': 'P.H. Royal', 'status': 'merchants', 'color': '#87909e', 'custom_type': 3, 'team_id': '4659923', 'deleted': False, 'url': 'https://app.clickup.com/t/86c4y01jc', 'access': True}</t>
  </si>
  <si>
    <t xml:space="preserve">{'id': '86c4x9u65', 'name': 'P.H. Royal sp. z.o.o', 'status': 'akceptacja', 'color': '#008844', 'custom_type': None, 'team_id': '4659923', 'deleted': False, 'url': 'https://app.clickup.com/t/86c4x9u65', 'access': True}</t>
  </si>
  <si>
    <t xml:space="preserve">86c4wqeh7</t>
  </si>
  <si>
    <t xml:space="preserve">Geodezja Lublin</t>
  </si>
  <si>
    <t xml:space="preserve">info@surveyingaccessories.eu</t>
  </si>
  <si>
    <t xml:space="preserve">7122595713</t>
  </si>
  <si>
    <t xml:space="preserve">2004108</t>
  </si>
  <si>
    <t xml:space="preserve">+48814634217</t>
  </si>
  <si>
    <t xml:space="preserve">{'id': '86c4x47hc', 'name': 'Geodezja Lublin Mariusz Gorzko', 'status': 'akceptacja', 'color': '#008844', 'custom_type': None, 'team_id': '4659923', 'deleted': False, 'url': 'https://app.clickup.com/t/86c4x47hc', 'access': True}</t>
  </si>
  <si>
    <t xml:space="preserve">86c4wmt3j</t>
  </si>
  <si>
    <t xml:space="preserve">TRICHOPARTNER SPÓŁKA Z OGRANICZONĄ ODPOWIEDZIALNOŚCIĄ</t>
  </si>
  <si>
    <t xml:space="preserve">ID: 4020056 (Merchant_Trichopartner) SM
BLT_4020056_f8b1fa5234494d7e8cfd98567e94ea8f13bad483f13144686c71b458a620a8854dd126a3dc834c03c2b6c201b60c44592c899593759c3639be35d92564ff38c9fbc9c538b9d613e9d944ace2ee24da31e12ad089c7745e469da3a2ffb65821d430ecaf350be2dc6ea34a2d3c604cbb59e11208e4eee9f8935b66
2. ID: 4020056 (Merchant_Trichopartner) GREAT
BLT_4020056_78ead312eb57200e0c9348f81d1bf06d7c50491d862fd3eed11a9017ea535fc02fb31eca0e56388ccca07a8ee3d60bf609b863f5c5d09d2905a66b9c44b7ef91d18ff228402ff1b491d80b6bf3903f0937f118056e7175ea55f12c77026376cfbc17be16fe77330305b9aa93ed1203344928cce241556e4774af
3. ID: 4020056 (Merchant_Trichopartner) EXTRA
BLT_4020056_1773142cce610c0e8a684d2026d44176a32175b37bf441e548a1a627b4dbae41efe618af3c4afa5f3f6bdff0037de99d5f47654de7c2bde5b80e0d99da2884da4f3a608df0fb668bae2cc5f6707aea65ec1c1c9bcb06fe120cf185d21b18a6158db800366bebde341968ea1a215167eac98a7cd54f38d1000970</t>
  </si>
  <si>
    <t xml:space="preserve">Michał Rak, Sylwia Antczak</t>
  </si>
  <si>
    <t xml:space="preserve">andrzej@trichopartner.pl</t>
  </si>
  <si>
    <t xml:space="preserve">5272961555</t>
  </si>
  <si>
    <t xml:space="preserve">3031704</t>
  </si>
  <si>
    <t xml:space="preserve">606744996</t>
  </si>
  <si>
    <t xml:space="preserve">https://trichopartner.pl/</t>
  </si>
  <si>
    <t xml:space="preserve">1751594400000</t>
  </si>
  <si>
    <t xml:space="preserve">1754359200000</t>
  </si>
  <si>
    <t xml:space="preserve">{'id': '86c4x3b2k', 'name': 'Trichopartner sp. z o.o.', 'status': 'akceptacja', 'color': '#008844', 'custom_type': None, 'team_id': '4659923', 'deleted': False, 'url': 'https://app.clickup.com/t/86c4x3b2k', 'access': True}</t>
  </si>
  <si>
    <t xml:space="preserve">86c4wmpkm</t>
  </si>
  <si>
    <t xml:space="preserve">EGURUGROUP SPÓŁKA Z OGRANICZONĄ ODPOWIEDZIALNOŚCIĄ</t>
  </si>
  <si>
    <t xml:space="preserve">biuro@egurugroup.com</t>
  </si>
  <si>
    <t xml:space="preserve">7812081498</t>
  </si>
  <si>
    <t xml:space="preserve">6011042</t>
  </si>
  <si>
    <t xml:space="preserve">782245892</t>
  </si>
  <si>
    <t xml:space="preserve">86c4wkpnu</t>
  </si>
  <si>
    <t xml:space="preserve">KOMPAS YACHTING  SPÓŁKA Z OGRANICZONĄ ODPOWIEDZIALNOŚCIĄ</t>
  </si>
  <si>
    <t xml:space="preserve">biuro@kompasyachting.pl</t>
  </si>
  <si>
    <t xml:space="preserve">8871821520</t>
  </si>
  <si>
    <t xml:space="preserve">5011268</t>
  </si>
  <si>
    <t xml:space="preserve">+48739264738</t>
  </si>
  <si>
    <t xml:space="preserve">86c4wj8b9</t>
  </si>
  <si>
    <t xml:space="preserve">Angel&amp;Devil, Karol Woźniak</t>
  </si>
  <si>
    <t xml:space="preserve">ad@sklep-24h.com</t>
  </si>
  <si>
    <t xml:space="preserve">5932389298</t>
  </si>
  <si>
    <t xml:space="preserve">1006084</t>
  </si>
  <si>
    <t xml:space="preserve">+48739002007</t>
  </si>
  <si>
    <t xml:space="preserve">https://allegro.pl/uzytkownik/boy2022</t>
  </si>
  <si>
    <t xml:space="preserve">86c4wg81w</t>
  </si>
  <si>
    <t xml:space="preserve">YELLOWSPORT SPÓŁKA Z OGRANICZONĄ ODPOWIEDZIALNOŚCIĄ</t>
  </si>
  <si>
    <t xml:space="preserve">p.cis@yellowsport.pl</t>
  </si>
  <si>
    <t xml:space="preserve">9542847950</t>
  </si>
  <si>
    <t xml:space="preserve">5014242</t>
  </si>
  <si>
    <t xml:space="preserve">+48780013030</t>
  </si>
  <si>
    <t xml:space="preserve">{'id': '86c4xu0bz', 'name': 'Yellowsport Sp. z o.o.', 'status': 'akceptacja', 'color': '#008844', 'custom_type': None, 'team_id': '4659923', 'deleted': False, 'url': 'https://app.clickup.com/t/86c4xu0bz', 'access': True}</t>
  </si>
  <si>
    <t xml:space="preserve">86c4wb6na</t>
  </si>
  <si>
    <t xml:space="preserve">MOTRAVELLO Sp. z o.o.</t>
  </si>
  <si>
    <t xml:space="preserve">drop@mapaka.pl</t>
  </si>
  <si>
    <t xml:space="preserve">6783191254</t>
  </si>
  <si>
    <t xml:space="preserve">18710</t>
  </si>
  <si>
    <t xml:space="preserve">+48694733472</t>
  </si>
  <si>
    <t xml:space="preserve">86c4wadxu</t>
  </si>
  <si>
    <t xml:space="preserve">PALENDER SPÓŁKA Z OGRANICZONĄ ODPOWIEDZIALNOŚCIĄ</t>
  </si>
  <si>
    <t xml:space="preserve">SM
BLT_3002877_689b5dab463a9ed60ca2a62b649fddf5fae7196f038ab1f125d42b775bb2189db314aed0e49c2f9ebab83e7dc7a34842b6c3638ba9a159e3f5e992db5b53980fa8bb51716fedcdcc98e3adbb9fd812fd95d46735cef2cd013ed84adc81ced3af253e66d8e8f85466b5ab8e5d666b7ecaaa86d9398aaea86b5334
GREAT
BLT_3002877_3e72c43a7e23cccce75bc573a80979a4cdd3c41e1d5ca30a2e6e6d62b022bff5983bc5b6202c80f72869b7f02c52acf333d6aa588d97305c036c7c1f5ff402046f222e3e5e2b3b0b6b7183d61bb3cbc7684e3e9f5c952cb89a5e87f3ec3f0bc2d12f84058d577377954c1ecc26521ab226b593fff0422c0df736
EXTRA
BLT_3002877_4a9c77faa009deea699cbe83169f7160578442cd64908ad543c934cfa92825684b7c32b58bd00b30a28fbfa4e608222fa8470bbc1890ebead82ca4ed3a3204b6eb26aad1771028c9298b1d6c4a8862864729c1a79864d16f36624264500df90938ee89e85ddcffacaf4276e7c26e7f98d5fd5b36a994a5201205</t>
  </si>
  <si>
    <t xml:space="preserve">palender@wp.pl</t>
  </si>
  <si>
    <t xml:space="preserve">5742077383</t>
  </si>
  <si>
    <t xml:space="preserve">3002877</t>
  </si>
  <si>
    <t xml:space="preserve">+48737181539</t>
  </si>
  <si>
    <t xml:space="preserve">{'id': '86c4x5c3b', 'name': 'Palender Sp. z.o. o', 'status': 'merchants', 'color': '#87909e', 'custom_type': 3, 'team_id': '4659923', 'deleted': False, 'url': 'https://app.clickup.com/t/86c4x5c3b', 'access': True}</t>
  </si>
  <si>
    <t xml:space="preserve">{'id': '86c4wguzy', 'name': 'Palender Sp. z o. o.', 'status': 'akceptacja', 'color': '#008844', 'custom_type': None, 'team_id': '4659923', 'deleted': False, 'url': 'https://app.clickup.com/t/86c4wguzy', 'access': True}</t>
  </si>
  <si>
    <t xml:space="preserve">8</t>
  </si>
  <si>
    <t xml:space="preserve">86c4wa9jh</t>
  </si>
  <si>
    <t xml:space="preserve">P.P.H.U.</t>
  </si>
  <si>
    <t xml:space="preserve">biuro@matchyra.pl</t>
  </si>
  <si>
    <t xml:space="preserve">5741678293</t>
  </si>
  <si>
    <t xml:space="preserve">4017700</t>
  </si>
  <si>
    <t xml:space="preserve">608053126</t>
  </si>
  <si>
    <t xml:space="preserve">86c4w8pg8</t>
  </si>
  <si>
    <t xml:space="preserve">177167323760 </t>
  </si>
  <si>
    <t xml:space="preserve">86c4w59fa</t>
  </si>
  <si>
    <t xml:space="preserve">brak danych do kontaktu.</t>
  </si>
  <si>
    <t xml:space="preserve"> 6381799456</t>
  </si>
  <si>
    <t xml:space="preserve">86c4w4wtp</t>
  </si>
  <si>
    <t xml:space="preserve">ArtGlob.pl Spółka z o.o.</t>
  </si>
  <si>
    <t xml:space="preserve">rozliczenia@arttravel.pl</t>
  </si>
  <si>
    <t xml:space="preserve">8970012195</t>
  </si>
  <si>
    <t xml:space="preserve">2418</t>
  </si>
  <si>
    <t xml:space="preserve">+48664151158</t>
  </si>
  <si>
    <t xml:space="preserve">1754272800000</t>
  </si>
  <si>
    <t xml:space="preserve">86c4vzx12</t>
  </si>
  <si>
    <t xml:space="preserve">FOAMME EWA WEWIÓR</t>
  </si>
  <si>
    <t xml:space="preserve">02.09 Spotkanie online, przygotowanie integracji, obecnie są na etapie przepięcia magazynu.</t>
  </si>
  <si>
    <t xml:space="preserve">logistyka@nesea.pl</t>
  </si>
  <si>
    <t xml:space="preserve">9542828013</t>
  </si>
  <si>
    <t xml:space="preserve">6004529</t>
  </si>
  <si>
    <t xml:space="preserve">791350146</t>
  </si>
  <si>
    <t xml:space="preserve">{'id': '86c4x3150', 'name': 'FOAMME EWA WEWIÓR', 'status': 'akceptacja', 'color': '#008844', 'custom_type': None, 'team_id': '4659923', 'deleted': False, 'url': 'https://app.clickup.com/t/86c4x3150', 'access': True}</t>
  </si>
  <si>
    <t xml:space="preserve">86c4vx8ac</t>
  </si>
  <si>
    <t xml:space="preserve">TNC PETS SPÓŁKA Z OGRANICZONĄ ODPOWIEDZIALNOŚCIĄ</t>
  </si>
  <si>
    <t xml:space="preserve">mateusz@tncpets.com</t>
  </si>
  <si>
    <t xml:space="preserve">7831802852</t>
  </si>
  <si>
    <t xml:space="preserve">3007727</t>
  </si>
  <si>
    <t xml:space="preserve">+48690578715</t>
  </si>
  <si>
    <t xml:space="preserve">{'id': '86c4y8748', 'name': 'TNC PETS Sp. z o.o.', 'status': 'akceptacja', 'color': '#008844', 'custom_type': None, 'team_id': '4659923', 'deleted': False, 'url': 'https://app.clickup.com/t/86c4y8748', 'access': True}</t>
  </si>
  <si>
    <t xml:space="preserve">86c4vqzvh</t>
  </si>
  <si>
    <t xml:space="preserve">TOP SALE SPÓŁKA Z OGRANICZONĄ ODPOWIEDZIALNOŚCIĄ</t>
  </si>
  <si>
    <t xml:space="preserve">lw@top-sale.com.pl</t>
  </si>
  <si>
    <t xml:space="preserve">5272739383</t>
  </si>
  <si>
    <t xml:space="preserve">3008430</t>
  </si>
  <si>
    <t xml:space="preserve">+48519630937</t>
  </si>
  <si>
    <t xml:space="preserve">86c4vqerx</t>
  </si>
  <si>
    <t xml:space="preserve">FIRMA GARBARI PAVLO KIYKO</t>
  </si>
  <si>
    <t xml:space="preserve">12.08. - brak kodow ean / we wrzesniu ma miec kody 
BLT_4021448_06d3b6a750952ad2847340d013073ae82e69f4a77c0b345896ea1e2b3409a0ed568fd9c5b976b20dd3e0562b9f3c0f7845c125767f2f7c4958b594af219b42bfc4c0392a01dd054b3e6f967f9059b93e85a02d9e29b4db6465a83c6368a78e8670cf4f21f7d22fc4bee7b7c9bcc8aeb92626808bb3d9e5da63e2
BLT_4021448_06350070884798e3bfce537deb19a738cc01d00b88e23ea56f72cd5f6cea0bf0b75c34bff1f35735ced51b11bd044022a38350172f71fa34ae70db18aef5b5ac7fa91f79183e559dcf08177c7581544a5a8e27a6d3549bc7e5613caf650757b85af18703cd317d6aabb213e360b743058694ae66a6aa67d9f6fa
BLT_4021448_5949e45bbd67f424e5bf383a8ee78023c3e85661b77749fd40282a80adc9a7047f52d9657d6c7da75e71eb6863e1afc0e15253bb2e30c25092436f01ea42b040d3440170052edeee278d161cb446a55e8a6171deede939513c8f04a117ee2c02858adc2a654860f9403285af050b7bcdf30de75617b036d9520a</t>
  </si>
  <si>
    <t xml:space="preserve">garbari.shop@gmail.com</t>
  </si>
  <si>
    <t xml:space="preserve">7322213113</t>
  </si>
  <si>
    <t xml:space="preserve">4021448</t>
  </si>
  <si>
    <t xml:space="preserve">+48537324753</t>
  </si>
  <si>
    <t xml:space="preserve">{'id': '86c4xjh56', 'name': 'FIRMA GARBARI PAVLO KIYKO', 'status': 'merchants', 'color': '#87909e', 'custom_type': 3, 'team_id': '4659923', 'deleted': False, 'url': 'https://app.clickup.com/t/86c4xjh56', 'access': True}</t>
  </si>
  <si>
    <t xml:space="preserve">{'id': '86c4x33c6', 'name': 'FIRMA GARBARI PAVLO KIYKO', 'status': 'akceptacja', 'color': '#008844', 'custom_type': None, 'team_id': '4659923', 'deleted': False, 'url': 'https://app.clickup.com/t/86c4x33c6', 'access': True}</t>
  </si>
  <si>
    <t xml:space="preserve">86c4vp1r8</t>
  </si>
  <si>
    <t xml:space="preserve">5922300109</t>
  </si>
  <si>
    <t xml:space="preserve">86c4vn4tb</t>
  </si>
  <si>
    <t xml:space="preserve">DECO-WALL DARIA GŁOWACKA</t>
  </si>
  <si>
    <t xml:space="preserve">biuro@deco-wall.pl</t>
  </si>
  <si>
    <t xml:space="preserve">6342484197</t>
  </si>
  <si>
    <t xml:space="preserve">5016934</t>
  </si>
  <si>
    <t xml:space="preserve">+48792966347</t>
  </si>
  <si>
    <t xml:space="preserve">{'id': '86c4zwhdm', 'name': 'Deco-Wall Daria Głowacka', 'status': 'akceptacja', 'color': '#008844', 'custom_type': None, 'team_id': '4659923', 'deleted': False, 'url': 'https://app.clickup.com/t/86c4zwhdm', 'access': True}</t>
  </si>
  <si>
    <t xml:space="preserve">86c4vfrvp</t>
  </si>
  <si>
    <t xml:space="preserve">ZM HOLDING SPÓŁKA Z OGRANICZONĄ ODPOWIEDZIALNOŚCIĄ</t>
  </si>
  <si>
    <t xml:space="preserve">faktury@vedion.pl</t>
  </si>
  <si>
    <t xml:space="preserve">9512373594</t>
  </si>
  <si>
    <t xml:space="preserve">3004690</t>
  </si>
  <si>
    <t xml:space="preserve">https://www.vedion.pl/</t>
  </si>
  <si>
    <t xml:space="preserve">86c4ve085</t>
  </si>
  <si>
    <t xml:space="preserve">ForCars Autoczęści Piotr Ołota</t>
  </si>
  <si>
    <t xml:space="preserve">forcars89@outlook.com</t>
  </si>
  <si>
    <t xml:space="preserve">6912384884</t>
  </si>
  <si>
    <t xml:space="preserve">20304</t>
  </si>
  <si>
    <t xml:space="preserve">+48574389535</t>
  </si>
  <si>
    <t xml:space="preserve">86c4v74jx</t>
  </si>
  <si>
    <t xml:space="preserve">Brak konta w bazie Base. / Micros sp.j. W. Kędra i J. Lic</t>
  </si>
  <si>
    <t xml:space="preserve">bok@micros.com.pl
tel.: +48 12 636 95 66</t>
  </si>
  <si>
    <t xml:space="preserve">677-00-44-350</t>
  </si>
  <si>
    <t xml:space="preserve">86c4v6yna</t>
  </si>
  <si>
    <t xml:space="preserve">GLOBAL TRADING SOLUTIONS SPÓŁKA Z OGRANICZONĄ ODPOWIEDZIALNOŚCIĄ</t>
  </si>
  <si>
    <t xml:space="preserve">choinki.gts@gmail.com</t>
  </si>
  <si>
    <t xml:space="preserve">5732876941</t>
  </si>
  <si>
    <t xml:space="preserve">4029084</t>
  </si>
  <si>
    <t xml:space="preserve">+48888831884</t>
  </si>
  <si>
    <t xml:space="preserve">1754013600000</t>
  </si>
  <si>
    <t xml:space="preserve">1754186400000</t>
  </si>
  <si>
    <t xml:space="preserve">{'id': '86c4vktwr', 'name': 'Global Trading Solutions Sp. z o.o', 'status': 'akceptacja', 'color': '#008844', 'custom_type': None, 'team_id': '4659923', 'deleted': False, 'url': 'https://app.clickup.com/t/86c4vktwr', 'access': True}</t>
  </si>
  <si>
    <t xml:space="preserve">86c4v40ap</t>
  </si>
  <si>
    <t xml:space="preserve">Halo Magdalena Zaucha-Nieć</t>
  </si>
  <si>
    <t xml:space="preserve">SM   BLT_20750_01e437720b2f63bcd60e94a280f01bb815b453eb44611d6a2ca14761e667adc83b0bef0fe7dd236e5b0f214b14777bf5cee0289b0d5859a9253dac05c9d6a8f355f8f32bcc5b763736fe68f279d0e7adf66c6fe62e39a125e4e4f7494ce230408e4f4689927eac8402a3bd305f56297f6aba06fafcd80ec58aaddf
GREAT   BLT_20750_9708a0a5e8d644c8039f6bbe7d0e2e254d914f63707a265e9c073ee3a396c47fb908e4eaa0b1360e169d9d2eb12ac50b8ea3c71735b8448fd55e825da20e8c8e00b8051ec0a0640150d02b2fc1d03059eb43a4a3d72ffaf3d01c286cb047cd84a1386e3766e61300178896a32c4076acf05e1011bb395a7b41522f
EXTRA   BLT_20750_60084644be0dadf33f8ebf7939f134a08d0b58ecb4023aa961070e9886296a3b6f73aeb1525db0f6cdf07add30c1d49dfa940b9dcb349c37e8965f8761bf11e60b3fcaf19ed8490568f18027e80ad384a6f3905eefa3463ef4ef6949593a4dba5c120a3529be418669ae3da0c2fec38378ad0476818bc81d5cd78b</t>
  </si>
  <si>
    <t xml:space="preserve">firifiri@onet.pl</t>
  </si>
  <si>
    <t xml:space="preserve">8732699966</t>
  </si>
  <si>
    <t xml:space="preserve">20750</t>
  </si>
  <si>
    <t xml:space="preserve">+48505363818</t>
  </si>
  <si>
    <t xml:space="preserve">{'id': '86c4w0t6u', 'name': 'HALO MAGDALENA ZAUCHA-NIEĆ', 'status': 'akceptacja', 'color': '#008844', 'custom_type': None, 'team_id': '4659923', 'deleted': False, 'url': 'https://app.clickup.com/t/86c4w0t6u', 'access': True}</t>
  </si>
  <si>
    <t xml:space="preserve">86c4v3cae</t>
  </si>
  <si>
    <t xml:space="preserve">OneMart Sławomir Dziedzic</t>
  </si>
  <si>
    <t xml:space="preserve">Poinformowany o problemach technicznych, ma ogarnąć i dać znać. / 13.08.
---
ID: 5031978 (OneMart) SM
 BLT_5031978_bc58349514bd0f115bba87747284ef866dff62905de5e012c4cb801ff60ad65600d8200ed4168ca91ea80cf5981f399e4c46403d18fe0f06028420032b1b91a31b725e3528365dbff44f1c1273f13d7dcc20f9d797acda0ea94e1bb9ad693c479af3dcc3885232bbe4beefcc1853d898ac65891a058e1058fef5
ID: 5031978 (OneMart) GREAT
 BLT_5031978_580be7e1765fb554cbbb9d883be0e1f4c6946ae3020a85c37831227a0e769b1f1c4d5de6b86f092f82fba5a86fe9fe109819663ccbface297687c0aa388163dd61841d6d9299e71445d3ef3088a25f47a8045dab04f7aee965ff388041615f0a677d298da4c137d0b33d53124e1fc9ed47a38f9ee98e631419be
ID: 5031978 (OneMart) EXTRA
 BLT_5031978_900095ac46b16ff75ec5fa9b99bae317a696298c52242957955cb5d302d6f2d0edd2d4a57a04b57ceaea49075ebc18323e65602537e3513ae2f211bc5b7ec59fd1f015e590d2fedbcc0433df87fed385fbe6ab66c3e9f79463f5cce743e9dc65f133d9b74ad9d77cd62b60bcfe61ab0b5235fdbc5702dea990f6</t>
  </si>
  <si>
    <t xml:space="preserve">biuro@onemart.pl</t>
  </si>
  <si>
    <t xml:space="preserve">5170180239</t>
  </si>
  <si>
    <t xml:space="preserve">5031978</t>
  </si>
  <si>
    <t xml:space="preserve">+48452443522</t>
  </si>
  <si>
    <t xml:space="preserve">{'id': '86c4w3jwp', 'name': 'OneMart Sławomir Dziedzic', 'status': 'merchants', 'color': '#87909e', 'custom_type': 3, 'team_id': '4659923', 'deleted': False, 'url': 'https://app.clickup.com/t/86c4w3jwp', 'access': True}</t>
  </si>
  <si>
    <t xml:space="preserve">{'id': '86c4vqvh2', 'name': 'OneMart Sławomir Dziedzic', 'status': 'akceptacja', 'color': '#008844', 'custom_type': None, 'team_id': '4659923', 'deleted': False, 'url': 'https://app.clickup.com/t/86c4vqvh2', 'access': True}</t>
  </si>
  <si>
    <t xml:space="preserve">86c4v2y4n</t>
  </si>
  <si>
    <t xml:space="preserve">"KAR-MI" MICHAŁ KARPIŃSKI</t>
  </si>
  <si>
    <t xml:space="preserve">mojzysz.agnieszka@gmail.com</t>
  </si>
  <si>
    <t xml:space="preserve">7712630698</t>
  </si>
  <si>
    <t xml:space="preserve">6011090</t>
  </si>
  <si>
    <t xml:space="preserve">+48885014143</t>
  </si>
  <si>
    <t xml:space="preserve">86c4v2mak</t>
  </si>
  <si>
    <t xml:space="preserve">ŚWIADOMI MIMOCHODEM SPÓŁKA Z OGRANICZONĄ ODPOWIEDZIALNOŚCIĄ</t>
  </si>
  <si>
    <t xml:space="preserve">sklep@alchemista.pl</t>
  </si>
  <si>
    <t xml:space="preserve">5213913595</t>
  </si>
  <si>
    <t xml:space="preserve">3011257</t>
  </si>
  <si>
    <t xml:space="preserve">+48793512109</t>
  </si>
  <si>
    <t xml:space="preserve">86c4v0bdv</t>
  </si>
  <si>
    <t xml:space="preserve">FIORI PIOTR BŁACH</t>
  </si>
  <si>
    <t xml:space="preserve">biuro@efiori.pl</t>
  </si>
  <si>
    <t xml:space="preserve">6721902902</t>
  </si>
  <si>
    <t xml:space="preserve">4032583</t>
  </si>
  <si>
    <t xml:space="preserve">+48512892317</t>
  </si>
  <si>
    <t xml:space="preserve">86c4uxe6x</t>
  </si>
  <si>
    <t xml:space="preserve">RONEL.TOOLS SPÓŁKA Z OGRANICZONĄ ODPOWIEDZIALNOŚCIĄ</t>
  </si>
  <si>
    <t xml:space="preserve">festool@ronel.pl</t>
  </si>
  <si>
    <t xml:space="preserve">5651531741</t>
  </si>
  <si>
    <t xml:space="preserve">3030518</t>
  </si>
  <si>
    <t xml:space="preserve">+48502695690</t>
  </si>
  <si>
    <t xml:space="preserve">https://ronel.tools/</t>
  </si>
  <si>
    <t xml:space="preserve">86c4uvjmj</t>
  </si>
  <si>
    <t xml:space="preserve">MTEAM GROUP SPÓŁKA Z OGRANICZONĄ ODPOWIEDZIALNOŚCIĄ</t>
  </si>
  <si>
    <t xml:space="preserve">ksiegowosc@estyl.pl</t>
  </si>
  <si>
    <t xml:space="preserve">5214083233</t>
  </si>
  <si>
    <t xml:space="preserve">5331</t>
  </si>
  <si>
    <t xml:space="preserve">+48796270887</t>
  </si>
  <si>
    <t xml:space="preserve">1751335200000</t>
  </si>
  <si>
    <t xml:space="preserve">Bartosz Jamrozik</t>
  </si>
  <si>
    <t xml:space="preserve">1753927200000</t>
  </si>
  <si>
    <t xml:space="preserve">{'id': '86c4uah5y', 'name': 'MTEAM GROUP SPÓŁKA Z OGRANICZONĄ ODPOWIEDZIALNOŚCIĄ', 'status': 'akceptacja', 'color': '#008844', 'custom_type': None, 'team_id': '4659923', 'deleted': False, 'url': 'https://app.clickup.com/t/86c4uah5y', 'access': True}</t>
  </si>
  <si>
    <t xml:space="preserve">86c4ut4n7</t>
  </si>
  <si>
    <t xml:space="preserve">REVLO SPÓŁKA Z OGRANICZONĄ ODPOWIEDZIALNOŚCIĄ</t>
  </si>
  <si>
    <t xml:space="preserve">BLT_5028721_92cd36d3beaba4166522fb95f1176c8b2ecfeb81037331e3326e060c9e6acc72387544bcba0405d5b82e8a5dd1caff130819cb4d75ea6d0a66463b17a0c423dba3ab261d0010927a5b8eabd5408d573003ed4e81b747ae71d9b71d54fba70014a2cb0af5e5b5385ebfec725453c784765ea3a815aea81d3b2351
BLT_5028721_fa4b804b1d7be6acb35317f8bca6fb7ff6d16b34d8ab5822fb76bc1f4eb664232a907596eb7d12e378bdd3f3100ed295a367874677df9ec19e61337ff92d8c26a916583e83f418bdcee8c9fd20b1d4c7a845bff21cbbb7d37623c064b3806414ae52ee89bb800fcaf13d67fc04b32a7c995703f4efb4ebd59635
BLT_5028721_43e8a1e4d4105de8a49fa118509f039d274fbac2de3acb8c53dbd8a9ba8a65f30bec3bfd73490f9cdf87d1b5032462d42ccbc45a75ba6eac98c2f297868cacf45f3ba11b0e0e97b8be36871068df350121feb69685bb1b231868837b0f69e9fe515cedd62c0c148f722fa0bb170dcefc62498e1c0645ca54b2df</t>
  </si>
  <si>
    <t xml:space="preserve">info@revlo.pl</t>
  </si>
  <si>
    <t xml:space="preserve">8943243708</t>
  </si>
  <si>
    <t xml:space="preserve">5028721</t>
  </si>
  <si>
    <t xml:space="preserve">+48603050000</t>
  </si>
  <si>
    <t xml:space="preserve">{'id': '86c4w67h6', 'name': 'Revlo Sp. Z O.O.', 'status': 'merchants', 'color': '#87909e', 'custom_type': 3, 'team_id': '4659923', 'deleted': False, 'url': 'https://app.clickup.com/t/86c4w67h6', 'access': True}</t>
  </si>
  <si>
    <t xml:space="preserve">1754100000000</t>
  </si>
  <si>
    <t xml:space="preserve">{'id': '86c4vfugj', 'name': 'Revlo Sp. Z O.O.', 'status': 'akceptacja', 'color': '#008844', 'custom_type': None, 'team_id': '4659923', 'deleted': False, 'url': 'https://app.clickup.com/t/86c4vfugj', 'access': True}</t>
  </si>
  <si>
    <t xml:space="preserve">86c4urekt</t>
  </si>
  <si>
    <t xml:space="preserve">Kowalskimark Joanna Kowalska</t>
  </si>
  <si>
    <t xml:space="preserve">1. ID: 17357 (Kowalskimark) SM - BLT_17357_61067b13c02ec9eda0fa7ef25b43d130987ba1f6dda8f6fd5b8c67f17d5a56775b5e9a248ad99462f114b3725cdf82c849649b2ee7b3e6567278ec910fea944122603d6b4c29abc36a6d990e8a763ce5aa96a45944c99ba7db3261a07b190bf4ba6d57769ca24ed338ba1ce1555a8c59882a14177e23a2418bea2d
2. ID: 17357 (Kowalskimark) GREAT - BLT_17357_9773bf737dd72364b642513e8d3eb14ac3d5355973413bff48adb93cce8ca1f50bb1bf6ed273a91d5b42a23ad1c1a756de1f88a86db20ad7d8bcdb4337cac896999b7ebe8b94ef9cec33d495bd84d7908d8dcacd9e40a7a39ce6b30cf812e88480a6fd9a8498c493f19bdcd142c009acb288063ef52e1e94e1b2ea
3. ID: 17357 (Kowalskimark) EXTRA - BLT_17357_9f9c8e94c5ae2c0c55665123c64a2b0659ae4d04894ef30f0ef17270bedfd3444f829f0742989986b7c910d474582e36eea0f7570871faad6e512bae817d60585f85ee1723494f0a30888147b68f3619ce80dd61a079fdf55fa5097df373097ad7c4d9340fe76e2703f82f8f35a5ca9f1981d7b08caffd7779f23b</t>
  </si>
  <si>
    <t xml:space="preserve">info@kowalskimark.com.pl</t>
  </si>
  <si>
    <t xml:space="preserve">5110074315</t>
  </si>
  <si>
    <t xml:space="preserve">17357</t>
  </si>
  <si>
    <t xml:space="preserve">509674504</t>
  </si>
  <si>
    <t xml:space="preserve">{'id': '86c4zkqb6', 'name': 'Kowalskimark Joanna Kowalska', 'status': 'merchants', 'color': '#87909e', 'custom_type': 3, 'team_id': '4659923', 'deleted': False, 'url': 'https://app.clickup.com/t/86c4zkqb6', 'access': True}</t>
  </si>
  <si>
    <t xml:space="preserve">{'id': '86c4zf4ta', 'name': 'Kowalskimark.Joanna Kowalska', 'status': 'akceptacja', 'color': '#008844', 'custom_type': None, 'team_id': '4659923', 'deleted': False, 'url': 'https://app.clickup.com/t/86c4zf4ta', 'access': True}</t>
  </si>
  <si>
    <t xml:space="preserve">11</t>
  </si>
  <si>
    <t xml:space="preserve">86c4ujt0q</t>
  </si>
  <si>
    <t xml:space="preserve">PPHU MARTEL Dorota Grela</t>
  </si>
  <si>
    <t xml:space="preserve">m.dubiak@martel-pphu.pl</t>
  </si>
  <si>
    <t xml:space="preserve">8271000884</t>
  </si>
  <si>
    <t xml:space="preserve">1004348</t>
  </si>
  <si>
    <t xml:space="preserve">+48601155367</t>
  </si>
  <si>
    <t xml:space="preserve">https://sklep-martel.pl</t>
  </si>
  <si>
    <t xml:space="preserve">86c4ujf6m</t>
  </si>
  <si>
    <t xml:space="preserve">P.P.H.U "PRIMO" ROBERT STOKOWSKI</t>
  </si>
  <si>
    <t xml:space="preserve">biuro@primo.net.pl</t>
  </si>
  <si>
    <t xml:space="preserve">7330000171</t>
  </si>
  <si>
    <t xml:space="preserve">4021408</t>
  </si>
  <si>
    <t xml:space="preserve">+48 737-340-580</t>
  </si>
  <si>
    <t xml:space="preserve">https://primo.net.pl/</t>
  </si>
  <si>
    <t xml:space="preserve">{'id': '86c4unhp4', 'name': 'P.P.H.U PRIMO Robert Stokowski', 'status': 'akceptacja', 'color': '#008844', 'custom_type': None, 'team_id': '4659923', 'deleted': False, 'url': 'https://app.clickup.com/t/86c4unhp4', 'access': True}</t>
  </si>
  <si>
    <t xml:space="preserve">86c4uj975</t>
  </si>
  <si>
    <t xml:space="preserve">Ustrzel Prezent Łukasz Dziedzic</t>
  </si>
  <si>
    <t xml:space="preserve">allegro@ustrzelprezent.pl</t>
  </si>
  <si>
    <t xml:space="preserve">7272700991</t>
  </si>
  <si>
    <t xml:space="preserve">4004249</t>
  </si>
  <si>
    <t xml:space="preserve">+48505373005</t>
  </si>
  <si>
    <t xml:space="preserve">86c4uhfkw</t>
  </si>
  <si>
    <t xml:space="preserve">PW DIGITAL TOMASZ KACZMAREK</t>
  </si>
  <si>
    <t xml:space="preserve">allegro@digital24.pl</t>
  </si>
  <si>
    <t xml:space="preserve">7772361687</t>
  </si>
  <si>
    <t xml:space="preserve">19764</t>
  </si>
  <si>
    <t xml:space="preserve">618936400</t>
  </si>
  <si>
    <t xml:space="preserve">86c4ug83g</t>
  </si>
  <si>
    <t xml:space="preserve">Ele-Comp sp. z o.o.</t>
  </si>
  <si>
    <t xml:space="preserve">BLT_3020443_b54b28873a5b422d9ece128b174493709547869069d213c35ce14515885ee1058b5c30a947313b3238b9cb196f36f637094f1079504335ed5308913a860051a87155a1632903afad210f1b2be185a34b8ad2cf40598fb0086ba9b16ca3a18be1c44c6f529865f538e72679b96099cc80dbffcf1de74cfba0cd49
BLT_3020443_f00118535a351aba217270cd44a2848c879846e8c3592b5ddcc9eac1959b5fa6eb7b3d83c64997a478497ee7048a0f0a5c37b1fd2e4717a5d92526774bb9abb1947864e3f546cdb51f8c322647fa4daba5ad0f0e9db7cb87ac9c8b2ae7a11247e82e31a78c2d3e0ec98ac37c00635dc8641d412e926826363de4
BLT_3020443_a6af8f79070152beeebad804cb7a4b61e3cb25fc4e39d789135d5a0c51cbbf42e1a58b38c49374003b43ebcaaacdc0cdf819cb891dc3c4ad255529b8eb550960ef7e0e974e39d15027660aa26c5003ce5ea861a840a03f97594f96204211ec428a2075700cfb22074533b297eba79471840393c3a08021f5d910</t>
  </si>
  <si>
    <t xml:space="preserve">agnieszka.gierczak@ele-comp.pl</t>
  </si>
  <si>
    <t xml:space="preserve">8132701376</t>
  </si>
  <si>
    <t xml:space="preserve">3020443</t>
  </si>
  <si>
    <t xml:space="preserve">+48785445876</t>
  </si>
  <si>
    <t xml:space="preserve">https://sklep.ele-comp.pl</t>
  </si>
  <si>
    <t xml:space="preserve">{'id': '86c4ukd6a', 'name': 'Ele-Comp Sp. z o.o.', 'status': 'akceptacja', 'color': '#008844', 'custom_type': None, 'team_id': '4659923', 'deleted': False, 'url': 'https://app.clickup.com/t/86c4ukd6a', 'access': True}</t>
  </si>
  <si>
    <t xml:space="preserve">6</t>
  </si>
  <si>
    <t xml:space="preserve">86c4ueq2n</t>
  </si>
  <si>
    <t xml:space="preserve">VOLTHOME SPÓŁKA Z OGRANICZONĄ ODPOWIEDZIALNOŚCIĄ</t>
  </si>
  <si>
    <t xml:space="preserve">sklep.volthome@gmail.com</t>
  </si>
  <si>
    <t xml:space="preserve">9542883325</t>
  </si>
  <si>
    <t xml:space="preserve">5032652</t>
  </si>
  <si>
    <t xml:space="preserve">+48530830742</t>
  </si>
  <si>
    <t xml:space="preserve">{'id': '86c4zzc0g', 'name': 'VOLTHOME SPÓŁKA Z OGRANICZONĄ ODPOWIEDZIALNOŚCIĄ', 'status': 'akceptacja', 'color': '#008844', 'custom_type': None, 'team_id': '4659923', 'deleted': False, 'url': 'https://app.clickup.com/t/86c4zzc0g', 'access': True}</t>
  </si>
  <si>
    <t xml:space="preserve">86c4uekfc</t>
  </si>
  <si>
    <t xml:space="preserve">5223154493</t>
  </si>
  <si>
    <t xml:space="preserve">https://music99.pl/</t>
  </si>
  <si>
    <t xml:space="preserve">86c4u9nf1</t>
  </si>
  <si>
    <t xml:space="preserve">F.H.P.U Mi-Met Dawid Michalik</t>
  </si>
  <si>
    <t xml:space="preserve">dm.mimet@gmail.com</t>
  </si>
  <si>
    <t xml:space="preserve">9442267420</t>
  </si>
  <si>
    <t xml:space="preserve">1003855</t>
  </si>
  <si>
    <t xml:space="preserve">513799248</t>
  </si>
  <si>
    <t xml:space="preserve">{'id': '86c4wzxzq', 'name': 'F.H.P.U Mi-Met Dawid Michalik', 'status': 'akceptacja', 'color': '#008844', 'custom_type': None, 'team_id': '4659923', 'deleted': False, 'url': 'https://app.clickup.com/t/86c4wzxzq', 'access': True}</t>
  </si>
  <si>
    <t xml:space="preserve">86c4u5rj6</t>
  </si>
  <si>
    <t xml:space="preserve">KUCKA TRADE PATRYCJA KUCKA</t>
  </si>
  <si>
    <t xml:space="preserve">Kody połączeń:
ID: 6005089_BLC (KUCKA TRADE) SM
BLT_6005089_842ac3e10e862402cea0c6f423e6a1cc73e830fa35a1c4256d6089fd3502f54fef528d2da082178ba260069f6ec6aae208af0d19cc0851ab34e8132708490ffc1685022be328114a7b6097ffa147136e457bc477d6c2e66ae4370810b1d6350433974b921db1d81dce3a20e55cc9a583e481f17748e7b640403f
ID: 6005089_BLC (KUCKA TRADE) GREAT
BLT_6005089_ca070024839d38da571edc0a7152d3be03f487b072b481e633b6d7bba28eacb42c7bad16ef738c54d1229a9e6bde6504e62d41e56aaef47dc0cd1153573b3d8ca2d85d01df21a395982a691e53a985eee8c3963ca942ff2ae2f073d66f194953549301fc6a01705f8133764d60587efbde7865f352368aa4f188
ID: 6005089_BLC (KUCKA TRADE) EXTRA
BLT_6005089_16b63a182816432c3883fd23541269abbe878d7eba1b21d957317f7659ab04a5446a0ba3f016fd72541e8a8a412b1ce2137a2a83d3e772a96f04c3005e8aee34223407cb5f8195181865c1c37272ef9d0e9bac88d1e6c4a646d049cb97cdec78da6df9ad3f18a366b5e6eb3cc4e04bc5d1434dc403e39f5bd4f3</t>
  </si>
  <si>
    <t xml:space="preserve">export@kuckatrade.pl</t>
  </si>
  <si>
    <t xml:space="preserve">8272336623</t>
  </si>
  <si>
    <t xml:space="preserve">6005089</t>
  </si>
  <si>
    <t xml:space="preserve">+48697543253</t>
  </si>
  <si>
    <t xml:space="preserve">{'id': '86c4v1qbz', 'name': ' KUCKA TRADE PATRYCJA KUCKA', 'status': 'merchants', 'color': '#87909e', 'custom_type': 3, 'team_id': '4659923', 'deleted': False, 'url': 'https://app.clickup.com/t/86c4v1qbz', 'access': True}</t>
  </si>
  <si>
    <t xml:space="preserve">{'id': '86c4v0nk2', 'name': ' KUCKA TRADE PATRYCJA KUCKA', 'status': 'akceptacja', 'color': '#008844', 'custom_type': None, 'team_id': '4659923', 'deleted': False, 'url': 'https://app.clickup.com/t/86c4v0nk2', 'access': True}</t>
  </si>
  <si>
    <t xml:space="preserve">13</t>
  </si>
  <si>
    <t xml:space="preserve">12</t>
  </si>
  <si>
    <t xml:space="preserve">86c4u4691</t>
  </si>
  <si>
    <t xml:space="preserve">Jasmin Sp. z o.o.</t>
  </si>
  <si>
    <t xml:space="preserve">ID 3002821 (Jasmin) SH
 BLT_3002821_3a0be1842e0d9a1feea0d94c412e737a33b99e9c81f8dbd1650c3dc0278d45dac61aaf25e383835f159bc8ce1db200d9e35cb27fc6ff7e8cb052beaa41c767eea4ad1ecf6d9f6316514c806f00b9063a8eba8d3a14b21b00365f3bbeef0ff9e7ae8ad70937e0a210f8a58d3f8e286ac4be0afd72a43c7fa6d9e9
ID 3002821 (Jasmin) GREAT
 BLT_3002821_ec964aba4a87ad4c03bd9eb44b36b4593eff48c6c62dce8a678d5d1bf4ef20c13c3526544ee7918f568bd497a1a6fe2290aaf70abd238b53231315b4b6344b2665860bd88989336753549e6bea8fd2eb573aa7a022c4be23e6bee7f5a0bab4e551e1218c96ff785beb7a249d2c6e5a74fe1ed228c24e6a11282b
ID 3002821 (Jasmin) EXTRA
 BLT_3002821_a2963e720c47e892f0d87ff710dbaf991a80d10a2bef53950c90d13f448a928373f926618445bcd6060969e9d17ffc46b7937ccaad353f54d1b69861c48b9506dd6cad53fdc9a504bfabfeec97cd322949de3f4a1beebace66520269ec4cd15752ac23eb95e2825df1a16553b65b3508f6667553261a6fe856b2</t>
  </si>
  <si>
    <t xml:space="preserve">mp@pgdpolska.pl</t>
  </si>
  <si>
    <t xml:space="preserve">8951980189</t>
  </si>
  <si>
    <t xml:space="preserve">3002821</t>
  </si>
  <si>
    <t xml:space="preserve">+48697976980</t>
  </si>
  <si>
    <t xml:space="preserve">https://drogeriejasmin.pl/</t>
  </si>
  <si>
    <t xml:space="preserve">{'id': '86c4wke98', 'name': 'Jasmin Sp z o.o.', 'status': 'akceptacja', 'color': '#008844', 'custom_type': None, 'team_id': '4659923', 'deleted': False, 'url': 'https://app.clickup.com/t/86c4wke98', 'access': True}</t>
  </si>
  <si>
    <t xml:space="preserve">86c4u2pe0</t>
  </si>
  <si>
    <t xml:space="preserve">DP-Finanse Daniel Pawlak</t>
  </si>
  <si>
    <t xml:space="preserve">daanielpawlak@gmail.com</t>
  </si>
  <si>
    <t xml:space="preserve">9111997366</t>
  </si>
  <si>
    <t xml:space="preserve">15069</t>
  </si>
  <si>
    <t xml:space="preserve">669065713</t>
  </si>
  <si>
    <t xml:space="preserve">{'id': '86c4wvc7j', 'name': 'DP-Finanse Daniel Pawlak', 'status': 'akceptacja', 'color': '#008844', 'custom_type': None, 'team_id': '4659923', 'deleted': False, 'url': 'https://app.clickup.com/t/86c4wvc7j', 'access': True}</t>
  </si>
  <si>
    <t xml:space="preserve">86c4u2erk</t>
  </si>
  <si>
    <t xml:space="preserve">SPORT STYLE WOJCIECH PĘZIOŁ</t>
  </si>
  <si>
    <t xml:space="preserve">wojciech@sportgrand.pl</t>
  </si>
  <si>
    <t xml:space="preserve">7811994475</t>
  </si>
  <si>
    <t xml:space="preserve">4028403</t>
  </si>
  <si>
    <t xml:space="preserve">+48884789854</t>
  </si>
  <si>
    <t xml:space="preserve">https://sportgrand.pl/</t>
  </si>
  <si>
    <t xml:space="preserve">1753840800000</t>
  </si>
  <si>
    <t xml:space="preserve">{'id': '86c4v5864', 'name': 'SPORT STYLE WOJCIECH PĘZIOŁ', 'status': 'akceptacja', 'color': '#008844', 'custom_type': None, 'team_id': '4659923', 'deleted': False, 'url': 'https://app.clickup.com/t/86c4v5864', 'access': True}</t>
  </si>
  <si>
    <t xml:space="preserve">86c4u1fwm</t>
  </si>
  <si>
    <t xml:space="preserve">Firma Handlowo-Usługowa "eMDe" Marcin Dobkowski</t>
  </si>
  <si>
    <t xml:space="preserve">kontakt@emde.waw.pl</t>
  </si>
  <si>
    <t xml:space="preserve">7581226286</t>
  </si>
  <si>
    <t xml:space="preserve">12330</t>
  </si>
  <si>
    <t xml:space="preserve">+48697632387</t>
  </si>
  <si>
    <t xml:space="preserve">86c4tzu3z</t>
  </si>
  <si>
    <t xml:space="preserve">GOTTHARD I SYNOWIE SPÓŁKA Z OGRANICZONĄ ODPOWIEDZIALNOŚCIĄ</t>
  </si>
  <si>
    <t xml:space="preserve">gotthard@gotthard.com.pl</t>
  </si>
  <si>
    <t xml:space="preserve">8751567622</t>
  </si>
  <si>
    <t xml:space="preserve">5006173</t>
  </si>
  <si>
    <t xml:space="preserve">+48660199298</t>
  </si>
  <si>
    <t xml:space="preserve">1753408800000</t>
  </si>
  <si>
    <t xml:space="preserve">{'id': '86c4y5qxq', 'name': 'Gotthard i synowie Sp. z o. o.', 'status': 'akceptacja', 'color': '#008844', 'custom_type': None, 'team_id': '4659923', 'deleted': False, 'url': 'https://app.clickup.com/t/86c4y5qxq', 'access': True}</t>
  </si>
  <si>
    <t xml:space="preserve">9</t>
  </si>
  <si>
    <t xml:space="preserve">86c4tyr18</t>
  </si>
  <si>
    <t xml:space="preserve">Deckline sp. z o. o.</t>
  </si>
  <si>
    <t xml:space="preserve">system@deckline.pl</t>
  </si>
  <si>
    <t xml:space="preserve">5492462736</t>
  </si>
  <si>
    <t xml:space="preserve">4013615</t>
  </si>
  <si>
    <t xml:space="preserve">789380269</t>
  </si>
  <si>
    <t xml:space="preserve">{'id': '86c4z522p', 'name': 'Deckline sp. z o. o.', 'status': 'akceptacja', 'color': '#008844', 'custom_type': None, 'team_id': '4659923', 'deleted': False, 'url': 'https://app.clickup.com/t/86c4z522p', 'access': True}</t>
  </si>
  <si>
    <t xml:space="preserve">86c4tyhhb</t>
  </si>
  <si>
    <t xml:space="preserve">SHOKO SPÓŁKA Z OGRANICZONĄ ODPOWIEDZIALNOŚCIĄ</t>
  </si>
  <si>
    <t xml:space="preserve">Michał Rak, Nikola</t>
  </si>
  <si>
    <t xml:space="preserve">allegro@drogeria.pl</t>
  </si>
  <si>
    <t xml:space="preserve">8133753777</t>
  </si>
  <si>
    <t xml:space="preserve">3025061</t>
  </si>
  <si>
    <t xml:space="preserve">509288125</t>
  </si>
  <si>
    <t xml:space="preserve">https://www.cocolita.pl/</t>
  </si>
  <si>
    <t xml:space="preserve">86c4twtk3</t>
  </si>
  <si>
    <t xml:space="preserve">UNIHUB SPÓŁKA Z OGRANICZONĄ ODPOWIEDZIALNOŚCIĄ</t>
  </si>
  <si>
    <t xml:space="preserve">piotr@unizoo.pl</t>
  </si>
  <si>
    <t xml:space="preserve">5342585578</t>
  </si>
  <si>
    <t xml:space="preserve">5002268</t>
  </si>
  <si>
    <t xml:space="preserve">+48575747283</t>
  </si>
  <si>
    <t xml:space="preserve">86c4tu3du</t>
  </si>
  <si>
    <t xml:space="preserve">E-TRADE Rafał Woźniak</t>
  </si>
  <si>
    <t xml:space="preserve">E-TRADE-RW T2C-CH SM  BLT_6000324_492dfed274c28d6c688eb380e501e6f80dd36b1ecf6ed8eb256e4655ed286540f8629e2ceec112a5ee1e41e04369f1944bc6344efcbf2ace9d67200f218424f0954670737dd97fb75b197b5b26e91f7b28d2eee02770e0f4d62101417057523f525acfad8f31d2b043b5360cb479030fa302d1eeb962a74830a1  
E-TRADE-RW T2C-CH  GREAT  BLT_6000324_ac7ac3b23195e8254adeee9e5a5ba99f95fd48c42fac06ad3daabce4a61a15caf2b5c16c7c161e8cbde1f0036ce13ded24cd2ac662f50f5bbbf5964beb0447962e6729f47b60d9ec9a1b7301d5e1a011b2ed78ab7e4af372e255be8108c5e7ea6fda448b3a7659d2fb2442448b5a3d6cc5df58487b2a66b9a158  
E-TRADE-RW T2C-CH  EXTRA  BLT_6000324_1ffe5097b3227d145c6856b829f390b29e1b288861b2b2b9b7a6a3f4ab4d0cb8537f1093d4fdadf8d2fa2b8dd18af167d12244c6be941893c952d89b691a1cb867cf2971d14016b86248091ed966a66ab99d2c61f5cda14452d9d84aece54a45696531b742633b2cf3709e0da35630194780b65bce61acde341f  
E-TRADE-RW T2C-MP  SM  BLT_6000324_1c70ba4869282ddd9bfcb3aa65d71d512db889aa8c792154372135b81bfb886fbd0510f4fb6bedae916183ec2e5934570059968e71168bff0f3524f48bc10c1a310dd194c20796e29f8e1a2063d7e309d932e05edf1c32f1a85a3a4f4d0f4cbeeeb7168a683a706ea5397ac7024d19b16366ae56990e4741acf3  
E-TRADE-RW T2C-MP  GREAT  BLT_6000324_4c6ca64ae36be916a532e4527f8cb5ec58d9057fb01918e034009a90afc6ce415fc4feab0a55f8161a6e4575fa570c451c6b0fc543ab6cf17e8f7f81f7293917c510f4d8cca2c87f2b255161020013e58189413020be07c3d8835ce8e6cbd367b32b858621c195611617ca64cbb069960026dc17e0eba43a2bcb  
E-TRADE-RW T2C-MP  EXTRA  BLT_6000324_a11b8cec6a4f9437a933e1ea7708c9529897c8c60204b4bf91f38fdf7feb1552d57bc02ce194eaa1c3c1ee7ac50f17635679038fd4931fd6d05af2ff67c8afb28fb9976e0b3450b91bed98be3cec2f710c764cc3278121a51b538a4a2e1d426109fd3c280f447dc2ab9a9efaddcb3f98e2623ed9c9a397f8812f  
E-TRADE-RW T2C-KAFAR  SM  BLT_6000324_39f3b770905cc85ca85baa404239fddcf23a585cd57f3fd99e5046ac9381c125290e8c3a6514e7ee2b69a83106cabb3cc769cb5ed0c7757d97f723c31d3a46bc877e493bce31e146ad89b881ca1a3812a2acffbea5221d7c15bb66943cc6914dc854976f41dc37040a77deffa99a13d3d13ed71019f3b44e0aa7  
E-TRADE-RW T2C-KAFAR  GREAT  BLT_6000324_af348f6e1854845a34e13a8822e7b49255eb7b203d3e04d59e0a95d6ac46231611dbbed525b9b6d6e759441c26baf1764789e9b992fbc0595a56f95e7302f0e72f93ad7713b26e78e9751ec0d32b5d69f53a2926b4d314ea537606b1ab573c400a5583f6548f3b8e63cafb8db5fba050dc0720f81889e9a66abe  
E-TRADE-RW T2C-KAFAR  EXTRA  BLT_6000324_2e06991a108e3ca086c29584248c836ed9bc8a2fd1aee0448cbab875c4d7ddd2019b2af5bff9975a65cd5b1fdc5f9001aeb4e9ffe73e7d74d9d0989c8777d2aef2c99edb03aa656631b276acb5fc16c0d8693cf7ba2d71ae8e128a425311f2f3f119c918dc5feed40d8ff5fae8123f2248ac15a333db4ab43d69  
E-TRADE-RW T2C-BMB  SM  BLT_6000324_c4b2f91fc52585c26b977252e77f3d73723eb7b9fd7d5bd6ab832e2dce30448ab7b0a4fad5f5b7a8833505b26a8398a6a47f3443ce527f5b51fbdc05221409d7d79d6777ab25aca8ebe491435ba5e982c608987971cce525cc71ce90a93536cf89286f3eb0763d181fda3fad3eb631043d651f1aaa634f81d071  
E-TRADE-RW T2C-BMB  GREAT  BLT_6000324_ad022417a472bffc089779bb1a76f11c7992bb674121c1e06079d44e2917b650963f8d81442330690f8b347171f1e020d2a898b5bdfcc5b12f61f1a2f2af96c7e6639d87659b4650636e44df408c27d0397c9d6ceab1c99d46358fd483da16d557f5c70575b469b117431d89a0100cfb1c7b8c7cbc32ada23d34  
E-TRADE-RW T2C-BMB  EXTRA  BLT_6000324_c3c233f824c5271bf73250f45790824cf5edf3f4c01820c41d1f07a094c7dece76d9ada2bffa300c1f3ed5a1c79c7d7e05958fc6a7fe643cd53bc3e9eb14b8f80434200e23b3dd20d57a977e95e156c2d3e508575b6c1d8ac8a09ac3f46dfea9844c1111f9132118ef115947a120ee0b59c9455db9608f0dd80a  
E-TRADE-RW T2C-CPAN  SM  BLT_6000324_733204f97fb1a540af3a9d6de94fab276119fac166c63a9d25f2f1099c8989e706116b9d5c18fcbbcbf9933596b2492b836cba753e181a32677a52ff55ed8742f34781ae666719d8c545ec3238f43b8ffd7ab12b534fdc9a1813a14bb2bf3a8e654e594ce2fcecd04e9a489fea50009ee2f7a6a89be2d50b0ad6  
E-TRADE-RW T2C-CPAN  GREAT  BLT_6000324_e79760a7b8bdc1e8d4c836dafee243f23692cf3231820523e6810b92edf69c516f5d9562a81bf90e7f53357dc8936b9a8c935861b30d093c68bae47f2dfad78379d37c63c534e9731d8d7b41072097425a7f8aa5050d7092f46a04ead2a7ee83cc79e6fe06c26f5d5ccef14746eaba2fee450d0d118079a558ac  
E-TRADE-RW T2C-CPAN  EXTRA  BLT_6000324_8cd11565f51eefbed498628aa002a62103174c434964476210258d73554ff111e69a693612492b8d47793eaa8dee1642d6eeae547e04086a0d7f236c8508fa4672ce552329e8aaba69ed13c4115879f21fe6dff08f29dc3d45bb61b739ba5014886ec528e8f269d7f41baf5f7bc7077f940c4f4fa7aafa8963f5  
E-TRADE-RW T2C-QC  SM  BLT_6000324_539d74534b93c0d8e20a60ace9a2d91518087db9b4d6f885813a34d5b0343f8b6dfb04ce960d5aa7c46b396efde7a2924c8bf88dafde38acc867393cbf5101796bfeae4f4a446570ac6f91ab39c6f1d649c9fa0bc44bd223acd458a5f88c0f6c8ba3794c7acf93b9beeb0ed24871c91af0f72029b0f302406e4e  
E-TRADE-RW T2C-QC  GREAT  BLT_6000324_58b1cb5dfb77b19454e15cdf701797461b682ea4b2b9230804bb5a0b200a4ea08bc8d386a9ea8841b7951735cfaca0ad84bba8cb8a5ba014f1526a9a66ceb1c869f03d02e98c38f80e70324879fbf9e86520842be05b3aef32addd8f3d8d2286d92ef474a353a7be6843ddc28c1bb061a7f7378a7390e30f7452  
E-TRADE-RW T2C-QC  EXTRA  BLT_6000324_0e74f2ec8719b622ea7a3b9d031744cc3a9a150763bc26ecc86f3061731d6398bf8f2449eff31fcaa0f45f2d95e33b79f28d88518b4ecb96a445e3289452b63751adfb1daf0eda2e12eb31c3b537474fb51f7d00d598fea1cc0d958aff3336a600272603d86e7f985f04358f25609ab50a5dcba42a05c08531a2</t>
  </si>
  <si>
    <t xml:space="preserve">biuro@e-trade-rw.pll</t>
  </si>
  <si>
    <t xml:space="preserve">7262226855</t>
  </si>
  <si>
    <t xml:space="preserve">6000324</t>
  </si>
  <si>
    <t xml:space="preserve">+48518757304</t>
  </si>
  <si>
    <t xml:space="preserve">{'id': '86c4un25g', 'name': 'E-TRADE RAFAŁ WOŹNIAK', 'status': 'merchants', 'color': '#87909e', 'custom_type': 3, 'team_id': '4659923', 'deleted': False, 'url': 'https://app.clickup.com/t/86c4un25g', 'access': True}</t>
  </si>
  <si>
    <t xml:space="preserve">{'id': '86c4twme1', 'name': 'E-TRADE RAFAŁ WOŹNIAK', 'status': 'akceptacja', 'color': '#008844', 'custom_type': None, 'team_id': '4659923', 'deleted': False, 'url': 'https://app.clickup.com/t/86c4twme1', 'access': True}</t>
  </si>
  <si>
    <t xml:space="preserve">14</t>
  </si>
  <si>
    <t xml:space="preserve">86c4ttwf7</t>
  </si>
  <si>
    <t xml:space="preserve">Moodus Fashion Łukasz Więcławski</t>
  </si>
  <si>
    <t xml:space="preserve">moodus_fashion@wp.pl</t>
  </si>
  <si>
    <t xml:space="preserve">6931932192</t>
  </si>
  <si>
    <t xml:space="preserve">5030730</t>
  </si>
  <si>
    <t xml:space="preserve">+48785978202</t>
  </si>
  <si>
    <t xml:space="preserve">{'id': '86c4umetw', 'name': 'Moodus Fasion Łukasz Więcławski', 'status': 'akceptacja', 'color': '#008844', 'custom_type': None, 'team_id': '4659923', 'deleted': False, 'url': 'https://app.clickup.com/t/86c4umetw', 'access': True}</t>
  </si>
  <si>
    <t xml:space="preserve">86c4tthm1</t>
  </si>
  <si>
    <t xml:space="preserve">ONVINYLSTORE.COM TOMASZ SIKORA</t>
  </si>
  <si>
    <t xml:space="preserve">1 - ID 4025427 Onvinylstore.com Tomasz Sikora SH
BLT_4025427_5a6d8abfd61ffdb3ccf3be5d5133a06d9771bd9a8f6d5f5da9c00762a455d3d1e8e47d2e92692f8b69ed6a7aea87bb2970c8c297636fa5a6d7af201797bc8e8b53b367ee06ce28f80bb1cbaa379e0f0e330ccc8fd4277f4fac34038a4b990d884da0dbf68b22b64580c1394c4a20e1dc10ff7813d62463a3832c
2 -ID 4025427 Onvinylstore.com Tomasz Sikora GREAT
BLT_4025427_db1718c34b01b611cd01841c2ec5e15d1065394271f0374710e3d998620a2dda9389aab1309cee7162e778d2f636bf1e92495f7a2dfd11adad5a25c021c82fe5611b3965ebcb78fa7d22477c5470fddaf233a528d425c3db7f4eb7ffb865810dc0c9924675746001b718768605ab642f5b963a568e25890dfea2
3 - ID 4025427 Onvinylstore.com Tomasz Sikora EXTRA  
BLT_4025427_fec00f304acb51e9762c9156e54143a6cb1dce2b4c7fbf05c4184f720815b6b0c1430224d37f66d481fb32132bd5d6935f4554441924af81ee727b40627005fa12e339cbceba67f4f9bba222523d9d17a4ddda3a1c6c8ce45aeaec336ffaede417bf3d4dbd06df60a43dd84d648accd1bf106f944d40a9fdf959</t>
  </si>
  <si>
    <t xml:space="preserve">rafal@winylowa.pl</t>
  </si>
  <si>
    <t xml:space="preserve">8461272953</t>
  </si>
  <si>
    <t xml:space="preserve">4025427</t>
  </si>
  <si>
    <t xml:space="preserve">+48606969487</t>
  </si>
  <si>
    <t xml:space="preserve">86c4tp1dd</t>
  </si>
  <si>
    <t xml:space="preserve">Viktorson Michał Jaroń</t>
  </si>
  <si>
    <t xml:space="preserve">BLT_17289_36c0aa77ff870ec2089d738ed2a0d46e9cde5f6b6e762af8dd974b2d871813aa4b628318f6f1af4d025eb82f972aea60ddfce89ddb2378564d58edad92d3288c1be0df1875d124831f00071c3f03c70d43e5100720fd27b0cf99fc4a686d444ff390952d4bac016496166644c2194d65344664272629c49ac0dea3
BLT_17289_a9e63149b5ee31667e3828c7d2776aeb1026a2d60637d2816b8ea8f7887eb596ed21046e1cc5a675ff9be04ec692137481cb09ea4b0701c43543f51d4535de6bb792a5340a705a41326ce2dc8bca3d425c5976383f84dbb543b8decee299b93e5ebd368f650c530af26b1afe40e686e929a9af8231c72b1ef8303b
BLT_17289_eb9b9ae343b5b826ffbe18e6a28fb7214103e4af46d01c82daa23bb7de19105e98f032acba73378c4f4f36e1f4ef02d42e5c80605af2b983622e1d8a74277fd5156c52975fc22329675821fd4e36a896fe91b7a8bcd561fcd63ed342a0b3c966649666216935d3a53402cc23c4add5876e976b5dfa84b62ae0d457</t>
  </si>
  <si>
    <t xml:space="preserve">ewelina@rowery-zelechow.pl</t>
  </si>
  <si>
    <t xml:space="preserve">8262106198</t>
  </si>
  <si>
    <t xml:space="preserve">17289</t>
  </si>
  <si>
    <t xml:space="preserve">+48607695831</t>
  </si>
  <si>
    <t xml:space="preserve">{'id': '86c4txuge', 'name': 'Viktorson Michał Jaroń', 'status': 'akceptacja', 'color': '#008844', 'custom_type': None, 'team_id': '4659923', 'deleted': False, 'url': 'https://app.clickup.com/t/86c4txuge', 'access': True}</t>
  </si>
  <si>
    <t xml:space="preserve">86c4thc5c</t>
  </si>
  <si>
    <t xml:space="preserve">K2N MODA KATARZYNA NOWAK</t>
  </si>
  <si>
    <t xml:space="preserve">k2n_moda@wp.pl</t>
  </si>
  <si>
    <t xml:space="preserve">6961703585</t>
  </si>
  <si>
    <t xml:space="preserve">4002723</t>
  </si>
  <si>
    <t xml:space="preserve">+48694910330</t>
  </si>
  <si>
    <t xml:space="preserve">86c4tbbab</t>
  </si>
  <si>
    <t xml:space="preserve">FULWOVITA SPÓŁKA Z OGRANICZONĄ ODPOWIEDZIALNOŚCIĄ</t>
  </si>
  <si>
    <t xml:space="preserve">·        „ID: 3039070 (Fulwovita Merchant) SM” - BLT_3039070_286d8318c0ba6de36c53cf12dabdef666239bcbd803e45f69c35a598a6d172b1d924c4334c73a5f8cb773c25f3785c9a1274970979d14757d2a1cef8ee35dd9cbd7be21591522bae6ba18e6040a60ca2c2c576f07abb21d11131e601fdbf06dd35f3b2afb10e3fa864146137589aca4383bcd0a803fa3461e890
·        „ID: 3039070 (Fulwovita Merchant) GREAT” - BLT_3039070_be4ec727210176de9a9d2f85862aa3726ca4d4f6682714c22c2a3724f2d586f8be49a0516bf6d3a4cf8de9d4357dc88a25d239e249840de839fb5e99c8465c69d2166a366a294bca61dcee5e75e055f946282854d1e68e0834f5bf2034c6ee4261fb3c41efe9b5b8f1f4bfb54e5e38c79be36c4247470cce80b3
·        „ID: 3039070 (Fulwovita Merchant) EXTRA” -BLT_3039070_007b4ec7f62fefc599490669992551d2d2bb409ccc6049cb484f0fbe50281a87ea8ef2311d951a20b75157136687d7897a3d52c08b75e113ade5f81c785f58da5882fe678dc57f5048d22d10b28f1131350685290972c2ca372eeb3172c0056026bc78f11c17c75ba9ccf28e1e97cf2ef404d383ef3e186d1aaa</t>
  </si>
  <si>
    <t xml:space="preserve">szymonp@fulwovita.pl</t>
  </si>
  <si>
    <t xml:space="preserve">7831751244</t>
  </si>
  <si>
    <t xml:space="preserve">3039070</t>
  </si>
  <si>
    <t xml:space="preserve">784071126</t>
  </si>
  <si>
    <t xml:space="preserve">{'id': '86c4z5g2w', 'name': 'Fulwovita Sp. z o.o.', 'status': 'merchants', 'color': '#87909e', 'custom_type': 3, 'team_id': '4659923', 'deleted': False, 'url': 'https://app.clickup.com/t/86c4z5g2w', 'access': True}</t>
  </si>
  <si>
    <t xml:space="preserve">{'id': '86c4tyhcm', 'name': 'Fulwovita Sp. z o.o.', 'status': 'akceptacja', 'color': '#008844', 'custom_type': None, 'team_id': '4659923', 'deleted': False, 'url': 'https://app.clickup.com/t/86c4tyhcm', 'access': True}</t>
  </si>
  <si>
    <t xml:space="preserve">86c4t9rj8</t>
  </si>
  <si>
    <t xml:space="preserve">XT SPÓŁKA Z OGRANICZONĄ ODPOWIEDZIALNOŚCIĄ</t>
  </si>
  <si>
    <t xml:space="preserve">info@blueoutlet.pl</t>
  </si>
  <si>
    <t xml:space="preserve">7812033772</t>
  </si>
  <si>
    <t xml:space="preserve">3026936</t>
  </si>
  <si>
    <t xml:space="preserve">+48512334774</t>
  </si>
  <si>
    <t xml:space="preserve">1753754400000</t>
  </si>
  <si>
    <t xml:space="preserve">86c4t80jr</t>
  </si>
  <si>
    <t xml:space="preserve">WITTCHEN S.A.</t>
  </si>
  <si>
    <t xml:space="preserve">administrator@wittchen.com</t>
  </si>
  <si>
    <t xml:space="preserve">9511022154</t>
  </si>
  <si>
    <t xml:space="preserve">6000603</t>
  </si>
  <si>
    <t xml:space="preserve">+48517241588</t>
  </si>
  <si>
    <t xml:space="preserve">https://www.wittchen.com/</t>
  </si>
  <si>
    <t xml:space="preserve">1751508000000</t>
  </si>
  <si>
    <t xml:space="preserve">86c4t6zx7</t>
  </si>
  <si>
    <t xml:space="preserve">Dezald Sp. z o.o.</t>
  </si>
  <si>
    <t xml:space="preserve">SM - BLT_5444_0054bbb73f6fbd2d8bada7b94aab7ff32fed31d015837723fa1e36a422b5599f94cc571bbee0777af02a1039cdf6c8346629a00659e6aba89d2f10f79f9359b86ef5ea17a589744f97879dcdd67471c36f496c0d228678e8b33f067497c00ca24f03684b593e13b20bc7bfbc5aebdbd780ffc90b2a34aa5e0a0e177
GREAT - BLT_5444_a722814ba8508df97f36baef4f0fd32d95f9b1d5e4100c105513653e7c20fef3868cdba72f9794afc3063bcf8c1f3b4138362715351bad6e96595b660b07eca9fdb9bd640315df7e496c853afda466d6f80bd75133f26b9fc96c0254d59864ee889fd6a9e082b9b1aa560cdb4e8142ccf538517188ad953c315f931
EXTRA - BLT_5444_e5d6abe076b6c799d051a90eea2606103583ac5d1d01a06b8645f113c080fae217362c15ef46e01fcf762a4a9ba96e43e545dab75438f9ae8fc9e5dd7c462cc0ff4de938a7b5c9482583cf1b9a88808061bd44ca39d1a7f59d87c8780c1164da37770bebcdf42bb0779fdf7a72d140e1f73164e61bcf33459dcf2a1</t>
  </si>
  <si>
    <t xml:space="preserve">kontakt@dezald.com</t>
  </si>
  <si>
    <t xml:space="preserve">7382161839</t>
  </si>
  <si>
    <t xml:space="preserve">5444</t>
  </si>
  <si>
    <t xml:space="preserve">https://www.dezald.com/</t>
  </si>
  <si>
    <t xml:space="preserve">Dawid Kardaś</t>
  </si>
  <si>
    <t xml:space="preserve">{'id': '86c4wk9xv', 'name': 'Dezald sp. z o.o.', 'status': 'merchants', 'color': '#87909e', 'custom_type': 3, 'team_id': '4659923', 'deleted': False, 'url': 'https://app.clickup.com/t/86c4wk9xv', 'access': True}</t>
  </si>
  <si>
    <t xml:space="preserve">{'id': '86c4tc2j2', 'name': 'Dezald sp. z o.o.', 'status': 'akceptacja', 'color': '#008844', 'custom_type': None, 'team_id': '4659923', 'deleted': False, 'url': 'https://app.clickup.com/t/86c4tc2j2', 'access': True}</t>
  </si>
  <si>
    <t xml:space="preserve">15</t>
  </si>
  <si>
    <t xml:space="preserve">86c4t6jv4</t>
  </si>
  <si>
    <t xml:space="preserve">Qubuss Jakub Kidawa</t>
  </si>
  <si>
    <t xml:space="preserve">ID: 16613 (Qubuss) SM
BLT_16613_d70fc07258588bf400f244d57e7391a8b2afe7a61b52360e1c32d62f3dbbc65b07
82f7d8b238a1a09a9b41f19ef39d8d697d80ff32a2d010d17f3789cef3cd506c1836fe50ab6c32
1a53ae5052dcabf425686360f43cfd0973e3bca8ea935c6bca88e26e140163c22772673b9920
e23787394a069e421f842c9567
ID: 16613 (Qubuss) GREAT
BLT_16613_ea0a9625f1402d6a34e09d138a3467410990ad3e9c5254fa59fc5a45226fb59362
fb414208321cebfb889810f7630c936db6e550e5723515a94b96becb0f77f91ccacc51fe97cbd
ec9441abb217715b0a5b7c383a4046ea3a3a0a0fbb755ba8d101332e5a409316a94054d4a8
90ea0e928e98af96341089d22789d
ID: 16613 (Qubuss) EXTRA
BLT_16613_6886e2851bd321b80cdfe8d96c9c37a1ebf4cbe6c3846bc7eef74750c827a8dbd9
54e93855f41373048142fa6123bb4f4f1bc10ac4c531a2adb36bcd380c63c991918b874663a4
c20114f07a4ab66dacf60176122f7fedff851e75c0f7b2c1712993c5fcb1ba401205fba5d814f7b
9fb8a3eac82b0fc47adbda1fa</t>
  </si>
  <si>
    <t xml:space="preserve">magda@dekoracjadomu.pl</t>
  </si>
  <si>
    <t xml:space="preserve">9491923143</t>
  </si>
  <si>
    <t xml:space="preserve">16613</t>
  </si>
  <si>
    <t xml:space="preserve">+48500300762</t>
  </si>
  <si>
    <t xml:space="preserve">Daniel Popławski</t>
  </si>
  <si>
    <t xml:space="preserve">{'id': '86c4v7nhq', 'name': 'Qubuss Jakub Kidawa', 'status': 'akceptacja', 'color': '#008844', 'custom_type': None, 'team_id': '4659923', 'deleted': False, 'url': 'https://app.clickup.com/t/86c4v7nhq', 'access': True}</t>
  </si>
  <si>
    <t xml:space="preserve">86c4t3kb5</t>
  </si>
  <si>
    <t xml:space="preserve">ASESSCO MUCHA URZĘDOWSKI SPÓŁKA JAWNA</t>
  </si>
  <si>
    <t xml:space="preserve">homstyle.com.pl@gmail.com</t>
  </si>
  <si>
    <t xml:space="preserve">6793140206</t>
  </si>
  <si>
    <t xml:space="preserve">+48606300317</t>
  </si>
  <si>
    <t xml:space="preserve">6011064</t>
  </si>
  <si>
    <t xml:space="preserve">86c4t3j9b</t>
  </si>
  <si>
    <t xml:space="preserve">MIZACHEM IZABELA JASIŃSKA-RYGUŁA</t>
  </si>
  <si>
    <t xml:space="preserve">zarzad@nanobiz.pl</t>
  </si>
  <si>
    <t xml:space="preserve">5472038544</t>
  </si>
  <si>
    <t xml:space="preserve">3027909</t>
  </si>
  <si>
    <t xml:space="preserve">+48696932909</t>
  </si>
  <si>
    <t xml:space="preserve">{'id': '86c4z84vb', 'name': 'MIZACHEM IZABELA JASIŃSKA-RYGUŁA', 'status': 'akceptacja', 'color': '#008844', 'custom_type': None, 'team_id': '4659923', 'deleted': False, 'url': 'https://app.clickup.com/t/86c4z84vb', 'access': True}</t>
  </si>
  <si>
    <t xml:space="preserve">86c4t2f2m</t>
  </si>
  <si>
    <t xml:space="preserve">AKANE JABŁOŃSCY SPÓŁKA Z OGRANICZONĄ ODPOWIEDZIALNOŚCIĄ</t>
  </si>
  <si>
    <t xml:space="preserve">mdts.tomaszjablonski@gmail.com</t>
  </si>
  <si>
    <t xml:space="preserve">6783195766</t>
  </si>
  <si>
    <t xml:space="preserve">3012012</t>
  </si>
  <si>
    <t xml:space="preserve">+48510222959</t>
  </si>
  <si>
    <t xml:space="preserve">86c4rz6we</t>
  </si>
  <si>
    <t xml:space="preserve">Brak konta w bazie Base. / Nikola</t>
  </si>
  <si>
    <t xml:space="preserve">5882531729</t>
  </si>
  <si>
    <t xml:space="preserve">86c4rnxfm</t>
  </si>
  <si>
    <t xml:space="preserve">Grupa Handlowa</t>
  </si>
  <si>
    <t xml:space="preserve">kontakt@alur.pl</t>
  </si>
  <si>
    <t xml:space="preserve">9661606767</t>
  </si>
  <si>
    <t xml:space="preserve">3747</t>
  </si>
  <si>
    <t xml:space="preserve">+48888210221</t>
  </si>
  <si>
    <t xml:space="preserve">1753668000000</t>
  </si>
  <si>
    <t xml:space="preserve">Michał Mazik</t>
  </si>
  <si>
    <t xml:space="preserve">86c4rnw3p</t>
  </si>
  <si>
    <t xml:space="preserve">CACKO GARAGE Michał Dajcz</t>
  </si>
  <si>
    <t xml:space="preserve">ID: 4026282 (Motomo) SM
BLT_4026282_eb12e3ee1e45b4d9c8a8f89f777b8001e7828ee2cbef06531b1c56de1513302c0bc70869229bcfb2b4d08f7b91443e797b38537a3a60f96ba02b2b9576390915d636c4b197273c7330cb2f7dbccc33888f2f6349a44ae7c34134fb77fb8541aec893bcb3bb25c6a02512cc19e7b4c087a16b4982b953edcf6b67
ID: 4026282 (Motomo) GREAT
BLT_4026282_8721550e704bbbb6e67b2b2918b94d44fba27118e4bac638f101616e270186e91ccc2347d3e8ebe21df334b3adaacbd7123de1600d3c4c69c7af8a0e59e7baf482cc96280f569de0a66063a18f9afb211abaf328c4f5f3d9538c6f6da85ce9bad36bf65212e393a852b75c23a2f00a23afa1a6e86143770c830b
ID: 4026282 (Motomo) EXTRA
BLT_4026282_31aa20c7685d8e2baf9d436f78918ac7eb8e7d7dfc8d08c3cd762f93f72278e2ba387649824c86f5de438094b7d76ec2fef6a4cd8ee18bb2a9b449d6b84135bb5358ffa0731b73c8952b203cdf38d5992ed847ba338faa11a36da40d31e40894e9f5830720c0fe18d719763e608c59ff5c0d53a092ce8430381f</t>
  </si>
  <si>
    <t xml:space="preserve">shop@cackogarage.com</t>
  </si>
  <si>
    <t xml:space="preserve">7712493770</t>
  </si>
  <si>
    <t xml:space="preserve">4026282</t>
  </si>
  <si>
    <t xml:space="preserve">+48510701201</t>
  </si>
  <si>
    <t xml:space="preserve">{'id': '86c4ty0f8', 'name': 'cacko garage michal dajcz ', 'status': 'merchants', 'color': '#87909e', 'custom_type': 3, 'team_id': '4659923', 'deleted': False, 'url': 'https://app.clickup.com/t/86c4ty0f8', 'access': True}</t>
  </si>
  <si>
    <t xml:space="preserve">{'id': '86c4t7fqc', 'name': 'cacko garage michal dajcz', 'status': 'akceptacja', 'color': '#008844', 'custom_type': None, 'team_id': '4659923', 'deleted': False, 'url': 'https://app.clickup.com/t/86c4t7fqc', 'access': True}</t>
  </si>
  <si>
    <t xml:space="preserve">86c4rkhaa</t>
  </si>
  <si>
    <t xml:space="preserve">GICOR Krzysztof Jakub Kisielewski</t>
  </si>
  <si>
    <t xml:space="preserve">1. ID: 5030811 (GICOR) SM
BLT_5030811_e203412134ef72826a09b33989965886db89a8039066b256a7c9f8a2e7811299ede0cd11e4fde7d75e42dd57527af757e27d71325e2fc901cdb8e1c3f2deef08fc1b2e012e1261b810ce78b0808f31dd6dfe78143407a96c14ea4489becb40d4be76226cc5961dce788792f9c368f5eb7b86d0108b3b5f9e7eae
2. ID: 5030811(GICOR) GREAT
BLT_5030811_3e134e176b940114013e61e4bab860c301715a2ef8112e9d02d09bef7a5737b815b3646197b7235132905f5c5dbf5b77496bda4758f25b47c0896bf8fbd6ea32d1b6c3ed44ded272534d6ac431c420c3848cb4287a4f7677c8a7345a819a7e7bec6074bb2f8bf3380aa36624e217d385ee2c0cb95bb0d55531d6
3. ID: 5030811 (GICOR) EXTRA
BLT_5030811_3a59ed36703613b02fe51c94a1b4f585eed5ff6d7b7034176e729026803d0a4bc8bd6f06352f6d70bd485788aea464a3d2c1f37f0f906b64ac41da5b1558e082ac1bf1c99be2a3a37c83a1f34e06536630d6a42e36db23c5b0f21dbdc8f53d61c17a673ba4bb42fa05d85ccf3d563892710e0e4d28e2fe5c5721</t>
  </si>
  <si>
    <t xml:space="preserve">kjkisielewski@gicor.pl</t>
  </si>
  <si>
    <t xml:space="preserve">8471595209</t>
  </si>
  <si>
    <t xml:space="preserve">5030811</t>
  </si>
  <si>
    <t xml:space="preserve">+48537491561</t>
  </si>
  <si>
    <t xml:space="preserve">https://www.zeliwneodlewy.pl/</t>
  </si>
  <si>
    <t xml:space="preserve">{'id': '86c4v84xz', 'name': 'GICOR Krzysztof Jakub Kisielewski', 'status': 'merchants', 'color': '#87909e', 'custom_type': 3, 'team_id': '4659923', 'deleted': False, 'url': 'https://app.clickup.com/t/86c4v84xz', 'access': True}</t>
  </si>
  <si>
    <t xml:space="preserve">{'id': '86c4tdwhc', 'name': 'GICOR Krzysztof Jakub Kisielewski', 'status': 'akceptacja', 'color': '#008844', 'custom_type': None, 'team_id': '4659923', 'deleted': False, 'url': 'https://app.clickup.com/t/86c4tdwhc', 'access': True}</t>
  </si>
  <si>
    <t xml:space="preserve">16</t>
  </si>
  <si>
    <t xml:space="preserve">86c4rjyz8</t>
  </si>
  <si>
    <t xml:space="preserve">RENU LABS SPÓŁKA Z OGRANICZONĄ ODPOWIEDZIALNOŚCIĄ</t>
  </si>
  <si>
    <t xml:space="preserve">SM BLT_5017569_75971522f253646c1d0f71157c47eb929cfe870ed378be6712e31df4333012456e05f1ae3ec333044cdd8d1ebcd6132bfea0965b9de66f5697791e1fb0cf4b1c0723c08a4e3a0ef18c603f6f8b91082a856625e2852e48e0ed633b76cf6397567b1a86d81ed864bd87c3cbda97720fe200449ec17f979b8dd1b0
GS BLT_5017569_bf4e0fd87569252035b1fd1def9e25d96d724b6b5c6681572869a5258ed96cf7ae705e5d6e3dd89aabc47e6e050cc44661398e2b030f63a90b4a71e24f8c453773bc9561159dc24dfe718ca9f84200b5417c6f454fb9da1bb8af7420e4cda6dd6bd8bd5ebec1d46400ec859457682f96bd0adf7dc1aa7674186f
ES BLT_5017569_5381b656f173e61d03a19e2fd8955f87df2a61f088e2beeefb9ca80af3741b97ec08cdd476c91c0430230c7578b6d2bb5bbdc158c8e3738302ca697f902d829fce034fd782bc7873bb4045dfe3ac00b1c9a7acac00b8344f0329d67dd709c5a6963ec95731117fa5841f55c859d63699382365e6416e9a16b072</t>
  </si>
  <si>
    <t xml:space="preserve">p.kolacz@renulabs.eu</t>
  </si>
  <si>
    <t xml:space="preserve">8943232260</t>
  </si>
  <si>
    <t xml:space="preserve">5017569</t>
  </si>
  <si>
    <t xml:space="preserve">+48888100009</t>
  </si>
  <si>
    <t xml:space="preserve">{'id': '86c4ttt0x', 'name': 'Renu Labs Sp. z o.o.', 'status': 'akceptacja', 'color': '#008844', 'custom_type': None, 'team_id': '4659923', 'deleted': False, 'url': 'https://app.clickup.com/t/86c4ttt0x', 'access': True}</t>
  </si>
  <si>
    <t xml:space="preserve">7</t>
  </si>
  <si>
    <t xml:space="preserve">86c4rhvkq</t>
  </si>
  <si>
    <t xml:space="preserve">Webino sp. z o.o.</t>
  </si>
  <si>
    <t xml:space="preserve">ID: 1001872 (JAAPEE) SM
BLT_1001872_5729c43ff5095d5d7cc379480f9ae19315cd6c463ee3b5e7e236a1e3454de6e123d657eb8dd3deb4c5f44a255fed2ed877aa456d4fc6fe84fed7b04beab60e5f636920fcc15be147086e4616cc2056e3cf7a4a90498676465b6870b9f26166d5d3bbddc4f6be173bf4b171ca3d6689e5b45a692956e06feb9b12
ID: 1001872 (JAAPEE) GREAT
BLT_1001872_75c2e26e02632928a184023a96c51563f162b324e1a7c123bc4f9a9299ccb66d80b518adf7f3ac492f66e3c227825fbceaec04ddb69b4a1ad5244b5bb8c298772df9df3af2d95c51c9e20beb566f89b8e639df6aee77cad33501adeffed28d794eb8cfc174bb3a3dda532b85a5be547baffdb3d79582908baee0
ID: 1001872 (JAAPEE) EXTRA
BLT_1001872_baa4329d99a024209c45acf82be99ba6105d2bb31f0cbe58db04af3326b3f54c336e48d03e9b0578f3b349beeb79b234f472da2a30952a297e4241dc832aac628c50091e86088f4f8f7d113e9e18524a5784d1d186ce66f87a1dd570c8ce0279da9695b0eaf4d560310683f6ab973f6223f359e27b99e0a92789</t>
  </si>
  <si>
    <t xml:space="preserve">agnieszka.peller@gmail.com</t>
  </si>
  <si>
    <t xml:space="preserve">5223142662</t>
  </si>
  <si>
    <t xml:space="preserve">1001872</t>
  </si>
  <si>
    <t xml:space="preserve">+48 601-653-031</t>
  </si>
  <si>
    <t xml:space="preserve">https://allegro.pl/uzytkownik/jaapee</t>
  </si>
  <si>
    <t xml:space="preserve">{'id': '86c4v8tzq', 'name': 'Webino sp. z o.o.', 'status': 'akceptacja', 'color': '#008844', 'custom_type': None, 'team_id': '4659923', 'deleted': False, 'url': 'https://app.clickup.com/t/86c4v8tzq', 'access': True}</t>
  </si>
  <si>
    <t xml:space="preserve">3</t>
  </si>
  <si>
    <t xml:space="preserve">86c4rhh47</t>
  </si>
  <si>
    <t xml:space="preserve">Zolta Trade Sp. z o.o.</t>
  </si>
  <si>
    <t xml:space="preserve">ID: 12447 (Zolta) SM
BLT_12447_0916b7b23cd8100a8d2102f55c3057036df9958ef1c61c79601f007bf89d8d8ae54ee17a9f96e9977a957546ef5e529eb9eb6c2f2047e708252e5740c318a8b4cf33ad3461a9a4cad6d13d37445d2671481fb1da60f320fab60a17844ef28bb8e518a3097bb52df1d39233e314866355ecae709775b8fb6f024c5e
ID: 12447 (Zolta) GREAT
BLT_12447_1b5c6e67a670a552e36117a476d30bef1158719f9d67e35087cf9ec53fcbb208193b03ae5d8f6a46748fae9359dd2f289fc64d9afd5b0793ae5ed81b62d65979e3b2a725854cba08a348edb89361457848d44e32ca9367e424c1bbde5b7320ad6e8ea018309ef025577b7d689db6bd43e3927b2144da8ea490397c
ID: 12447 (Zolta) EXTRA
BLT_12447_28f10afe76e367a9680eefb197cf5e49a7135b68f1350a2f28fc4e9e21d018f183274c688c21d537354d4d02abc06d399e8a96a4573f9440f48a25756e046c335426fad5d735ab47084f6ec0102911e243d851185de9b9108231766cccebd1d63e4347f648be06f4d004881dbcef2fc167fa35d8fdc96dbfb39a17</t>
  </si>
  <si>
    <t xml:space="preserve">a.zolty@zoltatrade.pl</t>
  </si>
  <si>
    <t xml:space="preserve">8172183841</t>
  </si>
  <si>
    <t xml:space="preserve">12447</t>
  </si>
  <si>
    <t xml:space="preserve">+48224724002</t>
  </si>
  <si>
    <t xml:space="preserve">https://www.sklep.zolta.pl/</t>
  </si>
  <si>
    <t xml:space="preserve">1753149600000</t>
  </si>
  <si>
    <t xml:space="preserve">Patryk Molenda</t>
  </si>
  <si>
    <t xml:space="preserve">{'id': '86c4wyee5', 'name': 'ZOLTA TRADE SPÓŁKA Z OGRANICZONĄ ODPOWIEDZIALNOŚCIĄ', 'status': 'merchants', 'color': '#87909e', 'custom_type': 3, 'team_id': '4659923', 'deleted': False, 'url': 'https://app.clickup.com/t/86c4wyee5', 'access': True}</t>
  </si>
  <si>
    <t xml:space="preserve">{'id': '86c4t401z', 'name': 'ZOLTA TRADE SPÓŁKA Z OGRANICZONĄ ODPOWIEDZIALNOŚCIĄ', 'status': 'akceptacja', 'color': '#008844', 'custom_type': None, 'team_id': '4659923', 'deleted': False, 'url': 'https://app.clickup.com/t/86c4t401z', 'access': True}</t>
  </si>
  <si>
    <t xml:space="preserve">4</t>
  </si>
  <si>
    <t xml:space="preserve">86c4rg1k1</t>
  </si>
  <si>
    <t xml:space="preserve">Trade Baazar Kamil Kaźmierczak</t>
  </si>
  <si>
    <t xml:space="preserve">BLT_21718_424fbe7f5333628b3a8de671016c7d0035f50b67fc37b28926588b28f41a4b96206535450912b6f0fb5b8703dab94f91054669b38046c3e635eecb627054bd90681828a58b0e6963f69eaea2bea57f9c915ce83488ee925d9feee6e75883768daef88e61a41448afea43abbeb0fd93fda03e09b615d3bab4932ded
BLT_21718_73e5f0a3027c05ac56a0189633a0eb2ecb05386dcbcf07ade319cc97027dee19d44a8c37b369a744c535c25fcfe0fd04bbf06829bafcc43df8637cedf24fb1af5d35bcae46c45d9d7aa8ab83baffd22b47d948cf239b1d92da873e88fe732af9eb22cf9d6949d158ad388929318dc5c563777902765ee638af6421
BLT_21718_660845ed6fc26fe4d252f3d9beaac7fc34230ed6e51df378f765ba2f463e04bf2f6223ec7ce854555310e89452fc58bb2b575fb0095a3f2dc3e33c1c3063f26561c9568aaf6a5afeefd72b034114c2a92ec26f09778f949c0e3ea2ee7f6a2d5a743d339a15d5e395ea9d14ce1c1c3d4d0cb572bc4500cd24843988</t>
  </si>
  <si>
    <t xml:space="preserve">eubarnie@gmail.com</t>
  </si>
  <si>
    <t xml:space="preserve">7262622002</t>
  </si>
  <si>
    <t xml:space="preserve">21718</t>
  </si>
  <si>
    <t xml:space="preserve">+48503551367</t>
  </si>
  <si>
    <t xml:space="preserve">{'id': '86c4rp7ng', 'name': 'Trade Baazar Kamil Kaźmierczak', 'status': 'merchants', 'color': '#87909e', 'custom_type': 3, 'team_id': '4659923', 'deleted': False, 'url': 'https://app.clickup.com/t/86c4rp7ng', 'access': True}</t>
  </si>
  <si>
    <t xml:space="preserve">{'id': '86c4rh67y', 'name': 'Trade Baazar Kamil Kaźmierczak', 'status': 'akceptacja', 'color': '#008844', 'custom_type': None, 'team_id': '4659923', 'deleted': False, 'url': 'https://app.clickup.com/t/86c4rh67y', 'access': True}</t>
  </si>
  <si>
    <t xml:space="preserve">86c4rb21t</t>
  </si>
  <si>
    <t xml:space="preserve">HDA0 Ł.CHWOJNICKI Ł.BRZEZIŃSKI S.C.</t>
  </si>
  <si>
    <t xml:space="preserve">allegro@hda0.pl</t>
  </si>
  <si>
    <t xml:space="preserve">5542893729</t>
  </si>
  <si>
    <t xml:space="preserve">18290</t>
  </si>
  <si>
    <t xml:space="preserve">+48607608274</t>
  </si>
  <si>
    <t xml:space="preserve">https://allegro.pl/uzytkownik/hda0sc</t>
  </si>
  <si>
    <t xml:space="preserve">{'id': '86c4vbe8z', 'name': 'hda0 Ł.Chwojnicki Ł.Brzeziński S.C.', 'status': 'akceptacja', 'color': '#008844', 'custom_type': None, 'team_id': '4659923', 'deleted': False, 'url': 'https://app.clickup.com/t/86c4vbe8z', 'access': True}</t>
  </si>
  <si>
    <t xml:space="preserve">86c4rabp4</t>
  </si>
  <si>
    <t xml:space="preserve">URBANIAK AUTOMOTIVE sp. z o.o</t>
  </si>
  <si>
    <t xml:space="preserve">urbaniak.automotive@gmail.com</t>
  </si>
  <si>
    <t xml:space="preserve">7352883663</t>
  </si>
  <si>
    <t xml:space="preserve">9923</t>
  </si>
  <si>
    <t xml:space="preserve">+48696272051</t>
  </si>
  <si>
    <t xml:space="preserve">Paweł Cywoniuk</t>
  </si>
  <si>
    <t xml:space="preserve">86c4r5a49</t>
  </si>
  <si>
    <t xml:space="preserve">Candy Horse Dominika Stańczak</t>
  </si>
  <si>
    <t xml:space="preserve">tazlasuuu@wp.pl</t>
  </si>
  <si>
    <t xml:space="preserve">7272846631</t>
  </si>
  <si>
    <t xml:space="preserve">4020643</t>
  </si>
  <si>
    <t xml:space="preserve">+48511060408</t>
  </si>
  <si>
    <t xml:space="preserve">86c4r4ak2</t>
  </si>
  <si>
    <t xml:space="preserve">FH MIŚ MAREK FLORCZAK LIDIA FLORCZAK SC</t>
  </si>
  <si>
    <t xml:space="preserve">Katalog 1 BLT_15587_caa157b2ee3d0c30694ef0a7418cc46034e517f5e0f93c89b44671a6564eae79df39f186c199193adf4bddb2db8fc351cdb6ea284e814de41772cd7d79892d00139aabf667ddc9bdb3c973b6036374fb85821de435c4e645fe457490d8c81f15a6a14a57fbbc3b3ffc0a0af3c74e22b48f710151e383daeaa17e21
BLT_15587_4cff2de8ed5375c0f205d2b4a2565115f16ef7fae019920ce842b9dc3853963f0bfd44b4223ddf3b9efaa587de0e12b45a43543f6c200bd0cd3a094463c4d11e4b3832154c61209e6925686d9272fd29af1741e6ac031fae319130d6065601d939955c3721336d41527fed605c558a8d045b993b2f379d57150da3
BLT_15587_7f9c1a377a88c7bc824c964ea23ea3fa5d57249e9f161ba1040a839bc913c2018c8d9ca096930afbf5541d968393b8fe03c5afb727706b9216240c5a0e1f686a86332de8702c4a848f5e3116a643c7b2339af2dafe71866c7359a883636c23ccbb20ef0d21dde75479e231824a95d8c2ea93dd619fd8334c0f2587
Katalog 2 
BLT_15587_81dae31b27c48f334ce3f934014059ac7bbb8cba924747d462f0bcdc5e145bf85043c33abe40f175a85b51f73cb854ae0e4aecb03dcb90d3c2b94a51300f22968f16608639191eaa8aaf486c4bdf448efc14ffceec864d1955aec0b7e36998ac3332a5fbbc1597118bd4ff3bddd5090d458beb8a473686e2684408
BLT_15587_1ef103c3aa5e5c0d734d6313fe556b2891d36d32d06d33c644fc5d500eaf3eda3e63bc7dc8addf12cc3f0f3da3d990ff2703728dcd199cf83e1b16f42a83a05c79a62ac7279cfe6b8c513759f882c14056703ff40858cc49cb90caba2033d648b7fe4e71156f3faef9436f8025e1370a2d7bd73a553445e83fd594
BLT_15587_d9040cbb8408344d37b40ec54d0031b6034149cfa6b303a60af0c14a7cee66603387cb1833a2421113097b60c2971f7cda73bbb941df9b269ede77b8474b42db47872bf0478078416281d947ddd27ed1b6b4fdb55819c5087379e9a150759b5fd513b439550bf4b0f4f2a9ab4c31279a78bf42f0d6a334eb8632b1</t>
  </si>
  <si>
    <t xml:space="preserve">segregator.com@gmail.com</t>
  </si>
  <si>
    <t xml:space="preserve">8911570545</t>
  </si>
  <si>
    <t xml:space="preserve">15587</t>
  </si>
  <si>
    <t xml:space="preserve">+48509360234</t>
  </si>
  <si>
    <t xml:space="preserve">{'id': '86c4rxx7t', 'name': 'FH MIŚ MAREK FLORCZAK, LIDIA FLORCZAK S.C.', 'status': 'akceptacja', 'color': '#008844', 'custom_type': None, 'team_id': '4659923', 'deleted': False, 'url': 'https://app.clickup.com/t/86c4rxx7t', 'access': True}</t>
  </si>
  <si>
    <t xml:space="preserve">86c4r08mu</t>
  </si>
  <si>
    <t xml:space="preserve">PS SERWIS Piotr Skórski</t>
  </si>
  <si>
    <t xml:space="preserve">3 katalogi - 9 kodów połączenia 
YEALINK SM
BLT_4002388_4a702c8d5d58d6670e7f3a5afd83b656140749147add971f0849b21638ad14c655c7b00aff0cf4778b305da59d763da313af4dae30027088885f64d534797940a0e685142bb389522133d3dab853a9bd906dc66b83ec2663f10a3745f77cdd82d24aa25bd1597b383d725c65dd53080cd603afa8a8804327cb05
YEASTAR SM
BLT_4002388_b1e766d77ba7f62a740d68e9b3bc673dff2e9d16366bdffb5fbb8ef49669716737e12b7d48bf941444759dd95f7fd7bb6570b1543a804ae8f5bb000c47aeebec990b56dffba0ee5d2a0a2f1e404b83e28fcd48939d08c2c1707d405f2bbc2d0a68006afabf30e4789f90605afd93c8c3eda68df45e185dc99c29
INNE SM
BLT_4002388_ba3d410981461d0a1695bf111dda9734aed60d7429caa76ec255ba9798d6941668ab32247e8deafa4e5b22b48a0d360ac245e4a68873361db81e174726b011668f304313208845bbda61c03f416053cc722501fb29950e388e8fdaa2f48f601e1bd8d5af5e906efa95c58552efa003790a49898980c7b25bca84
YEALINK GREAT
BLT_4002388_2ef27d09049b125b26cbbeedaa5e8ce5c3797dc7baaecd94961f1b93a4fbb892db8f34e92a7ea7ce6f29bedb3fb991c8d130071bdd67a23eee98bf6eb4877a76d4d059bf95e54790f38a6ec00458853e757ce1f08f564125f8b3e2c747330f4c14e76ade617f13b37ff0d9ba8ef9a24870e4570f2b45006c1505
YEASTAR GREAT
BLT_4002388_501420cf558857673fad7524c0e419b65df92b43800cf5dfe8daf209e7695393ad7edb76b89628f66110fa6886b75fc072e8049b9ecb81fe75d071492ff64a3a0e1d8f72f2dd1eb87053ef250b77426caa8ab07a393c09f793531f8e8688b9b86bb549dadbdddcddf3c12f8a7f9594550707e1a614a8f29cf76a
INNE GREAT
BLT_4002388_328396f20bf1e13b0fd440e53cdd6f21160c615531039b9eb18c4648ebeec6123db474fd0d3d912c5e756aa2e4928c4a0c0cf6949c2497051c6d7ac9448303ae43200d88ef0bf26e63d719d9997723c743499c0b6c430d11d9f8cb62584374abec80bc40389fcc49ef08c6d5431001f0c4a01b0f84e6c73f2564
YEALINK EXTRA
BLT_4002388_52ec95ce5f09fbb82c9e85e4bb4d386575661fcfc8a1d37024c3abba099b9099b34e9fe90f4787b6636a6ca9ed7a78d85d1857ec813253cf33410a0e074345477a4eb2e391f8cd9534340ec590786d5dc1d4ccab7604b8ac7eca86dc6f15e0e6d59a8ee20cd28a6ced7f1afcafbe9aa607b33cad9436502c5b5a
YEASTAR EXTRA
BLT_4002388_32cc1e6beddd8e2f8c2646d4546826bdd386556b5d06d075ead3d8b5886e4b16a1a3ac21dda77704a06621ac65744fef4fffa1789956e0da19e08db8fb0e767918086e1dcdea4bfd40085f73e0e088f0c2cb2c3d7ab14ca58c4a316238b28bfefaf9284e10e1edd9b8285357afe270bef8b7d777b25e3f5d095a
INNE EXTRA
BLT_4002388_a55890865b13f8338c0bc3c10b0a3c9d595dc43638f8a4bdf049f4d3fab16eddad508802942c678c78483b534699d2819ecf871eb07bbc737ce68ca68a15b58d6d17d60899d5d71568d5193d508a97ec14634950f6da8dcb07b2e62d2a4ef94e0e37bff088c403a12aaaa1cd783f14f9fbf5557dc6f1afb15301</t>
  </si>
  <si>
    <t xml:space="preserve">kontakt@sklep24ip.pl</t>
  </si>
  <si>
    <t xml:space="preserve">8841013063</t>
  </si>
  <si>
    <t xml:space="preserve">4002388</t>
  </si>
  <si>
    <t xml:space="preserve">+48501347004</t>
  </si>
  <si>
    <t xml:space="preserve">https://sklep24ip.pl/</t>
  </si>
  <si>
    <t xml:space="preserve">{'id': '86c4t7wug', 'name': 'PS SERWIS Piotr Skórski', 'status': 'merchants', 'color': '#87909e', 'custom_type': 3, 'team_id': '4659923', 'deleted': False, 'url': 'https://app.clickup.com/t/86c4t7wug', 'access': True}</t>
  </si>
  <si>
    <t xml:space="preserve">{'id': '86c4rheru', 'name': 'PS SERWIS Piotr Skórski', 'status': 'akceptacja', 'color': '#008844', 'custom_type': None, 'team_id': '4659923', 'deleted': False, 'url': 'https://app.clickup.com/t/86c4rheru', 'access': True}</t>
  </si>
  <si>
    <t xml:space="preserve">86c4r02ra</t>
  </si>
  <si>
    <t xml:space="preserve">Healthtree Anita Kaczmarek</t>
  </si>
  <si>
    <t xml:space="preserve">kaczmarek.anita0@gmail.com</t>
  </si>
  <si>
    <t xml:space="preserve">8982281699</t>
  </si>
  <si>
    <t xml:space="preserve">4006377</t>
  </si>
  <si>
    <t xml:space="preserve">795572433</t>
  </si>
  <si>
    <t xml:space="preserve">86c4qw36y</t>
  </si>
  <si>
    <t xml:space="preserve">IGO Trade Marcelina Kojka</t>
  </si>
  <si>
    <t xml:space="preserve">NOWE KODY POŁACZENIA
BLT_5035426_18ff2347e739f5d4571d13a4b162d5341d07aef9184bffa6f6cb5bfa3b860c39eda20f0c920b9ec69805d70ace6d589413bd6de94414dd68a51c12a1a05f83a3c6adfc4f5fedfa5b67fd7e41509ba26bfd94419ef5dacebcf01d54c4ff58e02d9a1fb98d54bd3ba4d565e0045b4cbfc2a46cd65bca69a24b9fdf
BLT_5035426_38df406aee63dedd9bd54f3042ca012dc1f401bcef7d4a71782a550f54f315d5b47a7e57851b2439865dd95f87baff3496fb322b50efc56687ecc7d760f7feaef48d0c6c5e53e7db63550d708704cd78e96e6996aff6ffd1651acc637081569cc65c69d0ea3f999e9dfe40d74425cd0b4f5ecd21e6ff3d3f369d
BLT_5035426_616755f5a5b5bb1a520a1c03b522dec03268bc0b9d66c6f676b2cb9ce392502875937c6a0f1972d4badfbcf66c69bc93f9a20bb2e2beebe9de82006a61495a191c8341bf062a88ccb24eb5fc6e2b93044828c078de4d2eb57c000c26942abfe91961e70b45d2b2e9566fcd82ec7b92c5edbbff4f2d816f60dd76</t>
  </si>
  <si>
    <t xml:space="preserve">igotrade.allegro@gmail.com</t>
  </si>
  <si>
    <t xml:space="preserve">8961521454</t>
  </si>
  <si>
    <t xml:space="preserve">5035426</t>
  </si>
  <si>
    <t xml:space="preserve">+48604448930</t>
  </si>
  <si>
    <t xml:space="preserve">{'id': '86c4rjjfk', 'name': 'IGO Trade Marcelina Kojka', 'status': 'merchants', 'color': '#87909e', 'custom_type': 3, 'team_id': '4659923', 'deleted': False, 'url': 'https://app.clickup.com/t/86c4rjjfk', 'access': True}</t>
  </si>
  <si>
    <t xml:space="preserve">{'id': '86c4rga7c', 'name': 'IGO Trade Marcelina Kojka', 'status': 'akceptacja', 'color': '#008844', 'custom_type': None, 'team_id': '4659923', 'deleted': False, 'url': 'https://app.clickup.com/t/86c4rga7c', 'access': True}</t>
  </si>
  <si>
    <t xml:space="preserve">86c4quy72</t>
  </si>
  <si>
    <t xml:space="preserve">MODISTRA Małgorzata Furgał</t>
  </si>
  <si>
    <t xml:space="preserve">biurokidshop@gmail.com</t>
  </si>
  <si>
    <t xml:space="preserve">8711153877</t>
  </si>
  <si>
    <t xml:space="preserve">4010772</t>
  </si>
  <si>
    <t xml:space="preserve">+48669286284</t>
  </si>
  <si>
    <t xml:space="preserve">86c4qugq0</t>
  </si>
  <si>
    <t xml:space="preserve">GARDAN SPÓŁKA Z OGRANICZONĄ ODPOWIEDZIALNOŚCIĄ</t>
  </si>
  <si>
    <t xml:space="preserve">firma.gardan@poczta.fm</t>
  </si>
  <si>
    <t xml:space="preserve">7282854069</t>
  </si>
  <si>
    <t xml:space="preserve">3025957</t>
  </si>
  <si>
    <t xml:space="preserve">+48505312419</t>
  </si>
  <si>
    <t xml:space="preserve">86c4qa0g1</t>
  </si>
  <si>
    <t xml:space="preserve">Siju Maciej Fryń</t>
  </si>
  <si>
    <t xml:space="preserve">biuro@siju.eu</t>
  </si>
  <si>
    <t xml:space="preserve">8871756604</t>
  </si>
  <si>
    <t xml:space="preserve">13414</t>
  </si>
  <si>
    <t xml:space="preserve">609841441</t>
  </si>
  <si>
    <t xml:space="preserve">{'id': '86c4qavwf', 'name': 'Siju Maciej Fryń', 'status': 'akceptacja', 'color': '#008844', 'custom_type': None, 'team_id': '4659923', 'deleted': False, 'url': 'https://app.clickup.com/t/86c4qavwf', 'access': True}</t>
  </si>
  <si>
    <t xml:space="preserve">86c4q80h4</t>
  </si>
  <si>
    <t xml:space="preserve">CLUTCH CHAIRZ EUROPE SPÓŁKA Z OGRANICZONĄ ODPOWIEDZIALNOŚCIĄ</t>
  </si>
  <si>
    <t xml:space="preserve">poland@clutchchairz.com</t>
  </si>
  <si>
    <t xml:space="preserve">9471998675</t>
  </si>
  <si>
    <t xml:space="preserve">3001550</t>
  </si>
  <si>
    <t xml:space="preserve">+48507197670</t>
  </si>
  <si>
    <t xml:space="preserve">86c4q7pxj</t>
  </si>
  <si>
    <t xml:space="preserve">CEMAROL SPÓŁKA Z OGRANICZONĄ ODPOWIEDZIALNOŚCIĄ</t>
  </si>
  <si>
    <t xml:space="preserve">SM BLT_4024924_11f7cfb1dd84715b6e80a51964007eb10bde752c60cf36682cff0ea7c3e19a0539d4227595f90350bd76677d49262b912681d7d02417557e1ff1be157f1be3b6fe16ab7aa86d033753fe3612ce78ebc9a8cccc521663ae76b4c0ccde170a993044554f7a4b615c1942972283b16739533587713405c33dd1a35c
GS 
BLT_4024924_8d442e2a1bfab8f88f9c5a0e2d029c5822f91c9c693e35dfa0bdc57d9f717bfa786483459276f83e26853309afbe9acbf705ef7fa8809c17afe134b36a40e5a01503cb9ad5434fc2d9b95ca0a490e776ba5f9f36d6301068777fd755bdded6c27cbea8561af377072d5783d539813385b9315a29ea0211776b6d
ES 
BLT_4024924_0823953bebbfaf11789a53952d5d49ff76807a6ac3d470acf240f7187767372bd99854b0f05d33fca25a490b70fd700c03caabaab3be14a14ae06dd68f9f974224f4b626c7b9f6df279266f170794ad911e3e674d67511e274b2aa2d876d42d013568643055bda9fe1f162ab0db7514359893070256611d174e4</t>
  </si>
  <si>
    <t xml:space="preserve">b.popiel@cemarol.pl</t>
  </si>
  <si>
    <t xml:space="preserve">8392913170</t>
  </si>
  <si>
    <t xml:space="preserve">4024924</t>
  </si>
  <si>
    <t xml:space="preserve">+48535900101</t>
  </si>
  <si>
    <t xml:space="preserve">86c4q2f54</t>
  </si>
  <si>
    <t xml:space="preserve">Dariusz Pawlak LIBRES.PL</t>
  </si>
  <si>
    <t xml:space="preserve">SH BLT_3006900_727454fb39307f0995d0dd9d060f67e213b2fb9a576e3c59da2c761ea557b6381aa20a1acafa01fcebcf3dd7c55dfb30f97992f385667a7cedcbaecbf9507df9663c12052b18e93798713772a9636663425600270e8e40eaed2d85543de4dd84b57970c94ab86ab41897cc4df14832e4b3bd2ddef730343e9fc6
GS BLT_3006900_32cc7fa5a690efb10ffc847460ee6fa35554e303e32b138346fbb82c2f9c6f0fa1f97cc2a8b44504d9b7ffda2424522313bb67b824ee37a35a2ba09eee3ef79e35840a0b5a8d179c9b6bf3d8e739e0cd18c8559169c70486edab90d6e976a42b1a24cfa0668f484dbf818b7162e821447c2579a71a545ccd6f20
ES BLT_3006900_2f31e5bfc1e25fc788a7cb451dfc401ab8cdab60f8e68bb97de793175a604f351dc39d3f8e8aafd6cd4d9ba2ff4d1a848588abd183699394fd1d12bcd4a355b52cb94bda05d6efce036ff17c6c1bd1d1bdccd9c087e635207d64cb3ba868a6eaae16d03f9fb016924ec72e0d8e87e295c021ac8050b5dd48eb0e</t>
  </si>
  <si>
    <t xml:space="preserve">bhp@siwydtp.pl</t>
  </si>
  <si>
    <t xml:space="preserve">7581515300</t>
  </si>
  <si>
    <t xml:space="preserve">3006900</t>
  </si>
  <si>
    <t xml:space="preserve">+48510956553</t>
  </si>
  <si>
    <t xml:space="preserve">{'id': '86c4q7jzg', 'name': 'Dariusz Pawlak LIBRES.PL', 'status': 'merchants', 'color': '#87909e', 'custom_type': 3, 'team_id': '4659923', 'deleted': False, 'url': 'https://app.clickup.com/t/86c4q7jzg', 'access': True}</t>
  </si>
  <si>
    <t xml:space="preserve">{'id': '86c4q4fvt', 'name': 'DARIUSZ PAWLAK LIBRES.PL', 'status': 'akceptacja', 'color': '#008844', 'custom_type': None, 'team_id': '4659923', 'deleted': False, 'url': 'https://app.clickup.com/t/86c4q4fvt', 'access': True}</t>
  </si>
  <si>
    <t xml:space="preserve">19</t>
  </si>
  <si>
    <t xml:space="preserve">86c4q23na</t>
  </si>
  <si>
    <t xml:space="preserve">Stacja Demontażu Pojazdów  Autoport Sp. z o.o.</t>
  </si>
  <si>
    <t xml:space="preserve">Używane części</t>
  </si>
  <si>
    <t xml:space="preserve">sklep@autoport.org.pl</t>
  </si>
  <si>
    <t xml:space="preserve">6572862119</t>
  </si>
  <si>
    <t xml:space="preserve">13756</t>
  </si>
  <si>
    <t xml:space="preserve">+48692237166</t>
  </si>
  <si>
    <t xml:space="preserve">86c4q0cb1</t>
  </si>
  <si>
    <t xml:space="preserve">"VERONA"</t>
  </si>
  <si>
    <t xml:space="preserve">portfel.net.pl@gmail.com</t>
  </si>
  <si>
    <t xml:space="preserve">8271507666</t>
  </si>
  <si>
    <t xml:space="preserve">2010507</t>
  </si>
  <si>
    <t xml:space="preserve">+48691352525</t>
  </si>
  <si>
    <t xml:space="preserve">{'id': '86c4q1p56', 'name': 'Verona Sylwia Lipińska', 'status': 'akceptacja', 'color': '#008844', 'custom_type': None, 'team_id': '4659923', 'deleted': False, 'url': 'https://app.clickup.com/t/86c4q1p56', 'access': True}</t>
  </si>
  <si>
    <t xml:space="preserve">86c4q02ek</t>
  </si>
  <si>
    <t xml:space="preserve">Sklep Zielarski S.C S.Półtorak, J.Szewczyk</t>
  </si>
  <si>
    <t xml:space="preserve">sklep@zielarski.info</t>
  </si>
  <si>
    <t xml:space="preserve">8522118526</t>
  </si>
  <si>
    <t xml:space="preserve">2399</t>
  </si>
  <si>
    <t xml:space="preserve">86c4pzw05</t>
  </si>
  <si>
    <t xml:space="preserve">BIO HEALTH TIME SPÓŁKA Z OGRANICZONĄ ODPOWIEDZIALNOŚCIĄ</t>
  </si>
  <si>
    <t xml:space="preserve">SM BLT_4025975_cbc3c133a8fdeca60f5809d280b756a8d476b1ce5bf94ef516928ee0cbc5e991274ddfc1ec75e01708f2f4a4e6719663d92359dad1070fd0b088a6ba8c39966fb0da3fb7e4a3f656e762c4088ebe2a106ac736aabbc50bada65917ee8962da4d3719a8c089a77344f62207f7866f3b1ce9511ef1b2fd5bbabd75
GS BLT_4025975_7b9b3bbbe0fe273cd1ef20878b18c0438d2850c6bd9314677153fb57ae49d1d7ccd33ca6631a545c69def97719988902dabf0371183a4fcf6b62b94077ae307ca0bf9f71453004530595e5d6aeab9c747fc93d5ad14362f830dc6f5c116a1bac5a1821d6dbe9070dbd662637e85a4e9a4c1cba6f14159391597f
ES BLT_4025975_54004e0ea7d046c9159443c40b213f78005248e6bea47658daf2fdaa660d7cca14a1672398c06e08b0974f157a83821413d1787094603b0a74c550f616e0ee4793f6155a0be3391b66dbdcf2342f3b39c65a84a41570b53e39dbfa06dea328ef0c6e7b9870b5e8c1e69c918d5299d83277715a51d514f7535728</t>
  </si>
  <si>
    <t xml:space="preserve">pawel.kolacz@biohealthtime.com</t>
  </si>
  <si>
    <t xml:space="preserve">8971878442</t>
  </si>
  <si>
    <t xml:space="preserve">4025975</t>
  </si>
  <si>
    <t xml:space="preserve">{'id': '86c4w0j23', 'name': 'Bio Health Time Sp. z o.o.', 'status': 'merchants', 'color': '#87909e', 'custom_type': 3, 'team_id': '4659923', 'deleted': False, 'url': 'https://app.clickup.com/t/86c4w0j23', 'access': True}</t>
  </si>
  <si>
    <t xml:space="preserve">{'id': '86c4ttur5', 'name': 'Bio Health TIme Sp z oo', 'status': 'akceptacja', 'color': '#008844', 'custom_type': None, 'team_id': '4659923', 'deleted': False, 'url': 'https://app.clickup.com/t/86c4ttur5', 'access': True}</t>
  </si>
  <si>
    <t xml:space="preserve">86c4pyzvj</t>
  </si>
  <si>
    <t xml:space="preserve">Fire Lion Rafał Wiktor</t>
  </si>
  <si>
    <t xml:space="preserve">info@firelion.eu</t>
  </si>
  <si>
    <t xml:space="preserve">5761474748</t>
  </si>
  <si>
    <t xml:space="preserve">5031189</t>
  </si>
  <si>
    <t xml:space="preserve">+48604894304</t>
  </si>
  <si>
    <t xml:space="preserve">https://firelion.eu</t>
  </si>
  <si>
    <t xml:space="preserve">86c4pvmu0</t>
  </si>
  <si>
    <t xml:space="preserve">DM Style Dawid Rosik</t>
  </si>
  <si>
    <t xml:space="preserve">fabrykafiran@wp.pl</t>
  </si>
  <si>
    <t xml:space="preserve">8781720778</t>
  </si>
  <si>
    <t xml:space="preserve">10028</t>
  </si>
  <si>
    <t xml:space="preserve">+48517515326</t>
  </si>
  <si>
    <t xml:space="preserve">86c4ppe5n</t>
  </si>
  <si>
    <t xml:space="preserve">LAGO AUTOMOTIVE Sp. z o.o.</t>
  </si>
  <si>
    <t xml:space="preserve">marcin@lago.pl</t>
  </si>
  <si>
    <t xml:space="preserve">5273070835</t>
  </si>
  <si>
    <t xml:space="preserve">12965</t>
  </si>
  <si>
    <t xml:space="preserve">+48503321567</t>
  </si>
  <si>
    <t xml:space="preserve">1753322400000</t>
  </si>
  <si>
    <t xml:space="preserve">86c4pn616</t>
  </si>
  <si>
    <t xml:space="preserve">KRZYSZTOF WOLF "BAD SECTOR"</t>
  </si>
  <si>
    <t xml:space="preserve">Używane rzeczy</t>
  </si>
  <si>
    <t xml:space="preserve">badsector@op.pl</t>
  </si>
  <si>
    <t xml:space="preserve">7281616899</t>
  </si>
  <si>
    <t xml:space="preserve">4022923</t>
  </si>
  <si>
    <t xml:space="preserve">606176486</t>
  </si>
  <si>
    <t xml:space="preserve">86c4pkmm8</t>
  </si>
  <si>
    <t xml:space="preserve">Hjoma Sp. z o.o.</t>
  </si>
  <si>
    <t xml:space="preserve">SM BLT_6010894_cb1cb4374b4733c0ebcff4e0f9912f2b0d8d6d90d62a95e28be6541b298b0f297a139679c699249b76712209ed76f5d6839e1eefca4ab5a90b3b56c5435085ecba25168b5353b7097b1e077530262b59c1825cab660942d872b08b823dbbca719b768fa5020608b77cb5e1b8412cbab62051c84a86907a908c72
EXTRA
BLT_6010894_0e0fe8f07445155e20c1ee6f86106dc5bc66ec8eb880ac0be3469941175ff4df992eeb8954e3264cfb85daae9ba01145d27b24bf7c43904ba1fa965c51969bf8a341b69f5c72e94a9ab0e0a670a6aeba7b9a1ed0d6dc545f19bbff981570e269843b0c07924ba007f70887e55b9beecfe0faf81f62d43f58b4a7
GREAT
BLT_6010894_975bd7c881c6261faddd77b5b6931fb66d58aa3f1d2371e31717d8de1fbab3816836d500305ec9c6fe210c72d7edbb09f3416cdcad4b74b9b50271bbcf25faf8e1ffa9ed2fd211c6f104ca04844f123b53f5ca0f212736718d3501fb82bfddbc1f8274e4e171c9048fcae42db9b5b1963050d899971a21a5c5da</t>
  </si>
  <si>
    <t xml:space="preserve">a.spiewak@hjoma.com</t>
  </si>
  <si>
    <t xml:space="preserve">8943250507</t>
  </si>
  <si>
    <t xml:space="preserve">5028260</t>
  </si>
  <si>
    <t xml:space="preserve">+48601746805</t>
  </si>
  <si>
    <t xml:space="preserve">{'id': '86c4uh0df', 'name': 'Hjoma Sp. z o. o.', 'status': 'merchants', 'color': '#87909e', 'custom_type': 3, 'team_id': '4659923', 'deleted': False, 'url': 'https://app.clickup.com/t/86c4uh0df', 'access': True}</t>
  </si>
  <si>
    <t xml:space="preserve">{'id': '86c4pkqeq', 'name': 'Hjoma Sp. z o. o.', 'status': 'akceptacja', 'color': '#008844', 'custom_type': None, 'team_id': '4659923', 'deleted': False, 'url': 'https://app.clickup.com/t/86c4pkqeq', 'access': True}</t>
  </si>
  <si>
    <t xml:space="preserve">86c4pkedq</t>
  </si>
  <si>
    <t xml:space="preserve">B&amp;B AKCESORIA MEBLOWE SPÓŁKA Z OGRANICZONĄ ODPOWIEDZIALNOŚCIĄ</t>
  </si>
  <si>
    <t xml:space="preserve">EXTRA
BLT_5004180_f96393f46dcb9a42e3883e2f9c5e8da928181f657d4bda08b89d2854c507f9b3983ef1cbb11782689342435e17226beb12c2d4dfa1c67619f04ac8545492faae371834161eff807602fc7688f4b1eda2ab860456dae61a048ffdd03ea662ee7741b1ea43053a23ae9e9b74ff47e5a494698461049894f1e0ad99
GREAT
BLT_5004180_ef7576d756452a47a75ca45a33ec98f1793e3894ba598bd5cc1a17d2af1cb6a081195ad53c289a8c3900727a73e054709d94575ebbb6d89c39f15db118e30f066e7e99455339b00a827f42f19d29e94b252c03ebaff9955f0607ce4b5e8c14d17a0d3614648d364763ac8c528fcac6866ae276186cf27f45c161
SM
BLT_5004180_df2d2f4c4823163ee50de112459e2f66d7a8e59e0b269b48173e139be698ca284e0cec4839c33149d50150214b4379d44748ed047986ede53ce53a21c90d4f970ba35fcbc100c77be504d4ad78b6f8fb5cece5f33c6be2aa4a4fac629e1933cad11e18a069dfc43daee46ff399a82c9de6ce7d3790da1e710290</t>
  </si>
  <si>
    <t xml:space="preserve">przemek@e-meblowe.pl</t>
  </si>
  <si>
    <t xml:space="preserve">6192059095</t>
  </si>
  <si>
    <t xml:space="preserve">5004180</t>
  </si>
  <si>
    <t xml:space="preserve">+48792345769</t>
  </si>
  <si>
    <t xml:space="preserve">{'id': '86c4tbrjf', 'name': 'B&amp;B akcesoria meblowe', 'status': 'merchants', 'color': '#87909e', 'custom_type': 3, 'team_id': '4659923', 'deleted': False, 'url': 'https://app.clickup.com/t/86c4tbrjf', 'access': True}</t>
  </si>
  <si>
    <t xml:space="preserve">{'id': '86c4px2yf', 'name': 'B&amp;B AKCESORIA MEBLOWE SPÓŁKA Z OGRANICZONĄ ODPOWIEDZIALNOŚCIĄ', 'status': 'akceptacja', 'color': '#008844', 'custom_type': None, 'team_id': '4659923', 'deleted': False, 'url': 'https://app.clickup.com/t/86c4px2yf', 'access': True}</t>
  </si>
  <si>
    <t xml:space="preserve">86c4phevr</t>
  </si>
  <si>
    <t xml:space="preserve">TradeSport.pl</t>
  </si>
  <si>
    <t xml:space="preserve">24.07 - brak odbioru, wysłałam e-mail. / S.A.</t>
  </si>
  <si>
    <t xml:space="preserve">kamil.filipek@tradesport.pl</t>
  </si>
  <si>
    <t xml:space="preserve">8131511277</t>
  </si>
  <si>
    <t xml:space="preserve">11437</t>
  </si>
  <si>
    <t xml:space="preserve">+48736989252</t>
  </si>
  <si>
    <t xml:space="preserve">Martyna Kugaczewska</t>
  </si>
  <si>
    <t xml:space="preserve">86c4pg40t</t>
  </si>
  <si>
    <t xml:space="preserve">U.P.F. DYNEX Damian Stróżyński</t>
  </si>
  <si>
    <t xml:space="preserve">BLT_21567_5ca00fca3c6886d37d24f88617c6c414c5697275be98c69a625c7d3708d8421cc5aa3e558e0189c02bb47d9eaee883bb43f86057b776ef42509b966e1b5b84b28b39cac9a6ca0f8c345abcbd87bd18bb389ca386733d9d2b926d95dca412f8696fa56d9f0c25703046f998b3321b47eb5fc1df8e630e43735db4e6
BLT_21567_9dd046b0d56c53e93eee12be98176bdbe606310602f95d162e655540c8f721c6aef67e6e68d99fe68d11a4dbb53cc00af245672c6def5aa44c267b1d494b366e30d950bcdd0021490c90e86c5b2231d9a0c148156db763a297dbc87c7c8a171c369c6b9af88ab605214dfbbf23197a067a73dcbe922aeff739e8ed
BLT_21567_73e8b7a5cd8d7829f32ee89581e052221093be4ae084e1998fb2d2bc47406bd4f9692b396a0c3e934b0e76626f696ac558bf28f49c16244b5c4761022a63188926c3cdd10181fac7f5cf9c96caa52ee38e6dfbf74c29933ea0d6100c0be0c1fba9e373151fc3767a2a72b1a5f3bb8486bfb524074b870ceaea8cb4</t>
  </si>
  <si>
    <t xml:space="preserve">pawel.szulc@dynex.pl</t>
  </si>
  <si>
    <t xml:space="preserve">7641633889</t>
  </si>
  <si>
    <t xml:space="preserve">21567</t>
  </si>
  <si>
    <t xml:space="preserve">888880357</t>
  </si>
  <si>
    <t xml:space="preserve">https://dynex.pl/</t>
  </si>
  <si>
    <t xml:space="preserve">Łukasz Piekarski</t>
  </si>
  <si>
    <t xml:space="preserve">{'id': '86c4r6ryj', 'name': 'U.P.F. DYNEX Damian Stróżyński', 'status': 'akceptacja', 'color': '#008844', 'custom_type': None, 'team_id': '4659923', 'deleted': False, 'url': 'https://app.clickup.com/t/86c4r6ryj', 'access': True}</t>
  </si>
  <si>
    <t xml:space="preserve">86c4pcxff</t>
  </si>
  <si>
    <t xml:space="preserve">Stowarzyszenie Pro Regione</t>
  </si>
  <si>
    <t xml:space="preserve">Mają wątpliwości co do 30 dniowego terminu płatności</t>
  </si>
  <si>
    <t xml:space="preserve">maciej@takdlapszczol.pl</t>
  </si>
  <si>
    <t xml:space="preserve">8133487258</t>
  </si>
  <si>
    <t xml:space="preserve">6003726</t>
  </si>
  <si>
    <t xml:space="preserve">+48606989406</t>
  </si>
  <si>
    <t xml:space="preserve">https://allegro.pl/uzytkownik/PIEKNOwNas</t>
  </si>
  <si>
    <t xml:space="preserve">86c4pcf72</t>
  </si>
  <si>
    <t xml:space="preserve">DIARIO KATARZYNA FILIPKOWSKA</t>
  </si>
  <si>
    <t xml:space="preserve">BLT_5023409_9bdc2180a619fbb824e00f29a39fce930105de03888b1494b150afdbe0822bff208ec6255020f9ad2d6ffe95cb9b42835201a8616c83e179fe1d7d995ea8b89e3c80f5e0bf8942ec6eb00616ddf887a54cbf6297abc5a191c18e52f238ad323183804e6ad572e6d7da3826b1624564a1b0cfa6cf60fdc69ac0c0
BLT_5023409_1c08811d0cbaa305727c3ba00b769ca74f5a1e6ee6c7b13f60a378338deb033514f5d15c724e111da0b3a26c5a7d629229e418ce543c76bdd7b601f4692f4f13b4f717a17ce189e4298df90ce44969740d3678bc184e87f8569939936d9341866d22f89687dc49f3d139c9542a5514ff1ca288cb053b1c578f02
BLT_5023409_724d107fa92b194d434bee9b0d4b3f2499450dcacb72b04c195a55d7bfe689a42d3e1e0d74e35fa484b402b08696447602201156814a2972162e8bbcc68ad886129d90ef23c6afcb922bad10fa81167f7e90ebf85b42c488a409839ddb94d332cbe5f377154cdbff2fa31bc70d4eab03f004ce9380c4c853583f</t>
  </si>
  <si>
    <t xml:space="preserve">sklep@diario.com.pl</t>
  </si>
  <si>
    <t xml:space="preserve">6611820994</t>
  </si>
  <si>
    <t xml:space="preserve">5023409</t>
  </si>
  <si>
    <t xml:space="preserve">+48507700586</t>
  </si>
  <si>
    <t xml:space="preserve">{'id': '86c4yar8t', 'name': 'DIARIO Katarzyna Filipkowska', 'status': 'merchants', 'color': '#87909e', 'custom_type': 3, 'team_id': '4659923', 'deleted': False, 'url': 'https://app.clickup.com/t/86c4yar8t', 'access': True}</t>
  </si>
  <si>
    <t xml:space="preserve">{'id': '86c4rmt8h', 'name': 'DIARIO KATARZYNA FILIPKOWSKA', 'status': 'brak w merchants', 'color': 'var(--cu-status-red)', 'custom_type': None, 'team_id': '4659923', 'deleted': False, 'url': 'https://app.clickup.com/t/86c4rmt8h', 'access': True}</t>
  </si>
  <si>
    <t xml:space="preserve">86c4pav5w</t>
  </si>
  <si>
    <t xml:space="preserve">Herbitrum Bartosz Mróz</t>
  </si>
  <si>
    <t xml:space="preserve">BLT_9136_6008a827b5b9657be74fe9a8a4c239499660a04c7ebaa519980d5594ab70d3c0aa1495b4c35d2628da11b9bba357374b88ed35ec22928aa18509f95ecab549d7fa0466404cfd3fb45f2bfbdb50d650297dafccd792fa13a3200ff2e7df811b9f6865685ac65f08b7cad85a726dba09a76740b2422ca3aad1c5a403c
BLT_9136_447c1159ff7ad46c18a18c23f82d73b7c6b56d1d74643d53c9c4bf73b64eb0007530ae74342ecaa2ee9cd68152eefeb8912c3e88096d34ee579af9a6f1165b39e6467dfe48079d776f91b8298ddfc2b4c2f4e9c13b382ae2fa8c9dac98c1222eab6dd85c618e31ef4d608cade89dd7308b943dbf2caf2bb77e7f1d9
BLT_9136_9ca14963a974b26b4dd5aeb57f616770945a96d3411d2a3cbc8ff1b5562ded4078c7b6bc2b7aa5528d29c497965b776677b0a48ad200cc392d431ee6daafebfc7847ebd3499d6a20899e994e8248745503f675c4224af39c10f9235c6a047d517833acfafff5688836782ec80979f263b38bc8ead1d610e8c6ba4ad</t>
  </si>
  <si>
    <t xml:space="preserve">sklep@herbitrum.pl</t>
  </si>
  <si>
    <t xml:space="preserve">8941639750</t>
  </si>
  <si>
    <t xml:space="preserve">9136</t>
  </si>
  <si>
    <t xml:space="preserve">790558514</t>
  </si>
  <si>
    <t xml:space="preserve">{'id': '86c4ufp8z', 'name': 'hebitrum', 'status': 'akceptacja', 'color': '#008844', 'custom_type': None, 'team_id': '4659923', 'deleted': False, 'url': 'https://app.clickup.com/t/86c4ufp8z', 'access': True}</t>
  </si>
  <si>
    <t xml:space="preserve">86c4p9rbx</t>
  </si>
  <si>
    <t xml:space="preserve">WikliHOME</t>
  </si>
  <si>
    <t xml:space="preserve">BLT_4027024_5e0354f2789a6838a493ab4fe61f8753836fe6d6d76fa8e9b46fd0083675795792dea97a33c66d7bef37c37db9308750fd06fb24ab113284cfb864ed050bdbe243e56edcadc8513e50111b6d0d650debaa1e1fb85d7a1030e482019bb390b4debfa9fe2668edb8f376bdd4ec38846f015f6a57aa1bffaae632cd
BLT_4027024_2290568b154533f46e8367277cf35455a593d697617be152547d3b66be6c7ce0d53ffecef7caa1277063ae3c8713dc556f0a1ac068dbbcb849659c9a6e1a686fddb6a8d8aa75d14f8028a4302323e249fbb14b6820d8b34f6da7538f28a7d07cc0e1fe9f7c68fcdb1bcf27016ab1ac6892a3999e1b7d56a13b7a
BLT_4027024_699ac340d1bc7bc994198bae96c6aedca321173901945ab228459f1845a8b3bfdc91893f90ca614e541068ca89d02663376055c2d495bc6c7a4c131130a040cce6add66a6ebaed1c212bbf370ed0842dcfbda188aed3dc677e96a2e8361c86e6a04b04777c0fe5aec0d2fdd67ad4a3ef2c60f8df5bcc0a03a27c</t>
  </si>
  <si>
    <t xml:space="preserve">sklep@wiklibox.pl</t>
  </si>
  <si>
    <t xml:space="preserve">8161683014</t>
  </si>
  <si>
    <t xml:space="preserve">4027024</t>
  </si>
  <si>
    <t xml:space="preserve">+48502665550</t>
  </si>
  <si>
    <t xml:space="preserve">{'id': '86c4u55mr', 'name': 'Grzegorz Jędrek WikliHOME', 'status': 'merchants', 'color': '#87909e', 'custom_type': 3, 'team_id': '4659923', 'deleted': False, 'url': 'https://app.clickup.com/t/86c4u55mr', 'access': True}</t>
  </si>
  <si>
    <t xml:space="preserve">{'id': '86c4rb1y9', 'name': 'WikliHOME Grzegorz Jędrek', 'status': 'akceptacja', 'color': '#008844', 'custom_type': None, 'team_id': '4659923', 'deleted': False, 'url': 'https://app.clickup.com/t/86c4rb1y9', 'access': True}</t>
  </si>
  <si>
    <t xml:space="preserve">86c4p9ffa</t>
  </si>
  <si>
    <t xml:space="preserve">MATE Michał Hetman</t>
  </si>
  <si>
    <t xml:space="preserve">michalhetman93@gmail.com</t>
  </si>
  <si>
    <t xml:space="preserve">7221598991</t>
  </si>
  <si>
    <t xml:space="preserve">4031747</t>
  </si>
  <si>
    <t xml:space="preserve">+48512379448</t>
  </si>
  <si>
    <t xml:space="preserve">86c4p9drd</t>
  </si>
  <si>
    <t xml:space="preserve">Wodna Kraina Sklep on line</t>
  </si>
  <si>
    <t xml:space="preserve">wodnakraina.sklep@gmail.com</t>
  </si>
  <si>
    <t xml:space="preserve">8841909291</t>
  </si>
  <si>
    <t xml:space="preserve">4022138</t>
  </si>
  <si>
    <t xml:space="preserve">+48530730080</t>
  </si>
  <si>
    <t xml:space="preserve">86c4p99m2</t>
  </si>
  <si>
    <t xml:space="preserve">IDEO TRADE SPÓŁKA Z OGRANICZONĄ ODPOWIEDZIALNOŚCIĄ</t>
  </si>
  <si>
    <t xml:space="preserve">biuro@x-papier.pl</t>
  </si>
  <si>
    <t xml:space="preserve">7692250951</t>
  </si>
  <si>
    <t xml:space="preserve">5047348</t>
  </si>
  <si>
    <t xml:space="preserve">+48669636639</t>
  </si>
  <si>
    <t xml:space="preserve">86c4p90qv</t>
  </si>
  <si>
    <t xml:space="preserve">RE-DRUK Mariusz Klinkosz</t>
  </si>
  <si>
    <t xml:space="preserve">klinkosz.mariusz@gmail.com</t>
  </si>
  <si>
    <t xml:space="preserve">9570979215</t>
  </si>
  <si>
    <t xml:space="preserve">5289</t>
  </si>
  <si>
    <t xml:space="preserve">510509806</t>
  </si>
  <si>
    <t xml:space="preserve">{'id': '86c4pj66k', 'name': 'RE-DRUK Mariusz Klinkosz', 'status': 'akceptacja', 'color': '#008844', 'custom_type': None, 'team_id': '4659923', 'deleted': False, 'url': 'https://app.clickup.com/t/86c4pj66k', 'access': True}</t>
  </si>
  <si>
    <t xml:space="preserve">86c4p7apa</t>
  </si>
  <si>
    <t xml:space="preserve">Biodermatic Tomasz Roszkowski</t>
  </si>
  <si>
    <t xml:space="preserve">sklep@biodermatic.com</t>
  </si>
  <si>
    <t xml:space="preserve">5213363640</t>
  </si>
  <si>
    <t xml:space="preserve">5959</t>
  </si>
  <si>
    <t xml:space="preserve">+48501732587</t>
  </si>
  <si>
    <t xml:space="preserve">86c4p40rt</t>
  </si>
  <si>
    <t xml:space="preserve">Revous Sp. z o.o.</t>
  </si>
  <si>
    <t xml:space="preserve">ID: 6002023 (Revous) SM
BLT_6002023_73a7b3647d7617563ac38a4a2b594157ff54ed9d6eff5d5e65691b395b59112d7d6d061b4095b0a311d14e96dd382d0b0882a7829d92ddab9ada6a7b283433f5c18ea869300b704a512ad29f4e8788e0817b3d8db887eb75047135f55584a85423acc3ec8d0c8010331db1f81d54c262c11c52fa95b2a8c30819
ID: 6002023 (Revous) GREAT
BLT_6002023_22882257d2ccf792847d840c84acab5d232dc479e19273e8ca767d6225b3f22c853a1f3ca111e97f54c1aede8df521d352030df8a9a3073bbcc4babbfda4957c7981e63a486e53d7f769955773876acdd16573f941b4caefe29b54c0a253d45cc5df29a2d96980c8a85fd8e06887a1bb52236487f7a33cc02332
ID: 6002023 (Revous) EXTRA
BLT_6002023_192b2bb7de3f0a6d0329f6518848b8ae6a7a5dbd4b49f112d7e60caa5893666cb856f97532fcfa5b6c7c0b8872a562806ccf778dbde3a6123f193a373623714d50954bd814b1e2a0437d1fa8311ef797bd75fb108bb4a82a1a80dd5c8653bb012f03c74bd86fb9cbef65564e95ad254bffe2394da8d520ff9e12</t>
  </si>
  <si>
    <t xml:space="preserve">t.stochmal@revous.pl</t>
  </si>
  <si>
    <t xml:space="preserve">9562390229</t>
  </si>
  <si>
    <t xml:space="preserve">5001554</t>
  </si>
  <si>
    <t xml:space="preserve">+48514088253</t>
  </si>
  <si>
    <t xml:space="preserve">https://revous.pl/</t>
  </si>
  <si>
    <t xml:space="preserve">{'id': '86c4u8by0', 'name': 'Revous Sp. z o.o.', 'status': 'merchants', 'color': '#87909e', 'custom_type': 3, 'team_id': '4659923', 'deleted': False, 'url': 'https://app.clickup.com/t/86c4u8by0', 'access': True}</t>
  </si>
  <si>
    <t xml:space="preserve">{'id': '86c4pkcrg', 'name': 'Revous Sp. z o.o.', 'status': 'akceptacja', 'color': '#008844', 'custom_type': None, 'team_id': '4659923', 'deleted': False, 'url': 'https://app.clickup.com/t/86c4pkcrg', 'access': True}</t>
  </si>
  <si>
    <t xml:space="preserve">86c4p36xp</t>
  </si>
  <si>
    <t xml:space="preserve">OPEN LINE PRZEMYSŁAW CZARCZYŃSKI</t>
  </si>
  <si>
    <t xml:space="preserve">office@openline-pc.pl</t>
  </si>
  <si>
    <t xml:space="preserve">6181322850</t>
  </si>
  <si>
    <t xml:space="preserve">2002795</t>
  </si>
  <si>
    <t xml:space="preserve">86c4p2ku4</t>
  </si>
  <si>
    <t xml:space="preserve">M&amp;Z Sp. z o.o.</t>
  </si>
  <si>
    <t xml:space="preserve">BLT_20036_624b23db45d4de6f8380fa3aa8c55bc1654f35192e2e76335ae0298ba3caa59116f1461e50ffe27f677828f89abcea6b1268473d297f18a2e2174adbdcea62e943cf2418510cfc2e3d14f28a34e73fb338f555982061194c0f98ca8fce946b105e0a56b33afe344e9c78e00581ed8ce567727fed686d468bab8bca
BLT_20036_913eab77e68601f3507fce8bfb25ad17bf4664b724378e120df8bef6b90dbb48f832d02bd5633f8dbe4554cc19d23667d8ae7154362360cf01091dc640125792451aa32cddcb1f9ff51e54913f760fbee2680fffa78a1c2de758468470352c2a5a23d321b7cd4ac4cff1e5d9d6a225656b55a24afe76852cad1e45
BLT_20036_881af657254305c5e2378c415f1becba98589354f651ebba51a73f367a9990b6cbdd126aa83fe5a641419b32a8fd748f8718e08c2ac2bf37165a931d3cccd624c33b95f2a411342fbe4dab6806d7149841be04a34a7d1e25f40c4dd52b6ad31f2bd257b58f0c15d94682150411ebedda284194e37dff84071f79a6</t>
  </si>
  <si>
    <t xml:space="preserve">bok@miz.pl</t>
  </si>
  <si>
    <t xml:space="preserve">9581268400</t>
  </si>
  <si>
    <t xml:space="preserve">20036</t>
  </si>
  <si>
    <t xml:space="preserve">{'id': '86c4td3nf', 'name': 'M&amp;Z sp. z o.o.', 'status': 'merchants', 'color': '#87909e', 'custom_type': 3, 'team_id': '4659923', 'deleted': False, 'url': 'https://app.clickup.com/t/86c4td3nf', 'access': True}</t>
  </si>
  <si>
    <t xml:space="preserve">{'id': '86c4t6acu', 'name': 'M&amp;Z sp. z o.o.', 'status': 'akceptacja', 'color': '#008844', 'custom_type': None, 'team_id': '4659923', 'deleted': False, 'url': 'https://app.clickup.com/t/86c4t6acu', 'access': True}</t>
  </si>
  <si>
    <t xml:space="preserve">86c4nwc9f</t>
  </si>
  <si>
    <t xml:space="preserve">Amil24.pl Joanna Miller</t>
  </si>
  <si>
    <t xml:space="preserve">ID: 3286 (Amil24.pl) SH
BLT_3286_70edc5eaaa1bda38339e184a9174ec58f48ced261095c1ba648a7b4d2393958b8b3ac5a3db97b6ba6af8587bbcabda107d1860c8e584c931ea958adde21da866adb39022e6e8dc5e56499e7c941a674542c3a461865cf893a27842800639732970324d1a8454e0720c62fdb43d17e191470fd4cb7a5ecd1e3671be9
ID: 3286 (Amil24.pl) GREAT
BLT_3286_faaea28f135b85b4f39e6f3378c804db5629e5b4c867628116dcad8ca565f8459db23b34a9bd3d7883eb2e4026861acfcff9e1bed4bf9e1dfc137856584ece06cc42cbddaa2ecbf1e5b185f1d7898f2c85545b1dae685a810137ea7f45a33617e8218492209c99e918af3986056e682f8a6f929f3428ff1ee109b9a
ID: 3286 (Amil24.pl) EXTRA
BLT_3286_b5c7662e28d2c73eb6a89cb4ebd65fec7776105298eeaf99979fda8e7d76561387959018f4bd3077725d5cb95ba1fd27661756f4b52a4ce9d2e5b6f1493f6a7e64865f43f275ef493fa25b698dfc24e7d047606d7ba60abb120a9bebdde180109aa43be29577188bb46f1d93f15c459ea4ba46b835deb82b61b2afc</t>
  </si>
  <si>
    <t xml:space="preserve">jchmielewski@wist.pl</t>
  </si>
  <si>
    <t xml:space="preserve">8943040572</t>
  </si>
  <si>
    <t xml:space="preserve">3286</t>
  </si>
  <si>
    <t xml:space="preserve">+48883968152</t>
  </si>
  <si>
    <t xml:space="preserve">1753236000000</t>
  </si>
  <si>
    <t xml:space="preserve">{'id': '86c4nwwey', 'name': 'Amil24.pl Joanna Miller', 'status': 'akceptacja', 'color': '#008844', 'custom_type': None, 'team_id': '4659923', 'deleted': False, 'url': 'https://app.clickup.com/t/86c4nwwey', 'access': True}</t>
  </si>
  <si>
    <t xml:space="preserve">86c4nty02</t>
  </si>
  <si>
    <t xml:space="preserve">ZAKŁAD TWORZYW SZTUCZNYCH "METALPLAST-KALISZ" SPÓŁKA Z OGRANICZONĄ ODPOWIEDZIALNOŚCIĄ</t>
  </si>
  <si>
    <t xml:space="preserve">W brak w merchants - wpisany NIP z myślnikami.</t>
  </si>
  <si>
    <t xml:space="preserve">daria@metalplast-kalisz.pl</t>
  </si>
  <si>
    <t xml:space="preserve">6181907473</t>
  </si>
  <si>
    <t xml:space="preserve">3039157</t>
  </si>
  <si>
    <t xml:space="preserve">+48602581581</t>
  </si>
  <si>
    <t xml:space="preserve">86c4nqh4w</t>
  </si>
  <si>
    <t xml:space="preserve">DH Deva 9 Sp. z o. o.</t>
  </si>
  <si>
    <t xml:space="preserve">BLT_3040021_f2a56f483122cb2b701b2b184af7a2c40e60f213a2044c951c23c6a64d14e99fb080b255afaa7a61608eceecb349c266b3349bfbc636edc794099f96e596a42812ac15faf79d2a2cdc3546f9dcdcd9c622018df3e3e572d0f52c8fee54189f528d58d0f99ac3f4a100c8171b43e0e3ae704ec727ef6f93a8f524
BLT_3040021_3f552ee6e814a47d68420e920ff071850106fa0c30c27e9dc556abb36aaa120caa131139e538eea8f1f8d9255ff40518d99ea118db03c07e3de1b1275890ce1415cdfe2907f0dac5457ae8b08e9ab14f05fc67ae43f14d94f3591bff7adffd8bab7e9aaa96b46da10326e9563c8c45545ce073c180b3afc68a51
BLT_3040021_37899b9f29cb183dbf89fe6e35df78939d8481c45e9648544dfe9a6ca6326b430d0da93bfac64769c3fb40f3dcbb8a95e6b9ca1d03d1a548753f51de6bc0e7c27e6de7e609dacbbcfd25809c00964ac74f8b3608452479b22b8e79ecede5ce8ce4edbf6e03594aedcdb534c1bd43eb3c7aee3d60eed8ff20b8bd</t>
  </si>
  <si>
    <t xml:space="preserve">k.sztuk@devaharmony.com</t>
  </si>
  <si>
    <t xml:space="preserve">8133845054</t>
  </si>
  <si>
    <t xml:space="preserve">3040021</t>
  </si>
  <si>
    <t xml:space="preserve">+48516021406</t>
  </si>
  <si>
    <t xml:space="preserve">{'id': '86c4xbfjy', 'name': 'DH Deva 9 Sp. z o. o. ', 'status': 'merchants', 'color': '#87909e', 'custom_type': 3, 'team_id': '4659923', 'deleted': False, 'url': 'https://app.clickup.com/t/86c4xbfjy', 'access': True}</t>
  </si>
  <si>
    <t xml:space="preserve">{'id': '86c4u4e87', 'name': 'DH Deva 9 Sp. z o. o.', 'status': 'akceptacja', 'color': '#008844', 'custom_type': None, 'team_id': '4659923', 'deleted': False, 'url': 'https://app.clickup.com/t/86c4u4e87', 'access': True}</t>
  </si>
  <si>
    <t xml:space="preserve">86c4nja3n</t>
  </si>
  <si>
    <t xml:space="preserve">TeleBP Beata Wierzbicka-Pochylska</t>
  </si>
  <si>
    <t xml:space="preserve">sklep.zwierzat@gmail.com</t>
  </si>
  <si>
    <t xml:space="preserve">7842207892</t>
  </si>
  <si>
    <t xml:space="preserve">5038948</t>
  </si>
  <si>
    <t xml:space="preserve">kontakt@sklepzwierzat.pl</t>
  </si>
  <si>
    <t xml:space="preserve">+48793426002</t>
  </si>
  <si>
    <t xml:space="preserve">https://sklepzwierzat.pl/</t>
  </si>
  <si>
    <t xml:space="preserve">86c4nj32d</t>
  </si>
  <si>
    <t xml:space="preserve">Grupa Orion Sp. z o.o.</t>
  </si>
  <si>
    <t xml:space="preserve">ID: 9093 (Grupa Orion) SH
BLT_9093_6c124e88df197bcd3e6796140edf6f3b13b63868a0c95a18a87afc715aa1fd6245f1d62e440e001cabe2e4dad6565f09d88f7257e396b1736d505d9a839d596c2bde315f54bad5c2a128fb08aa5210c493d07ed0984da14b8be365d9deee35aed246ea80bca0bd15bb43800e26551fe6cf6a2aba3bab5eec5082028
ID: 9093 (Grupa Orion) GREAT
BLT_9093_29bfbfeec63a658572c2426c5ce4d3202af71b0253297ed36195479e931b6b1185368f879c148e89ce892c54cc8fddac37f0af59aec308049e290fcefe16247764312e9fde413119b15f2758251b95c5c206ac7c726b86e38c23d9d7bd3cc3ff0b4e8cde7b6ddaa4bd33c134ef3e16679d527e7da469726a3e9ad16
ID: 9093 (Grupa Orion) EXTRA
BLT_9093_92f4b7fc8794c5e548912f20b1ce5fdac6bc3f25c3de859eab7b7830d4a39e34f2a415226f434dd7a85b3904ed0cac38b6a4e6118568a9361975a12c2ac4dc3ca4653a6d644277b4e0f1c396dd072cdc80dbd7ab42ed7a27931b9b002272261073e31a10b660431c8b8b060442d11925c3136b0486eca7477bef85a</t>
  </si>
  <si>
    <t xml:space="preserve">mateusz@orionagd.pl</t>
  </si>
  <si>
    <t xml:space="preserve">9542778605</t>
  </si>
  <si>
    <t xml:space="preserve">9093</t>
  </si>
  <si>
    <t xml:space="preserve">575892886</t>
  </si>
  <si>
    <t xml:space="preserve">Weronika Błachowicz</t>
  </si>
  <si>
    <t xml:space="preserve">{'id': '86c4q41wm', 'name': 'Grupa Orion Sp. z o.o.', 'status': 'akceptacja', 'color': '#008844', 'custom_type': None, 'team_id': '4659923', 'deleted': False, 'url': 'https://app.clickup.com/t/86c4q41wm', 'access': True}</t>
  </si>
  <si>
    <t xml:space="preserve">86c4nc5aj</t>
  </si>
  <si>
    <t xml:space="preserve">ULTRASOFT GROUP</t>
  </si>
  <si>
    <t xml:space="preserve">ID: Kod połączenia BLT_2319 (FEROSUP) EXTRA
BLT_2319_a754bab934c59fd33b3e0221bdbd6cb52c2b00c7e80c1d250fdfb7cba1b1bacfe6bb7f61a58a6263114fa01d8127e2e459a3cc11d6a88c221e6dd7562ab643fee1f144237f900654f774235df3f00d63749104931b4c212b12afbc0bc2266f4dc3a27f9b0a386ca6702d7a304d33c61a2fba5150346b5188b3d77bd
ID: Kod połączenia BLT_2319 (FEROSUP) GREAT
BLT_2319_f52d79d32556c888da419fdada27586833272f6000d060c01578b09478d1cf11463d6b360ad63b537ed18077650732a2dd13890747a9b304f99187c62129816006fa6e4ce9b0e036977a2165394ff6ff1974cfd96529ca4c1500fd16e2df56fc15faeacccad63ffed52bb5a1bdef90a4e0109f348c98f9bc6227a9e
ID: Kod połączenia BLT_2319 (FEROSUP) SM
BLT_2319_c603c6496f91d5c454e6f893ef726b9ebd7ee11a0e41adf41560a6a10d0bf42eb3ee75de8d293e7c5327c909f91f741fa163ce9e397652b35fb86ebc1312e316f5c653ac19a7bb03bfd7ff71de1d0890bc0f876f7171dbfd75f21ac7e606f93959a14aeb2c1c7538c930de670bfd1c9a841e01f8b7cb94693a889e4</t>
  </si>
  <si>
    <t xml:space="preserve">mpoblocki@ultrasoft.pl</t>
  </si>
  <si>
    <t xml:space="preserve">2220897401</t>
  </si>
  <si>
    <t xml:space="preserve">2319</t>
  </si>
  <si>
    <t xml:space="preserve">788934723</t>
  </si>
  <si>
    <t xml:space="preserve">{'id': '86c4tf9m3', 'name': 'ULTRASOFT GROUP', 'status': 'merchants', 'color': '#87909e', 'custom_type': 3, 'team_id': '4659923', 'deleted': False, 'url': 'https://app.clickup.com/t/86c4tf9m3', 'access': True}</t>
  </si>
  <si>
    <t xml:space="preserve">{'id': '86c4nzkk0', 'name': 'ULTRASOFT GROUP', 'status': 'akceptacja', 'color': '#008844', 'custom_type': None, 'team_id': '4659923', 'deleted': False, 'url': 'https://app.clickup.com/t/86c4nzkk0', 'access': True}</t>
  </si>
  <si>
    <t xml:space="preserve">86c4nbtxy</t>
  </si>
  <si>
    <t xml:space="preserve">IP GROUP SPÓŁKA Z OGRANICZONĄ ODPOWIEDZIALNOŚCIĄ</t>
  </si>
  <si>
    <t xml:space="preserve">info@groupip.pl</t>
  </si>
  <si>
    <t xml:space="preserve">8992887363</t>
  </si>
  <si>
    <t xml:space="preserve">4013064</t>
  </si>
  <si>
    <t xml:space="preserve">+48607671332</t>
  </si>
  <si>
    <t xml:space="preserve">86c4na6ye</t>
  </si>
  <si>
    <t xml:space="preserve">PAWROY Paweł Rojewski</t>
  </si>
  <si>
    <t xml:space="preserve">BLT_18578_5d60ffdea344a60bd6af95d61119ccbc3d1d346665d6a78f3db9f79118403f2ebe99e07dc5a82ccdd7a9c97cd29ab7fffa17d10fc1deb16a57ee97c1226860caef912c2dc81d0383829aaa6ba44de2b775d69d481e7b6e5ed9e69ac43a40272e8ff967a99d83ff71dffcba9052f585b30bbb13f4640b5c41d127fe
BLT_18578_60537f811f5e7c13b3fff75630238fd54bbc68a3e5a0b14dcd20e7cc9627389d0cbec77bd4f5d753170d7964973630b6833eee8d60725b520c65c511fda3812d851d9b70039c4845255e380754133091ff8987aaa1ecc39a1e521bbfa3829a38521e4df712c20754ab66a6d93735caf0121c09a9b83c1bdf11ead1
BLT_18578_51eb39bfea656c48c42ac68e6ea5bbdc7aa2550dbb3c3e1e53ed658dee98e973c383670264642fffc86f7dcafb2472adbca871423814551b9665e18c5ceef8e62f717cea685b0bacc6dcc9df07d760d674159bf2b0e68f81a05ad0860a3476a2ea87a1ca2029feaed5472c502ed9362f787e770db8a0511f3d0752</t>
  </si>
  <si>
    <t xml:space="preserve">pawroy@wp.pl</t>
  </si>
  <si>
    <t xml:space="preserve">5671709656</t>
  </si>
  <si>
    <t xml:space="preserve">18578</t>
  </si>
  <si>
    <t xml:space="preserve">664224866</t>
  </si>
  <si>
    <t xml:space="preserve">{'id': '86c4pwcnp', 'name': 'PAWROY Paweł Rojewski', 'status': 'akceptacja', 'color': '#008844', 'custom_type': None, 'team_id': '4659923', 'deleted': False, 'url': 'https://app.clickup.com/t/86c4pwcnp', 'access': True}</t>
  </si>
  <si>
    <t xml:space="preserve">86c4n8ru7</t>
  </si>
  <si>
    <t xml:space="preserve">Fox Market</t>
  </si>
  <si>
    <t xml:space="preserve">BLT_6410_0af37d9c23ecb97eed333e144b0bfcf6d80dbc5622e28c9c1764ebac1279be9e6509ab9e5df397a5a40a4c21a499cfc8e95ea1e0f9e11d737b44a4a827103e21767bb0cd3711a627ef70e1884b84f98e77d3f5b41e94eb5ba24ee490398c2b287a55694537427b35fb1c1b6de721fe703f3969d97501e5032f2aee3
BLT_6410_6a07c46f4e245fdf19021e8f526c9efb73d0b90f9234198b7c9c6830e6ddf6b2f44d4ee9a2a0a92be23ceea5275e62b9cd17223e30c39ed9063bd656c80a860362a1a9fb870fe2c96146d2ab6d1a819229ee0dce472dc438b23c4de2340e6ab24b3b24dc93fb67fa5aaba7cf10d9221e67e750eb64ed1227abdbd27
BLT_6410_1cfe021b3e8113a96674e9506d844ee67eae4623a492ef56cd297ce55c4ecea917889d6cacb5fcfd41b877e16db591817b3b8a1900ecbbf142e3dcc9c16d26f551bc785e2ed04def6662bcc52119c8fff6419ef77e9b8ba3b905978c54a5f9bca6410d407f55cd3c488e538a6b051b69a7ef98c641805ab1234f26f</t>
  </si>
  <si>
    <t xml:space="preserve">poczta.fox@gmail.com</t>
  </si>
  <si>
    <t xml:space="preserve">6842502952</t>
  </si>
  <si>
    <t xml:space="preserve">6410</t>
  </si>
  <si>
    <t xml:space="preserve">{'id': '86c4ufy3t', 'name': 'Fox Market Piotr Zajkowski', 'status': 'akceptacja', 'color': '#008844', 'custom_type': None, 'team_id': '4659923', 'deleted': False, 'url': 'https://app.clickup.com/t/86c4ufy3t', 'access': True}</t>
  </si>
  <si>
    <t xml:space="preserve">86c4n7tj7</t>
  </si>
  <si>
    <t xml:space="preserve">Lupo sp. z o.o.</t>
  </si>
  <si>
    <t xml:space="preserve">05.08. - brak eanów przy produktach 
SM BLT_1001940_ded427492d51c4182e83d0d8aeb751e4b89be7872a3ede017a1f53fa22757d334eb61e06d0bc67be79cd29d5adad5bc7f8ce8b6f1a0d6f0d373d1ecfdba4372e751789b663551fa7998d31845a78718defd1a2b6c9868c1a61815e769041c7ce9ddf333589e5f727c29995b445319bad2ef9b2ab9bcdd90d52e4
GREAT
BLT_1001940_2a042d4b4c651856e2f45dd1d6cbcd40cb8d3be610fd9b0563660820da9431a682b1b4693fecca3df472ed50da80400ac437ea4f67e2ce3268edd741067266e746ce5eac2d4e6050cb56f745d9c961385dc45a58d7bc1c3801f5cd9037e3ecae0870fbcde851e828265a9e4613c80ac28738570e6d8a637efce2
EXTRA BLT_1001940_2b300f803778ad6e70d2c1d328c6f1d7f8f083a5cf40d644a10cfb97b4476aed4b567b4c7a4cb1ae63de0eab7116000206b924061af19c0fd4eb538c374cfe154c85aed2e37a8caa9516580186b3ac1fdabe77a351b5b515c6b09f2190a382ebcb27684e408b7420eb186670d370b7bd391d6ab9c425139b6a4a</t>
  </si>
  <si>
    <t xml:space="preserve">sklep@lupo-baterie.pl</t>
  </si>
  <si>
    <t xml:space="preserve">7811873240</t>
  </si>
  <si>
    <t xml:space="preserve">1001940</t>
  </si>
  <si>
    <t xml:space="preserve">+48732053510</t>
  </si>
  <si>
    <t xml:space="preserve">https://lupo-baterie.pl</t>
  </si>
  <si>
    <t xml:space="preserve">{'id': '86c4q08z2', 'name': 'Lupo Sp. z o.o.', 'status': 'merchants', 'color': '#87909e', 'custom_type': 3, 'team_id': '4659923', 'deleted': False, 'url': 'https://app.clickup.com/t/86c4q08z2', 'access': True}</t>
  </si>
  <si>
    <t xml:space="preserve">{'id': '86c4pnvj2', 'name': 'Lupo Sp. z o.o.', 'status': 'akceptacja', 'color': '#008844', 'custom_type': None, 'team_id': '4659923', 'deleted': False, 'url': 'https://app.clickup.com/t/86c4pnvj2', 'access': True}</t>
  </si>
  <si>
    <t xml:space="preserve">86c4n72me</t>
  </si>
  <si>
    <t xml:space="preserve">MK Stuff Kamil Żagan</t>
  </si>
  <si>
    <t xml:space="preserve">kamil.k.zagan@gmail.com</t>
  </si>
  <si>
    <t xml:space="preserve">5482698667</t>
  </si>
  <si>
    <t xml:space="preserve">12268</t>
  </si>
  <si>
    <t xml:space="preserve">500867221</t>
  </si>
  <si>
    <t xml:space="preserve">86c4n6vdc</t>
  </si>
  <si>
    <t xml:space="preserve">MK - Marcin Kszczot</t>
  </si>
  <si>
    <t xml:space="preserve">1) BLT_5815_92fb0060d7084e99ee3cb1fa8e166dfb2dc4d7c233d88e08f31b666ff11285e5d921ce161dcb400f2e2b74c6f7e6c3c4ca35644eed257055dcbd4ac04163f46bbb7081e84e5752036dec35eebd60efec99f546047b8f28c885a0f83983bc8cf06f4fe752b500d82cb13508f463e58d4675776aed414f5858ad30aaa
2) 
BLT_5815_e4a4f375e16c938beb85232cd3755f813c91242a748f5eb3cee6767adbfa10809d03372d9097453c47608af63972aa964e3ff5a8a3a9bbadaf6a8053671a7ea44997b59891c7e02da5c6cf7741690d03c15532158fc433ea62da4e81da5b5db32fa538c0f3f07ef6d720cf22ced0b1086ad0222328661439a120067
3) 
BLT_5815_a2134b7b1e17bd40ca84591463ebc9d0adf9f6f2d750374d32b54d3946080a0c009c08d088468f65bdb7fa41e4325762d1dcb4eb943627027a3f02fcb0085422c90cf23c90894334a2450d4c623410e03f5ed310599427cbdd7d3c298762b48515e04387464056bce3c979d7626cedaf1935dc01cd60f3b51349071</t>
  </si>
  <si>
    <t xml:space="preserve">sklep@mielectronics.pl</t>
  </si>
  <si>
    <t xml:space="preserve">6222793518</t>
  </si>
  <si>
    <t xml:space="preserve">5815</t>
  </si>
  <si>
    <t xml:space="preserve">{'id': '86c4ugcfy', 'name': 'MK - Marcin Kszczot', 'status': 'merchants', 'color': '#87909e', 'custom_type': 3, 'team_id': '4659923', 'deleted': False, 'url': 'https://app.clickup.com/t/86c4ugcfy', 'access': True}</t>
  </si>
  <si>
    <t xml:space="preserve">{'id': '86c4t2we0', 'name': 'MK - Marcin Kszczot', 'status': 'akceptacja', 'color': '#008844', 'custom_type': None, 'team_id': '4659923', 'deleted': False, 'url': 'https://app.clickup.com/t/86c4t2we0', 'access': True}</t>
  </si>
  <si>
    <t xml:space="preserve">86c4n6jyw</t>
  </si>
  <si>
    <t xml:space="preserve">BEST BUY FOR ALL JOLANTA STRZELCZYK</t>
  </si>
  <si>
    <t xml:space="preserve">Klient  w fazie wejścia na Enterprise, zainteresowany SM, prosi o kontakt i doprecyzowanie szczegółów.</t>
  </si>
  <si>
    <t xml:space="preserve">bartasstrzelczyk@gmail.com</t>
  </si>
  <si>
    <t xml:space="preserve">6671718029</t>
  </si>
  <si>
    <t xml:space="preserve">6001737</t>
  </si>
  <si>
    <t xml:space="preserve">+48695922273</t>
  </si>
  <si>
    <t xml:space="preserve">https://allegro.pl/uzytkownik/BestBuyForAll?srsltid=AfmBOorsuxuePCr0LSdHSJe2Ffeuxaz2DYcMwP0xFVSC_zuZzcdpukJ7</t>
  </si>
  <si>
    <t xml:space="preserve">86c4n4qz6</t>
  </si>
  <si>
    <t xml:space="preserve">TB Trade Sp. z o.o.</t>
  </si>
  <si>
    <t xml:space="preserve">tdstonespoland@gmail.com</t>
  </si>
  <si>
    <t xml:space="preserve">5213911811</t>
  </si>
  <si>
    <t xml:space="preserve">3011065</t>
  </si>
  <si>
    <t xml:space="preserve">+48782393168</t>
  </si>
  <si>
    <t xml:space="preserve">86c4n2ajg</t>
  </si>
  <si>
    <t xml:space="preserve">EL-MARO KRECZETOWSCY, RATAJCZAK SPÓŁKA JAWNA</t>
  </si>
  <si>
    <t xml:space="preserve">robert@el-maro.pl</t>
  </si>
  <si>
    <t xml:space="preserve">6972069979</t>
  </si>
  <si>
    <t xml:space="preserve">1000961</t>
  </si>
  <si>
    <t xml:space="preserve">655299554</t>
  </si>
  <si>
    <t xml:space="preserve">86c4n28ry</t>
  </si>
  <si>
    <t xml:space="preserve">RKMPRO TOOLS SPÓŁKA Z OGRANICZONĄ ODPOWIEDZIALNOŚCIĄ</t>
  </si>
  <si>
    <t xml:space="preserve">robert@rkmpro.tools</t>
  </si>
  <si>
    <t xml:space="preserve">6692568598</t>
  </si>
  <si>
    <t xml:space="preserve">4017019</t>
  </si>
  <si>
    <t xml:space="preserve">+48782881883</t>
  </si>
  <si>
    <t xml:space="preserve">86c4n24c0</t>
  </si>
  <si>
    <t xml:space="preserve">DEFCOM Dawid Kukla</t>
  </si>
  <si>
    <t xml:space="preserve">- BLT_2003241_a991dc02b72ca883d370875873eca279e7afd432e24c73e26a27ab10fbbb366e227b9201e77277eb568f9e9d7b03ac3efb79de79c764ad30f82aead243bd3676aef574479c3befa310e00d6d360ee323a4922b35bd964f9a3d9592473a1a93258553ed03f1e6b6cc680c40f7f1916b55a74b31290398cf893e7b
- BLT_2003241_c0dc1387b85819c22bf89bf6a3ba34d5d2dc0fb85e38e3903a24d39df22b22504d5d8799955e1fa2fbba8f16c5b201c974281dd057be2502b0e066701bcae2e204777aa8e6a9b1b4d8b07509333a87d365f8900b95beff1302bcfff75bdaba7bde39bc591f879ac962289e21131f450dc21cb8991c7b8214193b
- BLT_2003241_5c216d29ffded1352bdc49a400ba344a8100df687f4b9e435a13fb81aa9e697f85eb5fe3914321342e27096bd9642b0560f2e54c55c2f0473feb381c39f57abdc68ba510322885645612a0baf6d4997098922b4317964eebf676f8844ab96760d8f550443152248c51ed15f194d51ed701039a4111f78e108fbb</t>
  </si>
  <si>
    <t xml:space="preserve">biuro@forsplit.pl</t>
  </si>
  <si>
    <t xml:space="preserve">7382088893</t>
  </si>
  <si>
    <t xml:space="preserve">2003241</t>
  </si>
  <si>
    <t xml:space="preserve">+48508679133</t>
  </si>
  <si>
    <t xml:space="preserve">{'id': '86c4q3mg1', 'name': 'DEFCOM DAWID KUKLA', 'status': 'brak w merchants', 'color': 'var(--cu-status-red)', 'custom_type': None, 'team_id': '4659923', 'deleted': False, 'url': 'https://app.clickup.com/t/86c4q3mg1', 'access': True}</t>
  </si>
  <si>
    <t xml:space="preserve">22</t>
  </si>
  <si>
    <t xml:space="preserve">86c4n1ycy</t>
  </si>
  <si>
    <t xml:space="preserve">BRODAMED SPÓŁKA Z OGRANICZONĄ ODPOWIEDZIALNOŚCIĄ</t>
  </si>
  <si>
    <t xml:space="preserve">dawid@broda-med.pl</t>
  </si>
  <si>
    <t xml:space="preserve">5532444929</t>
  </si>
  <si>
    <t xml:space="preserve">3024657</t>
  </si>
  <si>
    <t xml:space="preserve">+48515240200</t>
  </si>
  <si>
    <t xml:space="preserve">https://clcl.pl</t>
  </si>
  <si>
    <t xml:space="preserve">{'id': '86c4z03nj', 'name': 'BrodaMed Sp. z o.o.', 'status': 'akceptacja', 'color': '#008844', 'custom_type': None, 'team_id': '4659923', 'deleted': False, 'url': 'https://app.clickup.com/t/86c4z03nj', 'access': True}</t>
  </si>
  <si>
    <t xml:space="preserve">86c4n1h8j</t>
  </si>
  <si>
    <t xml:space="preserve">Osłony okienne Spółka z ograniczoną odpowiedzialnością</t>
  </si>
  <si>
    <t xml:space="preserve">biuro@oslony-okienne.pl</t>
  </si>
  <si>
    <t xml:space="preserve">5472192222</t>
  </si>
  <si>
    <t xml:space="preserve">13059</t>
  </si>
  <si>
    <t xml:space="preserve">+48338183264</t>
  </si>
  <si>
    <t xml:space="preserve">86c4n1g31</t>
  </si>
  <si>
    <t xml:space="preserve">GET GLOWING Magdalena Babska</t>
  </si>
  <si>
    <t xml:space="preserve">office@crystallove.pl</t>
  </si>
  <si>
    <t xml:space="preserve">5862115749</t>
  </si>
  <si>
    <t xml:space="preserve">10443</t>
  </si>
  <si>
    <t xml:space="preserve">+48575136119</t>
  </si>
  <si>
    <t xml:space="preserve">{'id': '86c4rzhhn', 'name': 'GET GLOWING Magdalena Babska', 'status': 'akceptacja', 'color': '#008844', 'custom_type': None, 'team_id': '4659923', 'deleted': False, 'url': 'https://app.clickup.com/t/86c4rzhhn', 'access': True}</t>
  </si>
  <si>
    <t xml:space="preserve">86c4n18dg</t>
  </si>
  <si>
    <t xml:space="preserve">Motovision Sp. z o.o.</t>
  </si>
  <si>
    <t xml:space="preserve">bok@alpino24.pl</t>
  </si>
  <si>
    <t xml:space="preserve">6692491826</t>
  </si>
  <si>
    <t xml:space="preserve">21502</t>
  </si>
  <si>
    <t xml:space="preserve">+48602435371</t>
  </si>
  <si>
    <t xml:space="preserve">86c4mzyau</t>
  </si>
  <si>
    <t xml:space="preserve">Ravax Sp. z o.o.</t>
  </si>
  <si>
    <t xml:space="preserve">1.BLT_4004307_df6b818357e1b50dff13e370103e2d9c10e123e2b6d5f6e30a0eca4c105f2833646c8a63c6e0f213a1bb4527ec62440a57dc735b51f1206c21371b15f5d22457ac06aba7359f0e860cde7f232c18e809086979fd014c7a0b8b06f5a54e3b39ff5a57dadc1775c2df40ad6f5f4d091e7c85ffac896a8fe4f51bb6
2. BLT_4004307_36db335ad32d383bd1a8b0c8b2d68ecf83f5f67c3a3490683b9a4b6eccaa3fdbd5b6d0dcf400f8259ef19baa2909f70995907f60a4ac4c9c54810b6889835d7e6fedc6950ec0fc50acc477a132ecb64e784fd9f619574c6e49c465023ac24936276a91394ad3328ce091e01dafd52b786ff44f55b46d41f8a731
3. BLT_4004307_5fc2f3292cfd6abb895decdbe8e7e1efc699897fb5c612ab52dbff8ba3771dfce2ff4640f4813c20465d86ba16b4dc992e796266e9b1d201beb23d2b88c651e99d03e04353f351db68fcd27744e34e957255bcc5b37909b27ad9908476682d5a2fd6ba8b41db71f9a8b94f2e855092fee72cc9413c66a406b336</t>
  </si>
  <si>
    <t xml:space="preserve">allegro.ravax@gmail.com</t>
  </si>
  <si>
    <t xml:space="preserve">5423458370</t>
  </si>
  <si>
    <t xml:space="preserve">4004307</t>
  </si>
  <si>
    <t xml:space="preserve">+48517062975</t>
  </si>
  <si>
    <t xml:space="preserve">https://allegro.pl/uzytkownik/Ravax_pl</t>
  </si>
  <si>
    <t xml:space="preserve">{'id': '86c4n7tdq', 'name': 'Ravax Sp. z o.o.', 'status': 'akceptacja', 'color': '#008844', 'custom_type': None, 'team_id': '4659923', 'deleted': False, 'url': 'https://app.clickup.com/t/86c4n7tdq', 'access': True}</t>
  </si>
  <si>
    <t xml:space="preserve">10</t>
  </si>
  <si>
    <t xml:space="preserve">86c4mze0f</t>
  </si>
  <si>
    <t xml:space="preserve">PC MARK JAKUB KASZUBA</t>
  </si>
  <si>
    <t xml:space="preserve">BLT_6001415_6b465bf4d0d78cb08c530ddb5114693d6e7f214f9dbf8b03db9f9012b4635c05132e58b9d84bbcce196d77c420644718b7d1a302e6113c61255e3ed04674d9018137f4b6bb579cc190be9b3a1fd36268d6b729656820eaf9cab6d97e39f16193b459f23b5ad8a13f1e42b1bf5e965ce591bebfb4065eb170e903
BLT_6001415_2dbb8f2db52d757e42fbbde7ad5a983ce3c834ecb041dbd7d08972ba90310682412b4e033521151138689afae473a19a049b666b41378937e846ab69444895685546a27a1e581efeaf957bc031ee2e4b23611eceee553129543a982b11677329001847bfe8ae36d2f1b18bfdbe35878bf2dbdf6990f1da24fc48
BLT_6001415_9c2bca58fcc9ded03a1e3b3a58613503f29bcc71a4f026d44102867320253ae2d5164067dd8f8227ba62c122a3400d59818af1f39259420564388e3cc912f8dfb4a75ab1b63fb6b5dd09528a55619618920b3a2196d0a1904d0a36cfb71f82e8afaf0a866c1ad80e944b86d416a6abd53560fe43461f3a169ac0</t>
  </si>
  <si>
    <t xml:space="preserve">komputersell123@gmail.com</t>
  </si>
  <si>
    <t xml:space="preserve">6793257405</t>
  </si>
  <si>
    <t xml:space="preserve">4023995</t>
  </si>
  <si>
    <t xml:space="preserve">608155991</t>
  </si>
  <si>
    <t xml:space="preserve">{'id': '86c4nmhf9', 'name': 'ADVISOR-GSM JAKUB KASZUBA', 'status': 'akceptacja', 'color': '#008844', 'custom_type': None, 'team_id': '4659923', 'deleted': False, 'url': 'https://app.clickup.com/t/86c4nmhf9', 'access': True}</t>
  </si>
  <si>
    <t xml:space="preserve">86c4mz5du</t>
  </si>
  <si>
    <t xml:space="preserve">HAJPOL Piotr Waraszkiewicz</t>
  </si>
  <si>
    <t xml:space="preserve">Nie jest vatowcem</t>
  </si>
  <si>
    <t xml:space="preserve">hajpol@gmail.com</t>
  </si>
  <si>
    <t xml:space="preserve">6691925292</t>
  </si>
  <si>
    <t xml:space="preserve">3016337</t>
  </si>
  <si>
    <t xml:space="preserve">+48507156538</t>
  </si>
  <si>
    <t xml:space="preserve">86c4myymt</t>
  </si>
  <si>
    <t xml:space="preserve">Planika SP. z o.o.</t>
  </si>
  <si>
    <t xml:space="preserve">l.orczykowski@planikafires.com</t>
  </si>
  <si>
    <t xml:space="preserve">5542520460</t>
  </si>
  <si>
    <t xml:space="preserve">1003919</t>
  </si>
  <si>
    <t xml:space="preserve">+48523641196</t>
  </si>
  <si>
    <t xml:space="preserve">86c4myb3c</t>
  </si>
  <si>
    <t xml:space="preserve">COCOS SPÓŁKA Z OGRANICZONĄ ODPOWIEDZIALNOŚCIĄ</t>
  </si>
  <si>
    <t xml:space="preserve">BLT_3032855_84d2da563a8570da21ba13d60e4aa7a433d42fdb7446a648877a78ab32987693476f2a724a5213326cec05187c18f097dff0f38165d9b2469ab479bf23c26c436998ee0d61c320321a09fba0cd1c862e3662758031f544ae22cd87663eb9d09826d5d3b275ab4ec2415cc13b7929be5f262b95da8db7d1d8217c
BLT_3032855_eb1d61317b8e8f1137b09633e9d88cefecc06ca1e113a1ab1300e561a3dca9cf10cddda2a2516a5826c7cea5ae1ca775051b417d396e27c7da79f1c03edee6e1a14f15bf9638a93f425739e064b9ebe73fe13b0c82f67311e94d65162878188382719760e9de7672b8ba67e24e248e3483162418f8b1c0cfa6e9
BLT_3032855_6e5d700353c034dfeaca06a644d51c5f5f2ac720a578ba2f9a4b8a2025cbd3ac35d82ad0bd421cb3dcc167c69f0ec7d76e542c7d17bd41ba014e8468a67d1bad811b18ce816ca8c07ca5acca07f3aca37d188fb895fba7bbd2fb444034912521ffde4d958140a0059efdc0c1aff4be08cff93e33bf71d7404a41</t>
  </si>
  <si>
    <t xml:space="preserve">office@cocosltd.com</t>
  </si>
  <si>
    <t xml:space="preserve">9731068141</t>
  </si>
  <si>
    <t xml:space="preserve">3032855</t>
  </si>
  <si>
    <t xml:space="preserve">+48451020026</t>
  </si>
  <si>
    <t xml:space="preserve">https://www.shopcocos.de/</t>
  </si>
  <si>
    <t xml:space="preserve">{'id': '86c4pb5wd', 'name': 'Cocos sp. z o. o.', 'status': 'akceptacja', 'color': '#008844', 'custom_type': None, 'team_id': '4659923', 'deleted': False, 'url': 'https://app.clickup.com/t/86c4pb5wd', 'access': True}</t>
  </si>
  <si>
    <t xml:space="preserve">86c4my9kh</t>
  </si>
  <si>
    <t xml:space="preserve">Sebastian Mazurkiewicz</t>
  </si>
  <si>
    <t xml:space="preserve">ID: 3000714 EFS24 SM
BLT_3000714_9634450312c1338d0063fdc375d3ffa0d5c9a7405faf000a72fe079e50e8c308c8b0c207acac2705d2d6dac3ce1b114f819d7153997df6ef3eab62f9d5498f651baa18163ca942eea897688704a7a4eb1e1d6acf661c2603fc84daaa0dfd8cf1a8ea460d7a581e2b5a82790232c62fa1ba93d184402df3a65f79
ID: 3000714 EFS24 GREAT
BLT3000714291d45eccb9973b8ceef7ee1b907e8b49cb5b87d752611c0070bb8f15f420a08e43e6401987cec140313f542a307600d1ce692816bbf08862bc78330eb8fc840466de5523c1f3f9a77840af5eb5af462b89fff9638d0e8a99477efaf631af5b417cb1b5 f2bda123d3b0705c87f834302834f9e912b 69c8b8df7c
ID: 300071 EFS24 EXTRA
BLT_3000714_2c316d6c895ef58953be02d9a2f1fe077d35e204f4fb1f07fae7c436d46263d60abbcdb63dce8b6c830f194728ad209a4cbaf7d84649924218ce730eff120867f82f0e3486d1f54728f3c65eebafdf0aec76510ef058b45050f90fc1bbbef525194deb16cd4734fef02aff36fc82829498d4e5c750a7 13e839b7</t>
  </si>
  <si>
    <t xml:space="preserve">biuro@easyfastshop24.pl</t>
  </si>
  <si>
    <t xml:space="preserve">7952477948</t>
  </si>
  <si>
    <t xml:space="preserve">3000714</t>
  </si>
  <si>
    <t xml:space="preserve">{'id': '86c4t6wcd', 'name': 'Sebastian Mazurkiewicz', 'status': 'merchants', 'color': '#87909e', 'custom_type': 3, 'team_id': '4659923', 'deleted': False, 'url': 'https://app.clickup.com/t/86c4t6wcd', 'access': True}</t>
  </si>
  <si>
    <t xml:space="preserve">{'id': '86c4pgt3p', 'name': 'Sebastian Mazurkiewicz', 'status': 'akceptacja', 'color': '#008844', 'custom_type': None, 'team_id': '4659923', 'deleted': False, 'url': 'https://app.clickup.com/t/86c4pgt3p', 'access': True}</t>
  </si>
  <si>
    <t xml:space="preserve">86c4mxx6c</t>
  </si>
  <si>
    <t xml:space="preserve">Sklep Internetowy WENUS Maria Marta Wiszniewska</t>
  </si>
  <si>
    <t xml:space="preserve">wenus.sklep@gmail.com</t>
  </si>
  <si>
    <t xml:space="preserve">9661408027</t>
  </si>
  <si>
    <t xml:space="preserve">4000304</t>
  </si>
  <si>
    <t xml:space="preserve">515193060</t>
  </si>
  <si>
    <t xml:space="preserve">86c4mxhyr</t>
  </si>
  <si>
    <t xml:space="preserve">Greenlo Przemysław Adamczyk</t>
  </si>
  <si>
    <t xml:space="preserve">ID: 3016647 Greenlo SM
BLT_3016647_e0777c8696fea800b6c9474ea0398aec9392552f2abaf5d846179bfdd41855eab3aecffb32db0d562ea97349e73612d3c99000d6d904498531254a0cb2d6c28606a7a4413636e238d0208a710d822b82d8a423d7259c100440bcc388465472bc842361a3a0cf8ce44c44954b29de57d57de21e891086662af309
ID: 3016647 Greenlo GREAT
BLT_3016647_f2444560e82e4ae9373b08ce092ad3051d678cc1e2362b0328af7c2203a3cfeef9b29c17b0e8cac1bf6c91836c873cadeec28fb994a1611eb49647591cf50f631a407f18c77cfb02126075cd1fc4a9500635408c09eac903018f836140807eea2b8d21a43b35cc030734595a16b549b52f44e644245e1b396139
ID: 3016647 Greenlo EXTRA
BLT_3016647_13efba3052dcf343648d1e1f4a8c067c1cb1c8e25520282c8b2030090cc8579f938c9fd19f24295bc69a83cb5882824fbdb11f5c0e5708a802beea7c6ab0ac6afa744c0ec122be395da23e6745eb997c2b5ea8da164bb6d298ee97a196efb4a0a899b6b22d6e35e97848e8d08c5d0cb5183e3c44e36d5e0dd9c3</t>
  </si>
  <si>
    <t xml:space="preserve">kontakt@greenlo.pl</t>
  </si>
  <si>
    <t xml:space="preserve">8811500686</t>
  </si>
  <si>
    <t xml:space="preserve">3016647</t>
  </si>
  <si>
    <t xml:space="preserve">+48733721039</t>
  </si>
  <si>
    <t xml:space="preserve">{'id': '86c4uewa0', 'name': 'Greenlo Przemysław Adamczyk', 'status': 'merchants', 'color': '#87909e', 'custom_type': 3, 'team_id': '4659923', 'deleted': False, 'url': 'https://app.clickup.com/t/86c4uewa0', 'access': True}</t>
  </si>
  <si>
    <t xml:space="preserve">{'id': '86c4u2fmc', 'name': 'Greenlo Przemysław Adamczyk', 'status': 'akceptacja', 'color': '#008844', 'custom_type': None, 'team_id': '4659923', 'deleted': False, 'url': 'https://app.clickup.com/t/86c4u2fmc', 'access': True}</t>
  </si>
  <si>
    <t xml:space="preserve">86c4mx9nz</t>
  </si>
  <si>
    <t xml:space="preserve">StylPl Wiesław Matyjaszek</t>
  </si>
  <si>
    <t xml:space="preserve">kontakt.stylpl@gmail.com</t>
  </si>
  <si>
    <t xml:space="preserve">9181502370</t>
  </si>
  <si>
    <t xml:space="preserve">3000106</t>
  </si>
  <si>
    <t xml:space="preserve">+48781779997</t>
  </si>
  <si>
    <t xml:space="preserve">86c4mx2r7</t>
  </si>
  <si>
    <t xml:space="preserve">GOLDMARK-FIRMA ZŁOTNICZA Marek Kreft</t>
  </si>
  <si>
    <t xml:space="preserve">goldmark.com.pl@gmail.com</t>
  </si>
  <si>
    <t xml:space="preserve">5880005669</t>
  </si>
  <si>
    <t xml:space="preserve">1006352</t>
  </si>
  <si>
    <t xml:space="preserve">504316903</t>
  </si>
  <si>
    <t xml:space="preserve">86c4mwwan</t>
  </si>
  <si>
    <t xml:space="preserve">ALEXANDER ROGALSKI</t>
  </si>
  <si>
    <t xml:space="preserve">BLT_5020043_882abfaeca3be950ce9e1c8b4e48ab9857ebb63493c774652b618103379a32ba2e6d9e3d68efbd57ae82069ee198974570e78c2576230d36e26ac86be753341df17d8af0ac56e40d842453ec47186e0796078320f0568d1f643c3528c1cce26f1709e01bcf9d719d880fb2fb7bea4c05dcc7a83c72eb471f65d2
BLT_5020043_14584aa045ced7d9d09560d3c1a909bff1fe1366ac20f1425c90e40fbf26c4d1067047774abc90468af0ae8fbffec2f6273e10d96bb11327468589599b921574c8feba6698f49d2b3c574116f87511cd96c46b1c3e24e3d89ca21535855dcfff8ff5aabf65a137082f261468980e3e2626817c39a5ed1ed2b9c8
BLT_5020043_56d883c4e1d4e4d491f219df1d6babd8470470379b2a7bda48597d75b0595f87e644bba4aeaa8f80e28da1c9e0d03b2e795d1f55aa495d70db206ce6b4a0c037b57c7e486b73b7e0871036752a03441b24f5720ecb0c1c4a0dea57cfde1e17d38dec3d67c59aff742083f50f4c8100e7614bfbeebfb4e122b28a</t>
  </si>
  <si>
    <t xml:space="preserve">alexrogalski@icloud.com</t>
  </si>
  <si>
    <t xml:space="preserve">7262682553</t>
  </si>
  <si>
    <t xml:space="preserve">4013598</t>
  </si>
  <si>
    <t xml:space="preserve">795701776</t>
  </si>
  <si>
    <t xml:space="preserve">{'id': '86c4n5pnu', 'name': 'Alexander Rogalski', 'status': 'akceptacja', 'color': '#008844', 'custom_type': None, 'team_id': '4659923', 'deleted': False, 'url': 'https://app.clickup.com/t/86c4n5pnu', 'access': True}</t>
  </si>
  <si>
    <t xml:space="preserve">86c4mweuv</t>
  </si>
  <si>
    <t xml:space="preserve">BIONIGREE SPÓŁKA Z OGRANICZONĄ ODPOWIEDZIALNOŚCIĄ</t>
  </si>
  <si>
    <t xml:space="preserve">BLT_3038038_400044c5d596333ded87794b6bf24b8456db5a48ce5634b0b619a4283dc0db76170420e13c0c2450931f39d72797fcc1fecc8d80f5339b2c4d2e2f18180af35795475fdfde8c8b84b914844e7dc25783cb51a4c7a3f46ffe001eb1a3f963e525b8a57656d752458a7e5c8533c6f7920e58d0554f46424b1531ae
BLT_3038038_619f5033eec1452b6d601151b57962c5f6a506508e9d883a65eb42a3bb4a37e460bdc83bd4b240e9fee77c6ec3990db0016e2cad092b8f1dd6e4dc9112ab6d47c18d67ed98ec9fffb4c63146dc33c9e6984cc5f0fb13fd77b99670d7199810ff8249210dc1d7e49b7fc9a32ae1f4ef26c53578c5cb7c7560945b
BLT_3038038_68338da7fe33f2dbf2c143b0086e896bcef38882e0dae4c28e692292bfcf4a0ea47bc38a68718cd540f628ccc0d87aa22cb3130ce3e5c41f600f4b003c627f3e88efc6eb71f8a63bc16e97e3eec295f1d821d802d94b215d4002e4a4bd969f4cf34ad678456fcb24e45fc59b1f64223ad6ab1ce6ab3258832ad6</t>
  </si>
  <si>
    <t xml:space="preserve">kontakt@bionigree.pl</t>
  </si>
  <si>
    <t xml:space="preserve">6941685513</t>
  </si>
  <si>
    <t xml:space="preserve">3038038</t>
  </si>
  <si>
    <t xml:space="preserve">503-939-559</t>
  </si>
  <si>
    <t xml:space="preserve">https://bionigree.pl/</t>
  </si>
  <si>
    <t xml:space="preserve">{'id': '86c4xqmcm', 'name': 'Bionigree Sp. z o.o.', 'status': 'merchants', 'color': '#87909e', 'custom_type': 3, 'team_id': '4659923', 'deleted': False, 'url': 'https://app.clickup.com/t/86c4xqmcm', 'access': True}</t>
  </si>
  <si>
    <t xml:space="preserve">{'id': '86c4uhxgm', 'name': 'Bionigree Sp. z o.o.', 'status': 'akceptacja', 'color': '#008844', 'custom_type': None, 'team_id': '4659923', 'deleted': False, 'url': 'https://app.clickup.com/t/86c4uhxgm', 'access': True}</t>
  </si>
  <si>
    <t xml:space="preserve">86c4mwcqm</t>
  </si>
  <si>
    <t xml:space="preserve">SP EUROPE SPÓŁKA Z OGRANICZONĄ ODPOWIEDZIALNOŚCIĄ</t>
  </si>
  <si>
    <t xml:space="preserve">sales@stellox.com</t>
  </si>
  <si>
    <t xml:space="preserve">5342521638</t>
  </si>
  <si>
    <t xml:space="preserve">5019266</t>
  </si>
  <si>
    <t xml:space="preserve">+48786497507</t>
  </si>
  <si>
    <t xml:space="preserve">https://speautoparts.com</t>
  </si>
  <si>
    <t xml:space="preserve">86c4mwayd</t>
  </si>
  <si>
    <t xml:space="preserve">PAMASO sp z.o.</t>
  </si>
  <si>
    <t xml:space="preserve">pawelfilipek@pamaso.pl</t>
  </si>
  <si>
    <t xml:space="preserve">6932194595</t>
  </si>
  <si>
    <t xml:space="preserve">4034295</t>
  </si>
  <si>
    <t xml:space="preserve">+48512291106</t>
  </si>
  <si>
    <t xml:space="preserve">{'id': '86c505625', 'name': 'Pamaso sp. z o.o.', 'status': 'akceptacja', 'color': '#008844', 'custom_type': None, 'team_id': '4659923', 'deleted': False, 'url': 'https://app.clickup.com/t/86c505625', 'access': True}</t>
  </si>
  <si>
    <t xml:space="preserve">86c4mw97d</t>
  </si>
  <si>
    <t xml:space="preserve">INDEPENDENT GROUP Klaudia Wawrzonkowska</t>
  </si>
  <si>
    <t xml:space="preserve">mwawrzon@gmail.com</t>
  </si>
  <si>
    <t xml:space="preserve">7361584753</t>
  </si>
  <si>
    <t xml:space="preserve">11613</t>
  </si>
  <si>
    <t xml:space="preserve">+48508505228</t>
  </si>
  <si>
    <t xml:space="preserve">86c4mw919</t>
  </si>
  <si>
    <t xml:space="preserve">ANMAC SPÓŁKA Z OGRANICZONĄ ODPOWIEDZIALNOŚCIĄ</t>
  </si>
  <si>
    <t xml:space="preserve">prośba o kontakt z klientem - chce rozpocząć współpracę</t>
  </si>
  <si>
    <t xml:space="preserve">piotr.andrzejewicz@officeoutlet.pl</t>
  </si>
  <si>
    <t xml:space="preserve">9512485809</t>
  </si>
  <si>
    <t xml:space="preserve">3034363</t>
  </si>
  <si>
    <t xml:space="preserve">+48 729-855-845</t>
  </si>
  <si>
    <t xml:space="preserve">https://allegro.pl/uzytkownik/OFFICEOUTLET_pl</t>
  </si>
  <si>
    <t xml:space="preserve">86c4mw5qe</t>
  </si>
  <si>
    <t xml:space="preserve">FHU OLA Olga Jankowska</t>
  </si>
  <si>
    <t xml:space="preserve">Jankowski045@gmail.com</t>
  </si>
  <si>
    <t xml:space="preserve">5922250446</t>
  </si>
  <si>
    <t xml:space="preserve">5009981</t>
  </si>
  <si>
    <t xml:space="preserve">+48512092252</t>
  </si>
  <si>
    <t xml:space="preserve">86c4mw1gq</t>
  </si>
  <si>
    <t xml:space="preserve">DERMES SPÓŁKA Z OGRANICZONĄ ODPOWIEDZIALNOŚCIĄ</t>
  </si>
  <si>
    <t xml:space="preserve">kamil@grecki.pl</t>
  </si>
  <si>
    <t xml:space="preserve">8863030844</t>
  </si>
  <si>
    <t xml:space="preserve">5010486</t>
  </si>
  <si>
    <t xml:space="preserve">+48603779066</t>
  </si>
  <si>
    <t xml:space="preserve">86c4mrv8x</t>
  </si>
  <si>
    <t xml:space="preserve">NTEC SPÓŁKA Z OGRANICZONĄ ODPOWIEDZIALNOŚCIĄ</t>
  </si>
  <si>
    <t xml:space="preserve">ID: 1006122 (NTEC)SH
BLT_1006122_6e6f62a3ec76cbb6fd711947245c2d1ceb0c0073f5d6c869c9afc6d406e423e4cd9fbe00046cbff843aa75ac9a1ca677dea24bae3a70bd032f6f3e4bc58397398254acdf52efdcd0cb77f5d477a7175f43eb271c4c956efee460912b0b2e315b955a4157ef43bac90be1aeb81fe642747272d40073fcfe84f926
-----
ID: 1006122 (NTEC) GREAT
BLT_1006122_7beecaed5854f0696c5a0703409e1c7c0747eff30a8fb85073cbdac8e82af41106e1dd02259df248a26c7f3113124640c31347592ac0fc349ac79c6f86e9348edb8fd01985cc1890090ca8dbecad656d9f477b4eb602b975a3de0aeeef6de91ceb583d4bfa559f75575772a21b54c8e5c6c408242ef22fe3cbe6
-----
ID: 1006122 (NTEC)EXTRA
BLT_1006122_96ea07940d61a6fbeab9963de277fd401cf95a67ffb37a74175e6292ca5dfd4a5cd6ca2e70be063e62d1ed017d7cbbaf580ac33ea6eb60f2335ad5eff2622a92963e37eb0e1038b157c499e28bf6b5964e811807ad7f1fd156a1fcbb1a1b96183215abece51a77d36ac0a964cbb8a4841e58797c260ff7fef4ed</t>
  </si>
  <si>
    <t xml:space="preserve">ntec@ntec.pl</t>
  </si>
  <si>
    <t xml:space="preserve">6312660258</t>
  </si>
  <si>
    <t xml:space="preserve">1006122</t>
  </si>
  <si>
    <t xml:space="preserve">+48507064486</t>
  </si>
  <si>
    <t xml:space="preserve">https://www.qoltec.pl/</t>
  </si>
  <si>
    <t xml:space="preserve">Diana Grobelna</t>
  </si>
  <si>
    <t xml:space="preserve">{'id': '86c4rurq0', 'name': 'NTEC sp. z o.o.', 'status': 'merchants', 'color': '#87909e', 'custom_type': 3, 'team_id': '4659923', 'deleted': False, 'url': 'https://app.clickup.com/t/86c4rurq0', 'access': True}</t>
  </si>
  <si>
    <t xml:space="preserve">{'id': '86c4pj3ve', 'name': 'NTEC sp. z o.o.', 'status': 'akceptacja', 'color': '#008844', 'custom_type': None, 'team_id': '4659923', 'deleted': False, 'url': 'https://app.clickup.com/t/86c4pj3ve', 'access': True}</t>
  </si>
  <si>
    <t xml:space="preserve">86c4mqtrh</t>
  </si>
  <si>
    <t xml:space="preserve">PAKO GROUP PATRYK KOZIŃSKI</t>
  </si>
  <si>
    <t xml:space="preserve">pakogroup24@gmail.com</t>
  </si>
  <si>
    <t xml:space="preserve">6731844856</t>
  </si>
  <si>
    <t xml:space="preserve">2005617</t>
  </si>
  <si>
    <t xml:space="preserve">+48692339711</t>
  </si>
  <si>
    <t xml:space="preserve">86c4meavb</t>
  </si>
  <si>
    <t xml:space="preserve">DIXER PARTS Sp. z o.o.</t>
  </si>
  <si>
    <t xml:space="preserve">12.08. - Nie wie skąd zaciąga ceny, nie wie jak ma nam zrobić grupe cenowa zeby byly prawidlowe przeliczniki
BLT_1000076_1a029d6e84e42e28099f0483bf1598e988af8381b89ca909908ec7e1c8b154c492c9f996c572526d70c42247dcd35befc2306708d7881eeca871dfb30ade4d0e5e811734fc391e2dad240ee30d91b94a10ecce94a190554dc2b963116ca3101cef0106f538b214cd2559d73cc17934a1dd358c9d9378194eca56
Base 2025 EXTRA
————
BLT_1000076_43e12e5775d9ad321666601a9fe1c76f39c48be5a9db3ddc2152929368768e0c57897d321276ff93b054b46efa3d0ed34a8a98de30ef8e27e71b2584ed212ad59dc5f465503929b31648ac13360d7e6e49ff95b1c5f9b0e049fd8927b394d4ec974e7b4dcee4ac654ed92f6e0e6ab50d382674f6f826913e6d2e
Base 2025 GREAT
———-
BLT_1000076_8331cc3168fb26767184712b30aad033b237a3306d61cb6a5ee55ee004e6e550c8cdfaad86ecaf7cdc4df0ff45d55bcf45093b4e0ddb1d831fb566521bdf77bb7b71af03658cb71217659627c6e359f4fb9611bd78c420189e5388b0512f92ef956d60fcf06cffe9c712504042493bf4e51133e85ef6f92ce6a8</t>
  </si>
  <si>
    <t xml:space="preserve">dixerparts@gmail.com</t>
  </si>
  <si>
    <t xml:space="preserve">6381854505</t>
  </si>
  <si>
    <t xml:space="preserve">1000076</t>
  </si>
  <si>
    <t xml:space="preserve">+48668419384</t>
  </si>
  <si>
    <t xml:space="preserve">{'id': '86c4xc6p9', 'name': 'DIXER PARTS SPÓŁKA Z OGRANICZONĄ ODPOWIEDZIALNOŚCI', 'status': 'merchants', 'color': '#87909e', 'custom_type': 3, 'team_id': '4659923', 'deleted': False, 'url': 'https://app.clickup.com/t/86c4xc6p9', 'access': True}</t>
  </si>
  <si>
    <t xml:space="preserve">{'id': '86c4pe45b', 'name': 'DIXER PARTS SPÓŁKA Z OGRANICZONĄ ODPOWIEDZIALNOŚCI', 'status': 'akceptacja', 'color': '#008844', 'custom_type': None, 'team_id': '4659923', 'deleted': False, 'url': 'https://app.clickup.com/t/86c4pe45b', 'access': True}</t>
  </si>
  <si>
    <t xml:space="preserve">86c4mdyyx</t>
  </si>
  <si>
    <t xml:space="preserve">FIRMA HANDLOWO USŁUGOWA ADRIANA STAPUREWICZ</t>
  </si>
  <si>
    <t xml:space="preserve">SUPER MERCHANT  BLT_3028309_d01258261fdef1617757ad752c057d63af6c6d503672cb55975058603048f91faf005a92e472b1fa15a0614a97f2516b2e053f36a62f6664d465261b382fa2fc0d46ba7b05509eef43b6548c0d492f6a66980706002dd358d7349b59d2690a93f2e54500400565f2390c5561f60a90602e58a53fc2dbd0d525cf
GREAT BLT_3028309_ca76c54a5dbe8e91d620f07b38345b0be7c1afaac8201c63359b16f0c7761f4d4156ffd11cd5eb9f9059504add26aeeab0a4c24044a4eb5470d4a6faeae35a3fb379d376ca9a03a099a3d08cfee72e6e8d13ae3e70fad4a49d90bc7d0424046b29d3d94b86b2405b8d9eedba6efae3fd42b3fb7438dbb5254f06
EXTRA BLT_3028309_beb19b9dd255dd533f5894d6c5ba4f848f7ec85062230af3307f763aef03f9bbb4a35e179536b086fd6874dc1cfa12795ae9984c3e1a156a3a28939e5ab235a1b6d9e87af9da486b0ed4fa0bc40ad6c5471651eba2637601b7a8e8442b7eb22425732b3f3a9ae9442231c96ca3eff9f33beb3c2e7bb5a01fd942</t>
  </si>
  <si>
    <t xml:space="preserve">topzabawki1@wp.pl</t>
  </si>
  <si>
    <t xml:space="preserve">7393579117</t>
  </si>
  <si>
    <t xml:space="preserve">3028309</t>
  </si>
  <si>
    <t xml:space="preserve">+48511788735</t>
  </si>
  <si>
    <t xml:space="preserve">{'id': '86c4q8met', 'name': 'FHU ADRIANA STAPUREWICZ', 'status': 'merchants', 'color': '#87909e', 'custom_type': 3, 'team_id': '4659923', 'deleted': False, 'url': 'https://app.clickup.com/t/86c4q8met', 'access': True}</t>
  </si>
  <si>
    <t xml:space="preserve">{'id': '86c4nw8mu', 'name': 'FIRMA HANDLOWA USŁUGOWA ADRIANA STAPUREWICZ', 'status': 'akceptacja', 'color': '#008844', 'custom_type': None, 'team_id': '4659923', 'deleted': False, 'url': 'https://app.clickup.com/t/86c4nw8mu', 'access': True}</t>
  </si>
  <si>
    <t xml:space="preserve">86c4mdn72</t>
  </si>
  <si>
    <t xml:space="preserve">KEVIS TRADE SPÓŁKA Z OGRANICZONĄ ODPOWIEDZIALNOŚCIĄ</t>
  </si>
  <si>
    <t xml:space="preserve">Pierwszy katalog:
ID: BLT_5006779_c7d316377564a3d83ce6cb7b523e4cee807780d6783f1f04e4a74183078480c040c3793b5be670a39b06b414d584827f7b02420211c9ff85fbccc1bcfa4c04f69a35f5585fc2d1b457fb180591b6c5cdda7eeead8c3c8f64ac4a42eaf836514c96a7f8f1714c6d1fbd8f31b69bd2429f3b1bc0a215d1ea6b1ff9   - Super Merchant Kevistrade Beauty products SM
ID: BLT_5006779_379c62255ee449714aaa986a9f4385438aa88fb1d334b003a90607dba18da70aaed63c2a7ea2f4e31e9f7103c79d9a05e9eb2b1612c6eea5420d8c41e843668db6d1e3871341c090305336ebf41017b0da194872ce246abc6c9911ca9250d459517e93747a348cbf9835cb75c5b3eea57c0cc8d4e3a383dc11ce    - Super Merchant Kevistrade Beauty products GREAT
ID: BLT_5006779_11660cbf82af4b564d49dc5e67836ecda7a7b3f4362f99b3f18958d1d2ca4b46f18f0ff414332aa9940a5d0d02acde23b6f4251ba0b8950b4417527816b2782adba8cdb867112af073f5d9f23705e68c0a2b190f4f47ee2eba91170dc507dfa1e98e619ad96a41b5afd389741440ac95d1cd0f2c7455b8dfb89f   - Super Merchant Kevistrade Beauty products EXTRA</t>
  </si>
  <si>
    <t xml:space="preserve">allegro@kevistrade.pl</t>
  </si>
  <si>
    <t xml:space="preserve">9820381098</t>
  </si>
  <si>
    <t xml:space="preserve">5006779</t>
  </si>
  <si>
    <t xml:space="preserve">+48667674174</t>
  </si>
  <si>
    <t xml:space="preserve">{'id': '86c4nw0gh', 'name': 'Kevis Trade Sp. z o. o.', 'status': 'akceptacja', 'color': '#008844', 'custom_type': None, 'team_id': '4659923', 'deleted': False, 'url': 'https://app.clickup.com/t/86c4nw0gh', 'access': True}, {'id': '86c4nqjey', 'name': 'Kevis Trade Sp. zo.o.', 'status': 'akceptacja', 'color': '#008844', 'custom_type': None, 'team_id': '4659923', 'deleted': False, 'url': 'https://app.clickup.com/t/86c4nqjey', 'access': True}</t>
  </si>
  <si>
    <t xml:space="preserve">86c4mc4t7</t>
  </si>
  <si>
    <t xml:space="preserve">ANNA STODULSKA DESTO</t>
  </si>
  <si>
    <t xml:space="preserve">desto@desto.pl</t>
  </si>
  <si>
    <t xml:space="preserve">9451480745</t>
  </si>
  <si>
    <t xml:space="preserve">3034275</t>
  </si>
  <si>
    <t xml:space="preserve">508150184</t>
  </si>
  <si>
    <t xml:space="preserve">https://desto.pl/produkty</t>
  </si>
  <si>
    <t xml:space="preserve">86c4mb4q2</t>
  </si>
  <si>
    <t xml:space="preserve">TEXCORP SPÓŁKA Z OGRANICZONĄ ODPOWIEDZIALNOŚCIĄ</t>
  </si>
  <si>
    <t xml:space="preserve">biuro@hobbydog.pl</t>
  </si>
  <si>
    <t xml:space="preserve">7792545114</t>
  </si>
  <si>
    <t xml:space="preserve">2000231</t>
  </si>
  <si>
    <t xml:space="preserve">+48728976693</t>
  </si>
  <si>
    <t xml:space="preserve">https://hobbydog.pl/</t>
  </si>
  <si>
    <t xml:space="preserve">1753063200000</t>
  </si>
  <si>
    <t xml:space="preserve">Filip Petlic</t>
  </si>
  <si>
    <t xml:space="preserve">86c4maah3</t>
  </si>
  <si>
    <t xml:space="preserve">Kuna System Damian Sebastian Abramowicz</t>
  </si>
  <si>
    <t xml:space="preserve">KunaSystem SM
BLT_4028672_54f818ae1c24e5c469b5de28767e9362b3ab3b400914925fad42e6558e9a013c2590cfb3c1116df80a2162c6c56641b1201eb67f211f14248153fc0b846aa19431309a4e6a2eafa355f82687ba6ce80c88b2aaa9bd1663e5e0d2885418a2d209758edf4a354a1347bc2a3b6220abecb2ab207721ad4ece22a2b3
KunaSystem GREAT
BLT_4028672_9275cd05469ee0fb10789cb30c816035807e26b889dfaf5012b0dc8be499253f56f8e310eeae64bb7fcc1dad7bce2c9ba284a790dca0d59097b46244d335f37089a34245d2c385632c19cf725cf78896d99b8b623ae994cb961ca92f5bf6a0a7885c32d6276ac2b845150ff2a6ae4a87ba34348051c95cf69c2b
KunaSystem EXTRA
BLT_4028672_825ad71d42e7a3ea740daeb58ebbe6bd849f16773bc566548c2dae7295454b250ee61317f374ef315c121a4f4486bdc37e759c5608f9f05b8f3f86d28ecbed845db25b35b07b525d5008a3d4cdb8661fd62071ce41894b7c2a2da1be78d4c08b2447857eb3409f2e1d77939721465ed9f3687b9a7b5f556ed27c</t>
  </si>
  <si>
    <t xml:space="preserve">sklep@najlepszefiltry.pl</t>
  </si>
  <si>
    <t xml:space="preserve">6381461154</t>
  </si>
  <si>
    <t xml:space="preserve">2007011</t>
  </si>
  <si>
    <t xml:space="preserve">+48510189899</t>
  </si>
  <si>
    <t xml:space="preserve">{'id': '86c4nhzj5', 'name': 'Kuna System Damian Sebastian Abramowicz', 'status': 'akceptacja', 'color': '#008844', 'custom_type': None, 'team_id': '4659923', 'deleted': False, 'url': 'https://app.clickup.com/t/86c4nhzj5', 'access': True}, {'id': '86c4m9bbe', 'name': 'Kuna System Damian Sebastian Abramowicz', 'status': 'akceptacja', 'color': '#008844', 'custom_type': None, 'team_id': '4659923', 'deleted': False, 'url': 'https://app.clickup.com/t/86c4m9bbe', 'access': True}</t>
  </si>
  <si>
    <t xml:space="preserve">23</t>
  </si>
  <si>
    <t xml:space="preserve">86c4m9rxn</t>
  </si>
  <si>
    <t xml:space="preserve">Kuna System Sp. z o.o.</t>
  </si>
  <si>
    <t xml:space="preserve">9372725922</t>
  </si>
  <si>
    <t xml:space="preserve">4028672</t>
  </si>
  <si>
    <t xml:space="preserve">+48500013987</t>
  </si>
  <si>
    <t xml:space="preserve">86c4m85jm</t>
  </si>
  <si>
    <t xml:space="preserve">AQUALOGIS POLSKA Sp Z o. o.</t>
  </si>
  <si>
    <t xml:space="preserve">kontakt@aqualogis.pl</t>
  </si>
  <si>
    <t xml:space="preserve">7792504983</t>
  </si>
  <si>
    <t xml:space="preserve">3016518</t>
  </si>
  <si>
    <t xml:space="preserve">+48616793525</t>
  </si>
  <si>
    <t xml:space="preserve">https://aqualogis.pl/</t>
  </si>
  <si>
    <t xml:space="preserve">Dominik Jakóbowicz</t>
  </si>
  <si>
    <t xml:space="preserve">86c4m7zzv</t>
  </si>
  <si>
    <t xml:space="preserve">"NIEBIESKI KOT" Dorota Ziółkowska</t>
  </si>
  <si>
    <t xml:space="preserve">SH: BLT_1007199_57c506f2c916fd91c2f644524f680625f486bd37bcf76859518f35de92cc186c3890f90cf05f2890f795317ee84ec15deef9679a6dd2a9ad671b07cb36cf92a228954a7025d1b3098aab4abd21dfef33046446909147050d44d84714ff70964f3c1de392877a395237bd017401a32faa2bdb03c302921edca7f9
GREAT:
BLT_1007199_f80f9e3b283b85fda633da7b15e2eeb0ed8b89800c6c5788ff9d3699a727c579169996aa602df2fc851af3836da9360c2e8395ace8b66f261d8d0f2c3331be1943980e92eacb8269b4388255551c9daae7cf2c37c19eabacb627dbfedba779d31379a77b956073243abba241bd8d0048bd6ab793b061686df42d
EXTRA: BLT_1007199_8b190a8718cbffd18385ded2ecd58425a27a8db071e4f2ab0c277c9097c66ce22e8d1df48b78065df9bffe1da373a3149ae6faf797fff8770f45b1ddb67322692f2a616b35ba857b468c6a9e5915f8ff7353fefdf217d0af17839c426bcf66bff5145a44df2ec9e6ac46b4b79f7782c75a2395ecfcff6fb7a2db</t>
  </si>
  <si>
    <t xml:space="preserve">sklep@niebieskikot.com</t>
  </si>
  <si>
    <t xml:space="preserve">9222347772</t>
  </si>
  <si>
    <t xml:space="preserve">1007199</t>
  </si>
  <si>
    <t xml:space="preserve">+48882650734</t>
  </si>
  <si>
    <t xml:space="preserve">{'id': '86c4xjujq', 'name': 'Niebieski Kot Dorota Ziółkowska', 'status': 'merchants', 'color': '#87909e', 'custom_type': 3, 'team_id': '4659923', 'deleted': False, 'url': 'https://app.clickup.com/t/86c4xjujq', 'access': True}</t>
  </si>
  <si>
    <t xml:space="preserve">{'id': '86c4mnv0d', 'name': 'Niebieski Kot Dorota Ziółkowska', 'status': 'akceptacja', 'color': '#008844', 'custom_type': None, 'team_id': '4659923', 'deleted': False, 'url': 'https://app.clickup.com/t/86c4mnv0d', 'access': True}</t>
  </si>
  <si>
    <t xml:space="preserve">86c4m7c43</t>
  </si>
  <si>
    <t xml:space="preserve">MYBESTPHARM SPÓŁKA AKCYJNA</t>
  </si>
  <si>
    <t xml:space="preserve">marketing@mybestpharm.pl</t>
  </si>
  <si>
    <t xml:space="preserve">6751740249</t>
  </si>
  <si>
    <t xml:space="preserve">3004459</t>
  </si>
  <si>
    <t xml:space="preserve">+48123510555</t>
  </si>
  <si>
    <t xml:space="preserve">Michał Górecki</t>
  </si>
  <si>
    <t xml:space="preserve">86c4m6kcy</t>
  </si>
  <si>
    <t xml:space="preserve">KATARZYNA BORYCZKA FASHION MINE II</t>
  </si>
  <si>
    <t xml:space="preserve">KATALOG 1 
SM BLT_3027948_669c625945ea64cc607ea34229333d573ae2dc11ac893283162cc6f63a1ff0d68816856b06ddc0947fb39bfa5ebaa54aaabb3ed2a999fa49efe7861bca3bdcacc710affff8b647717cd63ac8191d9d0cdfc19d5806b444429b7b35d5e8bde2f5b64daa691003d5bedcfef1c64318b99afbae9382675af960ad26
GREAT
BLT_3027948_7a2af12d0081b46c83ac39901963cfafda3d673f0528a3f770a4863a4311af21a1dc2caac9a809d19e6c4a7e5e589f1973c7a3f5d9757a301c031ea0737ffc17bdee7ac71f07885b0b275de2674f9f327a7a468e9b7ab8a1d9aec620df942e00497bf3618f8441517dc39c1f68a4c633903e56661ab0577d67ab
EXTRA
BLT_3027948_08a321f81408866517abe20c488fe8873a5125f9e8793e088eb21fda286e6ca4b25bfc03bdecec9cf94c16443bafca1233ebfd0256f9f2f50ccfa9b9458277fabd7e0d7f51c631b6fa74574777aa5bad6ea1f992f49070b3d71f4a978027d0397219762041f4f517a0e1cd46445724cc317a1d069d897680e63b
KATALOG 2
SM BLT_3027948_2ae397ee9d206b706348dccf2359500d00e5426e19b372da8022b030fec8d1cbabe5f972013875ca54e0c8b9dc4f7dcf913545d98e1b885acb1bbb4864e3e91a6dc026e3c72e1333374e893ff489aed05cc854af8c4cb5be20e56e4f2fb822df775dc78e6561afd754dd5e5655bb6db3833e0af68de01f79c4d8
GREAT 
BLT_3027948_233758b49c01294281985785a457f4c05bd9ef2bda8206aa2db1b83f966961beebb20e2c7e517f6ea8c4a73eb9911d90679092b2931d2f5af183054ce9db0aec1f674c78330a3ee1a43835b0437bb0a29b63daad5d0734a3a8a060da382b05811b1b98be41c0e34d1fcc7377e35fbc3ae96d139790d8b35a0c07
EXTRA
BLT_3027948_8e02d6ce92bf26faa818f66eae715de65c8d3ed9e095235eac229a51a433c02f0e157958e41280b22493a7692e11653e008306fc559af56c17ee64129092cd72c66c4f3ac28763a5f462183e604ae1c90f30dcdd29ced514aa1087ddf0a903712fcb999fc98f8275750217255ea89c165ca176b1ba482356468f</t>
  </si>
  <si>
    <t xml:space="preserve">mabo77@interia.pl</t>
  </si>
  <si>
    <t xml:space="preserve">6431577546</t>
  </si>
  <si>
    <t xml:space="preserve">3027948</t>
  </si>
  <si>
    <t xml:space="preserve">504051033</t>
  </si>
  <si>
    <t xml:space="preserve">{'id': '86c4nr24g', 'name': 'FASHION MINE ', 'status': 'akceptacja', 'color': '#008844', 'custom_type': None, 'team_id': '4659923', 'deleted': False, 'url': 'https://app.clickup.com/t/86c4nr24g', 'access': True}</t>
  </si>
  <si>
    <t xml:space="preserve">86c4m5bu6</t>
  </si>
  <si>
    <t xml:space="preserve">OVSK Sp. z o.o.</t>
  </si>
  <si>
    <t xml:space="preserve">pawel@gares.pl</t>
  </si>
  <si>
    <t xml:space="preserve">8952236151</t>
  </si>
  <si>
    <t xml:space="preserve">1001522</t>
  </si>
  <si>
    <t xml:space="preserve">+48501700464</t>
  </si>
  <si>
    <t xml:space="preserve">86c4m5b0y</t>
  </si>
  <si>
    <t xml:space="preserve">HURTEL Sp. z o.o.</t>
  </si>
  <si>
    <t xml:space="preserve">BLT_3913_f3faa47f499f2aed9b21aeac315bfc4a2964fb2568abd9cd66d433ce49a20f3a4b00f7cdb6685b4ed4a3e54eb7d73d6bff00e51fc17ebf6ff59634d209fc18391620e730caa78add156e96d2a18c410fd39d584b0d09f0db6c19a48ad58815f6425c02cac97ea23c46e44359b86686828cfe96912461dffb01e1d4c
BLT_3913_068b78a9eb94f3ace97e7cd75114ee3bd25f10f356f49864ab05d988bf7f396a0b375300f8352d90d76f63a8176ebc8d060951bb025a7e37b64f562222cd528912b7510a8215d3f20db5f255dd0c38d8453d937eada94cae7f11b9293584011e7239cf083a646076acf960f207e52174732ba0e335fa59521fc9e7e
BLT_3913_0659fb74ba0be772003bd9f83ab7aeeaaacafe992ba2eb260418cca30a9f275ef7f153f8a71e4b6a443a7dce30c05916dc6d4eee8a14070a75f4d61e5e4608003755babd9903412b88a33f0062aa10e86b867ca96d25d42bbc3cbe6f31d845edc6cdc0fa05d1404eea0608359d2bd3a4a3ff753a24e0d981a5bdf91</t>
  </si>
  <si>
    <t xml:space="preserve">adam@hurtel.pl</t>
  </si>
  <si>
    <t xml:space="preserve">9731008073</t>
  </si>
  <si>
    <t xml:space="preserve">3913</t>
  </si>
  <si>
    <t xml:space="preserve">+48728491846</t>
  </si>
  <si>
    <t xml:space="preserve">{'id': '86c4mg50m', 'name': 'HURTEL Sp. z o.o.', 'status': 'akceptacja', 'color': '#008844', 'custom_type': None, 'team_id': '4659923', 'deleted': False, 'url': 'https://app.clickup.com/t/86c4mg50m', 'access': True}</t>
  </si>
  <si>
    <t xml:space="preserve">86c4m4du2</t>
  </si>
  <si>
    <t xml:space="preserve">VERTONE Robert Świder</t>
  </si>
  <si>
    <t xml:space="preserve">BLT_4013229_81a9b99b9acc18619f062c63ee915e73c0bcdddb57639133ec53a08f08b9a7d7838b9db5bf6959d1365d21a69fc70fe6caf4e82a159aa12f4217b60f4d090ab18b64e8c3351ac9c25a080d23ce6550fbdd551c6e27bfce720c50722d2c6474290394e4635228896e3ac01a647700468e2cadb940375391591c00
BLT_4013229_4b2a3f621585a9fb1c75bac55ba2f297bceaca54248d133b05040bb531720b47faa5f6ff475bdd6a2d59210a0251ddc7f2e1494b1e3cb6856d096c776ed044557dca1c6c007dd87e90307f13870f53c46f38fa0b0b42e578ee64efbf4b427e4db2a14e3027fae0c905ddaac97233f79ad0bfff6f0380e000b9c4
BLT_4013229_e5f6a68c86d27cf0d8105028d3975014eb2273c27442963017f374c97d0551a645d2ea3c7f5ade60303516dfad34679d60547bc26871cedb9a4c5187b425debbd594e0614855861fb2b0f8a8d9db3ad764dfdf75de0c73a27976638868ed4183c2e007cf3cde1f5f0844cd6918d455678730a562ed3d50e3e9f6</t>
  </si>
  <si>
    <t xml:space="preserve">robusrtu@gmail.com</t>
  </si>
  <si>
    <t xml:space="preserve">6861623616</t>
  </si>
  <si>
    <t xml:space="preserve">4013229</t>
  </si>
  <si>
    <t xml:space="preserve">691740649</t>
  </si>
  <si>
    <t xml:space="preserve">1752804000000</t>
  </si>
  <si>
    <t xml:space="preserve">{'id': '86c4uweap', 'name': 'VERTONE Robert Świder', 'status': 'merchants', 'color': '#87909e', 'custom_type': 3, 'team_id': '4659923', 'deleted': False, 'url': 'https://app.clickup.com/t/86c4uweap', 'access': True}</t>
  </si>
  <si>
    <t xml:space="preserve">{'id': '86c4kwb8a', 'name': 'VERTONE Robert Świder', 'status': 'akceptacja', 'color': '#008844', 'custom_type': None, 'team_id': '4659923', 'deleted': False, 'url': 'https://app.clickup.com/t/86c4kwb8a', 'access': True}</t>
  </si>
  <si>
    <t xml:space="preserve">86c4m363x</t>
  </si>
  <si>
    <t xml:space="preserve">Assarion Wojciech Kobeszko</t>
  </si>
  <si>
    <t xml:space="preserve">j.markowicz@kokonki.pl</t>
  </si>
  <si>
    <t xml:space="preserve">5422526603</t>
  </si>
  <si>
    <t xml:space="preserve">22242</t>
  </si>
  <si>
    <t xml:space="preserve">+48600687549</t>
  </si>
  <si>
    <t xml:space="preserve">{'id': '86c4unn8u', 'name': 'Assarion Wojciech Kobeszko', 'status': 'akceptacja', 'color': '#008844', 'custom_type': None, 'team_id': '4659923', 'deleted': False, 'url': 'https://app.clickup.com/t/86c4unn8u', 'access': True}</t>
  </si>
  <si>
    <t xml:space="preserve">86c4kupvv</t>
  </si>
  <si>
    <t xml:space="preserve">TIMM sc</t>
  </si>
  <si>
    <t xml:space="preserve">BLT_3000341_4534956b5ccd3f5e298d67f7c7ddd7142dc5f158e6c420761153091466d1540d885ddb27b0d2d3dc57dd49f738a547224bc824e1cd6d0d3363f061209546bc1f1d1b7668f855b464d56f9b6ff777284a51683dcb6e361d4da40975c257582ef9ab8921877e6cf0ddeb337824bd7bc94439f1769fa8ec0a75a80f
BLT_3000341_384e2544d9769aa84b953c1650274bf6b279f1acb7d4f62399e1dc52b53a3b7d2dda575964734adf1a7bdfc951aa7704f107ba4577b35a1249e407d20ca4a3aaa3cfb8a0ba18fa34239c0e3820af6d1d3744b36805b48f935f2eb75fa6f473c65b6789c1c7bfd4c7a405f3192d5575f17cfa016715c9f61bbdf4
BLT_3000341_4e77c16be28139fb8bb67bd9ea05dc3bb854fb097e6af5d7eb2c503db785dc8231da31caf3f81133703e30c63541d00e744ddf0ed6a8c42ba0d21b446aa71faf6f22abec6c49b957d74dfc72d9c720a3324fc5a1b9a2c979b65237b168ab9a0e316f7d4527cf99d216ee47d25a869fa697c4e833d247459ef0e8</t>
  </si>
  <si>
    <t xml:space="preserve">timm.jacek@gmail.com</t>
  </si>
  <si>
    <t xml:space="preserve">8471235215</t>
  </si>
  <si>
    <t xml:space="preserve">3000341</t>
  </si>
  <si>
    <t xml:space="preserve">+48609606960</t>
  </si>
  <si>
    <t xml:space="preserve">{'id': '86c4q4evn', 'name': 'TIMM sc', 'status': 'merchants', 'color': '#87909e', 'custom_type': 3, 'team_id': '4659923', 'deleted': False, 'url': 'https://app.clickup.com/t/86c4q4evn', 'access': True}</t>
  </si>
  <si>
    <t xml:space="preserve">{'id': '86c4q1h40', 'name': 'TIMM sc', 'status': 'akceptacja', 'color': '#008844', 'custom_type': None, 'team_id': '4659923', 'deleted': False, 'url': 'https://app.clickup.com/t/86c4q1h40', 'access': True}</t>
  </si>
  <si>
    <t xml:space="preserve">86c4knqd2</t>
  </si>
  <si>
    <t xml:space="preserve">MATEUSZ SŁOWIK MEGARA</t>
  </si>
  <si>
    <t xml:space="preserve">ID:1007874 (Megara)SH
BLT_1007874_16c97440ad90144755fbf50806d1b93cf7d682a4ed55dc87d53a1740f9718e140d3b5bf5694045eef5a04ccbbe87a71cf50745ecbf74878d4147131b7780a5d6d90c500eee63b07cc266546b862602b46eb72aa566436339c5567c73b793c293191f395e7a7a9ce45429b5e28765073dd1f24457cd0622af2d95
ID:1007874 (Megara)EXTRA
BLT_1007874_901e9d6920aa04d8ca6001bf45b749b084363a765b0a026eb2b50ac9485d443c7fbf36e50ee78282cab467c75fa950143c1631bbde44c2a70a955b7d2b82574d2c76fc97b50c5001e73bcf97e7a6c5db2355a282f34e9ae3fc3a70e0b300ee546077464cc4d6f942b54c593825d40c307f73cc430afd78470293
ID:1007874 (Megara)GREAT
BLT_1007874_c1114b9d96ce1633642c5f5eefe9940896adde9a93eda460386f09fbb1b042b9e7142fc126814ad87e25d86377ba0e1ffaeaa3b6d58ccc8040ac51c37cdde6fae91a995fe87ffd54adcedd9ea6e86494406b34cd9d416f1fe282ece6c45efbd56253093ce5ea1706a372e9178472d820b57fa7f55f10235596e6</t>
  </si>
  <si>
    <t xml:space="preserve">info@megara.pl</t>
  </si>
  <si>
    <t xml:space="preserve">6292276610</t>
  </si>
  <si>
    <t xml:space="preserve">1007874</t>
  </si>
  <si>
    <t xml:space="preserve">795634272</t>
  </si>
  <si>
    <t xml:space="preserve">{'id': '86c4yubn2', 'name': 'MEGARA Mateusz Słowik', 'status': 'merchants', 'color': '#87909e', 'custom_type': 3, 'team_id': '4659923', 'deleted': False, 'url': 'https://app.clickup.com/t/86c4yubn2', 'access': True}</t>
  </si>
  <si>
    <t xml:space="preserve">{'id': '86c4y3wrp', 'name': 'MEGARA Mateusz Słowik', 'status': 'akceptacja', 'color': '#008844', 'custom_type': None, 'team_id': '4659923', 'deleted': False, 'url': 'https://app.clickup.com/t/86c4y3wrp', 'access': True}</t>
  </si>
  <si>
    <t xml:space="preserve">86c4kmq9r</t>
  </si>
  <si>
    <t xml:space="preserve">BIKESHOP JOANNA JENDROSEK-MAREK</t>
  </si>
  <si>
    <t xml:space="preserve">marek@bikeshop.com.pl</t>
  </si>
  <si>
    <t xml:space="preserve">5761153234</t>
  </si>
  <si>
    <t xml:space="preserve">14705</t>
  </si>
  <si>
    <t xml:space="preserve">535488783</t>
  </si>
  <si>
    <t xml:space="preserve">86c4kjr0x</t>
  </si>
  <si>
    <t xml:space="preserve">multishop24.eu. Kamil Jasiczek</t>
  </si>
  <si>
    <t xml:space="preserve">ID 6000313 SH  BLT_6000313_009c3c827b09c955d44e2269ccf1fc2e3d5546387f0a89ea1fb31402b4d57a682cf9d2479abfaa0e1c7c4373a857306e536a9112d5823e52b93a0a49a8b4e8ff07000d87c3c34f228cde090b407cdca72650749d0d679202ec57b9737020165a550323adb337dae62e1290fd38185e415b297437bb962cc60c24 
ID 6000313 multishop24.eu EXTRA
BLT_6000313_c3493ba3244aba4f415880899170b19f0d0376f264c58921030020aa4cb7b1a54c952976b6e458d69728aa594d29440f98f92d6a7afa18a409fd7a062b82cb2e10bad2609bcdc634c427ccb3f7f4357755a698bc128779f3d436c7e520f2389f1b5bb735f12a080ae82defb834e119bdff69aa5d4091f7da9c03
ID 6000313 multishop24.eu GREAT
BLT_6000313_3948963dcea645c1308b9e041498eba99d06dd4d87170d2d54c6d37383e2f35dd0451369c10e246d3ebee67e5c10faefcfc8798b6b674dc5ee6da64db17ddc1067f1b686b041789e08ed4cb3234c8b2921e72a1af344d4d785e4cb89590b9881c589d2dc9cebd2e669d9692156dadb43f6b7b2d2e29cecf9c1ce</t>
  </si>
  <si>
    <t xml:space="preserve">kontakt@multishop24.eu</t>
  </si>
  <si>
    <t xml:space="preserve">8842335886</t>
  </si>
  <si>
    <t xml:space="preserve">6000313</t>
  </si>
  <si>
    <t xml:space="preserve">+48501642354</t>
  </si>
  <si>
    <t xml:space="preserve">https://multishop24.eu/pl/</t>
  </si>
  <si>
    <t xml:space="preserve">{'id': '86c4nqtkh', 'name': 'Kamil Jasiczek multishop24.eu. ', 'status': 'merchants', 'color': '#87909e', 'custom_type': 3, 'team_id': '4659923', 'deleted': False, 'url': 'https://app.clickup.com/t/86c4nqtkh', 'access': True}</t>
  </si>
  <si>
    <t xml:space="preserve">{'id': '86c4mwn3y', 'name': 'Kamil Jasiczek Multishop24.eu', 'status': 'akceptacja', 'color': '#008844', 'custom_type': None, 'team_id': '4659923', 'deleted': False, 'url': 'https://app.clickup.com/t/86c4mwn3y', 'access': True}</t>
  </si>
  <si>
    <t xml:space="preserve">86c4kf4e3</t>
  </si>
  <si>
    <t xml:space="preserve">ETI Spółka z o.o.</t>
  </si>
  <si>
    <t xml:space="preserve">biuro@maszynosfera.pl</t>
  </si>
  <si>
    <t xml:space="preserve">7811651261</t>
  </si>
  <si>
    <t xml:space="preserve">15753</t>
  </si>
  <si>
    <t xml:space="preserve">+48572353533</t>
  </si>
  <si>
    <t xml:space="preserve">86c4kcx43</t>
  </si>
  <si>
    <t xml:space="preserve">BRUKO SEBASTIAN KOŚCIUKIEWICZ</t>
  </si>
  <si>
    <t xml:space="preserve">SM: BLT_4007261_1b471429412af9dd7af84f0baf9c07b6a8a41f77667b223b6c9d02205aba5fecaeef5fc129b28e3652f0c53ca63ebaec63310a110ced1b58eccf7d8b178307c3ccb292b4eda20ce19fec6af20f9b8dd993c6113b593e06e9e6526a4efc23f04917c0b13ddbd4ba15a512f2f9fbdd42c3d5fe93a821f14dba94e6
Extra: BLT_4007261_c9610c94e23a1eb6d68d75580cca9d12c2b6591bd03dd4b4e0afaebbb8bfdbdab51a64c630e3c224eaabe232e662f740531a755e084b9a3d2248cc58932c7b9ce64bf8494cfab179df2ae5d5efe759689c9b2bf248825ffd277991138c2a5c39d62f8c29732d7bd92c4c1a0679b24718a8c0498e87f686ea02e1
Great: BLT_4007261_c57ee6939e5fa78da77ec95f34c8810f4f07b9a04b27f2d4a9b073883a05c7d863f51ed9393dcd7f0770416bee95dd80a616cd9dcfcbfa19845527667d326951dcee41302db9d231693b7dc8e1a2b432ddfe0f1fd60c069aeaee8c3b40762d4eb84f278f141448266e744016368ec37c0d7b9ce4fedbb352788a</t>
  </si>
  <si>
    <t xml:space="preserve">saboloco@gmail.com</t>
  </si>
  <si>
    <t xml:space="preserve">6482425237</t>
  </si>
  <si>
    <t xml:space="preserve">4007261</t>
  </si>
  <si>
    <t xml:space="preserve">+48504334464</t>
  </si>
  <si>
    <t xml:space="preserve">{'id': '86c4tewaf', 'name': 'BRUKO SEBASTIAN KOŚCIUKIEWICZ', 'status': 'merchants', 'color': '#87909e', 'custom_type': 3, 'team_id': '4659923', 'deleted': False, 'url': 'https://app.clickup.com/t/86c4tewaf', 'access': True}</t>
  </si>
  <si>
    <t xml:space="preserve">1753581600000</t>
  </si>
  <si>
    <t xml:space="preserve">{'id': '86c4r1kqt', 'name': 'BRUKO SEBASTIAN KOŚCIUKIEWICZ', 'status': 'akceptacja', 'color': '#008844', 'custom_type': None, 'team_id': '4659923', 'deleted': False, 'url': 'https://app.clickup.com/t/86c4r1kqt', 'access': True}</t>
  </si>
  <si>
    <t xml:space="preserve">86c4k5fwn</t>
  </si>
  <si>
    <t xml:space="preserve">MACIEJ PANASIEWICZ SOFTWARE DEVELOPMENT</t>
  </si>
  <si>
    <t xml:space="preserve">SM
BLT_6005497_101fc89dc6c225c31fd0a19aa8134e358abf42f38f4537ff09555a71a423c6209a442c2b10e64e4b6aed338d9fe851745ac6048f59488127e75578089402d506d6c548287279459d0d221d468b59734bc1924cd5fccb0c283e62a55cad22f9605a55d6ee5b28636fdc60350c52a8f4d71bdb25e683ea22cca91d
GREAT
BLT_6005497_d93667343730881cd829a331ea5bb83663a0bd671600ec7aef98e6115f050edd9167239248cfeb7940c538b2a92a609cfd5710b4d2287e3567d389618baa2a8ce302ac3f13b7ff1dd3da8e882c31d7169dbfa2ae4dc94d96e28eab06dd1c7b921534cb5a095cff85c054ddf55a2c5ed05c8dfc8cf9763909de67
EXTRA
BLT_6005497_e11a5b5e3cc89830e6377b82d438f5a0ef1cb391c988c9ffbdda66c7c274d19f51988a247cd5b20466d800dfb4ff391991d1e5f14318264b1e99b2de9b1830cdaf0000c98f5e98170ceb7ab636af679e238b80990c323486c723d8e5013894ab976589addc893aa89f528274f3f8c95e5a25c6de71d60a08c63e</t>
  </si>
  <si>
    <t xml:space="preserve">admin@gemour.pl</t>
  </si>
  <si>
    <t xml:space="preserve">5213566366</t>
  </si>
  <si>
    <t xml:space="preserve">6005497</t>
  </si>
  <si>
    <t xml:space="preserve">+48723775186</t>
  </si>
  <si>
    <t xml:space="preserve">https://gemour.pl</t>
  </si>
  <si>
    <t xml:space="preserve">{'id': '86c4uxe5q', 'name': 'Maciej Panasiewicz Software Development', 'status': 'merchants', 'color': '#87909e', 'custom_type': 3, 'team_id': '4659923', 'deleted': False, 'url': 'https://app.clickup.com/t/86c4uxe5q', 'access': True}</t>
  </si>
  <si>
    <t xml:space="preserve">{'id': '86c4q40y2', 'name': 'Gemour', 'status': 'akceptacja', 'color': '#008844', 'custom_type': None, 'team_id': '4659923', 'deleted': False, 'url': 'https://app.clickup.com/t/86c4q40y2', 'access': True}</t>
  </si>
  <si>
    <t xml:space="preserve">86c4jzbky</t>
  </si>
  <si>
    <t xml:space="preserve">SPECIAL GROUP ANDRZEJ DERENIOWSKI</t>
  </si>
  <si>
    <t xml:space="preserve">BLT_9690_64091527f28d3d25e950d7270ad649bb4280eafd828ad5c6d8348b15e687444cd04bd96dab70c54c57eae5dd74a068242c91c853ce219dfe2972572d5b4610cc9e6fc47f748a3962e8b95833c05f2aa45abbde8538453b23af70fcefd1a9e45305ea5ec20aab60038aa3a43eedef575516efbcfafcb8caa9a850a1a
BLT_9690_86103e4cd7c0d5ad4cd6117086a78d5363e9def596e153a78738fcd49ec89ffc2463846242fd8e2901db7208f71d53e87ee39d6c5dfd4837647f748c02aafdbaabd1d4f9e5f09827582b44010a0d4367a94591a785dc373d4ad6228acb99f0ffdd32e542cbabd74d685bb6fb5f67871e41d9818092a4af14ff76195
BLT_9690_46ab86df1cbf9db09a3c94aa8574b7c9911e99ce63058440d8e449b031f5e1160e7be4ad63654905262e7500f2472f2c0d60712453d8ba125a9b4d4ffd9f155a7b333015cb9a6c87147ab6b17668f727048325c9057f78aa24c93c734d8a61eaddee9613900a1e69666b573825aebc8c64baa855899bafe06df1dfb</t>
  </si>
  <si>
    <t xml:space="preserve">info@farbyaerozole.pl</t>
  </si>
  <si>
    <t xml:space="preserve">8961411317</t>
  </si>
  <si>
    <t xml:space="preserve">9690</t>
  </si>
  <si>
    <t xml:space="preserve">{'id': '86c4jzw8e', 'name': 'SPECIAL GROUP Andrzej Dereniowski', 'status': 'akceptacja', 'color': '#008844', 'custom_type': None, 'team_id': '4659923', 'deleted': False, 'url': 'https://app.clickup.com/t/86c4jzw8e', 'access': True}</t>
  </si>
  <si>
    <t xml:space="preserve">86c4jyjww</t>
  </si>
  <si>
    <t xml:space="preserve">MK TRADING</t>
  </si>
  <si>
    <t xml:space="preserve">SH - "BLT_15224_73c26fdbcaf62257184c609a9136da439402afa6cd854ccb271467de53dcdf42cffdd5a69f6b500b7d21e5d359d9a9a659ebbb41f08fbd639f45c3934c46589b3701e43d8b947b16352fe58a34017fac265c267a4ea6ffc11f5b83d0fb9b328c70bb04f051865a93dbedf9cbb8081eb7e16f0a8889ef7596b674f7"
GREAT - "BLT_15224_6add03c95c82b3b845f5d46f3c66e7ce649071082980e3a1d5de1103181b45499e24d1592f28da089a98b4dde0094113def72a28280a7bb2d105e40abd0e11e783531b970a661e792f35020030db579d04d403c6ce67b4efbadcd9b9a08ee74383e3e4efc7ea374df0b4bd401312aebc088c67b32ef5ae7587f759"
EXTRA - "BLT_15224_70fa470ee597847880363a79c1f437a33227540b457f5c4804f9d0162b401330c54f05adaec61861d074ea11b47c0e6e89436cec3dbf511e2e7c8579fddb341b8c33c5ae19c907ee82114ef82996d82943129d02c7968588ef2cd479b5ae7659ff649deaa0a4409af8324bac4e5fece1f48e2272b92c657f285891</t>
  </si>
  <si>
    <t xml:space="preserve">kotarbau24@gmail.com</t>
  </si>
  <si>
    <t xml:space="preserve">9442261558</t>
  </si>
  <si>
    <t xml:space="preserve">15224</t>
  </si>
  <si>
    <t xml:space="preserve">+48665292440</t>
  </si>
  <si>
    <t xml:space="preserve">{'id': '86c4m3bpk', 'name': 'MK TRADING MICHAŁ KOTARBA', 'status': 'merchants', 'color': '#87909e', 'custom_type': 3, 'team_id': '4659923', 'deleted': False, 'url': 'https://app.clickup.com/t/86c4m3bpk', 'access': True}</t>
  </si>
  <si>
    <t xml:space="preserve">86c4jvhj2</t>
  </si>
  <si>
    <t xml:space="preserve">Wimar WM Sp. z o. o.</t>
  </si>
  <si>
    <t xml:space="preserve">info@wimarsklep.pl</t>
  </si>
  <si>
    <t xml:space="preserve">7151937228</t>
  </si>
  <si>
    <t xml:space="preserve">4026687</t>
  </si>
  <si>
    <t xml:space="preserve">+48570130390</t>
  </si>
  <si>
    <t xml:space="preserve">86c4jveqm</t>
  </si>
  <si>
    <t xml:space="preserve">Univers Janusz Adamus</t>
  </si>
  <si>
    <t xml:space="preserve">BLT_2005612_c5465f1ffff6a8aa8b5f72b608d6c741c74d66e7e08fd7c865d9dba67b2b4d62747c6edb8f6d78b1991bfc123b3e26942de74c6b830d857cc1bfb0738fb4452b9dff43a57331944771deef332c616e36b89a0e24e83f347bb99b5ea5946d706e498fb579ee39732c55c4042f1eda2dadd21b8dd9a09ecae6d7f1
BLT_2005612_9be641d9e9e4a03a4539d1cf8b6550791a9437c3901a48ba89e1382c3ea9400be50d55df9225938391d767ad703f109fb01dc1a79f9f37e1c5787c7bdcf789be86a2cde3c7b6e4042f0daf0a44ca07630d40f750256b3e7c5f4ca3d3c25ff21e5365ba3473d5fff17a414bee53450905ee3baf8b24577675c30c
BLT_2005612_ed9aa57109c6e2a621ac5f0d0bfe546ab2f7e07237f526a6bdc5884aff538c14ec706c8a2654331c2773c631227ca16fa96a74627cf73202a6d26fa4845f32fff65e4a0b081ae170edf936cc39c7ad117976903f172f632680430e5891cb8442c3921b6092eec46f3625f674538da6563ac74a477a78300201bf</t>
  </si>
  <si>
    <t xml:space="preserve">univers.sklep@gmail.com</t>
  </si>
  <si>
    <t xml:space="preserve">9372391881</t>
  </si>
  <si>
    <t xml:space="preserve">2005612</t>
  </si>
  <si>
    <t xml:space="preserve">+48735459769</t>
  </si>
  <si>
    <t xml:space="preserve">https://ibaseny.pl/</t>
  </si>
  <si>
    <t xml:space="preserve">{'id': '86c4vx9qf', 'name': 'Univers Janusz Adamus', 'status': 'merchants', 'color': '#87909e', 'custom_type': 3, 'team_id': '4659923', 'deleted': False, 'url': 'https://app.clickup.com/t/86c4vx9qf', 'access': True}</t>
  </si>
  <si>
    <t xml:space="preserve">{'id': '86c4n884h', 'name': 'Univers Janusz Adamus', 'status': 'akceptacja', 'color': '#008844', 'custom_type': None, 'team_id': '4659923', 'deleted': False, 'url': 'https://app.clickup.com/t/86c4n884h', 'access': True}</t>
  </si>
  <si>
    <t xml:space="preserve">86c4jqr5v</t>
  </si>
  <si>
    <t xml:space="preserve">BLOG SHOP JAKUB WIELGUS</t>
  </si>
  <si>
    <t xml:space="preserve">blogshopsklep@gmail.com</t>
  </si>
  <si>
    <t xml:space="preserve">7123062597</t>
  </si>
  <si>
    <t xml:space="preserve">1005588</t>
  </si>
  <si>
    <t xml:space="preserve">+48794130359</t>
  </si>
  <si>
    <t xml:space="preserve">86c4jqhnp</t>
  </si>
  <si>
    <t xml:space="preserve">Centrum Zaopatrzenia Fryzjerów Grzegorz Paśnik</t>
  </si>
  <si>
    <t xml:space="preserve">BLT_5048908_5871c30b40e302201671df2641e526195ea818d620b1459fccceecf741861613f45f8f4283035ad3afada03080ed068eccbe565c9ba7a81d65928f9aa3abd02a0fc0cf00d9374e5a517d73a8a8c4927f33ab6abf5388d7be7401d32c4655d9cc06b3b099fafe319bea4918d4207074bd3e83e88d617d9bed1f1a
BLT_5048908_6bf6be06c4aa3b110935d21a0d8a6dc0fa039a7588663b09cef759f83d8577adc531bfc2ef6e959bfcc4150a76502354f6868882dac09dba5a2f8bb12df21bb9843196d26093dd2b51837a67ce50337bb1d87bd0194a150b12b01580dc0706af14c676b9311431927f79865b9f1deea80b128b88f2bcf43c6fa1
BLT_5048908_b7d099bc6cb411d03c9b351fa27e0a138ad1dd890e9cb121b1e54bf180fc6e6fd8b1426fa806972a765beaf9a4fa76278eac3442f2f38bc3a2add0e44ba18faa6dee06d5d00da62eb7fc9453a5607965c3344546ca4aae85462fa0b173518af7e15e373282f5a70a8efc2ab0cbdceb28506ba1e3ebe3eca35c54</t>
  </si>
  <si>
    <t xml:space="preserve">kontakt@pro-fryz.pl</t>
  </si>
  <si>
    <t xml:space="preserve">8261318627</t>
  </si>
  <si>
    <t xml:space="preserve">1000650</t>
  </si>
  <si>
    <t xml:space="preserve">+48533092758</t>
  </si>
  <si>
    <t xml:space="preserve">Karol Gruszczyński</t>
  </si>
  <si>
    <t xml:space="preserve">{'id': '86c4ka1px', 'name': 'Centrum Zaopatrzenia Fryzjerów Grzegorz Paśnik', 'status': 'akceptacja', 'color': '#008844', 'custom_type': None, 'team_id': '4659923', 'deleted': False, 'url': 'https://app.clickup.com/t/86c4ka1px', 'access': True}</t>
  </si>
  <si>
    <t xml:space="preserve">86c4jqfje</t>
  </si>
  <si>
    <t xml:space="preserve">YIVO Sebastian Zając</t>
  </si>
  <si>
    <t xml:space="preserve">kontakt@yivo.pl</t>
  </si>
  <si>
    <t xml:space="preserve">6423157574</t>
  </si>
  <si>
    <t xml:space="preserve">19446</t>
  </si>
  <si>
    <t xml:space="preserve">600972285</t>
  </si>
  <si>
    <t xml:space="preserve">{'id': '86c4xhrr2', 'name': 'YIVO Sebastian Zając', 'status': 'akceptacja', 'color': '#008844', 'custom_type': None, 'team_id': '4659923', 'deleted': False, 'url': 'https://app.clickup.com/t/86c4xhrr2', 'access': True}</t>
  </si>
  <si>
    <t xml:space="preserve">86c4jq7jp</t>
  </si>
  <si>
    <t xml:space="preserve">CORE ARKADIUSZ STANOSZEK</t>
  </si>
  <si>
    <t xml:space="preserve">a.stanoszek@core.com.pl</t>
  </si>
  <si>
    <t xml:space="preserve">6271341058</t>
  </si>
  <si>
    <t xml:space="preserve">5001829</t>
  </si>
  <si>
    <t xml:space="preserve">+48322469494</t>
  </si>
  <si>
    <t xml:space="preserve">{'id': '86c4muz21', 'name': 'CORE Arkadiusz Stanoszek', 'status': 'akceptacja', 'color': '#008844', 'custom_type': None, 'team_id': '4659923', 'deleted': False, 'url': 'https://app.clickup.com/t/86c4muz21', 'access': True}</t>
  </si>
  <si>
    <t xml:space="preserve">86c4jpbbh</t>
  </si>
  <si>
    <t xml:space="preserve">Turbopiaskowanie Radosław Pasternak</t>
  </si>
  <si>
    <t xml:space="preserve">pierwszy: TurboTools SH
BLT_6009219_70cd559363e5350eb2ab1146a178413e470fea621dc6dc18b22bcdd8bb5be37c5cff1e945cb88eed28b7aac9e5930a259c9c07f42085576830e993c530d459cd171796a01bba90364d1a62766aba38876eb98ea27a5d9a5080a79e6d6ae9941cc207b113791b0acd6c7748ea60b79424e64b974bbe001f422ad2
drugi: TurboTools GREAT
BLT_6009219_74777cbfeb7650fb8bf05024f8e3eed2650a22758d07b9e4fe65deae561890f81e5ba530a08a1f668dcb8e878bd7db4fd8e550eb36351ef4b70b0657770977924913e9fe58430ecc8bd51d79d6cdf608a005299152c9f7743669ba40bb3c25d1419caa130d300701aff92df4948bfe85ae444b170e41b2a454e1
trzeci: TurboTools EXTRA
BLT_6009219_87512cf83672556b3c2a36fedddb94f1f91565cc642438aeb5bed92636dc2f2b48154f975f0c2c2f808024f46f303909eaa6b09697061576d8a198c937cb623caba2c34caa55c1565fd07f6edab9d5033af6304229553ff425713de75ba0b60b918e59ccd36f1ef37ea19a856acbf12cd35ec50bb27083e00f2c</t>
  </si>
  <si>
    <t xml:space="preserve">turbopiaskowanie@tlen.pl</t>
  </si>
  <si>
    <t xml:space="preserve">7431860403</t>
  </si>
  <si>
    <t xml:space="preserve">2001802</t>
  </si>
  <si>
    <t xml:space="preserve">+48534246346</t>
  </si>
  <si>
    <t xml:space="preserve">https://allegro.pl/uzytkownik/Radex2015/sklep</t>
  </si>
  <si>
    <t xml:space="preserve">{'id': '86c4np4y7', 'name': 'Turbopiaskowanie Radosław Pasternak', 'status': 'merchants', 'color': '#87909e', 'custom_type': 3, 'team_id': '4659923', 'deleted': False, 'url': 'https://app.clickup.com/t/86c4np4y7', 'access': True}</t>
  </si>
  <si>
    <t xml:space="preserve">{'id': '86c4mt9bj', 'name': 'TURBOPIASKOWANIE Radosław Pasternak', 'status': 'akceptacja', 'color': '#008844', 'custom_type': None, 'team_id': '4659923', 'deleted': False, 'url': 'https://app.clickup.com/t/86c4mt9bj', 'access': True}</t>
  </si>
  <si>
    <t xml:space="preserve">86c4jp9z1</t>
  </si>
  <si>
    <t xml:space="preserve">Brak konta w bazie Base. STYLER GRZEGORZ LITEWKA, SZYMON ROMANIEWSKI SPÓŁKA JAWNA</t>
  </si>
  <si>
    <t xml:space="preserve">944-17-95-269</t>
  </si>
  <si>
    <t xml:space="preserve">https://ramka.pl/</t>
  </si>
  <si>
    <t xml:space="preserve">86c4j9hm8</t>
  </si>
  <si>
    <t xml:space="preserve">MG ETOILE SPÓŁKA Z OGRANICZONĄ ODPOWIEDZIALNOŚCIĄ</t>
  </si>
  <si>
    <t xml:space="preserve">BLT_5018113_1d1391ce9acf1c5da590d3e562e3cb055bb4d932b3dac9336ad739c86603649ed06a684293e528d85237839a4be6f3058189c8f3203300c668e4420fd80a453dad549b17f1b88e9b86c01635cc9458ca5c3fd6ae481efdc7cd8eb80b4a6270c596674a593a128c53706b513c987ef9e7271dadeb82981468c70e
BLT_5018113_bb406ef86f4e8d4e31f29405b5d6be3c7b0785ef5b5393f958d6813ec5977a8dd42e66e9cada7512e3dfa7ccc9e27958f8b60223e333a41d08c11197fa353c0e209c8783bf5041205038aed9eaaa9b9cabbf6bd3573124d02eb1ec73226d306c6e210bd668f6488dd35710c6ad84f4fdfaf7ab82f7c45ceb38f7
BLT_5018113_6881e882f01bbc5842b8f8b7807bcfa492542f5e48879222d587b4c750f92ef95c66ede573cb47b9180220ee5017025d0c953a42235a3ff40ad178ee59b4f40a6d715311f3dd2183c85c33dee16a074c99a6aa43e77083b2f3a99f3338e81b640e100b113bd6e3c1646daf2ccfc1fc132d48cfa19b9295788ad9</t>
  </si>
  <si>
    <t xml:space="preserve">gosia.galbas@lebrate.eu</t>
  </si>
  <si>
    <t xml:space="preserve">6452587596</t>
  </si>
  <si>
    <t xml:space="preserve">5018113</t>
  </si>
  <si>
    <t xml:space="preserve">+436769076696</t>
  </si>
  <si>
    <t xml:space="preserve">{'id': '86c4zr1zu', 'name': 'MG ETOILE SPÓŁKA Z OGRANICZONĄ ODPOWIEDZIALNOŚCIĄ', 'status': 'merchants', 'color': '#87909e', 'custom_type': 3, 'team_id': '4659923', 'deleted': False, 'url': 'https://app.clickup.com/t/86c4zr1zu', 'access': True}</t>
  </si>
  <si>
    <t xml:space="preserve">{'id': '86c4v5wqc', 'name': 'Malgorzata Galbas', 'status': 'akceptacja', 'color': '#008844', 'custom_type': None, 'team_id': '4659923', 'deleted': False, 'url': 'https://app.clickup.com/t/86c4v5wqc', 'access': True}</t>
  </si>
  <si>
    <t xml:space="preserve">86c4j8g7a</t>
  </si>
  <si>
    <t xml:space="preserve">AM Inter Dawid Popławski</t>
  </si>
  <si>
    <t xml:space="preserve">sklepaminter@gmail.com</t>
  </si>
  <si>
    <t xml:space="preserve">7282874095</t>
  </si>
  <si>
    <t xml:space="preserve">4022972</t>
  </si>
  <si>
    <t xml:space="preserve">665316536</t>
  </si>
  <si>
    <t xml:space="preserve">1752717600000</t>
  </si>
  <si>
    <t xml:space="preserve">{'id': '86c4j8q16', 'name': 'AM Inter', 'status': 'akceptacja', 'color': '#008844', 'custom_type': None, 'team_id': '4659923', 'deleted': False, 'url': 'https://app.clickup.com/t/86c4j8q16', 'access': True}</t>
  </si>
  <si>
    <t xml:space="preserve">86c4j8fex</t>
  </si>
  <si>
    <t xml:space="preserve">DGN INTERNATIONAL SPÓŁKA Z OGRANICZONĄ ODPOWIEDZIALNOŚCIĄ</t>
  </si>
  <si>
    <t xml:space="preserve">ID: 5016592 (DGN International)SH
BLT_5016592_27a093fb39719d5357952ec22a50e05e7f3d65cee04ff84b2e3ef61c6d86dab4b59ca88406a51bd32ff9b665bb98a0058edb28a0d6fdb9ee1bb1f65d43f7e0d3fabadf5fa3512f13e6f91109cb25f097cfae65328294793420545dd537cf71c18de6a5e53512f3851efd5429a92041f9c023a0e9f4975bbb69b8
 ID: 5016592 (DGN International)GREAT
BLT_5016592_aa1292abc2029fe983fd2a82d9ca6b7a3b2a54671aee74916a191bf0ecb19707cb665bd74d0ce1b87c2cf0ff3d49beacc452baff2b1d63771d0665a6f31ee16942446c4fac2ccf407aa3c7c61479f9bcff1b14c0fd5ce240548d7b2d831a5fd364ad57c2bc8750a15f98f6d1c3b12efca9ba823ee4829812a62f
ID: 5016592 (DGN International)EXTRA
BLT_5016592_9bfba817a65c1bc07a3da68c67c56761d7f383472e17c8847d95d30a20123f8707d7fd96932ad9e1a43dd91b4d2e77b1eda93831d9486a3dd8ba1493cc96cf46e229b9c877ccc32da9a7d6c27ce4472237e1ff94677255ccd948152cc0c516eed5eeba6d49d2598184da8f2483ab286dcc574251ad647841e094</t>
  </si>
  <si>
    <t xml:space="preserve">greg.nasuto@gmail.com</t>
  </si>
  <si>
    <t xml:space="preserve">7011199055</t>
  </si>
  <si>
    <t xml:space="preserve">5018280</t>
  </si>
  <si>
    <t xml:space="preserve">666667416</t>
  </si>
  <si>
    <t xml:space="preserve">{'id': '86c4xtdap', 'name': 'DGN International Sp zoo', 'status': 'merchants', 'color': '#87909e', 'custom_type': 3, 'team_id': '4659923', 'deleted': False, 'url': 'https://app.clickup.com/t/86c4xtdap', 'access': True}</t>
  </si>
  <si>
    <t xml:space="preserve">{'id': '86c4w1a37', 'name': 'DGN Inter national Sp zoo', 'status': 'akceptacja', 'color': '#008844', 'custom_type': None, 'team_id': '4659923', 'deleted': False, 'url': 'https://app.clickup.com/t/86c4w1a37', 'access': True}</t>
  </si>
  <si>
    <t xml:space="preserve">86c4j87h0</t>
  </si>
  <si>
    <t xml:space="preserve">Aideco sp. z o.o.</t>
  </si>
  <si>
    <t xml:space="preserve">BLT_3002666_531c054d9b61b601a021dbc9bd9ff24425acbffa29b958b13d925a4ec049cb38720b4905a4bebb7e209ec049f7e4128aa6a603d17b36ff63c76eb5b533ebfb8271a4f5563292b52d36100d179726e25cc9b228ae34d68566a5c900f8cccea38c1a3b8f8206567a684f92c35407c09f349415978ad51423a5035f
BLT_3002666_8ba817dd9556048ee1c364256287e3a85de0ea7597bfb4b47e8068163922a28c0d12ad8737f0fb1b5b5c956aab40943ce622611f9402c5558b367645801ca3aa6391df44db7145037f143b71421941ada4e7152f7e5405f22d79eaa9462595da73b2b56ceb4609ee204641416fb1cac67738541dca64f5d9ac8a
BLT_3002666_6ef2637ee4564ea632355bf095891abaeebfb0703cbdda653831fcb9fc6fe704cb4407d2d8c4405e6a56805bfd1c4b49539d96bd36ae24b2d416c035fa38e3800584e27745e5893bb79b8705f18ba55414ffbfdfe6a5d97a60ccb60865c5e858b42d61c6f912075afecf72299e4396f812cf0811c2d23e67cd8e</t>
  </si>
  <si>
    <t xml:space="preserve">sklep@evergreen.pl</t>
  </si>
  <si>
    <t xml:space="preserve">5252616950</t>
  </si>
  <si>
    <t xml:space="preserve">3002666</t>
  </si>
  <si>
    <t xml:space="preserve">+48504043322</t>
  </si>
  <si>
    <t xml:space="preserve">{'id': '86c4q5ezn', 'name': 'Aideco Sp. z o.o.', 'status': 'akceptacja', 'color': '#008844', 'custom_type': None, 'team_id': '4659923', 'deleted': False, 'url': 'https://app.clickup.com/t/86c4q5ezn', 'access': True}</t>
  </si>
  <si>
    <t xml:space="preserve">26</t>
  </si>
  <si>
    <t xml:space="preserve">86c4j84c7</t>
  </si>
  <si>
    <t xml:space="preserve">Szkółki Drzewek Waleczek</t>
  </si>
  <si>
    <t xml:space="preserve">5482380971</t>
  </si>
  <si>
    <t xml:space="preserve">86c4j83da</t>
  </si>
  <si>
    <t xml:space="preserve">GP TONER S.C.</t>
  </si>
  <si>
    <t xml:space="preserve">ID: 7523_BLC (Super Merchant) SM - BLT_7523_573ed6dea0dbef500e4600f806c8cfa5fd9f4a4aa4b933140d17a2e3dbff154367b465c7905534a729416a0a8bd001de6c2ff94a78226a56543f84449ef6b74a55c626c6434eb1f12c7ed28019c9e9c608da4ae2849ed03f431700b979692845e2a48b637b519daec00da1aeb0e73e170f4b5804e975483c9cd27bf
ID: 7523_BLC (Super Merchant) GREAT -BLT_7523_bfca46ba5ece5390defc479be63a17f984d1dfa7862a9e2481f5bc381f122f1cac4f5a75fd82d3ea0d6982de48c72757ddc6c14e2e46e7e0f00f8e209b66b30fd942e883fbc52ba34854dd253ae7c5bf065c2117a50a628bc4c9a4df3b66baf67fd3d30f8f252317e0dfb3e2ae05d9c4dfadd09b2a9c4a7870c4fbc
ID: 7523_BLC (Super Merchant) EXTRA - BLT_7523_6a73016a08bd445a530a9545089f93787b5746e9ff691c6314005693e630e9d8dec7896d26b77c840fd682e7b21405de0bf1030fa1cfb2f5587a5db744caeb80db515a9e7ad9f48846f1764bb9541936ae07ab8d51a69a714dfe36ac30006359b528c87e950a84fef08334b18ca37f82474c62dbcb22d9e1406f3fa</t>
  </si>
  <si>
    <t xml:space="preserve">biuro@gptoner.pl</t>
  </si>
  <si>
    <t xml:space="preserve">7543285884</t>
  </si>
  <si>
    <t xml:space="preserve">7523</t>
  </si>
  <si>
    <t xml:space="preserve">+48515105498</t>
  </si>
  <si>
    <t xml:space="preserve">Kamil Rokosz</t>
  </si>
  <si>
    <t xml:space="preserve">{'id': '86c4m65vg', 'name': 'GP TONER Marzena i Grzegorz Poźniak S.C.', 'status': 'akceptacja', 'color': '#008844', 'custom_type': None, 'team_id': '4659923', 'deleted': False, 'url': 'https://app.clickup.com/t/86c4m65vg', 'access': True}</t>
  </si>
  <si>
    <t xml:space="preserve">86c4j6ja9</t>
  </si>
  <si>
    <t xml:space="preserve">BŁĘDNY NIP BRAK TAKIEJ FIRMY</t>
  </si>
  <si>
    <t xml:space="preserve">PL5263400722</t>
  </si>
  <si>
    <t xml:space="preserve">86c4j6avp</t>
  </si>
  <si>
    <t xml:space="preserve">CSI SPÓŁKA AKCYJNA</t>
  </si>
  <si>
    <t xml:space="preserve">marek.janczewski@csi.krakow.pl</t>
  </si>
  <si>
    <t xml:space="preserve">6772371515</t>
  </si>
  <si>
    <t xml:space="preserve">3007787</t>
  </si>
  <si>
    <t xml:space="preserve">+48535031034</t>
  </si>
  <si>
    <t xml:space="preserve">https://easyuse.pl</t>
  </si>
  <si>
    <t xml:space="preserve">{'id': '86c4upa92', 'name': 'CSI S.A.', 'status': 'akceptacja', 'color': '#008844', 'custom_type': None, 'team_id': '4659923', 'deleted': False, 'url': 'https://app.clickup.com/t/86c4upa92', 'access': True}</t>
  </si>
  <si>
    <t xml:space="preserve">86c4j61tk</t>
  </si>
  <si>
    <t xml:space="preserve">DELIKATESY MAJA SPÓŁKA Z OGRANICZONĄ ODPOWIEDZIALNOŚCIĄ</t>
  </si>
  <si>
    <t xml:space="preserve">SM BLT_3010935_69d60603c5eb35ce357099b16ef0a44493dd362b82c2afae8a510cb87535a4327dd72207bf553fbd97187069194e40522871438789db9b1c727963963e68cae4978c313ded68b346cbe5c645ca495e4737e4600b3978b25ad0d71d3ee3cd2bebba7d2daa8b5701d92cfd9afafc1937c929ca403d7bff52a620ee
EXTRA BLT_3010935_86b3747f547f658392ec616c54c5d381fd6de4c4376c8d9ad926a43bc0a4fedc01d44004575016dd6bf485675af462065134e885ec2b8a03fc4547e40705d070adf144f6bd2ab0aa2ac710c7b8f5e35dae66ca7ca28663156369d8746d97cfeb6e159c2133ed876c5c2f2f8ea3bf4b8ae7cee4f138b22585cddc
GREAT BLT_3010935_d7e0a340f8efe40d58a5980b3830e828e7acbf6ae9376f4997cbbc8c95674980abcb0cab506e33ea34afca1c2fea71a42c8d1e4c32debcff35b3a57d35e469516f8c6842aaaaecf795912f7e6882173b193a8e4216334f1b637fd2304562eac6ac1559d43d4588c6c117effed111d778600952cebded0af13cc3</t>
  </si>
  <si>
    <t xml:space="preserve">bartlomiej.lizak@emaja24.pl</t>
  </si>
  <si>
    <t xml:space="preserve">6832117827</t>
  </si>
  <si>
    <t xml:space="preserve">3010935</t>
  </si>
  <si>
    <t xml:space="preserve">+48573330911</t>
  </si>
  <si>
    <t xml:space="preserve">https://www.emaja24.pl/</t>
  </si>
  <si>
    <t xml:space="preserve">{'id': '86c4nu65h', 'name': 'DELIKATESY MAJA SPÓŁKA Z OGRANICZONĄ ODPOWIEDZIALNOŚCIĄ', 'status': 'merchants', 'color': '#87909e', 'custom_type': 3, 'team_id': '4659923', 'deleted': False, 'url': 'https://app.clickup.com/t/86c4nu65h', 'access': True}</t>
  </si>
  <si>
    <t xml:space="preserve">{'id': '86c4njr0t', 'name': 'DELIKATESY MAJA SPÓŁKA Z OGRANICZONĄ ODPOWIEDZIALNOŚCIĄ', 'status': 'akceptacja', 'color': '#008844', 'custom_type': None, 'team_id': '4659923', 'deleted': False, 'url': 'https://app.clickup.com/t/86c4njr0t', 'access': True}</t>
  </si>
  <si>
    <t xml:space="preserve">86c4j2wjc</t>
  </si>
  <si>
    <t xml:space="preserve">GREENSPOT SPÓŁKA Z OGRANICZONĄ ODPOWIEDZIALNOŚCIĄ</t>
  </si>
  <si>
    <t xml:space="preserve">05.08. - Jeden ten sam ean przy każdym produkcie
SM BLT_5031353_8908ac0ee2c4271bc1a2f7b2f9aa6e2ae47bd1d3fc4f1cca589ab0d31ab6089d9457acd93906b2bf8c3ad76a422f456f0fcfeaa658e35581ee27c2130e269ffb1048d7dd28b885a0e449164c3a5f677925d8f84defc9862333f685131598cdd2e1958fce66057d5420842ede5610d98a6de591486c4881347dab
EXTRA 
BLT_5031353_12f800adcc9faa4128ef017a597b714d3ef93c4eda186fd63846a813ea9313e9cc45f98b094af44c1b3bcb3e454485f658c3ded95001eca9c21450a69ecabb1fd9cbf550f590a3526deeecd4e8dbf28d94fcf22851e19366fe3d173828d49cd335f4590632bda593d03ea0493dfa57b6eab1a83d743272e32e09
GREAT
BLT_5031353_11246a2774ea35dc890bfff13baab10a9e11b7bd63de6092c9b543492b9665f6bdb8198b546d360d1c5d52b08c706e37bd09edbf1922bd95c0aa648d3ae75afc4b2c71d32a6074b6ec2c6dd55a55ac544485feba296872cf7d54742586812fb64b1aed22763ef1dffa7318b622c4290ce8c5986dabeef58248a5</t>
  </si>
  <si>
    <t xml:space="preserve">kontakt@greenspot.pl</t>
  </si>
  <si>
    <t xml:space="preserve">5512664384</t>
  </si>
  <si>
    <t xml:space="preserve">5031353</t>
  </si>
  <si>
    <t xml:space="preserve">+48880981195</t>
  </si>
  <si>
    <t xml:space="preserve">{'id': '86c4pbt8b', 'name': 'Greenspot sp. z o. o.', 'status': 'akceptacja', 'color': '#008844', 'custom_type': None, 'team_id': '4659923', 'deleted': False, 'url': 'https://app.clickup.com/t/86c4pbt8b', 'access': True}</t>
  </si>
  <si>
    <t xml:space="preserve">86c4j1ayy</t>
  </si>
  <si>
    <t xml:space="preserve">TOMAR SPORT SPÓŁKA Z OGRANICZONĄ ODPOWIEDZIALNOŚCIĄ</t>
  </si>
  <si>
    <t xml:space="preserve">ID: numer_z_tokenu_BLC (Tomar Sport) SM: BLT_4018170_967556def2d9e9f84f6be7f15171027db18f98d427c79fd8040e0b9469b3be82a4cefad9371a9ca0c83d5f1f3ab62fafa4ecd1dbd03ee2985fe96f6b790c4ee1da879431d1a113e98f97efacd9992ce7ff0e2a850df033514842227d90c6b52ee77c8d872f0488335a1131e801a5069df8fcb2c9f1cc8aae97e6
ID: numer_z_tokenu_BLC (Tomar Sport) GREAT:
BLT_4018170_3250f21ef693313930abba432e7500d852be6e51785c1717bbc822afbb758f45a906d54208d902fddbbc879c6bb83c583ee93b734e90732c277aeea1574f356c0b6f14fa8cdb97a7ab73727cf4c181e3170973995425415dc3f9fc14692cb3b265938e99a6e6613abb6f53e0c22b7547168eee8d04b815a4f8c4
ID: numer_z_tokenu_BLC (Tomar Sport) EXTRA:
BLT_4018170_0a69aedd8ab82feb47d50e368df06bfdeefb5365f1e2a64fcbfb0d5945ea29ffea5a52ec99c78e6d068869eafb0efe100bcc4f30dd670a0a13da62652c4ab0a73d012b4c203542c38747c5c461f7c3c67f984178862ed57b3ef7b0e47759738f26162e79056e126f9f19a32bcc8b4b65346b5068dd300986d3df</t>
  </si>
  <si>
    <t xml:space="preserve">p.jaruzalski@tomarsport.pl</t>
  </si>
  <si>
    <t xml:space="preserve">6783150947</t>
  </si>
  <si>
    <t xml:space="preserve">4018170</t>
  </si>
  <si>
    <t xml:space="preserve">+48123067405</t>
  </si>
  <si>
    <t xml:space="preserve">{'id': '86c4pz2x3', 'name': 'TOMAR SPORT Sp. z o.o', 'status': 'merchants', 'color': '#87909e', 'custom_type': 3, 'team_id': '4659923', 'deleted': False, 'url': 'https://app.clickup.com/t/86c4pz2x3', 'access': True}</t>
  </si>
  <si>
    <t xml:space="preserve">{'id': '86c4npdfk', 'name': 'TOMAR SPORT Sp. z o.o', 'status': 'akceptacja', 'color': '#008844', 'custom_type': None, 'team_id': '4659923', 'deleted': False, 'url': 'https://app.clickup.com/t/86c4npdfk', 'access': True}</t>
  </si>
  <si>
    <t xml:space="preserve">86c4j0wpt</t>
  </si>
  <si>
    <t xml:space="preserve">LAMEL BRANDS Sp. z o.o.</t>
  </si>
  <si>
    <t xml:space="preserve">BLT_3024831_59deaa5ad0eb3a4be05a1074ab653b56ffaaa6293b6b6ae591ffcffbb7d34ee6d3aa5af7a450ecd35a3e68af92da08819e538b7a9e7c4daae90363abb0018d794aafe5a36f64faa6cbd2a4550727557e4196b839eaa49f8365308487a5ab8c5c87edd43b26062b2884220764207b4929cf6c9917d86420a9fa31
BLT_3024831_73dce10f04919161972c17387d36d924a7eac90a82056b6f0a75cb1d73ce14faf7be80ea72fdfc5056e4dd7691b9373340c641f0e8f301cf8919099180e5f188160d46b9c63c1e92474f105c5c172cb7b35668a1fbb7724d4f292f6511274d284a4894cde3f051b6f14b2b080ce3f51f2539c613d0f04349fff4
 BLT_3024831_8689deed64fa02777726924906b6a1ee61c6d29f91c71ec7846b42e2ac6432f6d2bf10d1f2e2c7bf1131546d7560b8a1304644be605b65a81529253eac1de5bd168f3b763f6aa24aed22b2027b6a21bfeafca4c2e031246423c50ddbcbbb496441f49e5fe5e2d8004adfbbfc8e277a5ae22d02a293356418b9c8</t>
  </si>
  <si>
    <t xml:space="preserve">allegro@techmagic.pl</t>
  </si>
  <si>
    <t xml:space="preserve">5993180411</t>
  </si>
  <si>
    <t xml:space="preserve">3024831</t>
  </si>
  <si>
    <t xml:space="preserve">+48601764250</t>
  </si>
  <si>
    <t xml:space="preserve">https://lamelbrands.com/</t>
  </si>
  <si>
    <t xml:space="preserve">{'id': '86c4re4tg', 'name': 'LAMEL BRANDS SPÓŁKA Z OGRANICZONĄ ODPOWIEDZIALNOŚCIĄ', 'status': 'akceptacja', 'color': '#008844', 'custom_type': None, 'team_id': '4659923', 'deleted': False, 'url': 'https://app.clickup.com/t/86c4re4tg', 'access': True}</t>
  </si>
  <si>
    <t xml:space="preserve">86c4j0p9v</t>
  </si>
  <si>
    <t xml:space="preserve">FIZYO SPÓŁKA Z OGRANICZONĄ ODPOWIEDZIALNOŚCIĄ</t>
  </si>
  <si>
    <t xml:space="preserve">kinga@fizyo.pl</t>
  </si>
  <si>
    <t xml:space="preserve">7851803211</t>
  </si>
  <si>
    <t xml:space="preserve">5017521</t>
  </si>
  <si>
    <t xml:space="preserve">+48796477712</t>
  </si>
  <si>
    <t xml:space="preserve">86c4j0j98</t>
  </si>
  <si>
    <t xml:space="preserve">PRZEDSIĘBIORSTWO HANDLOWE COBRA GRZEGORZ JANCZUK SPÓŁKA JAWNA</t>
  </si>
  <si>
    <t xml:space="preserve">Id:6005784(Merchant Cobra)SM
BLT_6005784_1707858e43c7889c3e9b193d4eb24e7a3abc3c96b973ba83fa67deeb531417b5863c88ff2c1783135a260c6ff864b29da6010aa031da1ae419a7549befda4a62fabeb5ce08b19cb1e1e1f90a6ff7c5bbc14ecfd2e1ea00a108398da749d1f400b34fc2db89a867710a254329f33d5ecafecfd169bbf0eecdfa9b
Id:6005784(Merchant Cobra)GREAT
BLT_6005784_a25e30b5453571c8aea09d54cf1ead9621f0cc687e9f67760f7d9b8ab954bd175acb28da436172a3ec15ea91a4cffe57647e3f6fd390a3a40580c43a4d2c8f99257bbd85624234d8b2af2bb14537f083182f16c7fbf9dfc0efaee0a65f2409bff70b2a9b4ed48fef8685ac677b50a78ae2d7dc2e663ed925585b
Id:6005784(Merchant Cobra)EXTRA
BLT_6005784_4c2d86c64a06bec8766bde080f50a9e8dd6f4c0376bbe144f787465590f6d080f4d6d581055b358eb8d240a5050f55d46a6a445187d799e7557f3f3608231bd2c463a8f777314bda1ad1fc5e9b361fd9e08de55b56d1c74d41db1e4a8769939bf969fe8715e969208763023c3127dca2a8470f4db9c959d48f6d</t>
  </si>
  <si>
    <t xml:space="preserve">jurek@agdcobra.pl</t>
  </si>
  <si>
    <t xml:space="preserve">8210007076</t>
  </si>
  <si>
    <t xml:space="preserve">6005784</t>
  </si>
  <si>
    <t xml:space="preserve">603640470</t>
  </si>
  <si>
    <t xml:space="preserve">{'id': '86c4wt3nq', 'name': 'PH Cobra Sp.j. Grzegorz Janczuk', 'status': 'akceptacja', 'color': '#008844', 'custom_type': None, 'team_id': '4659923', 'deleted': False, 'url': 'https://app.clickup.com/t/86c4wt3nq', 'access': True}</t>
  </si>
  <si>
    <t xml:space="preserve">86c4j05ku</t>
  </si>
  <si>
    <t xml:space="preserve">FAREX SPÓŁKA Z OGRANICZONĄ ODPOWIEDZIALNOŚCIĄ</t>
  </si>
  <si>
    <t xml:space="preserve">BLT_4024835_192756618d2d0dc9b96631f34adf05c34cb8cbdf212804ba25209d535f8e46341bc20121882f7b5b24e3a2f9e8212500db7cb0c9c84fbc1cc0bd82654beef2648d75a04c7efe36b01fa49d7802d85990d7f068f7f53e7ce32165c0e120473001efb2736d0066454c5c3e98169354d11d60fd58910eadd8cedd3f
BLT_4024835_b60e255dacd6a7c22f26a1232a7e5891359277c736ccfd2dce0c4fba95e0949585a42878d0bc5e5ca41bb2a2eec0d276673e15c091b2f78be91afc379448fbdf47893b7f0b06f0f7c1ba744f7f664bea573ff94c00b6ff47ea985a35a81b2cd33a83f0c1ffe15fd54e0228d015be465580788c2782ffba36a013
BLT_4024835_f28d28a7c08d0e20b2f70bf7e8a4a758de9dffe0e409b00cd575a8ac6627bf43707acc646e84960c68c908540034e72688e52e63fb826abdd0210a188d37e00ace1850af281248d8fceb261174ddec9e32224137bb95f36505ed99eb178e014eae8bdb9cfe8be0e858f2a5b12346d7d8798c2467b715007e2d42</t>
  </si>
  <si>
    <t xml:space="preserve">biuro@farex.com.pl</t>
  </si>
  <si>
    <t xml:space="preserve">7122607592</t>
  </si>
  <si>
    <t xml:space="preserve">6010014</t>
  </si>
  <si>
    <t xml:space="preserve">+48603510419</t>
  </si>
  <si>
    <t xml:space="preserve">{'id': '86c4mdwu5', 'name': 'Farex spółka z ograniczona odpowiedzialnością', 'status': 'merchants', 'color': '#87909e', 'custom_type': 3, 'team_id': '4659923', 'deleted': False, 'url': 'https://app.clickup.com/t/86c4mdwu5', 'access': True}</t>
  </si>
  <si>
    <t xml:space="preserve">{'id': '86c4hk5hn', 'name': 'Farex spółka z ograniczona odpowiedzialnością', 'status': 'akceptacja', 'color': '#008844', 'custom_type': None, 'team_id': '4659923', 'deleted': False, 'url': 'https://app.clickup.com/t/86c4hk5hn', 'access': True}</t>
  </si>
  <si>
    <t xml:space="preserve">86c4hz1rv</t>
  </si>
  <si>
    <t xml:space="preserve">Gardenko Adam Kozłowski</t>
  </si>
  <si>
    <t xml:space="preserve">ID: 2011214 (GARDENKO) SM
BLT_2011214_c1f0de60f2ad48ad2b3c0ad02b70986d409b1d0ea4ccf3cc219fde23f373bc2eb9b4ba5fe639de00628fcb8dddc4145fc62aeb437d345b33cbf0125c26628d656388596d2bfa8245f6429234acc2542976f3ad010ba9732a55057522330be5999ab42b57671ecff4259bf7fd52ee5cc593a002dea63873b7689c
ID: 2011214 (GARDENKO) GREAT
BLT_2011214_b8f409284ebce00c59a8628f6e75f5957bf7cf9154425bf4cc02c5d2d7b7ef5cc6369af9fe1e1f53904fb7d028780ece5e54c7b792b76fa7e5881cb7eee600a0da02bf8783a81e45990df8608d31277fdedad70b2f0009ce9f393d7156c5231f562ffc8633750769db85f4b2de95619395526232e79bb1ebfb0d
ID: 2011214 (GARDENKO) EXTRA
BLT_2011214_04a54988ddb18d6c313d4b41b500a82f23f0fc8bb40d2d649c5bdf516d03661e675ef2c43f68feafda0b806ec9b7d1bdc1149347a3d9e00bf47d97f7839bf6eb96dd8e6fc4b885e6d9aeeab3cfa51205ba214069b71688f8072f073fef4987867153c723953d9efc546a673b49c8064d05f296ab901df86ad847</t>
  </si>
  <si>
    <t xml:space="preserve">sklep@gardenko.pl</t>
  </si>
  <si>
    <t xml:space="preserve">8842804714</t>
  </si>
  <si>
    <t xml:space="preserve">2011214</t>
  </si>
  <si>
    <t xml:space="preserve">+48795063365</t>
  </si>
  <si>
    <t xml:space="preserve">https://www.gardenko.pl/</t>
  </si>
  <si>
    <t xml:space="preserve">{'id': '86c4q8yc5', 'name': 'Gardenko Adam Kozłowski', 'status': 'merchants', 'color': '#87909e', 'custom_type': 3, 'team_id': '4659923', 'deleted': False, 'url': 'https://app.clickup.com/t/86c4q8yc5', 'access': True}</t>
  </si>
  <si>
    <t xml:space="preserve">{'id': '86c4mzeff', 'name': 'Gardenko Adam Kozłowski', 'status': 'akceptacja', 'color': '#008844', 'custom_type': None, 'team_id': '4659923', 'deleted': False, 'url': 'https://app.clickup.com/t/86c4mzeff', 'access': True}</t>
  </si>
  <si>
    <t xml:space="preserve">86c4hu13j</t>
  </si>
  <si>
    <t xml:space="preserve">SOFTGRAF SYSTEMY INFORMATYCZNE I GRAFIKA KOMPUTEROWA MAREK NOWAK NAZWA SKRÓCONA: SOFTGRAF MAREK NOWAK</t>
  </si>
  <si>
    <t xml:space="preserve">mnowak@softgraf.pl</t>
  </si>
  <si>
    <t xml:space="preserve">9540022139</t>
  </si>
  <si>
    <t xml:space="preserve">5016295</t>
  </si>
  <si>
    <t xml:space="preserve">+48501404232</t>
  </si>
  <si>
    <t xml:space="preserve">{'id': '86c4pdbc5', 'name': 'Softgraf Marek Nowak', 'status': 'akceptacja', 'color': '#008844', 'custom_type': None, 'team_id': '4659923', 'deleted': False, 'url': 'https://app.clickup.com/t/86c4pdbc5', 'access': True}</t>
  </si>
  <si>
    <t xml:space="preserve">86c4ht1qy</t>
  </si>
  <si>
    <t xml:space="preserve">Delikatesy niemieckie Michał Szymański</t>
  </si>
  <si>
    <t xml:space="preserve">SKLEP@DELIKATESYNIEMIECKIE.COM</t>
  </si>
  <si>
    <t xml:space="preserve">5581833157</t>
  </si>
  <si>
    <t xml:space="preserve">3011184</t>
  </si>
  <si>
    <t xml:space="preserve">+48691931305</t>
  </si>
  <si>
    <t xml:space="preserve">{'id': '86c4rcwm1', 'name': 'Delikatesy niemieckie Michał Szymański', 'status': 'akceptacja', 'color': '#008844', 'custom_type': None, 'team_id': '4659923', 'deleted': False, 'url': 'https://app.clickup.com/t/86c4rcwm1', 'access': True}</t>
  </si>
  <si>
    <t xml:space="preserve">86c4hnhd1</t>
  </si>
  <si>
    <t xml:space="preserve">E&amp;M BOOKS Eligiusz Zakutyński</t>
  </si>
  <si>
    <t xml:space="preserve">embooks@op.pl</t>
  </si>
  <si>
    <t xml:space="preserve">5491005416</t>
  </si>
  <si>
    <t xml:space="preserve">2571</t>
  </si>
  <si>
    <t xml:space="preserve">503102850</t>
  </si>
  <si>
    <t xml:space="preserve">{'id': '86c4u522b', 'name': 'Eligiusz Zakutyński E&amp;M BOOKS', 'status': 'akceptacja', 'color': '#008844', 'custom_type': None, 'team_id': '4659923', 'deleted': False, 'url': 'https://app.clickup.com/t/86c4u522b', 'access': True}</t>
  </si>
  <si>
    <t xml:space="preserve">86c4hn8q6</t>
  </si>
  <si>
    <t xml:space="preserve">Hypermarket Karolina Strzelewicz</t>
  </si>
  <si>
    <t xml:space="preserve">ID: 5027132 (HYPERMARKET) SM  -    BLT_5027132_423db6b175f825852517d5f63f8dbba1fcc6f1901d51e57735684cbb4266e0c151f00c4c261d333b7a61a12cc09287e3f2d3028c5aadf04f71a83d74654ac11afd1f14385812195538d442f41dcc57019710adbf97228fa34f2bcc07c79965901d7a1d5ce943660d5d65099083d0ae6235acac38820aa9be0b8d
ID: 5027132 (HYPERMARKET) GREAT  -  BLT_5027132_c336a5154d4f5f49dd523550c73c840af2edf1e5932a360fc98e8703232bc3822573b99475083bd60699e6365c1f5d04c3b2dd7b4594535f75e8b59bb78c0fcc54b31510d2f7f89e200aea44d08705860f1bd86de40180c69c260d0e8fbe825b9ea04668f550a7bf04820dfb2646e704be27f85fb4685d5dcc72
 ID: 5027132 (HYPERMARKET) EXTRA  - BLT_5027132_c3d80138f8ad90831f83833eef2795aa488b653b562a2891747473955a82d0a518ad778e1d6fc5f10f9db9324d451bbb2ab1c5330afb3bf10478ed19fa895aa85b37b6735520cb4fce52cd7ff2a906a4adc989906457646245514b66bfe4c31d1f3041242db26644d8d0791a4e405b77e8c5c8ec046e1c99370e</t>
  </si>
  <si>
    <t xml:space="preserve">ehipermarketpl@gmail.com</t>
  </si>
  <si>
    <t xml:space="preserve">8911641630</t>
  </si>
  <si>
    <t xml:space="preserve">5027132</t>
  </si>
  <si>
    <t xml:space="preserve">+48664651877</t>
  </si>
  <si>
    <t xml:space="preserve">{'id': '86c4x4b4d', 'name': 'Hypermarket Karolina Strzelewicz', 'status': 'merchants', 'color': '#87909e', 'custom_type': 3, 'team_id': '4659923', 'deleted': False, 'url': 'https://app.clickup.com/t/86c4x4b4d', 'access': True}</t>
  </si>
  <si>
    <t xml:space="preserve">{'id': '86c4uud25', 'name': 'Hypermarket Karolina Strzelewicz', 'status': 'akceptacja', 'color': '#008844', 'custom_type': None, 'team_id': '4659923', 'deleted': False, 'url': 'https://app.clickup.com/t/86c4uud25', 'access': True}</t>
  </si>
  <si>
    <t xml:space="preserve">86c4hmxpg</t>
  </si>
  <si>
    <t xml:space="preserve">WORLD CASE DAWID DUDZIK</t>
  </si>
  <si>
    <t xml:space="preserve">BLT_3003050_28f80b601943db82406518847c9b92a6250464ca397b18d40a09e2f1afa46a31dbfb15005de9edbcc56f0545ecb4068dc4af4ea68c11d395a2a7d6f9bc2dca8a603e18a91d0cfcd0924e6bbe82cf854d96ced87ffadde66c3e4782d5015768bb4504fa7f31648ecadb4d3a8826ed68e81b6cc17a33114f26b2e6
BLT_3003050_d4a413ae343ccf7040d516c7bd57b84f53a963e31d0da551608a3692334fda7ec55bb9f6963dd1a1c21cd501f542036d7362716c018139134ce2be495b514f039a0acc9be13e2fae918f18c0c237b03718c31f00a1a5408692be167d0c9eb92e13310bde2bc1333f03b23a9799fda3f4e9ef02f690975cc53d90
BLT_3003050_59fb9c2fa26f1083e57d9e1fbb27179fdbb67cd9ad0cc24fdeb9937d2516a6de01d00841c436a017b241414358140ba5f9323baaa9d01a3980ce1cee4f95aed77afd81a4fe416873a23f257091911bacf7730ad49b53e2e48a26ca7bd9574e7192f70c49919cca3986c62f698bf58e27a416fe602c09bf520ad8</t>
  </si>
  <si>
    <t xml:space="preserve">Dudzikd98@gmail.com</t>
  </si>
  <si>
    <t xml:space="preserve">8392940764</t>
  </si>
  <si>
    <t xml:space="preserve">3003050</t>
  </si>
  <si>
    <t xml:space="preserve">+48531860592</t>
  </si>
  <si>
    <t xml:space="preserve">{'id': '86c4v6pa7', 'name': 'WORLD CASE', 'status': 'merchants', 'color': '#87909e', 'custom_type': 3, 'team_id': '4659923', 'deleted': False, 'url': 'https://app.clickup.com/t/86c4v6pa7', 'access': True}</t>
  </si>
  <si>
    <t xml:space="preserve">{'id': '86c4v6xb0', 'name': 'WORLD CASE DAWID DUDZIK', 'status': 'akceptacja', 'color': '#008844', 'custom_type': None, 'team_id': '4659923', 'deleted': False, 'url': 'https://app.clickup.com/t/86c4v6xb0', 'access': True}, {'id': '86c4twzwe', 'name': 'WORLD CASE DAWID DUDZIK', 'status': 'akceptacja', 'color': '#008844', 'custom_type': None, 'team_id': '4659923', 'deleted': False, 'url': 'https://app.clickup.com/t/86c4twzwe', 'access': True}</t>
  </si>
  <si>
    <t xml:space="preserve">86c4hkqpf</t>
  </si>
  <si>
    <t xml:space="preserve">Lejdi Grand - Dzmitry Dubinets</t>
  </si>
  <si>
    <t xml:space="preserve">SM BLT_12329_01c97e6b378387ad71c3a8cae4543138b6d65a495260e1184e82faad749bf332e51f6f5bf7135f8bb6fc5da4dfe28cbebfa4ac358f40bc606d89ee8d6779ed3e7a6161de59d98726cdbf2139ccadd7795f22bdcaa45c0c7065653a7e321b3ba24d11f4ec4b56005e0b87c1f373ee25d7231ba79dc60105a5914a8f
EXTRA
BLT_12329_8460a001052259f4ef385991df9fd59db9ea84d77ce604151c9a05292b3c3ffae986670d40974de4c19c2fed5381cc2bd29e7aea8f0b103a65a9dba137968fc17a0fe11869b33490e41bb6e77375e4873a75526136e740d4c2115ef4d8d68a8613212f6f571f6b0f32bd5fa3d5c97db6ab84a2186cfda1c2558818
GREAT
BLT_12329_af26b3da50ac612d2b834925d5980195d169dd256e1fed4a4597cfa23966cbc969fbf419bbe295423e69843c0adefdcb8b278cd5527f0ac279a4f3652dfb390dd3769118886e3d314ad6cbcbbfb5787ce13a6b1db4d31627170e6edc17c4b44081329c79df647b5e2ab4acb25688a1d40b5b80f1856424fd28fa12</t>
  </si>
  <si>
    <t xml:space="preserve">invoices.teyli@gmail.com</t>
  </si>
  <si>
    <t xml:space="preserve">7343511844</t>
  </si>
  <si>
    <t xml:space="preserve">12329</t>
  </si>
  <si>
    <t xml:space="preserve">+48696104369</t>
  </si>
  <si>
    <t xml:space="preserve">{'id': '86c4mvqr1', 'name': 'Lejdi Grand - Dzmitry Dubinets', 'status': 'akceptacja', 'color': '#008844', 'custom_type': None, 'team_id': '4659923', 'deleted': False, 'url': 'https://app.clickup.com/t/86c4mvqr1', 'access': True}</t>
  </si>
  <si>
    <t xml:space="preserve">86c4hhm0w</t>
  </si>
  <si>
    <t xml:space="preserve">FARCO SPÓŁKA Z OGRANICZONĄ ODPOWIEDZIALNOŚCIĄ</t>
  </si>
  <si>
    <t xml:space="preserve">BLT_5013475_9a06fdebfe2f01206bd86a10c7fe311b65dd18b57a4398512f81a54a7e833a6ffc5c94f450bf295fa0ef19e92b94680607712ce9f466875600bc3f6012bcd21b53125b864ad4c5aaa04bf134812eae12ae893f91dd2cd3fafa3225e9ca8b68e1d88d50e482e8d93a7769f4e469b8f89722996f72649422ef11f2
BLT_5013475_7608951c05e440226f2610eb5fc9c9ba42be6e637aa76f6e1b0b569361d6d3fdafebd3b139f96a9c187af6e9484b76f0c6d903969eeb6a111dddc6d6779723f41bda26a022ab44a128cfb0a1353f7f98f2cfc97c77682a1cea3d354b3e52e7513cf948db89f02190980816bbe8b6479259932bdf83c9f7c0f0f8
BLT_5013475_d44aa75ac7bec2b0990b604e3886c989d08f2938f6ea3af26650c9d3217e87fe49e7ab3349598bc422013d59bdc909054d37127e97bbfedd8ea597df15e02149b582ccdb8ec644d1524e2f7929019efbd23209408dcc0d32450d8323e54598498bea2467f00abf67a1c4958350b3444f73de56a60af4e18cfa1c</t>
  </si>
  <si>
    <t xml:space="preserve">j.piatkiewicz.winiarska@gmail.com</t>
  </si>
  <si>
    <t xml:space="preserve">5272688496</t>
  </si>
  <si>
    <t xml:space="preserve">3036332</t>
  </si>
  <si>
    <t xml:space="preserve">530 700 524</t>
  </si>
  <si>
    <t xml:space="preserve">https://allegro.pl/uzytkownik/topsklepy24</t>
  </si>
  <si>
    <t xml:space="preserve">Marta Bludnik</t>
  </si>
  <si>
    <t xml:space="preserve">{'id': '86c4ufp4d', 'name': 'Farco Sp. z o.o.', 'status': 'akceptacja', 'color': '#008844', 'custom_type': None, 'team_id': '4659923', 'deleted': False, 'url': 'https://app.clickup.com/t/86c4ufp4d', 'access': True}</t>
  </si>
  <si>
    <t xml:space="preserve">86c4hhjvv</t>
  </si>
  <si>
    <t xml:space="preserve">TRENDYWORKS SPÓŁKA Z OGRANICZONĄ ODPOWIEDZIALNOŚCIĄ</t>
  </si>
  <si>
    <t xml:space="preserve">malgorzata.samp@trendyworks.com.pl</t>
  </si>
  <si>
    <t xml:space="preserve">7393917057</t>
  </si>
  <si>
    <t xml:space="preserve">3024940</t>
  </si>
  <si>
    <t xml:space="preserve">+48602426304</t>
  </si>
  <si>
    <t xml:space="preserve">https://allegro.pl/uzytkownik/TrendyWorks</t>
  </si>
  <si>
    <t xml:space="preserve">1752631200000</t>
  </si>
  <si>
    <t xml:space="preserve">86c4hhd29</t>
  </si>
  <si>
    <t xml:space="preserve">MK1985 Michał Kawałek</t>
  </si>
  <si>
    <t xml:space="preserve">ID:2004759(MK1985) SM
BLT_2004759_4c724325895671de6c9bbee387ccf6524ce2023e3936aaa6fd98bac8fae82926acd30d25741005ecd16fd2da2f8b80f76bbdb33617ef4cb9fd486a7e89dbcb1423044c68adf5a2c0fd9672e4dc336c6d90d1391511e83fcaa8986732a8ee27c6e130c0b21f17877f5ae6c930a2a4b5a1c7c8d148d7e73fcac5cd
ID:2004759(MK1985) GREAT
BLT_2004759_0af95827f18e25d68486a869da243205cb62345244acee0738ee13f85190adddbb8ce3aafb82640fe3a0749c0c94574b738c358395a8aee3dbdee67dc8388178d3b57a3481d26b05d16159f6d421c89e48d9ecde21c7bc6d39ac240179b3ce8e6a856989b89933f71093428dcf590bff59cfddf5acbde56a1447
ID:2004759(MK1985) EXTRA
BLT_2004759_c36c76b9482afb044d5368949fa2bf457a0f3ccac19dc341aaf11de4bc0808ee9029d3e29a4fe46b449bc517c8a507a3de2ff5d21459dc8849d3caca00702f19bec47e23ae64b2ed0b5c2d0f719f017537f2c617a3392d7db644e710976fadabd95eff9b45fe7fae4ac90fda8fd8aab050b204f8151ae760e960</t>
  </si>
  <si>
    <t xml:space="preserve">michal.kawalek1985@gmail.com</t>
  </si>
  <si>
    <t xml:space="preserve">9532427933</t>
  </si>
  <si>
    <t xml:space="preserve">2004759</t>
  </si>
  <si>
    <t xml:space="preserve">694603809</t>
  </si>
  <si>
    <t xml:space="preserve">{'id': '86c4u17cm', 'name': 'MK1985 Michał Kawałek', 'status': 'merchants', 'color': '#87909e', 'custom_type': 3, 'team_id': '4659923', 'deleted': False, 'url': 'https://app.clickup.com/t/86c4u17cm', 'access': True}</t>
  </si>
  <si>
    <t xml:space="preserve">{'id': '86c4nueff', 'name': 'MK1985 Michał Kawałek', 'status': 'akceptacja', 'color': '#008844', 'custom_type': None, 'team_id': '4659923', 'deleted': False, 'url': 'https://app.clickup.com/t/86c4nueff', 'access': True}</t>
  </si>
  <si>
    <t xml:space="preserve">21</t>
  </si>
  <si>
    <t xml:space="preserve">86c4hfg2r</t>
  </si>
  <si>
    <t xml:space="preserve">MaxV MARCIN GOLISZ</t>
  </si>
  <si>
    <t xml:space="preserve">SM BLT_4035614_c3150cf2730579da8cdaffdc137537d5e460c983e441141467c831fac572a06e2cf08a6816adb88c6fae8d0497eb170c51b38df41080c28248da2da638aa2433bf6fd4105118ae79036e99178cab37b57c955a1a996e72a73273665d0e4ecb26fd29dcfdda0c3e7ec4aaf7555dbd1572f3dea2fc31c5784b9254
EXTRA 
BLT_4035614_e26384068307786ce1a04b9f52bbc0a30ccfae3e01ee8e63ca32dbf5baec431c2170c8c71ffef30faec49f8dd505dccece56fc9d5adcdfcfa0e9d12a11ecb5b44adf7d0a4b0ecc2d3df2d848c135c59f9f483ad7f24c5d22dd9e83ffcdd39361ec4ea112241ddbc74413ef1c2587cdc1b3248ea9d972fde3bdb4
GREAT
BLT_4035614_3b798398b585514aac2ec436e99d1cdb5e337c894fba4f1604abf59ab5c9195e892ed6bc306342c9e2df24f9a669a6ba4b7e2aaed39af100785674405be92171bac21fc5b1fabc34211c5bd92e17f0de45d44789a5db427c196b17297f9abe19a9a03999444995e7c6394008990541537cb6b6dcd4556fb3f397</t>
  </si>
  <si>
    <t xml:space="preserve">info@fobya.com</t>
  </si>
  <si>
    <t xml:space="preserve">7331022387</t>
  </si>
  <si>
    <t xml:space="preserve">4035614</t>
  </si>
  <si>
    <t xml:space="preserve">+48607443788</t>
  </si>
  <si>
    <t xml:space="preserve">{'id': '86c4yar9d', 'name': 'MaxV Marcin Golisz', 'status': 'merchants', 'color': '#87909e', 'custom_type': 3, 'team_id': '4659923', 'deleted': False, 'url': 'https://app.clickup.com/t/86c4yar9d', 'access': True}</t>
  </si>
  <si>
    <t xml:space="preserve">{'id': '86c4q24z5', 'name': 'MaxV Marcin Golisz', 'status': 'akceptacja', 'color': '#008844', 'custom_type': None, 'team_id': '4659923', 'deleted': False, 'url': 'https://app.clickup.com/t/86c4q24z5', 'access': True}</t>
  </si>
  <si>
    <t xml:space="preserve">86c4he2pc</t>
  </si>
  <si>
    <t xml:space="preserve">QUO VADIS ANDRZEJ DEC</t>
  </si>
  <si>
    <t xml:space="preserve">BLT_10362_ff9ae8d0e742f32bd3ad347026dc024f547fc7b5f60c8fb3792554c4adabba28c7749c9f249be296f64b69f0a86cadbfaa347dc80e06f969d333fc5180d396fef85679048945381039bd939d91e766f9b1ab80d803625009fe574cf84b068dd088430fbc800cb02f2993f27e66bc7b55c58c22c722774f70ee00d3
BLT_10362_fdfa21ccf743ed24064c167894779390eee76edc5b765ffdf6666b32b8273bd62e21ca02320f3fa71a1509dba61765f629c6240a211c4a2ab3c2bce2b555fd89ef7701136eb091d36c80d393b0b895d28d15c6edcec103977888bc6873b2df6a4ff1fdae8aef148f82372bb49d453fc89bff591a56eac2432ef845
BLT_10362_40fdfe68ff4375353cadf7d5665fb0e3de970a5156d20ed8cbc7902a4b03e1906f6afe49137566ef16784a606280b23d43e6057d8cd1cb67b19713e2c0ed320b56c9451c4089dfcefa2d434cc5d764266c31b0648de835bbc5420ef789e3adad9213357f0ed5a1f8145ee5f91cd9f31a331301eea9dfcc76c0dc7</t>
  </si>
  <si>
    <t xml:space="preserve">poczta@quovadis.sklep.pl</t>
  </si>
  <si>
    <t xml:space="preserve">8133341968</t>
  </si>
  <si>
    <t xml:space="preserve">10362</t>
  </si>
  <si>
    <t xml:space="preserve">508207072</t>
  </si>
  <si>
    <t xml:space="preserve">{'id': '86c4q7jfn', 'name': 'QUO VADIS ANDRZEJ DEC', 'status': 'merchants', 'color': '#87909e', 'custom_type': 3, 'team_id': '4659923', 'deleted': False, 'url': 'https://app.clickup.com/t/86c4q7jfn', 'access': True}</t>
  </si>
  <si>
    <t xml:space="preserve">{'id': '86c4jbphu', 'name': 'QUO VADIS ANDRZEJ DEC', 'status': 'akceptacja', 'color': '#008844', 'custom_type': None, 'team_id': '4659923', 'deleted': False, 'url': 'https://app.clickup.com/t/86c4jbphu', 'access': True}</t>
  </si>
  <si>
    <t xml:space="preserve">86c4hd49u</t>
  </si>
  <si>
    <t xml:space="preserve">SIM SPÓŁKA Z OGRANICZONĄ ODPOWIEDZIALNOŚCIĄ</t>
  </si>
  <si>
    <t xml:space="preserve">12.08. 
Zamówienia są ok, ale mają ceny 0 zł przy niektórych produktach, które dodatkowo mają stan magazynowy. Musimy poczekać z listowaniem dopóki nie poprawią tego. 
ID 5013153 (Nazwa Firmy) SH
RevoltTechPL: BLT_5013153_092099ef5153bc479a4a4676734f585e5e49babd77c8a4565133bc34952c5b3ad4bcf4780757abb136efcee42508d1a7fef70a4f877b849732ad6810148b438bfe424a65b3bfb16965a8ff3e24fe1979d8012513db89f1d6b6baad46cad5b77b46adc7609deca66494649235c9fe1bbdcc976bc653eac1a13d32
ID 5013153 (Nazwa Firmy) GREAT
RevoltTechPL: BLT_5013153_99d3e477672b570fd91e4eafbe36baf1e920f4da9e5697d7338b3c7a3fee939b0ae79669b40b8a1155a9ed6f99c001aaf48debc1afc81f1674192b430f983c779da301ef98815ffa52e630e85c4d7c71167eed5d75439d154770c7be1cf5188a6953125d79fdce42ddcdef70af9d6d492dba63cd09a44453337b
ID 5013153 (Nazwa Firmy) EXTRA
RevoltTechPL: BLT_5013153_354806f0173e363fae2679544038e8d256b1fcdf50cfb8c291f92ed703de2b6f1261737bd5eb4be039b998e93b92789d5f8723067afc853d2486d501886906d38de6dca7be283e472ab4d21155307c3c423797352796262bc31f95a00467df29b6ac27b72c8561aca83be913ed62ba401bc31a1e55e4bd4a56a9</t>
  </si>
  <si>
    <t xml:space="preserve">sale@revolttech.pl</t>
  </si>
  <si>
    <t xml:space="preserve">5761596581</t>
  </si>
  <si>
    <t xml:space="preserve">5013153</t>
  </si>
  <si>
    <t xml:space="preserve">+48660487951</t>
  </si>
  <si>
    <t xml:space="preserve">{'id': '86c4t76uk', 'name': 'SIM Sp. z o.o.', 'status': 'akceptacja', 'color': '#008844', 'custom_type': None, 'team_id': '4659923', 'deleted': False, 'url': 'https://app.clickup.com/t/86c4t76uk', 'access': True}</t>
  </si>
  <si>
    <t xml:space="preserve">86c4hd2n2</t>
  </si>
  <si>
    <t xml:space="preserve">FABRYKA NARZĘDZI GLOB SPÓŁKA Z OGRANICZONĄ ODPOWIEDZIALNOŚCIĄ</t>
  </si>
  <si>
    <t xml:space="preserve">Super Merchant SM
BLT_3009902_1c6eb40c0abcf0876588f99810543ce3a9276b1247c6afe3342322c17b81b13ff5ed71bea579b06ab8dc8757b9516a6ceab0a114159512fe1857b511f4f25b137b5a1ea6db8db4ea092e66c0748f62ab7d0372e70ca0a8248f8ef64a7e9ff3c4aa3193f82bdbdf2a06bb5fcd7a22438bf9e8aa7ec971ff2aa38e
Super  Merchant GREAT
BLT_3009902_941dd28bcd305080c79e4caf1551234d47725eb750681df91940779c9439cb5750b0693e72e076b4df21bc20312a5023d816f9d152c3bc5b153af608a7a5d70aa392f90ca510a7b86b568e296eb958efa5d83470b39ff2f644a6280f79f3c9861d48fb5877d89d80d0f9982eb06ff25fdb7c5874fc3aa9843768
Super Merchant EXTRA
BLT_3009902_4f04e6654fdf6fe8135b172ceea3d371f30cd5201e3a5cd39e8df74a4f0403ef3037dd330dd544bdf10624a338d5401d72df0dd424cbca1b41c2db78e7f90d3045491b0a078276d4f29bd700d9650af1d6cde988584cc8ecb1824ba723b21deaa19ecaae8d75ede573f415cc7c3704de8f46c5b58eedb76ae34e</t>
  </si>
  <si>
    <t xml:space="preserve">sklep@fnglob.pl</t>
  </si>
  <si>
    <t xml:space="preserve">5471040326</t>
  </si>
  <si>
    <t xml:space="preserve">3009902</t>
  </si>
  <si>
    <t xml:space="preserve">791943702</t>
  </si>
  <si>
    <t xml:space="preserve">https://sklep.fnglob.pl/</t>
  </si>
  <si>
    <t xml:space="preserve">{'id': '86c4t66u8', 'name': 'FABRYKA NARZĘDZI GLOB SPÓŁKA Z OGRANICZONĄ ODPOWIEDZIALNOŚCIĄ', 'status': 'merchants', 'color': '#87909e', 'custom_type': 3, 'team_id': '4659923', 'deleted': False, 'url': 'https://app.clickup.com/t/86c4t66u8', 'access': True}</t>
  </si>
  <si>
    <t xml:space="preserve">{'id': '86c4t44z2', 'name': 'FABRYKA NARZĘDZI GLOB SPÓŁKA Z OGRANICZONĄ ODPOWIEDZIALNOŚCIĄ', 'status': 'akceptacja', 'color': '#008844', 'custom_type': None, 'team_id': '4659923', 'deleted': False, 'url': 'https://app.clickup.com/t/86c4t44z2', 'access': True}</t>
  </si>
  <si>
    <t xml:space="preserve">86c4hc90b</t>
  </si>
  <si>
    <t xml:space="preserve">9731102843</t>
  </si>
  <si>
    <t xml:space="preserve">https://kyct.eu/</t>
  </si>
  <si>
    <t xml:space="preserve">86c4hb963</t>
  </si>
  <si>
    <t xml:space="preserve">HURTOWNIA TABAX MATEJA TOMASZ</t>
  </si>
  <si>
    <t xml:space="preserve">BLT_3018698_f30332216eba3c30418c3f8bd2bed78a6521142f521a835619c217f4ead22a06ae954922b8980c90ba69cf67051c9c84968493fe57be85cb5478c98ba002fbb581ebc8c5853974658b2fd5ed4d9af4fad14715f1e96767ad2662d6d7ad80009e7d8c70a2fac03f7f2cad78b5d07ad6bb6a7d3e442c1875dca1ae
BLT_3018698_ff17b8dff383d5ff9ba9df99669bf2d5eff6c149783386b8fef1dcfb636cb9c63b7b33dfab618d700ca26b2208e1a549abc6335626de0ffbf061c95089f6a5ce501a492a36ad3348497b6db61330172e5a85946fe24e832e6e0bd69f74dd867d4b8cc3865310d1aa34c91b0f66ae3e0a79a8a108d8e906f5e223
BLT_3018698_6ed817ce46d4f776eb014fd2b75803e366aa94913418cf9e105aa9171085fdf00b49650d99e4587568e2a72fb9051d805b0062afa85ceb493b3df3c6b5504dc885760031bbc512ea5f0fd77817cb8fb453c6b1c6b8dc0a00916554c87a7ccd2e9054492276c3fc2f3a11d947bef788828d8d36063cd642761325
--
klient prosi o kontakt, ponieważ chciały zacząć współpracę - chce skorzystać z 6 miesięcy darmowej prowizji
Regulamin zaakceptowany - brak w merchants, w NIP wpisał swoje imię i nazwisko.</t>
  </si>
  <si>
    <t xml:space="preserve">tabax@interia.eu</t>
  </si>
  <si>
    <t xml:space="preserve">6450202095</t>
  </si>
  <si>
    <t xml:space="preserve">3018698</t>
  </si>
  <si>
    <t xml:space="preserve">+48 601-848-785</t>
  </si>
  <si>
    <t xml:space="preserve">https://allegro.pl/uzytkownik/Michal_007_x</t>
  </si>
  <si>
    <t xml:space="preserve">{'id': '86c4pn9jv', 'name': 'TABAX', 'status': 'merchants', 'color': '#87909e', 'custom_type': 3, 'team_id': '4659923', 'deleted': False, 'url': 'https://app.clickup.com/t/86c4pn9jv', 'access': True}</t>
  </si>
  <si>
    <t xml:space="preserve">86c4hay3b</t>
  </si>
  <si>
    <t xml:space="preserve">Brak konta w bazie Base. / MS-TECHNICS Mirosław Smolarek</t>
  </si>
  <si>
    <t xml:space="preserve">9211520876</t>
  </si>
  <si>
    <t xml:space="preserve">86c4hann3</t>
  </si>
  <si>
    <t xml:space="preserve">Woodfan.pl Sebastian Lorenc, Dariusz Pek Spółka cywilna</t>
  </si>
  <si>
    <t xml:space="preserve">sklep@woodfan.pl</t>
  </si>
  <si>
    <t xml:space="preserve">9581703155</t>
  </si>
  <si>
    <t xml:space="preserve">8707</t>
  </si>
  <si>
    <t xml:space="preserve">+48690300372</t>
  </si>
  <si>
    <t xml:space="preserve">{'id': '86c4x37u0', 'name': 'Woodfan.pl S.C. Sebastian Lorenc. Dariusz Pek', 'status': 'akceptacja', 'color': '#008844', 'custom_type': None, 'team_id': '4659923', 'deleted': False, 'url': 'https://app.clickup.com/t/86c4x37u0', 'access': True}</t>
  </si>
  <si>
    <t xml:space="preserve">86c4ha3j2</t>
  </si>
  <si>
    <t xml:space="preserve">eADAMS</t>
  </si>
  <si>
    <t xml:space="preserve">tomasz.smarzynski@eadams.pl</t>
  </si>
  <si>
    <t xml:space="preserve">9281883041</t>
  </si>
  <si>
    <t xml:space="preserve">2755</t>
  </si>
  <si>
    <t xml:space="preserve">501126731</t>
  </si>
  <si>
    <t xml:space="preserve">86c4h8w7u</t>
  </si>
  <si>
    <t xml:space="preserve">AKESTA SPÓŁKA Z OGRANICZONĄ ODPOWIEDZIALNOŚCIĄ</t>
  </si>
  <si>
    <t xml:space="preserve">bok@prorolety.pl</t>
  </si>
  <si>
    <t xml:space="preserve">5253023324</t>
  </si>
  <si>
    <t xml:space="preserve">2000009</t>
  </si>
  <si>
    <t xml:space="preserve">+48723349326</t>
  </si>
  <si>
    <t xml:space="preserve">{'id': '86c4m5hfa', 'name': 'Akesta Sp. z o.o.', 'status': 'akceptacja', 'color': '#008844', 'custom_type': None, 'team_id': '4659923', 'deleted': False, 'url': 'https://app.clickup.com/t/86c4m5hfa', 'access': True}</t>
  </si>
  <si>
    <t xml:space="preserve">86c4h8ppu</t>
  </si>
  <si>
    <t xml:space="preserve">PANCHANPL SPÓŁKA Z OGRANICZONĄ ODPOWIEDZIALNOŚCIĄ</t>
  </si>
  <si>
    <t xml:space="preserve">SM
BLT_4010300_0e783ee664d2ad311ad998cce1a63a2950faccf54ad3e9a867b4437ed85554c773b3ad824c6e4d1ddf1675c29b18ce9f79660b26424d058e4112d77c11b4f627a9f504f43484dd0e63a90afacde30f98e1504c7a91a31ec318f92e42e54c30d0d19b6d591781c28e3448721e1e28d0033639cbe849542990762d
GREAT
BLT_4010300_905be391b599cafb3d57c03f03624e1feb9037534eea28f473de58178049e6a1b0c737d8f88a9d7d7312125f3ebe3b610d89f3fa6cd602a407b7bf4d229e8f1592b2c24918ed9f9c541cf68ef9f5be5d36368aaa19587b71a14457d289656a3ea0159ab2a2add46211afbfddb5baa122f4178e40859c0e2e9396
EXTRA
BLT_4010300_9f68a14e73e9fc6fc36e3a6a405fb41e9d19fc377cd1348af43e9320f867fcc232af2a4fab1b2aff3f6dd9752285cc0a5c911ebae331b7291b182b5cc2b14cf9f49c9e19944373addd71c0db602013f3c3488c25c57030ad243273e08031c3be5bc80284a9829485cafc7ebca6f0db1e800cc36398b3ee6fa907</t>
  </si>
  <si>
    <t xml:space="preserve">biuro@panchan.pl</t>
  </si>
  <si>
    <t xml:space="preserve">7532474340</t>
  </si>
  <si>
    <t xml:space="preserve">4010300</t>
  </si>
  <si>
    <t xml:space="preserve">+48607744592</t>
  </si>
  <si>
    <t xml:space="preserve">{'id': '86c4hbbhj', 'name': 'PANCHANPL SP. Z O. O.', 'status': 'merchants', 'color': '#87909e', 'custom_type': 3, 'team_id': '4659923', 'deleted': False, 'url': 'https://app.clickup.com/t/86c4hbbhj', 'access': True}</t>
  </si>
  <si>
    <t xml:space="preserve">86c4h7zxz</t>
  </si>
  <si>
    <t xml:space="preserve">TANDEM BAITS WYSZKOWSKI PAWEŁ</t>
  </si>
  <si>
    <t xml:space="preserve">Zaakceptowany regulamin - brak w merchants.
ID: 1006188 Tandembaits SM
BLT_1006188_f447d9ffdfdb29d4d654acfe7ef48872583854241affc32148e86e902764e8701fa6fe0364ab91b41413899fe803f0927e25ee69837fdcda8782f7b54c2d5a142ab1d0a8061376e3ce47d9234ea9c5cff505504b4934d871d27e0260d815cf18149f74fd5a54e374841cb6b0b4be2c52ec232de26c44b111829d
ID: 1006188 Tandembaits Great
BLT_1006188_4ec5ce81eda0c0a073b9bfd364ff47bb81b619e1a311d3812fbd1533ea75a0a8f5861e97d412e5942666e6153b55449357f972b0e0befa6cb4a57372aef2a95190b2ee8f5ec0afb3e02a8c8e9f71009297dd3aa7bef1ef62df7dfb01eb7c0a7401ad5b6a02af6d3b95de2053ddad05d360212cb7e0bd995a8416
ID: 1006188 Tandembaits EXTRA
BLT_1006188_fbb325a295720f706c0001b61e53152e78e7710a8b4f58ccb2c85440c74692314d1bee218dc747ba79d2133869b015858d87e6cae2552a22a9e4675182f5d0c05b315270300442b2b5ff3efaf2ac1c0249c0ad798db9e93a9ed4d6ae106963ef050dd7c01a2797fdcab7d65d3f12836f7f916c540d44cc56fe3c</t>
  </si>
  <si>
    <t xml:space="preserve">pawel@tandembaits.com</t>
  </si>
  <si>
    <t xml:space="preserve">9131200715</t>
  </si>
  <si>
    <t xml:space="preserve">1006188</t>
  </si>
  <si>
    <t xml:space="preserve">{'location': {'lat': 50.73180809999999, 'lng': 16.6290216}, 'place_id': 'ChIJodD2p-RJDkcRlzAF6irOmfI', 'formatted_address': 'Strefowa 4, 58-200 Dzierżoniów, Polska'}</t>
  </si>
  <si>
    <t xml:space="preserve">+48607379126</t>
  </si>
  <si>
    <t xml:space="preserve">{'id': '86c4yxcmt', 'name': 'Tandem Baits', 'status': 'merchants', 'color': '#87909e', 'custom_type': 3, 'team_id': '4659923', 'deleted': False, 'url': 'https://app.clickup.com/t/86c4yxcmt', 'access': True}</t>
  </si>
  <si>
    <t xml:space="preserve">{'id': '86c4j1eq6', 'name': 'Tandem Baits', 'status': 'akceptacja', 'color': '#008844', 'custom_type': None, 'team_id': '4659923', 'deleted': False, 'url': 'https://app.clickup.com/t/86c4j1eq6', 'access': True}</t>
  </si>
  <si>
    <t xml:space="preserve">27</t>
  </si>
  <si>
    <t xml:space="preserve">86c4h6118</t>
  </si>
  <si>
    <t xml:space="preserve">Emre Demirci Sprzedaz Ubran</t>
  </si>
  <si>
    <t xml:space="preserve">Kod Połączenia 1: : BLT_5008198_af7b1016a32ea1c86d3fcc9ad030bc60a6c631a6eb87a76ccf40eb3eb70560b700ce8582cb3bb193d1486c11eb56a122e749fbebc264a3be7d1a58788bde5ed2e24fb1f851e0c9051d082d09ceea757e3737620118631deaa4949222d786f385207729cfd02931127228878bd68e99fbbf68cec8720e71e2412e
Kod Połączenia 2: BLT_5008198_d62b08ac69c43bf27ac88872f41af03160686071eded95038c5c429767fec7306f14284e680b0e19389cba0ce6046b1bc826dbc97cb816c20fd75f0e3a189531590acfb0672b78e3c9369d4aabeba118d7d9dcca91857bf091bcc40560e5047bc4757996d4495358a5415d01469416ed736521dd0e7594723b6e
Kod Połączenia 3: BLT_5008198_361be2e5b782bc69c9805d14d617543d4c7d5a8012da286233a021b8e8a7ce31ee4ead6215d8a98366d0498d706d067cc3b5fca33cd78bb61cc9301604fc942788d4df4f9f0f4b0a6f0ab1ed338a730a6929fce282bd1079d1ecfae8bc935f222ba1ba86a77f1b7ddec68740195a08d378285d34ceade64888b9</t>
  </si>
  <si>
    <t xml:space="preserve">emrdmrc14@gmail.com</t>
  </si>
  <si>
    <t xml:space="preserve">7282883042</t>
  </si>
  <si>
    <t xml:space="preserve">5008198</t>
  </si>
  <si>
    <t xml:space="preserve">+48501282126</t>
  </si>
  <si>
    <t xml:space="preserve">https://allegro.pl/uzytkownik/TheOptical</t>
  </si>
  <si>
    <t xml:space="preserve">{'id': '86c4wxxz3', 'name': 'Emre Demirci Sprzedaż Ubran ', 'status': 'merchants', 'color': '#87909e', 'custom_type': 3, 'team_id': '4659923', 'deleted': False, 'url': 'https://app.clickup.com/t/86c4wxxz3', 'access': True}</t>
  </si>
  <si>
    <t xml:space="preserve">{'id': '86c4wb3fn', 'name': 'Emre Demirci Sprzedaz Ubran', 'status': 'akceptacja', 'color': '#008844', 'custom_type': None, 'team_id': '4659923', 'deleted': False, 'url': 'https://app.clickup.com/t/86c4wb3fn', 'access': True}</t>
  </si>
  <si>
    <t xml:space="preserve">86c4h575v</t>
  </si>
  <si>
    <t xml:space="preserve">AUTO - AGRO  INTER  TRADE Piotr Wróbel</t>
  </si>
  <si>
    <t xml:space="preserve">ID 3013790 AUTO-AGRO INTER TRADE SH
BLT_3013790_cee6c97f6ffb06d5a8951222fe1f06f3633dcc044a662c901d1ce1a61253a0962385f7ee9ecabdba9b356f022cbc94e33e48ad5a296d9d6062b4312b87bb4c30c596c7299ea389eb2ace0a8d0014925457a897ae7ac0453e5030042c1cc8dae487dbbf3f0a97792722ac5f09a27d4a6e56b4b57c2f734cc5ef30
ID 3013790 AUTO-AGRO INTER TRADE GREAT
BLT_3013790_2f30c17f66a006f22f278b5b3ea58deb83ee45e80e1da0bbc729a4533c35a463c23d6c2501e28e103821a2ef547893fcc87048615b532e123a7070d5cef48d2f51d7f2fb9bf30729abd9ced372028bed0de5eddceb8a0f7f187bdca7cbf04be9032837981a4d127462e5b38a6c6f85680c22a90d21e4c98441ce
ID 3013790 AUTO-AGRO INTER TRADE EXTRA
BLT_3013790_ebde6750c49e13c85805e7989824f924f270ecde8d22dd09a212f54148155f810bd09598644d846c0ff2b56c3349a00f5bea97aad1cbd536dcf16b838eb40a529165de91b1b3a4167b806fd7396148303c5549ac5d1e7171914b5621b1fcaaeb143ccca90df2a1d91f892df39e389cd5daaec72d355ce7cfeec7</t>
  </si>
  <si>
    <t xml:space="preserve">pw@auto-agro.com</t>
  </si>
  <si>
    <t xml:space="preserve">8341543384</t>
  </si>
  <si>
    <t xml:space="preserve">3013790</t>
  </si>
  <si>
    <t xml:space="preserve">606841671</t>
  </si>
  <si>
    <t xml:space="preserve">{'id': '86c4xwqp9', 'name': 'Auto-Agro Inter Trade', 'status': 'merchants', 'color': '#87909e', 'custom_type': 3, 'team_id': '4659923', 'deleted': False, 'url': 'https://app.clickup.com/t/86c4xwqp9', 'access': True}</t>
  </si>
  <si>
    <t xml:space="preserve">{'id': '86c4xurra', 'name': 'Auto-Agro Inter Trade', 'status': 'akceptacja', 'color': '#008844', 'custom_type': None, 'team_id': '4659923', 'deleted': False, 'url': 'https://app.clickup.com/t/86c4xurra', 'access': True}</t>
  </si>
  <si>
    <t xml:space="preserve">86c4h49fv</t>
  </si>
  <si>
    <t xml:space="preserve">ADGENCY Sebastian Tereszczenko</t>
  </si>
  <si>
    <t xml:space="preserve">BLT_19236_e1d23487582945351e949e9678cbbb99ce816de96bf973ecd987dec17c06367a3774d6e9c25058b0cf6b9f42ac49607faf0ba3c190098c3fa83dc400072cc8e24f9723e6857ebb1a8ca7256a9671ef0269f7ebce34c925185d5b5ae8c096071e9747ce237d19e4fd24adba78dad195c8aaa7a15cda422a376134f2
BLT_19236_7a938065e2a4583140a957b6dc730655600b8cd764d1c5ddc8bf9f1afb13072f7dc97b3397d5e8ad0e766008bb1c478d398013ef1180470a44cec488b67199add1c5fd406ffe39f6a52532f7ec224f087af3e040bc0860f3186c3d8ed194ddf3d56b1e995a5741953d220df1230b55aa2937b0eec501c9acd319c4
BLT_19236_fe76b3d30411d10bd53cc775b765a5dc2acbb88d77773733f367021a327d3c25a78c94f169680d5d3b38a3b4f0edfc94860d34b2d2e52a9b534b4650cefddc5e032553fbc5a44fad183d89dcfa4376acf0fb67bfdfbed0f88b96cf256babd5db4a18387f2b2c3aa60bf9b2cd4b61a477b30b7584e14283315bf66a</t>
  </si>
  <si>
    <t xml:space="preserve">info@artly.pl</t>
  </si>
  <si>
    <t xml:space="preserve">1132158649</t>
  </si>
  <si>
    <t xml:space="preserve">19236</t>
  </si>
  <si>
    <t xml:space="preserve">504272414</t>
  </si>
  <si>
    <t xml:space="preserve">{'id': '86c4kfub4', 'name': 'ADGENCY Sebastian Tereszczenko', 'status': 'akceptacja', 'color': '#008844', 'custom_type': None, 'team_id': '4659923', 'deleted': False, 'url': 'https://app.clickup.com/t/86c4kfub4', 'access': True}</t>
  </si>
  <si>
    <t xml:space="preserve">86c4h23d3</t>
  </si>
  <si>
    <t xml:space="preserve">GR8STOCK SPÓŁKA Z OGRANICZONĄ ODPOWIEDZIALNOŚCIĄ</t>
  </si>
  <si>
    <t xml:space="preserve">ID: 3004601 (GR8STOCK) SH
BLT_3004601_b794dc9c0cbc409fe5f0cd3e767077815f59ec5987694eafb2b3f5dc6df992c957879e5d9fce573221a25dee6527c071e23fdbce5634a03e72908f984b560ac7a4135997332e47d059a14304beb664cbc3a0ad24b11464876601a8cd1a3f25e7f84d0f9fdb8c51593925a26d65a192d59b0d0c5e51e7f3053a17
ID: 3004601 (GR8STOCK) GREAT
BLT_3004601_b6a2dfb36b5cf1550857dd8b30f6d4191e35f6b90b9133d318225488826e7eb271e7d3520e66e1565c239adbfccecc2af1b7a350864bb1fa5c9fd6f754307ed254f191535edc8d8128fc9c3f74cab3ab48f61d71a8276daa0b9500099ec9a28149a0d5b07be4119fee523ebb2a1d3990e7cc3e0609977efda149
ID: 3004601 (GR8STOCK) EXTRA
BLT_3004601_2146138452ad0be62ac440aa05dbe6138cfb4f2e67d39e6c1f24261c7e87d9c93cdc2c87b0204b502d5a106fe499c827a61a16687bcaec82efa3f0d4f2e639d8c00b94d4b9cd2d13675832a95eca5503330f6efd42c3164a1aa3918ae2bff7331b730c5ab24dca61b03be406d7672bc3b4d8c6bd155b91dc0f4a</t>
  </si>
  <si>
    <t xml:space="preserve">allegro@gr8stock.pl</t>
  </si>
  <si>
    <t xml:space="preserve">8172200433</t>
  </si>
  <si>
    <t xml:space="preserve">3004601</t>
  </si>
  <si>
    <t xml:space="preserve">+48601149212</t>
  </si>
  <si>
    <t xml:space="preserve">{'id': '86c4q5z40', 'name': 'GR8STOCK SPÓŁKA Z OGRANICZONĄ ODPOWIEDZIALNOŚCIĄ', 'status': 'merchants', 'color': '#87909e', 'custom_type': 3, 'team_id': '4659923', 'deleted': False, 'url': 'https://app.clickup.com/t/86c4q5z40', 'access': True}</t>
  </si>
  <si>
    <t xml:space="preserve">{'id': '86c4mx183', 'name': 'GR8STOCK SPÓŁKA Z OGRANICZONĄ ODPOWIEDZIALNOŚCIĄ', 'status': 'akceptacja', 'color': '#008844', 'custom_type': None, 'team_id': '4659923', 'deleted': False, 'url': 'https://app.clickup.com/t/86c4mx183', 'access': True}</t>
  </si>
  <si>
    <t xml:space="preserve">86c4h0r0y</t>
  </si>
  <si>
    <t xml:space="preserve">KLASA Piotr Klasa</t>
  </si>
  <si>
    <t xml:space="preserve">piotrklasa@sklepmotocyklowy.pl</t>
  </si>
  <si>
    <t xml:space="preserve">5841436537</t>
  </si>
  <si>
    <t xml:space="preserve">1007938</t>
  </si>
  <si>
    <t xml:space="preserve">+48608177889</t>
  </si>
  <si>
    <t xml:space="preserve">86c4gxwd1</t>
  </si>
  <si>
    <t xml:space="preserve">Nextelgsm Iwona Cięciwa</t>
  </si>
  <si>
    <t xml:space="preserve">BLT_6006113_cad6ea1699b32e9c97733561efc073f36a723abe85f90b44d280a4731f9003f80e96e754e4b1b69f8d235cfcd0095e8aa32f82572d05cc889299e8585cb9061287be4161d7c256cb86862898343711bb58b0f8512622fb793c00e69e1d14a0fecc4568e66a62b97168ebd51068e0c28a406a430ba3c777f3f3c6
BLT_6006113_3987558ade15544b314aefa9645e55b5822de7c9855582184fbc29144a5b0ab5c9577a7d5b6a86ed06f58ba65ac41bb7dc3c0051a5728cebedd4f85c174aeca01b469f737624f2e77e2c7a2f9402b1d1f399927062ee98ce8eb92eaafa851992c271bce4c7e4bbc45cd403d1fc7bd06e43640bf809300106b462
BLT_6006113_03250dfc89e0deb006ac3d3cd24b7b2afa9ce6b568a4d7fd4af4dd495088ce3c23068a7edcc0d788d829a5935a5e39c2f1e335e9c42926836f707b12fe16c7ade06b1605814fbf18200d2865bf4dece068fceed4d42b4a4d58e1fa511697413e0794b6b6140cf4f367b7ce1b770a88ec7ea6f91460cfde7fdc2d</t>
  </si>
  <si>
    <t xml:space="preserve">nextelgsm2@gmail.com</t>
  </si>
  <si>
    <t xml:space="preserve">7342598398</t>
  </si>
  <si>
    <t xml:space="preserve">6006113</t>
  </si>
  <si>
    <t xml:space="preserve">+48606973742</t>
  </si>
  <si>
    <t xml:space="preserve">{'id': '86c4jb3f7', 'name': 'Nextelgsm', 'status': 'merchants', 'color': '#87909e', 'custom_type': 3, 'team_id': '4659923', 'deleted': False, 'url': 'https://app.clickup.com/t/86c4jb3f7', 'access': True}</t>
  </si>
  <si>
    <t xml:space="preserve">{'id': '86c4hk6x7', 'name': 'Nextelgsm', 'status': 'akceptacja', 'color': '#008844', 'custom_type': None, 'team_id': '4659923', 'deleted': False, 'url': 'https://app.clickup.com/t/86c4hk6x7', 'access': True}</t>
  </si>
  <si>
    <t xml:space="preserve">-1</t>
  </si>
  <si>
    <t xml:space="preserve">86c4gxb93</t>
  </si>
  <si>
    <t xml:space="preserve">Satto Media Sp. z o.o.</t>
  </si>
  <si>
    <t xml:space="preserve">SM - BLT_3008214_731da8312d2164cd4c9e4a09c8420ae02a67fa5eb9b4535b28ad3b8401932a96fb4e3041b83b2d5a5610d64d3e2bab776089bd11a671bd2bc0a8b2fbf5e07f727e9ad494a3227a75c282f810510a64c46329cdb2ab03316cd1ffbe4e549cb0d94677692fb0fe543c58af1f468487bb75c3349584d0eb31e4e32b
GREAT - BLT_3008214_0ba2e62cfd7580e9cb2759eb9283c2481675fe7d0600060e52679775ee7eb248072bac592e91fae46972ff86afca9114fbd7f5f4df1a0968d554bae41aaa56a111c3558a502a7c5cbcba773fac8d883f846f86e7b7798174cfadece9c5407274a69de7161042d337da79e929b66be9d9336ee5cd82c20c22ca78
EXTRA - BLT_3008214_13fdd0e15bcd9faa6eaf3d2e2617098a94169925b849e07066551cfe16fa5834630d43e5a9844efafc4abcf23098647430cf6b1a81d6be2f670f81b14092daf54b5a7854b4664f69cb65b77640383742d99fb650a31d617d5a10403a5dddb2312432fd489a19bb8740264e09bb1d2fa6c731e0e4a30d063acf96</t>
  </si>
  <si>
    <t xml:space="preserve">biuro@satto.eu</t>
  </si>
  <si>
    <t xml:space="preserve">6343050029</t>
  </si>
  <si>
    <t xml:space="preserve">3008214</t>
  </si>
  <si>
    <t xml:space="preserve">502358645</t>
  </si>
  <si>
    <t xml:space="preserve">{'id': '86c4tgpez', 'name': 'Satto Media Sp. z o.o.', 'status': 'merchants', 'color': '#87909e', 'custom_type': 3, 'team_id': '4659923', 'deleted': False, 'url': 'https://app.clickup.com/t/86c4tgpez', 'access': True}</t>
  </si>
  <si>
    <t xml:space="preserve">{'id': '86c4ptj3k', 'name': 'Satto Media Sp. z o.o.', 'status': 'akceptacja', 'color': '#008844', 'custom_type': None, 'team_id': '4659923', 'deleted': False, 'url': 'https://app.clickup.com/t/86c4ptj3k', 'access': True}</t>
  </si>
  <si>
    <t xml:space="preserve">86c4gwqyd</t>
  </si>
  <si>
    <t xml:space="preserve">PORWIT ANNA F.H.U. ANET-POL</t>
  </si>
  <si>
    <t xml:space="preserve">28.07 - Nie do końca zrozumiał model współpracy 
BLT_6003689_61fae0b6c5ef4376fc6489c5994f4623de7fa038ac9b7f2e2b243753290859bb63561fd89387cf9195f314e125d17dc30f1e6fca678a29b2a053bdecd742b3c90f9dde6440508d8fe05c0f3c042712a41330d007c130f01e219a2dbeb02afe707ef97b09a6fd41f6c61914c6bbac3b36b1b2d9cf4f0757f7d035
 BLT_6003689_2217fd3931bccde322e5258c7472b88dfd035bfbf39ac1ea00bbb6e0432b52a3a2ba26568feb2f0b1212c6cd418ce8c3b640d39b56c0c1ec5d5632f626755f46cd0361d0523637d951709b924691dae74c7238f1a396da5e544234118fc9c2352fafb7ed8faf7dcf4359c6093f0b3c575e307e8377e8ded2ebb3
BLT_6003689_6295ba49727207cc5b3388191bf5579a6cc4d56eee8b3ccc0df02ffcaf852de5c0ac169a5ab3e51f291bbd08f25c198e2bccd3fda5366e3e29d453dad4f446cc635157c82c947b394d01d96e0cc105b617a4913d42b9411222b573def25de2c7eed1d8a238922a3a5c7de5ce04101973f650ee8eed6e26917b38</t>
  </si>
  <si>
    <t xml:space="preserve">rafal.p@anetpol.pl</t>
  </si>
  <si>
    <t xml:space="preserve">6381530636</t>
  </si>
  <si>
    <t xml:space="preserve">6003689</t>
  </si>
  <si>
    <t xml:space="preserve">+48570501366</t>
  </si>
  <si>
    <t xml:space="preserve">{'id': '86c4mw27v', 'name': 'PORWIT ANNA F.H.U. ANET-POL', 'status': 'merchants', 'color': '#87909e', 'custom_type': 3, 'team_id': '4659923', 'deleted': False, 'url': 'https://app.clickup.com/t/86c4mw27v', 'access': True}</t>
  </si>
  <si>
    <t xml:space="preserve">{'id': '86c4jcdcx', 'name': 'PORWIT ANNA F.H.U. ANET-POL', 'status': 'akceptacja', 'color': '#008844', 'custom_type': None, 'team_id': '4659923', 'deleted': False, 'url': 'https://app.clickup.com/t/86c4jcdcx', 'access': True}</t>
  </si>
  <si>
    <t xml:space="preserve">86c4gwc74</t>
  </si>
  <si>
    <t xml:space="preserve">Brak konta w bazie Base. / Firma TOMASIAK MARIUSZ GOBLI</t>
  </si>
  <si>
    <t xml:space="preserve">946-174-75-98</t>
  </si>
  <si>
    <t xml:space="preserve">86c4gw3ty</t>
  </si>
  <si>
    <t xml:space="preserve">PROGRESS ANNA DĘBOWSKA</t>
  </si>
  <si>
    <t xml:space="preserve">sklep@brick-shop.pl</t>
  </si>
  <si>
    <t xml:space="preserve">6792881946</t>
  </si>
  <si>
    <t xml:space="preserve">6008410</t>
  </si>
  <si>
    <t xml:space="preserve">+48571818480</t>
  </si>
  <si>
    <t xml:space="preserve">86c4gvdm5</t>
  </si>
  <si>
    <t xml:space="preserve">KUBBART Jakub Bartnicki</t>
  </si>
  <si>
    <t xml:space="preserve">jakub.bartnicki@tanieagd.pl</t>
  </si>
  <si>
    <t xml:space="preserve">5272913160</t>
  </si>
  <si>
    <t xml:space="preserve">11659</t>
  </si>
  <si>
    <t xml:space="preserve">+48888588167</t>
  </si>
  <si>
    <t xml:space="preserve">{'id': '86c4z87ph', 'name': 'KUBBART Jakub Bartnicki', 'status': 'akceptacja', 'color': '#008844', 'custom_type': None, 'team_id': '4659923', 'deleted': False, 'url': 'https://app.clickup.com/t/86c4z87ph', 'access': True}</t>
  </si>
  <si>
    <t xml:space="preserve">86c4gv2br</t>
  </si>
  <si>
    <t xml:space="preserve">PPHU ARDA Danuta Jarzyna</t>
  </si>
  <si>
    <t xml:space="preserve">28.07. Będzie gotowy w połowie sierpnia 
BLT_1002862_ad9ecee4c578007642aba240c90e96c74351719d65c696f25b2fb9f454303199636a2e77365fa97346fc2f784a5f2511fdc3d8b8c8d960a9ef23ce12e6bf2731a1a7f1c3d9cb2250c91cd85d0807ad27f9449f948da56aa88d8e1a9fc3822b608bbadde52f4918fb1d2eff0ac42cbb3e64b98450cb5b134a44f1
BLT_1002862_27879dc62a625af13deb38815e0d915ec75da795cc282c228648947a10893a291dc04eca366bb44422072a110a207879714ccd821ae3354caf5cdda548d4d91efb10bc11ceba4dc10580d6ea918f8780e7bcd54244aa973e18a8fab344c468d410efa8e847be69f2821d76740bf1d66b94c03a5306e4b0426fcf
BLT_1002862_721cde6b74e72d1d631dec13a5746ba5fa8305e61788b152a25632dd28350d202198eb0fb99d47b855c27aa2cf3b5d2d6e5ff6e219e5d07a2383ae5ebd713bd75f0aca7c5bd27e4cccf1d58e7c3ebd91c721ed49ba4e4778d8981a250cd13ba3085151ed33e197690230e212bdccc532008234fd8450de89e90</t>
  </si>
  <si>
    <t xml:space="preserve">jarzyna.danusia@gmail.com</t>
  </si>
  <si>
    <t xml:space="preserve">7772761814</t>
  </si>
  <si>
    <t xml:space="preserve">1002862</t>
  </si>
  <si>
    <t xml:space="preserve">507778945</t>
  </si>
  <si>
    <t xml:space="preserve">{'id': '86c4mgnvk', 'name': 'PPHU ARDA Danuta Jarzyna', 'status': 'merchants', 'color': '#87909e', 'custom_type': 3, 'team_id': '4659923', 'deleted': False, 'url': 'https://app.clickup.com/t/86c4mgnvk', 'access': True}</t>
  </si>
  <si>
    <t xml:space="preserve">{'id': '86c4j0p81', 'name': 'PPHU ARDA Danuta Jarzyna', 'status': 'akceptacja', 'color': '#008844', 'custom_type': None, 'team_id': '4659923', 'deleted': False, 'url': 'https://app.clickup.com/t/86c4j0p81', 'access': True}</t>
  </si>
  <si>
    <t xml:space="preserve">86c4gurqp</t>
  </si>
  <si>
    <t xml:space="preserve">Emilio Piotr Kobus</t>
  </si>
  <si>
    <t xml:space="preserve">a.janota@emilio.pl</t>
  </si>
  <si>
    <t xml:space="preserve">9591358004</t>
  </si>
  <si>
    <t xml:space="preserve">2004387</t>
  </si>
  <si>
    <t xml:space="preserve">https://www.emilio.pl</t>
  </si>
  <si>
    <t xml:space="preserve">{'id': '86c4uft1y', 'name': 'Piotr Kobus EMILIO', 'status': 'akceptacja', 'color': '#008844', 'custom_type': None, 'team_id': '4659923', 'deleted': False, 'url': 'https://app.clickup.com/t/86c4uft1y', 'access': True}</t>
  </si>
  <si>
    <t xml:space="preserve">86c4gukj6</t>
  </si>
  <si>
    <t xml:space="preserve">Maximus Aneta Lenik</t>
  </si>
  <si>
    <t xml:space="preserve">SM
BLT_18054_98e19f44e9a3f944fae784cb2d8bf481e80f8055ed4b3dfa91141220a19b4f41412be453b6f273d26e9f37df6052ff2414fc4162ac18995b3a531b3fb725164df967df2be2bc37983ca1762117bf0f00247afa870a9c1df602a24a42a064282a84f19fb776c8b079c49c31b999699a56565a06e5c1c91adcdf6ee2
GREAT
BLT_18054_9b7d4c6532dc917b345fe1c9c7fa2f9d7f067a2d6b9722b8b53ba64013dab3abd528de3922b14be97a91d2ee3f923099930f6f7937e16ef78f8bae2f4719428f0c26b0ce93246c0802c45ec6f2daa762f41f0efc9a6be0a33669f7f6d9da5c9b1ec0413b27baad3c76c48021b7e2867f63610cddfff34167d7861e
EXTRA
BLT_18054_cbd64dab9057ad1898957bcb23e6e6b71a68816f395b15eb2a8e6abf6ac5e8137f62ed03fc20862dbac91da7f64d4095daee46b4c3e2f97cd550e8f22d0c88d05ec453a63693a69c44eaa5ddee0f249bb8d7e560cc4ba377f5bd59159239700971c7308209a534cbdb504334026beaf3c894050b4b9c6be008a6be</t>
  </si>
  <si>
    <t xml:space="preserve">biuro@superksiazka.pl</t>
  </si>
  <si>
    <t xml:space="preserve">6792956383</t>
  </si>
  <si>
    <t xml:space="preserve">18054</t>
  </si>
  <si>
    <t xml:space="preserve">+48506032414</t>
  </si>
  <si>
    <t xml:space="preserve">{'id': '86c4nc9eb', 'name': 'Maximus Aneta Lenik', 'status': 'merchants', 'color': '#87909e', 'custom_type': 3, 'team_id': '4659923', 'deleted': False, 'url': 'https://app.clickup.com/t/86c4nc9eb', 'access': True}</t>
  </si>
  <si>
    <t xml:space="preserve">{'id': '86c4mjzhh', 'name': 'Maximus Aneta Lenik', 'status': 'akceptacja', 'color': '#008844', 'custom_type': None, 'team_id': '4659923', 'deleted': False, 'url': 'https://app.clickup.com/t/86c4mjzhh', 'access': True}</t>
  </si>
  <si>
    <t xml:space="preserve">86c4gu9qw</t>
  </si>
  <si>
    <t xml:space="preserve">Polyend Sp. z o.o.</t>
  </si>
  <si>
    <t xml:space="preserve">Kontakt po urlopie 04.08 10:00</t>
  </si>
  <si>
    <t xml:space="preserve">piotr@polyend.com</t>
  </si>
  <si>
    <t xml:space="preserve">7393878239</t>
  </si>
  <si>
    <t xml:space="preserve">6836</t>
  </si>
  <si>
    <t xml:space="preserve">+48511303808</t>
  </si>
  <si>
    <t xml:space="preserve">86c4gtrb4</t>
  </si>
  <si>
    <t xml:space="preserve">GTM Małgorzata Dorobisz</t>
  </si>
  <si>
    <t xml:space="preserve">30.07. "niestety w moim przypadku potrzebna będzie pomoc osoby zaawansowanej w obsłudze Base aby zaplanować i wprowadzić odpowiednie rozwiązania."</t>
  </si>
  <si>
    <t xml:space="preserve">sm.gtmdorobisz@gmail.com</t>
  </si>
  <si>
    <t xml:space="preserve">6491161772</t>
  </si>
  <si>
    <t xml:space="preserve">4034115</t>
  </si>
  <si>
    <t xml:space="preserve">+48534807043</t>
  </si>
  <si>
    <t xml:space="preserve">{'id': '86c4q0f06', 'name': 'GTM Małgorzata Dorobisz', 'status': 'akceptacja', 'color': '#008844', 'custom_type': None, 'team_id': '4659923', 'deleted': False, 'url': 'https://app.clickup.com/t/86c4q0f06', 'access': True}</t>
  </si>
  <si>
    <t xml:space="preserve">86c4gtpfd</t>
  </si>
  <si>
    <t xml:space="preserve">STIMEX S.C. Marek Augustyński, Wojciech Dudek</t>
  </si>
  <si>
    <t xml:space="preserve">Marta Szczepaniak, Michał Rak</t>
  </si>
  <si>
    <t xml:space="preserve">wojciech.dudek@yahoo.com</t>
  </si>
  <si>
    <t xml:space="preserve">6772349214</t>
  </si>
  <si>
    <t xml:space="preserve">6905</t>
  </si>
  <si>
    <t xml:space="preserve">https://www.area69.pl/</t>
  </si>
  <si>
    <t xml:space="preserve">1752544800000</t>
  </si>
  <si>
    <t xml:space="preserve">{'id': '86c4pfq2v', 'name': 'STIMEX S.C. MAREK AUGUSTYŃSKI, WOJCIECH DUDEK', 'status': 'akceptacja', 'color': '#008844', 'custom_type': None, 'team_id': '4659923', 'deleted': False, 'url': 'https://app.clickup.com/t/86c4pfq2v', 'access': True}</t>
  </si>
  <si>
    <t xml:space="preserve">86c4gtp8h</t>
  </si>
  <si>
    <t xml:space="preserve">Brak konta w bazie Base. / Firma MUSIC CITY Adam Adamowicz</t>
  </si>
  <si>
    <t xml:space="preserve">585-100-70-22</t>
  </si>
  <si>
    <t xml:space="preserve">https://rnr.pl/</t>
  </si>
  <si>
    <t xml:space="preserve">86c4gtfx5</t>
  </si>
  <si>
    <t xml:space="preserve">QVSTORE SPÓŁKA Z OGRANICZONĄ ODPOWIEDZIALNOŚCIĄ</t>
  </si>
  <si>
    <t xml:space="preserve">center@qvstore.pl</t>
  </si>
  <si>
    <t xml:space="preserve">8992980855</t>
  </si>
  <si>
    <t xml:space="preserve">5046035</t>
  </si>
  <si>
    <t xml:space="preserve">+48794994508</t>
  </si>
  <si>
    <t xml:space="preserve">86c4gt7qb</t>
  </si>
  <si>
    <t xml:space="preserve">AGREST SPÓŁKA Z OGRANICZONĄ ODPOWIEDZIALNOŚCIĄ</t>
  </si>
  <si>
    <t xml:space="preserve">AGREST SM
BLT_2007582_52202dd8e999e7f2e3b6cae418f768a755a13a60e559d3c83588a8aed8ade2f544a2fa780e39da4165e504c949eece295177872b51903313ecafae94ee1c8103c3893087cf414e61a1c5382c4f719df99e0bc651d26c59d9638235da08c0a4d06f9db407ba0851ba2e776ef0de07b463a318c9a978cff51fa39c
AGREST GREAT  
BLT_2007582_4499f1147d47dd8fac88fea12db78a8ba438bf362037d4e53f85f7d4518c7ddf8c5c364544c0b2d18557016648030919c3f7413ff0103937e2b4675f13720c6c5ceee911f835de9c78cd1a99348dbf90d92eb3e6ca476b1771fffe00ded75bdfc739e4474bb87ae8c91a950e33d18f128806ea06ac61bbe33883
AGREST EXTRA
BLT_2007582_fe79933be3af599a5d36b2b4da3b8184ecb4b26922c3eba64d5e3a98bdaa1550bd55c670e5873ece14509cddce951836d6f915d9c68ce432274efb87192a20bc1ea159ff2a5d0ecc32ee2ed7febf2187bda69bacfd2ebefd1f461edb7e15b7ead4b547ed56eb5c21999b5f9c9efe60dc8bab1574124f8bd47b85</t>
  </si>
  <si>
    <t xml:space="preserve">office@agrest.biz</t>
  </si>
  <si>
    <t xml:space="preserve">5651527656</t>
  </si>
  <si>
    <t xml:space="preserve">2007582</t>
  </si>
  <si>
    <t xml:space="preserve">514842428</t>
  </si>
  <si>
    <t xml:space="preserve">{'id': '86c4npjeg', 'name': 'AGREST sp. z o.o.', 'status': 'akceptacja', 'color': '#008844', 'custom_type': None, 'team_id': '4659923', 'deleted': False, 'url': 'https://app.clickup.com/t/86c4npjeg', 'access': True}</t>
  </si>
  <si>
    <t xml:space="preserve">86c4gt1r7</t>
  </si>
  <si>
    <t xml:space="preserve">Techraf Sp. z o.o.</t>
  </si>
  <si>
    <t xml:space="preserve">biuro@techraf.eu</t>
  </si>
  <si>
    <t xml:space="preserve">5252818458</t>
  </si>
  <si>
    <t xml:space="preserve">6002388</t>
  </si>
  <si>
    <t xml:space="preserve">+48532836316</t>
  </si>
  <si>
    <t xml:space="preserve">86c4grw89</t>
  </si>
  <si>
    <t xml:space="preserve">Teko sp. z o.o.</t>
  </si>
  <si>
    <t xml:space="preserve">SM BLT_1004860_3841b650083b1b12626973d7b683918d4cd33fcb387fd310e0360fd131301905a7994e30329b1e79c968f6890fdc9f319c0b93537aa2c41b23cd7860748d0fc880f280c408f183252ab6b3ee89f4fa973b86420222028d7c0f9193a36adb5fe4e5fb576ae8a4c3dd68a9aa29585f68a85bfc4387d868612191d5
EXTRA
BLT_1004860_117c23212d3e21c8677dd88bd62e90b4a1cbf9d03927c0f7ba65a0663735f39d4bfd6a169f7c283b456d667dab87a6c9e0ee56354962f9ca46f3fbfa95e0ec9ccdb594a0e5ddbde76b71f7e366fa8de9f560ce1026c5c0ef0cd53c837111156f1c58471e026a3c00a442e653a44f5a7eafc3d81fd484d91b80b4
GREAT
BLT_1004860_e87e6eac7930a7fe50bd11f563c05cc0a3c14a601718aacfb8f42c4f8424f015c4944e544fe73a3c2217349931d94f97cb5bc6aa3181250afc1fddf0c7b57921482dff39bece7886c47c55c74c4e91813cc32539caee3a4fecf124297503b329cde883f2389990f4b2a4139e98070e70e30161b98b7a50c73f5c</t>
  </si>
  <si>
    <t xml:space="preserve">sklep@2sport.pl</t>
  </si>
  <si>
    <t xml:space="preserve">6262692048</t>
  </si>
  <si>
    <t xml:space="preserve">1004860</t>
  </si>
  <si>
    <t xml:space="preserve">+48323886060</t>
  </si>
  <si>
    <t xml:space="preserve">https://2sport.pl/</t>
  </si>
  <si>
    <t xml:space="preserve">{'id': '86c4hzgp0', 'name': 'Teko', 'status': 'akceptacja', 'color': '#008844', 'custom_type': None, 'team_id': '4659923', 'deleted': False, 'url': 'https://app.clickup.com/t/86c4hzgp0', 'access': True}</t>
  </si>
  <si>
    <t xml:space="preserve">86c4grred</t>
  </si>
  <si>
    <t xml:space="preserve">F.H.U. ARKADIUSZ CZUPYT</t>
  </si>
  <si>
    <t xml:space="preserve">Proszę o kontakt z klientem, chciałby się spotkać i dowiedzieć więcej szczegółów o supermerchant
BLT_3003277_02c590d8380084a7a2af4d5ce15a62464e6005fd3a77b5608cf5c0662f1918cee4e10da151c48dce8b6f0bde41e0ddc1983f6c2ce3d39fe2aa2d5d7b469858a18e9594fe5d757b0d2fc023054a4350e94b190098fd71d94b7f22e9fe40d7a53dbe11ba61e4b1bb22f27d813fd81d0828b1bb534840fc37e1de32
BLT_3003277_d5b6e4e20f12b3e88ef1b68889240dd1ed03335c437896a5901e0e1092056655612b9f6d15b1b1170bcb5ab80a0ba766c0f97d15ea81ebd7c7ca28ed6640994ee295ff8451d8986189384a0bb9bbb08d9c31631ed5d60c28f218b04376a440f85d3ce8436f1212db80c50e5c5f99c380df9f7b141cf7fe18cbaf
BLT_3003277_1e81f9a7ccf484a8951e4544151e5ff3c3b9a3fffcdca76a088cc8a5a58459da0235bfc5460ebdf1cbbe3ef96cca1ab7350215f87f15874df46b7767544b43fd800dc4808025c824376990a20fef097f369d8c339a5443402e0a06db95dcfa15530c6f76927f30af43d5f47df94adffa48155d05e452db9e4d33</t>
  </si>
  <si>
    <t xml:space="preserve">plusz242@wp.pl</t>
  </si>
  <si>
    <t xml:space="preserve">7393594134</t>
  </si>
  <si>
    <t xml:space="preserve">3003277</t>
  </si>
  <si>
    <t xml:space="preserve">+48 509-188-062</t>
  </si>
  <si>
    <t xml:space="preserve">https://allegro.pl/uzytkownik/plusz242</t>
  </si>
  <si>
    <t xml:space="preserve">{'id': '86c4jxuhj', 'name': 'FHU ARKADIUSZ CZUPYT', 'status': 'merchants', 'color': '#87909e', 'custom_type': 3, 'team_id': '4659923', 'deleted': False, 'url': 'https://app.clickup.com/t/86c4jxuhj', 'access': True}</t>
  </si>
  <si>
    <t xml:space="preserve">{'id': '86c4j86yr', 'name': 'FHU ARKADIUSZ CZUPYT', 'status': 'akceptacja', 'color': '#008844', 'custom_type': None, 'team_id': '4659923', 'deleted': False, 'url': 'https://app.clickup.com/t/86c4j86yr', 'access': True}</t>
  </si>
  <si>
    <t xml:space="preserve">86c4grppr</t>
  </si>
  <si>
    <t xml:space="preserve">" EDMASZ " EDWARD NOWACKI SPÓŁKA JAWNA</t>
  </si>
  <si>
    <t xml:space="preserve">j.nowacki@edmasz.pl</t>
  </si>
  <si>
    <t xml:space="preserve">7220001353</t>
  </si>
  <si>
    <t xml:space="preserve">4008542</t>
  </si>
  <si>
    <t xml:space="preserve">+48694590450</t>
  </si>
  <si>
    <t xml:space="preserve">86c4grga7</t>
  </si>
  <si>
    <t xml:space="preserve">EXITO</t>
  </si>
  <si>
    <t xml:space="preserve">SM BLT_13253_ccea7b1b97bb4f471db178b058c168714908d1d1e5a7031198ea01030960ff6e1dce362ef3402c0befe042390b53e063a83d5313f43ae1f4e15fc3f82e339e57ba5b40ed5c1d0efad4fdef3b24a71fd2d5826ec133683c36f3b41c4845f82444dd4fe44ada314a8adff464e22c3f20ab9eaf26e02a91502e7a4e39
EXTRA
BLT_13253_3f91fe0a10c974b1223200c3fdc2b6df49fa2d866f561ae478f957f3206e532411948ca32821ece9648cc62139a0242f8363612465b6f417e9ff822bc53c7cf5cb188cd16ae3841a5752329e8d1d158f38f412a65d3f6e56b480e407ee4f76daade15d8d2d312fb26ec7420ccd52316510afae29b5d22bdfa290e1
GREAT 
BLT_13253_f7a6bc73b91b8fbfdb75cad6b4b1ee1eda45f488661faf79574fa716e4922e5cfff06b3f456d88796185f20bbdfae49947d1ebdeb7a830fb8644b04323f415e2e670dadf4c5e294310987495070a58f4cd0f80c702748c9e26a50095d2488b04973b8ee922dd42b1920ac709769e57688c1ec62c32ac320943fecd</t>
  </si>
  <si>
    <t xml:space="preserve">lukasz@exitodesign.pl</t>
  </si>
  <si>
    <t xml:space="preserve">5451533333</t>
  </si>
  <si>
    <t xml:space="preserve">13253</t>
  </si>
  <si>
    <t xml:space="preserve">+48601850818</t>
  </si>
  <si>
    <t xml:space="preserve">https://www.exitodesign.pl/</t>
  </si>
  <si>
    <t xml:space="preserve">{'id': '86c4mg7t9', 'name': 'Exito Anna Tomaszuk', 'status': 'merchants', 'color': '#87909e', 'custom_type': 3, 'team_id': '4659923', 'deleted': False, 'url': 'https://app.clickup.com/t/86c4mg7t9', 'access': True}</t>
  </si>
  <si>
    <t xml:space="preserve">{'id': '86c4j188x', 'name': 'EXITO Anna Tomaszuk', 'status': 'akceptacja', 'color': '#008844', 'custom_type': None, 'team_id': '4659923', 'deleted': False, 'url': 'https://app.clickup.com/t/86c4j188x', 'access': True}</t>
  </si>
  <si>
    <t xml:space="preserve">86c4grce5</t>
  </si>
  <si>
    <t xml:space="preserve">SWEETTIME SPÓŁKA Z OGRANICZONĄ ODPOWIEDZIALNOŚCIĄ</t>
  </si>
  <si>
    <t xml:space="preserve">Tutaj musimy ogarnąć nowy kod dla Great 2, ponieważ jest zdublowany z innym. 
6 kodów - 2 katalogi
Super Merchant 1
BLT_2011053_baac68df15f59d99ea070e72a7893f064cb68b066d4dcd12951e0d3874abf54c6496132a9d51611ba8ea10433ee1cc4cf96a75346de621864fb23e8c96af619a184161b63dbd3d40cc518506bae3a3839ca35826eadd0e6cf8b0839d834098f44b5a0ef904b9f1f8e2abd47261df234a9f73f40e0c9534db1788
Super Merchant 2 
BLT_2011053_785b59777487ab9cfc09e03869068f95097858c5365747985feccfa5b28e4c950ce6c83ff0709c16a3d149f055595d084587e02af1b7043e51bd5dc779487fd8da67445afacbcabfcf51a4f39d46490a6819800374ec1dccebf1caf4a8f5838f1e184b126044f0ee4c0544435cc71f8b0c1d41b7fcc9ce98e4f4
GREAT 1: 
BLT_2011053_2be4da687be1c8dee5132fc5f350437602a5a0d70e0b4bad2b86e233a32ab394da74497048f73453b5d377f68dfbca781db7d575febb916d5d3748dc5f3ddb510d06a028c22fb613170a430f8e0cb9bcda50ad9a339aed41dcb0063da06f20b999301b2a6c6d46e08f11bd73dd60eb6640d9b5a768931c785677
GREAT 2: 
BLT_2011053_afae5e774ef0412cdaa8c74da95cf44b67f737ff73859edddb2564adfa7ea3cc68acff9b6fa7aef55d4e44287da4baff3e853b0d2e9b59f03233f6e84d91fe9d19fce66c6a16dd4b3e6791f5d66c85ada979f2fefebd00a10a562efc09b57460d0ee2362adaafdc9daaf32d5ccbc997d364960793e47eafcbdf2
EXTRA 1:
BLT_2011053_03d7afff66549813d2f741588472a87567155fceba28bcd160c2d650ff1c3c6fabcd952bb0de4c287ac706b85dda7e1f039d2fadefa67891706d84cb61572dacafad2342b5e5cd5f81fc81ee5f9726de4c5e9610fd1deae01da30a045160d094566d8f03d5067c08bd3f6d5a13a6c0ca9229c1da21fc838e3ab2
EXTRA 2:
BLT_2011053_afae5e774ef0412cdaa8c74da95cf44b67f737ff73859edddb2564adfa7ea3cc68acff9b6fa7aef55d4e44287da4baff3e853b0d2e9b59f03233f6e84d91fe9d19fce66c6a16dd4b3e6791f5d66c85ada979f2fefebd00a10a562efc09b57460d0ee2362adaafdc9daaf32d5ccbc997d364960793e47eafcbdf2</t>
  </si>
  <si>
    <t xml:space="preserve">ec@sweettime.pl</t>
  </si>
  <si>
    <t xml:space="preserve">8943164311</t>
  </si>
  <si>
    <t xml:space="preserve">2011053</t>
  </si>
  <si>
    <t xml:space="preserve">+48669204385</t>
  </si>
  <si>
    <t xml:space="preserve">{'id': '86c4k9n4u', 'name': 'Sweettime sp. z o.o.', 'status': 'akceptacja', 'color': '#008844', 'custom_type': None, 'team_id': '4659923', 'deleted': False, 'url': 'https://app.clickup.com/t/86c4k9n4u', 'access': True}</t>
  </si>
  <si>
    <t xml:space="preserve">86c4gr8r7</t>
  </si>
  <si>
    <t xml:space="preserve">"IQDENT" SPÓŁKA Z OGRANICZONĄ ODPOWIEDZIALNOŚCIĄ</t>
  </si>
  <si>
    <t xml:space="preserve">Ceny 0,00 
+ w przyszłym tygodniu wraca osoba odpowiedzialna za to z urlopu
ID: 4027298 (SuperMerchant_IQnails) SM:
BLT_4027298_b7f97f9e8af7484b0b7a80c2cda8155fc4a9672d41147f35­3f452a11249f794924f737b9cdb378e8507a536­8aeda5ed7242000a2e2d8­9796e0b35d4d980b0cef699c13fae6e2b7566b385ebbf18eac442873bb50­0d739001b850b28da­5f08cb1dc584f3468e954079c7144819dc2d6c73e22­c84f3501cfb92333
ID: 4027298 (SuperMerchant_IQnails) GREAT:
BLT_4027298_bc164f7e960bacd8345aa88e8b370dd06a645cd9ce836c61­8a48bd02289f895e83531cf9703586a3a401dd0­3d245a1ccfb85c7840a00­3a35a0ba887560f8d1d92497d1a170718390abc60b7dc897afec2ea9d5c4­99ce4cb0066f5f50f­c4ae70171522f5f4fbaf201c9e04830e6baf3619a57­dfe1f428b2df433e
ID: 4027298 (SuperMerchant_IQnails) EXTRA:
BLT_4027298_93cc6e7964a8d5c2dc49de9d37849b294e54ab07a1b71d2b­00bf1dcf8651a226e339f1ea167061ec4932487­a3df15796f5a6cfbc8dbb­59d668a9d8cda37aa32998c22b402fa222066269f8222f6868ea2ba0cd6f­6eeb7dd7628554473­459ff8bbb76f870f111db62fcf02193555511901b8d­a62f8e3cfe0d08b4</t>
  </si>
  <si>
    <t xml:space="preserve">k.madejska@iqnails.pl</t>
  </si>
  <si>
    <t xml:space="preserve">7252103766</t>
  </si>
  <si>
    <t xml:space="preserve">4027298</t>
  </si>
  <si>
    <t xml:space="preserve">+48733102021</t>
  </si>
  <si>
    <t xml:space="preserve">{'id': '86c4y7j4g', 'name': 'IQDent sp. z o.o. (IQNails)', 'status': 'merchants', 'color': '#87909e', 'custom_type': 3, 'team_id': '4659923', 'deleted': False, 'url': 'https://app.clickup.com/t/86c4y7j4g', 'access': True}</t>
  </si>
  <si>
    <t xml:space="preserve">{'id': '86c4x346z', 'name': 'IQDent sp. z o.o.', 'status': 'akceptacja', 'color': '#008844', 'custom_type': None, 'team_id': '4659923', 'deleted': False, 'url': 'https://app.clickup.com/t/86c4x346z', 'access': True}</t>
  </si>
  <si>
    <t xml:space="preserve">86c4gr6tt</t>
  </si>
  <si>
    <t xml:space="preserve">PRZEDSIĘBIORSTWO WIELOBRANŻOWE "ADAM"</t>
  </si>
  <si>
    <t xml:space="preserve">SH: BLT_3011183_a442bec3af5f5b880525889867cd79cb113424d927996082b1e81cd06e13f1ef2e610b40586b22d9194cdf675831dd05e0cc36aae8f55fb14d82980f3a22bed0396b4b37e7078530cef35dd5f774a23fa22ffe831e3fcc1d6cb0a8b28331a09fa2c5e21f0c346a639f4448faa0df625b36309ebaed90f44d3642
GREAT: BLT_3011183_445637e0f6f4177f67d4f9270f506d885e9e48c4ad55c9f176d0c881fa65ed91889f1fb5eb6981849dd3212e67a45e6b1d07007db7aed7b7e0a8bcb8f04c7c155e23c10d9ecf6bf63b148f0f07dd6ae4e4bca23dc2baa62f3889909867129b518c12c418c6a71f3516d898723b409b025ccaefe1ee6fac0291fa
EXTRA: BLT_3011183_ca09db86aace994f27bae0ea78035ce08e0669920d16f3c63c225ad8948309ba4a9a1efd2330973ec76aff3443c38cddeda52d29c0cc49704fa4185feaaf81b9745c214d9d535ea09171962b7d375fef979baa18977440cea6d2866163f8a5a2203c323cb732d89550d86f7a35b4ee7d3bfb3fbaff93708b5974</t>
  </si>
  <si>
    <t xml:space="preserve">sklep@zniczeadam.pl</t>
  </si>
  <si>
    <t xml:space="preserve">9290098927</t>
  </si>
  <si>
    <t xml:space="preserve">3011183</t>
  </si>
  <si>
    <t xml:space="preserve">+48785651881</t>
  </si>
  <si>
    <t xml:space="preserve">https://zniczeadam.pl/</t>
  </si>
  <si>
    <t xml:space="preserve">{'id': '86c4q0kat', 'name': 'Przedsiębiorstwo Wielobranżowe Adam', 'status': 'akceptacja', 'color': '#008844', 'custom_type': None, 'team_id': '4659923', 'deleted': False, 'url': 'https://app.clickup.com/t/86c4q0kat', 'access': True}</t>
  </si>
  <si>
    <t xml:space="preserve">86c4gr4yy</t>
  </si>
  <si>
    <t xml:space="preserve">Maria Owczarek</t>
  </si>
  <si>
    <t xml:space="preserve">myokonaturaldirection@gmail.com</t>
  </si>
  <si>
    <t xml:space="preserve">9372425261</t>
  </si>
  <si>
    <t xml:space="preserve">3005159</t>
  </si>
  <si>
    <t xml:space="preserve">+48576713773</t>
  </si>
  <si>
    <t xml:space="preserve">86c4gr2z5</t>
  </si>
  <si>
    <t xml:space="preserve">4KOM sp z o.o.</t>
  </si>
  <si>
    <t xml:space="preserve">BLT_1002584_167d96e17f07cb8f06fae76fc184c5e6e51d4eb360a0fc8e10b6aec29a31d7a8644d93420b247c39c5e4e0775f042a3fa15abe49c243e984523346b12ed114d053b8dfed3c9a7a25820d918499dee5df3dbe0113022929ada6c2360643ff34c7a2eb4b527ba5f4c14b539672d20d5e6777b25cc95ee57a78d738
BLT_1002584_19632cdecd0b29096905128e6854a87137d3e720d0b4edde5208e72a142333169d669d33ba429ed53e1ff20d6e8dc9b43cbb22b96cd4030530395d1b5afae0b846342d35bc0739da31a7e3a19ed0b20e9c9705ff857b4f617dd88ea57d28ecec9e1a2d30e6588a437f0d0e2601f7713aed36456cbbfd517f7583
BLT_1002584_63b3ee03c3614a83d8d8ba2789bf9c7a52005bd3fb49ed8ea1f0ae1ccc3c2853a8de34dc5b2ac703e52558c843d872d609c9c7773819bd0271d13b1b866982ca47a321611d72c305d5b909fc11eb4dabf407c13ef49945a25c47a0888b3608ee6aa852659a969517846346a2ac435e4a56d4340e2a99e867e1f2</t>
  </si>
  <si>
    <t xml:space="preserve">przemyslaw@4kom.pl</t>
  </si>
  <si>
    <t xml:space="preserve">7312075477</t>
  </si>
  <si>
    <t xml:space="preserve">1002584</t>
  </si>
  <si>
    <t xml:space="preserve">+48505820837</t>
  </si>
  <si>
    <t xml:space="preserve">{'id': '86c4mf926', 'name': '4kom sp z o.o.', 'status': 'merchants', 'color': '#87909e', 'custom_type': 3, 'team_id': '4659923', 'deleted': False, 'url': 'https://app.clickup.com/t/86c4mf926', 'access': True}</t>
  </si>
  <si>
    <t xml:space="preserve">{'id': '86c4hc164', 'name': '4kom sp. z o.o.', 'status': 'akceptacja', 'color': '#008844', 'custom_type': None, 'team_id': '4659923', 'deleted': False, 'url': 'https://app.clickup.com/t/86c4hc164', 'access': True}</t>
  </si>
  <si>
    <t xml:space="preserve">86c4gqy4v</t>
  </si>
  <si>
    <t xml:space="preserve">GALERIA -MALARSTWA.PL</t>
  </si>
  <si>
    <t xml:space="preserve">BLT_1002204_33d139bb51bcdb5f3e1ea1d56de263b4db4f2b644a018dba52008b12e5f85d14bf0440cc65a74a39aa9635a1952c548ee52f94b49d1a04b5a170d5a9e84b0f72c5bf5100d22031d51df53be5ae8f56c9410fad2d6890f8641be9eeeb6487eb1423f64b087fedaa2fc65870e81de648e6aeb8ea9db4e6d4036b33
BLT_1002204_ec1b4e7a5b4083ad2ec0bdf737d2c7b952568b3c8af73de541c6c2c7ed39f5f9c56195af370d10e57464a7a64477983ab8c4e35442f61563b8c7105f4f8eab43fe57f3e7dc7b15f79c2684ffce9615c49cc3e8af1190aa2ac7adcb632f3b0d3868e7766de8f5b89993f54eb606ff2af2cd1e50de61f6db47e9fd
BLT_1002204_329fb558b9d24285739295e0db25505169300b333d327dc684cb7cbd8f387a0770ed7ed2591e765a088f8e0d79a765562b1eb013f71413c6833108aa0a6857cf219abf05ef52a2b4ad724b492b98173cde915a546b067c0706fced8c1eb096a760109b79b83c0bb6c3fe9ca7a560e37628fa1f82103e8281d93a</t>
  </si>
  <si>
    <t xml:space="preserve">adam@galeria-malarstwa.pl</t>
  </si>
  <si>
    <t xml:space="preserve">6261555148</t>
  </si>
  <si>
    <t xml:space="preserve">1002204</t>
  </si>
  <si>
    <t xml:space="preserve">503356488</t>
  </si>
  <si>
    <t xml:space="preserve">https://monicamirafiori.eu/;https://galeria-malarstwa.pl/</t>
  </si>
  <si>
    <t xml:space="preserve">{'id': '86c4zjwvp', 'name': 'galeria-malarstwa.pl', 'status': 'merchants', 'color': '#87909e', 'custom_type': 3, 'team_id': '4659923', 'deleted': False, 'url': 'https://app.clickup.com/t/86c4zjwvp', 'access': True}</t>
  </si>
  <si>
    <t xml:space="preserve">28</t>
  </si>
  <si>
    <t xml:space="preserve">86c4gqw80</t>
  </si>
  <si>
    <t xml:space="preserve">PREZMEDIA PRZEMYSŁAW JĘDRZEJCZYK</t>
  </si>
  <si>
    <t xml:space="preserve">prez@prezmedia.com</t>
  </si>
  <si>
    <t xml:space="preserve">8381593767</t>
  </si>
  <si>
    <t xml:space="preserve">1005567</t>
  </si>
  <si>
    <t xml:space="preserve">+48505020161</t>
  </si>
  <si>
    <t xml:space="preserve">https://www.wgalopie.pl</t>
  </si>
  <si>
    <t xml:space="preserve">{'id': '86c4hqfwd', 'name': 'PREZMEDIA Przemysław Jędrzejczyk', 'status': 'akceptacja', 'color': '#008844', 'custom_type': None, 'team_id': '4659923', 'deleted': False, 'url': 'https://app.clickup.com/t/86c4hqfwd', 'access': True}</t>
  </si>
  <si>
    <t xml:space="preserve">86c4gqvwc</t>
  </si>
  <si>
    <t xml:space="preserve">4commerce Krystian Wróblewski</t>
  </si>
  <si>
    <t xml:space="preserve">4commerce.krystianwroblewski@gmail.com</t>
  </si>
  <si>
    <t xml:space="preserve">8911511011</t>
  </si>
  <si>
    <t xml:space="preserve">3013304</t>
  </si>
  <si>
    <t xml:space="preserve">+48737333261</t>
  </si>
  <si>
    <t xml:space="preserve">86c4gqtwj</t>
  </si>
  <si>
    <t xml:space="preserve">Wstecz Jakub Zaborowski</t>
  </si>
  <si>
    <t xml:space="preserve">biuro.wstecz@yahoo.com</t>
  </si>
  <si>
    <t xml:space="preserve">6783183929</t>
  </si>
  <si>
    <t xml:space="preserve">1011128</t>
  </si>
  <si>
    <t xml:space="preserve">+48606135473</t>
  </si>
  <si>
    <t xml:space="preserve">86c4gqtw4</t>
  </si>
  <si>
    <t xml:space="preserve">Kratki.pl Marek Bal</t>
  </si>
  <si>
    <t xml:space="preserve">info@kratki.com</t>
  </si>
  <si>
    <t xml:space="preserve">7961158007</t>
  </si>
  <si>
    <t xml:space="preserve">1002620</t>
  </si>
  <si>
    <t xml:space="preserve">+48792993222</t>
  </si>
  <si>
    <t xml:space="preserve">86c4gqt2g</t>
  </si>
  <si>
    <t xml:space="preserve">POLCOVER MATEUSZ NAWROCKI</t>
  </si>
  <si>
    <t xml:space="preserve">mateusz@polcover.pl</t>
  </si>
  <si>
    <t xml:space="preserve">9680967561</t>
  </si>
  <si>
    <t xml:space="preserve">8048</t>
  </si>
  <si>
    <t xml:space="preserve">+48600100236</t>
  </si>
  <si>
    <t xml:space="preserve">86c4gqrqt</t>
  </si>
  <si>
    <t xml:space="preserve">PPUH EURO ANNA WIŚNIEWSKA</t>
  </si>
  <si>
    <t xml:space="preserve">alekorale-elblag@op.pl</t>
  </si>
  <si>
    <t xml:space="preserve">5780136840</t>
  </si>
  <si>
    <t xml:space="preserve">4004975</t>
  </si>
  <si>
    <t xml:space="preserve">502163315</t>
  </si>
  <si>
    <t xml:space="preserve">86c4gqr1k</t>
  </si>
  <si>
    <t xml:space="preserve">SANPERO Jakub Grudzień</t>
  </si>
  <si>
    <t xml:space="preserve">BLT_5035769_a3dd71a5cf94c14cb08f672fc7a34ed3fbaaec956bffdf0b0ae103da72ea1187f23c96657f3a1e6a5dbcd20d548974fa0b93715e871fe06095ad4d38f66cde871cc2297ebd34eedc979a990184a3524b4a07260bf1e66f278c9c99f2af0f4d6a23c43d59e25ee78a29465a0e9022573f30c5ab4afb2bb54b4908
BLT_5035769_1a0a7042ae61ac062903f6661a7eb05088a4a27d46cd8b2a8370092aec019dee9abb25253bff2432ea1f5a2f31e8c3bf8a9ce8a3697c2a1bca59994cfd74aec5b2d3037e0423cd14b35c7fd9f0f2d434a8cd339f71a85a9baab7239a1373efcd965cfea7c362b1430461112a61e247378fc27b5336fad6c4fa76
BLT_5035769_406c8c274105e2ca6bfaf51078f1d73fdacfb96742bafec56d440271a5131af9458a88c285b844a233e6d3da76a6318da637707e8e30b3788abce31c1b9ab4c2adc44715eff6f8b0696f3c6e91d5b51fe1b5f922406eba83df047cccaf1d6524d09288bf33cb1835c86ca4a336a6ef4453b4aae72a4be7e3aa0f</t>
  </si>
  <si>
    <t xml:space="preserve">biuro@grunee.pl</t>
  </si>
  <si>
    <t xml:space="preserve">6631637916</t>
  </si>
  <si>
    <t xml:space="preserve">5035769</t>
  </si>
  <si>
    <t xml:space="preserve">+48604369290</t>
  </si>
  <si>
    <t xml:space="preserve">{'id': '86c4j8ju6', 'name': 'SANPERO Jakub Grudzień', 'status': 'akceptacja', 'color': '#008844', 'custom_type': None, 'team_id': '4659923', 'deleted': False, 'url': 'https://app.clickup.com/t/86c4j8ju6', 'access': True}</t>
  </si>
  <si>
    <t xml:space="preserve">86c4gqqzw</t>
  </si>
  <si>
    <t xml:space="preserve">P.P.H.U. "KRAJNA" Dawid Jagodziński</t>
  </si>
  <si>
    <t xml:space="preserve">Niestety muszę zrezygnować.
Nadanie numerów EAN przerasta moje możliwości finansowe.</t>
  </si>
  <si>
    <t xml:space="preserve">pphu.krajna@gmail.com</t>
  </si>
  <si>
    <t xml:space="preserve">7642237799</t>
  </si>
  <si>
    <t xml:space="preserve">1009566</t>
  </si>
  <si>
    <t xml:space="preserve">+48727939942</t>
  </si>
  <si>
    <t xml:space="preserve">86c4gqqnb</t>
  </si>
  <si>
    <t xml:space="preserve">VIPTECHNOLOGY TOMASZ FATYGA</t>
  </si>
  <si>
    <t xml:space="preserve">BLT_16569_3b1b8126d0b71ae97031da7a9f2a32680320e5cb11f3d28e03ca91429d2faf2addea7bd6945ad883edb43af452a5645aafb8c76143d450a1b499b95fd033c2f44a9a31f2870ea4db02dfae4209c12f3395e201cecd095fcdc42dd713f23c8eb27e6f02667f6a5d0ce3a61a7fc831ffedd6e6738ebabe151b7e6028
BLT_16569_e1f08858959069d1331b8a4b783eb807572ddfd0e4a9ef71a2a07215f6557e9f113cec08b7061e3b7b7d808331ecc1600dfeaa3fb0bd1192bf02f63c7d83dc468926e881f972fea9c10a4b565420be5681f42178fbb65d4924dc7d1c6ee4f0101dd6dafe4b8fbb31db0c6096948e6275ab5fe5c7628435a1cb6e35
BLT_16569_df3351c948a0a370999d748acbd60ed1877bdf58aaf4597c234e249e856cf897af37364815cd2ae7ea2aca7dbbe782df0e4fc7448296dd2752bb745c9bfec41937951c1b594604cc3c849c4b0ff5fa3ff39660af4918715d2ffff484b05f711dd95a18d492bd8bdfe937b307bc9c8dbb6b759336f51f23964e77b5</t>
  </si>
  <si>
    <t xml:space="preserve">ok@viptechnology.pl</t>
  </si>
  <si>
    <t xml:space="preserve">9112008997</t>
  </si>
  <si>
    <t xml:space="preserve">16569</t>
  </si>
  <si>
    <t xml:space="preserve">+48500277227</t>
  </si>
  <si>
    <t xml:space="preserve">{'id': '86c4ka3p8', 'name': 'VIPTECHNOLOGY TOMASZ FATYGA', 'status': 'akceptacja', 'color': '#008844', 'custom_type': None, 'team_id': '4659923', 'deleted': False, 'url': 'https://app.clickup.com/t/86c4ka3p8', 'access': True}</t>
  </si>
  <si>
    <t xml:space="preserve">86c4gqqmy</t>
  </si>
  <si>
    <t xml:space="preserve">BIALAS-FLOWER AGNIESZKA BIAŁAS</t>
  </si>
  <si>
    <t xml:space="preserve">sklep@kwiateo.pl</t>
  </si>
  <si>
    <t xml:space="preserve">9471754424</t>
  </si>
  <si>
    <t xml:space="preserve">1002489</t>
  </si>
  <si>
    <t xml:space="preserve">609056078</t>
  </si>
  <si>
    <t xml:space="preserve">86c4gqqbh</t>
  </si>
  <si>
    <t xml:space="preserve">BAMBOOLIFE SPÓŁKA Z OGRANICZONĄ ODPOWIEDZIALNOŚCIĄ</t>
  </si>
  <si>
    <t xml:space="preserve">-  bamboolove_BLC_SM      kod:   BLT_2009508_011fc620bb6cc40ef0235a34f4eba69d735388ebf39c666add5697f1c19852fff213803e2aa046d0ab07db5cc85fb3275967b027a7f586ca0892bf973a7a075c5fc5d21a0b540fa4cd61ebe484b5fc3cf37df0a09d1bb9243592d4626325a351ac8ecd46f3e8b1d9c6b0b8acbbdcd54bcd7228981b1df574a488
-  bamboolove_BLC_GREAT    kod    BLT_2009508_15cd147f1c5f4b568b6da3f33c653de7789f5e114129c7ac47379977b6e52a0fd7dcdf2224a7341b7cabfbae9165a10c5d7357bab2365f65e7671e862d122e304f91a3218cebccbd29c262457616d1e97f97b5f5596bb2e9b975ec24f8f76648aaa5f7a77ecfa922af87c6689d04bed9731ebb0b220daa1e95d4
-  bamboolove_BLC_EXTRA  kod: BLT_2009508_aceeca67c211f636d51a3e3fd259b52a0785915b0e1334e9b8cb5d46ab290bd6ebb49be2acfa3688d3404bc8d511ac45d36788118f7b17eb25ec305882a520b57f18e9231f310232240295626c2edfd4f32a1bbde7c0573db66e744b3cd0215b3125808dcab07520dbeb985978278f9f0460d846d5b701b14190</t>
  </si>
  <si>
    <t xml:space="preserve">kontakt@bamboolife.pl</t>
  </si>
  <si>
    <t xml:space="preserve">5361946273</t>
  </si>
  <si>
    <t xml:space="preserve">2009508</t>
  </si>
  <si>
    <t xml:space="preserve">+48667987667</t>
  </si>
  <si>
    <t xml:space="preserve">{'id': '86c4pdqq6', 'name': 'Bamboolife sp. z o. o.', 'status': 'akceptacja', 'color': '#008844', 'custom_type': None, 'team_id': '4659923', 'deleted': False, 'url': 'https://app.clickup.com/t/86c4pdqq6', 'access': True}</t>
  </si>
  <si>
    <t xml:space="preserve">86c4gqqbe</t>
  </si>
  <si>
    <t xml:space="preserve">BM SERWIS SPÓŁKA Z OGRANICZONĄ ODPOWIEDZIALNOŚCIĄ</t>
  </si>
  <si>
    <t xml:space="preserve">05.08. - brak produktów do importu 
Pierwszy: BLT_5017002_bd7e057c5ed658cc28569ca582c5a66f211f38c21ddc8376703e959f02c8d721ba59f112396bf76b0b211f878b056235883072f13efac5de92e19deb8c8bfe31d528e54cf53289e8d2a40f738d30e8b6c782403aeae8cfaf7a7e616daff575e616728bd55bbfc7aa089f73c80130f01ea09cef10b90cd2c5db7f
Drugi: BLT_5017002_a01ac6874ffb2494e25e39d04349af322f90df54873605f843adc67624ba4d2dfcdf89652ae79fbf8d5e087fe7ec8bf645fad0516cea2b37abbc7f32352eabe26141f4e097c0ecd5fdc76a1981045c15a36f9cc2833fcc7f65ad83e64b63472a8abfa08a5a525663c1c555db3699b8055a3662521066371dd4ca
Trzeci: BLT_5017002_ee2764819560151f391cc540e5168cbff67aa32e4beee5ce89090b8b646cd662d1062f4c30eece349f1fa0307a4121bd99dc0b0ce6405a5e780cc9b9fede3fdb8b01f4e36194dbf47779f348d575b4d0c4668f9d74a383453afa948eddcfc65ac6f312c2ed719036ac95aaf46286c20179c832e2767aabc165e3</t>
  </si>
  <si>
    <t xml:space="preserve">biuro@bmserwis.net</t>
  </si>
  <si>
    <t xml:space="preserve">9542793125</t>
  </si>
  <si>
    <t xml:space="preserve">5017002</t>
  </si>
  <si>
    <t xml:space="preserve">+48601960358</t>
  </si>
  <si>
    <t xml:space="preserve">{'id': '86c4rp8wz', 'name': 'BM Serwis sp. z o.o.', 'status': 'merchants', 'color': '#87909e', 'custom_type': 3, 'team_id': '4659923', 'deleted': False, 'url': 'https://app.clickup.com/t/86c4rp8wz', 'access': True}</t>
  </si>
  <si>
    <t xml:space="preserve">{'id': '86c4pgfqh', 'name': 'BM Serwis sp. z o.o.', 'status': 'akceptacja', 'color': '#008844', 'custom_type': None, 'team_id': '4659923', 'deleted': False, 'url': 'https://app.clickup.com/t/86c4pgfqh', 'access': True}</t>
  </si>
  <si>
    <t xml:space="preserve">86c4gqpt6</t>
  </si>
  <si>
    <t xml:space="preserve">GADGETS GENTLE DANIEL PŁUDOWSKI</t>
  </si>
  <si>
    <t xml:space="preserve">daniel.pludowski11@gmail.com</t>
  </si>
  <si>
    <t xml:space="preserve">5322089066</t>
  </si>
  <si>
    <t xml:space="preserve">4015925</t>
  </si>
  <si>
    <t xml:space="preserve">791115135</t>
  </si>
  <si>
    <t xml:space="preserve">86c4gqpkk</t>
  </si>
  <si>
    <t xml:space="preserve">86c4gqnr3</t>
  </si>
  <si>
    <t xml:space="preserve">Przedsiębiorstwo Handlowo Usługowe Paweł Kaczmarek</t>
  </si>
  <si>
    <t xml:space="preserve">SM BLT_6004079_bb5e63afca617178b23a1bcfae34fd795c0dd1a47bef41da57d25ac23015faa1023ed79546812c619f62ae7778c862ec60127f7897b8782a23e37747e5e28b8cc46da89139cc0929f031b48b4c9a55bd99379d3eb2f96a760432670ad3c4c16358d4e55a49cf6e2fc3c0d7867e6dd34eec4abdfe27121ffbe5f0
GREAT
BLT_6004079_8ec540c08bdd91ad5dc6a1be847d34f83eb9e61eb66f90b6f098cbd3aabb39064bfc83686c0226f018b763e1cfa9c7d33474e3a08c807d4c464553c41ee536cd4f835b3f7e8280a90bf753079e50a19e0c578ca381f849f352f6418f289791a3c9b9ae00ad75a368921d62d70ba7745739a84093c6c6b79be670
EXTRA
BLT_6004079_61bb989a242038a5b6f91066bee2923a471a0e836a891182bcd69fa1ccbd38ae9a12ae2cb524fdfddf254f6e2d64b1deb0f300ce3df7f8d1eef650f24776a10330fbf56db76756290de412cb3ac8ff965ccbf8e49f43878250296a216097ff5ae331c8e58888b6450ee066eb57cd2b20df9e3fe41c08e3de274c</t>
  </si>
  <si>
    <t xml:space="preserve">biuro@safe4sport.pl</t>
  </si>
  <si>
    <t xml:space="preserve">9721078362</t>
  </si>
  <si>
    <t xml:space="preserve">6004079</t>
  </si>
  <si>
    <t xml:space="preserve">+48724804904</t>
  </si>
  <si>
    <t xml:space="preserve">{'id': '86c4q5jxf', 'name': 'Przedsiębiorstwo Handlowo Usługowe Paweł Kaczmarek', 'status': 'merchants', 'color': '#87909e', 'custom_type': 3, 'team_id': '4659923', 'deleted': False, 'url': 'https://app.clickup.com/t/86c4q5jxf', 'access': True}</t>
  </si>
  <si>
    <t xml:space="preserve">{'id': '86c4jqmyb', 'name': 'Przedsiębiorstwo Handlowo Usługowe Paweł Kaczmarek', 'status': 'akceptacja', 'color': '#008844', 'custom_type': None, 'team_id': '4659923', 'deleted': False, 'url': 'https://app.clickup.com/t/86c4jqmyb', 'access': True}</t>
  </si>
  <si>
    <t xml:space="preserve">86c4gqncd</t>
  </si>
  <si>
    <t xml:space="preserve">EXPERT ARTUR MISTERKIEWICZ</t>
  </si>
  <si>
    <t xml:space="preserve">BLT_3015557_d3daa1e67ab63e99b6e98be5750a5f885e429c0fd969c2d5425c1c7ac81201ec58260af9ebe6601807ba3f314960ce2fcb1746321255dee029f2f5a14e638e653be40e90e9ea740f9659528d4e5120750f1ec23b69586b02064de6ce55e0ebbf0eacc905da39cc9fea339172c3e11814e4932c51a62ea7a5adb7
BLT_3015557_a61d6d5759b9b133bcb5fe6c06e1d24b8f5cc6f54a0fe6e79e51b330945305fd0dfd24b4cad694e2197b879a5265754a22ff6b81c827957a80345f168c5edfd87906d12ac809ee31663e3f7d159c964555f88e2a7675c65cef980ddb4dde619ae06f22f7361e3f6ba62fb38bbe372d173b25f99b0cdce665ce79
BLT_3015557_de49d669954d6b5bb08c7e1944f13e47ab91273d4ccd42198ec4e74925d7fc7254df564f88d4e9c988538d6ccfd56b7cb06954c2ac848228df86bc02abf8f8e1ef1a072547871a29525f5d8cdfef9f92a1dddefb10f41fce42830807a802724b23567dfa6d97cf02e266eee8894871bc2aafd4c76b97797cf123</t>
  </si>
  <si>
    <t xml:space="preserve">artur301pl@gmail.com</t>
  </si>
  <si>
    <t xml:space="preserve">9590431940</t>
  </si>
  <si>
    <t xml:space="preserve">3015557</t>
  </si>
  <si>
    <t xml:space="preserve">+48608299105</t>
  </si>
  <si>
    <t xml:space="preserve">{'id': '86c4zq059', 'name': 'Expert Artur Misterkiewicz', 'status': 'merchants', 'color': '#87909e', 'custom_type': 3, 'team_id': '4659923', 'deleted': False, 'url': 'https://app.clickup.com/t/86c4zq059', 'access': True}</t>
  </si>
  <si>
    <t xml:space="preserve">{'id': '86c4z4hhb', 'name': 'Expert Artur Misterkiewicz', 'status': 'akceptacja', 'color': '#008844', 'custom_type': None, 'team_id': '4659923', 'deleted': False, 'url': 'https://app.clickup.com/t/86c4z4hhb', 'access': True}</t>
  </si>
  <si>
    <t xml:space="preserve">25</t>
  </si>
  <si>
    <t xml:space="preserve">86c4gqn9z</t>
  </si>
  <si>
    <t xml:space="preserve">XiamaX Sp. z o.o.</t>
  </si>
  <si>
    <t xml:space="preserve">office@xiamax.pl</t>
  </si>
  <si>
    <t xml:space="preserve">8992861814</t>
  </si>
  <si>
    <t xml:space="preserve">1011230</t>
  </si>
  <si>
    <t xml:space="preserve">+48507490464</t>
  </si>
  <si>
    <t xml:space="preserve">{'id': '86c4hm71x', 'name': 'XiamaX Sp. z o.o.', 'status': 'akceptacja', 'color': '#008844', 'custom_type': None, 'team_id': '4659923', 'deleted': False, 'url': 'https://app.clickup.com/t/86c4hm71x', 'access': True}</t>
  </si>
  <si>
    <t xml:space="preserve">86c4gqmy2</t>
  </si>
  <si>
    <t xml:space="preserve">Traba Trade Sp. z o.o.</t>
  </si>
  <si>
    <t xml:space="preserve">05.08</t>
  </si>
  <si>
    <t xml:space="preserve">michal.ociepka@trabatrade.com</t>
  </si>
  <si>
    <t xml:space="preserve">9151812166</t>
  </si>
  <si>
    <t xml:space="preserve">22940</t>
  </si>
  <si>
    <t xml:space="preserve">+48501818523</t>
  </si>
  <si>
    <t xml:space="preserve">86c4gqmrj</t>
  </si>
  <si>
    <t xml:space="preserve">KJK Justyna Kwolek</t>
  </si>
  <si>
    <t xml:space="preserve">ID: 5020034 (KJK Justyna Kwolek) SM
BLT_5020034_9163b09d0ecd76eed36f710fa89c47713e84763a65d9ee01246d3fb3320431d5b8eb6236b7b7dc974894c51e6e3b8d0d09ee08f2e98ad3f4069331759949966d7e306d31ece88205970419cabf342234fe304a2699951013a1fd26167860b3e54a3ebf43d8ea120c4effc2ccdcbedf6317f703dafc8105fe5c38
ID: 5020034 (KJK Justyna Kwolek) GREAT
BLT_5020034_85cddb8617a2692cab9c8ccc2e8684fa159e10d2eb4c53c12e11260d9eeb940cc27a8d3a02ca7f1090e08ea91d30bfb2e746f30f57ed6a1ace6fc6b29b341f57f58390de03ab4a439332b09400058c3225efaadebb0fa9507f447f7fed0f111d746c9262e6580feb3d9181d21f3491379f5c77c067ce0a49b695
ID: 5020034 (KJK Justyna Kwolek) EXTRA
BLT_5020034_54c93c6dd45161f88750755d9bf4d1b81e1e56f7979af3330c8ca23f47d7a99dd142a755389332f0378cb194c839d7df035735990cd9fdea3d8a62efca332d1318ba76cb80e27dc80a90ea7001abc644638c7e75ae516ae1ca576d1925c6ed867c44a4ff858a35a0b2ef806872fddf24fc4128abfe18312534b0</t>
  </si>
  <si>
    <t xml:space="preserve">kjk.sklep@gmail.com</t>
  </si>
  <si>
    <t xml:space="preserve">6861308955</t>
  </si>
  <si>
    <t xml:space="preserve">5020034</t>
  </si>
  <si>
    <t xml:space="preserve">+48691591759</t>
  </si>
  <si>
    <t xml:space="preserve">https://kjk-store.pl/</t>
  </si>
  <si>
    <t xml:space="preserve">{'id': '86c4kwget', 'name': 'KJK Justyna Kwolek', 'status': 'merchants', 'color': '#87909e', 'custom_type': 3, 'team_id': '4659923', 'deleted': False, 'url': 'https://app.clickup.com/t/86c4kwget', 'access': True}</t>
  </si>
  <si>
    <t xml:space="preserve">{'id': '86c4jd21a', 'name': 'KJK Justyna Kwolek', 'status': 'akceptacja', 'color': '#008844', 'custom_type': None, 'team_id': '4659923', 'deleted': False, 'url': 'https://app.clickup.com/t/86c4jd21a', 'access': True}</t>
  </si>
  <si>
    <t xml:space="preserve">86c4gqkmj</t>
  </si>
  <si>
    <t xml:space="preserve">BRANDTRIP SPÓŁKA Z OGRANICZONĄ ODPOWIEDZIALNOŚCIĄ</t>
  </si>
  <si>
    <t xml:space="preserve">BLT_5031134_a5a5a6888b6a32a7f57c17463633feb18f87511cd0a7db87ac3830086193f9198619d64e4e455a52f5ade100e15d75d95328681c60d7e0fd8a4317f4767fc82461ed5e263bab8e665e831a97edc57ee8b8e6f6db7bed6e79bd5e2983441a8df95e34c7f88e333255853f3ac6530dace7d7b2f5bae495e7d645bc
BLT_5031134_86063e72cc1605e38f4b62956ddfeb745f71c855ea335680368bdd999768c55fae29e36d1f9332be64f62b6d9a1597880e27af6aa6ec777cc656ba0b4b0492cc860fc9ea2e2cc59128ad84766dd7fe86818bf6f03926c7d1d392b02a9b1b1f4d6e557a323e9ecd2f87b8921d09f30c67425e5583eee1511db982
BLT_5031134_1777bad08dd9e1ca180337d74d9ce96cdd395b05dc83c434d9641b7c9c461b206d7bfc214aefdb839e206e2dec20d435cea70cfee50003a19b25b67aef83ebe99bab8ef2b5f57af63c590b21051710ed5534763a102601d255ff2bbb1b954859a5eb080c4170c3adaf2eac9852ba968b50ac924b85a405aab104</t>
  </si>
  <si>
    <t xml:space="preserve">amz@brandtrip.com.pl</t>
  </si>
  <si>
    <t xml:space="preserve">8971936091</t>
  </si>
  <si>
    <t xml:space="preserve">5031134</t>
  </si>
  <si>
    <t xml:space="preserve">+48663309394</t>
  </si>
  <si>
    <t xml:space="preserve">https://travelight.pl</t>
  </si>
  <si>
    <t xml:space="preserve">{'id': '86c4hmure', 'name': 'BRANDTRIP SPÓŁKA Z OGRANICZONĄ ODPOWIEDZIALNOŚCIĄ', 'status': 'merchants', 'color': '#87909e', 'custom_type': 3, 'team_id': '4659923', 'deleted': False, 'url': 'https://app.clickup.com/t/86c4hmure', 'access': True}, {'id': '86c4hmrj9', 'name': 'BRANDTRIP SPÓŁKA Z OGRANICZONĄ ODPOWIEDZIALNOŚCIĄ', 'status': 'merchants', 'color': '#87909e', 'custom_type': 3, 'team_id': '4659923', 'deleted': False, 'url': 'https://app.clickup.com/t/86c4hmrj9', 'access': True}</t>
  </si>
  <si>
    <t xml:space="preserve">{'id': '86c4gynhc', 'name': 'Brandtrip sp. z o.o.', 'status': 'akceptacja', 'color': '#008844', 'custom_type': None, 'team_id': '4659923', 'deleted': False, 'url': 'https://app.clickup.com/t/86c4gynhc', 'access': True}</t>
  </si>
  <si>
    <t xml:space="preserve">86c4gqjur</t>
  </si>
  <si>
    <t xml:space="preserve">X-AR Agnieszka Rabiega</t>
  </si>
  <si>
    <t xml:space="preserve">agnieszka.rabiega@gmail.com</t>
  </si>
  <si>
    <t xml:space="preserve">9222930282</t>
  </si>
  <si>
    <t xml:space="preserve">3005077</t>
  </si>
  <si>
    <t xml:space="preserve">+48511042651</t>
  </si>
  <si>
    <t xml:space="preserve">86c4gqe60</t>
  </si>
  <si>
    <t xml:space="preserve">MOMA AYURVEDA Marcin Skowroński</t>
  </si>
  <si>
    <t xml:space="preserve">moma@momaayurveda.com</t>
  </si>
  <si>
    <t xml:space="preserve">6971564441</t>
  </si>
  <si>
    <t xml:space="preserve">6001116</t>
  </si>
  <si>
    <t xml:space="preserve">+48661889656</t>
  </si>
  <si>
    <t xml:space="preserve">86c4gqcza</t>
  </si>
  <si>
    <t xml:space="preserve">AT Distribution Artur Tchórz</t>
  </si>
  <si>
    <t xml:space="preserve">EXTRA BLT_3019350_d0ebc5661a8221e28ed1bd0e06ad9c2a94728dae1e114c2e892c3ab8608fad82697e6bd76f5e3800ff969fc22438b70c65f979c38661e9de0a3c82229d0cf59d9054e0f2756bcf24e3ad43e6e8e1d46414bfc6f0778b95566cf6e5d30f3802d157f897c258052bac566a718f9eaecf481bd0b6e22c0849aec55b
SM BLT_3019350_d261092b3a30a4c64b1d6f821050bb19f1e2d7cf9a1186b24e6c1ec032f5bba8623e4bafe4136bd1bd372425e56a364608c504d91f6ad822c4ce012eb8d034dfda08339fa95ea220a76ce5fe0739c7aaa72bc607b2d30e4525d3cda3406beb5d41bc9a1b456f6393d5c24d80f6043d301368cdf1d3b971a73a6c
GREAT BLT_3019350_a6e382e4d89457fe1ae8895bee8378e2aad705a95188a78d279dd1ee911ac7b613e5c22c666972653b91759548faeaa5316ed3a5ab677107f4b7bade5a556da7541cb5abcc2efc675ce8e012aa2da941d112dd6850be72be50ee760b1c84852fd1394cfb55344e9e90b06c3eada6511121a9d3a85911cc4553f6</t>
  </si>
  <si>
    <t xml:space="preserve">mistrallteampl@gmail.com</t>
  </si>
  <si>
    <t xml:space="preserve">7141387909</t>
  </si>
  <si>
    <t xml:space="preserve">3019350</t>
  </si>
  <si>
    <t xml:space="preserve">+48574322287</t>
  </si>
  <si>
    <t xml:space="preserve">{'id': '86c4m7f3y', 'name': 'AT Distribution Artur Tchorz', 'status': 'akceptacja', 'color': '#008844', 'custom_type': None, 'team_id': '4659923', 'deleted': False, 'url': 'https://app.clickup.com/t/86c4m7f3y', 'access': True}</t>
  </si>
  <si>
    <t xml:space="preserve">86c4gqcuq</t>
  </si>
  <si>
    <t xml:space="preserve">Brak konta w bazie Base. / RTR GROUP Spółka z o.o.</t>
  </si>
  <si>
    <t xml:space="preserve">tel: 48605645317 / mail: biuro@rtrgroup.eu
nie odbierają pod tym numerem, wysłałam maila.</t>
  </si>
  <si>
    <t xml:space="preserve">8792674504</t>
  </si>
  <si>
    <t xml:space="preserve">86c4gqc6g</t>
  </si>
  <si>
    <t xml:space="preserve">Lion's Group International Sp. z o.o.</t>
  </si>
  <si>
    <t xml:space="preserve">Mariusz Pawłowski
CEO w firmie Lion's Group International Sp. z o.o.
m.pawlowski@lions-group.pl
+48 509 745 599
NIP: 8982228156
BL ID 4026603
To duży dystrybutor wszystkiego bardzo dynamiczni mi rosną wiec wydaje mi sie ze moze byc cieakwy</t>
  </si>
  <si>
    <t xml:space="preserve">m.pawlowski@lions-group.pl</t>
  </si>
  <si>
    <t xml:space="preserve">8982228156</t>
  </si>
  <si>
    <t xml:space="preserve">4026603</t>
  </si>
  <si>
    <t xml:space="preserve">+48880760502</t>
  </si>
  <si>
    <t xml:space="preserve">86c4gqbwy</t>
  </si>
  <si>
    <t xml:space="preserve">Stroka Design Projektowanie wnętrz</t>
  </si>
  <si>
    <t xml:space="preserve">strokaedyta@gmail.com</t>
  </si>
  <si>
    <t xml:space="preserve">8961614552</t>
  </si>
  <si>
    <t xml:space="preserve">5039965</t>
  </si>
  <si>
    <t xml:space="preserve">+48786853881</t>
  </si>
  <si>
    <t xml:space="preserve">86c4gqb42</t>
  </si>
  <si>
    <t xml:space="preserve">Green-Phone</t>
  </si>
  <si>
    <t xml:space="preserve">biuro@green-phone.pl</t>
  </si>
  <si>
    <t xml:space="preserve">6832109727</t>
  </si>
  <si>
    <t xml:space="preserve">1008000</t>
  </si>
  <si>
    <t xml:space="preserve">+48574379251</t>
  </si>
  <si>
    <t xml:space="preserve">86c4gqaye</t>
  </si>
  <si>
    <t xml:space="preserve">APOSTROF sp. z o.o.</t>
  </si>
  <si>
    <t xml:space="preserve">1. ID: 21292 (APOSTROF) SM
BLT_21292_0fd7e20f838f58613f910e3c6becf7896acbf962380af7fdb9705308b34cdf3ba14e9069aac266e4df37bd26bfb311718fd12df9f826ee4b642906ccb0a3ab511393e35e2e6a9245ee291395f0f80e83b964f136555cf0876d8096dbda0ebb0fa3d2d231bead9471c0c1836262963a5b122a2166c6fbd13aebcdd2
2. ID: 21292 (APOSTROF) GREAT
BLT_21292_c1843e0066778d47f4e54f316331063b45eb5eefb101c34e2e307c7914827e1d8a5495171e2e2f089172a7254fcca0755221b25345bfc8ff154555ea9bd43cc424c6e377bb03a6bd264fa957705d403fce64e89bd33e0320d7af627b8d4f9a1faeff4c75c2bed546f37d3701c37b42ece489a57e962312f2ce2158
3. ID: 21292 (APOSTROF) EXTRA
BLT_21292_52a9217a2f13f6ebec93488fab0c2f4f79b90d7ca6148892fd131dd28ffd8b2f72f6ac637a1949f0cb37bfa5af093b74c2a5f7c3b122cdf57ad1bc4839440ef089425a286d6dfe86ac1688934bb0d646ce1d3939f0a5e7041d7ebdf8390864bdb3d7af42685620b004749c5d1ebeb7e9b6dc19a4b6273ab45a1c3b</t>
  </si>
  <si>
    <t xml:space="preserve">adam.szawlowski@grupacx.pl</t>
  </si>
  <si>
    <t xml:space="preserve">1231071006</t>
  </si>
  <si>
    <t xml:space="preserve">21292</t>
  </si>
  <si>
    <t xml:space="preserve">+48601202941</t>
  </si>
  <si>
    <t xml:space="preserve">https://esprado.pl/</t>
  </si>
  <si>
    <t xml:space="preserve">{'id': '86c4zqexu', 'name': 'Apostrof sp. z o.o.', 'status': 'akceptacja', 'color': '#008844', 'custom_type': None, 'team_id': '4659923', 'deleted': False, 'url': 'https://app.clickup.com/t/86c4zqexu', 'access': True}</t>
  </si>
  <si>
    <t xml:space="preserve">86c4gq7rj</t>
  </si>
  <si>
    <t xml:space="preserve">HIPERNET SPÓŁKA Z OGRANICZONĄ ODPOWIEDZIALNOŚCIĄ SPÓŁKA KOMANDYTOWA</t>
  </si>
  <si>
    <t xml:space="preserve">z.oracz@hipernet.com.pl</t>
  </si>
  <si>
    <t xml:space="preserve">5242394620</t>
  </si>
  <si>
    <t xml:space="preserve">14451</t>
  </si>
  <si>
    <t xml:space="preserve">+48226790145</t>
  </si>
  <si>
    <t xml:space="preserve">{'id': '86c4jw3xn', 'name': 'Hipernet Spółka z ograniczoną odpowiedzialnością Spółka Komandytowa', 'status': 'akceptacja', 'color': '#008844', 'custom_type': None, 'team_id': '4659923', 'deleted': False, 'url': 'https://app.clickup.com/t/86c4jw3xn', 'access': True}</t>
  </si>
  <si>
    <t xml:space="preserve">86c4gptwx</t>
  </si>
  <si>
    <t xml:space="preserve">PIK ZOO SP. Z O.O</t>
  </si>
  <si>
    <t xml:space="preserve">bok@hejzoo.pl</t>
  </si>
  <si>
    <t xml:space="preserve">5272743166</t>
  </si>
  <si>
    <t xml:space="preserve">4013960</t>
  </si>
  <si>
    <t xml:space="preserve">+48502692547</t>
  </si>
  <si>
    <t xml:space="preserve">86c4gpr0n</t>
  </si>
  <si>
    <t xml:space="preserve">ESELLO SPÓŁKA Z OGRANICZONĄ ODPOWIEDZIALNOŚCIĄ</t>
  </si>
  <si>
    <t xml:space="preserve">ID: 5018958 (ESELLO)SH
BLT_5018958_9d7a77e08d08e3d03f7810b3642d2fb1ff3b2374e272451d1cfa342eb0020570095d1a0759c97c3b02ab90a0b55d2e8b06222a08afb11206149b4221f7659a86c44ebd52b5e79dcf285bfed1bc035388ee1cab61512ec41f4c45c6965e42d428549d082b3fa21342e79cc977dc264aa863aee856ea28b9376e50
ID: 5018958 (ESELLO)GREAT
BLT_5018958_a0ec79b98ebf6718610468b7c01c59fc69cb538985400337b9c927bb871dbbdf1704edad4ce1768b2096536598468f672f92d4904728ea54c6eac16f6ffedb0838b5c8ebf734018fdaf394a26d4e9912103382b20133dd8be491a571bdd52037b9a9ebe7998b3d342a66c2a05a2f57ca03322502753dc89647c4
ID: 5018958 (ESELLO)EXTRA
BLT_5018958_5009b24e5795c5cffea800283ffc51524d1321ee88c3db7d8ee6e6f9a7e0ee6e93cde020101871d2cec119b6fbe965500befcbe13ebfedff3c422b4d24e0cefe4ab1562a3cf86da22f470a05e3ecbfde1c15bf7662ec5441143ea1b8570528a2422d0ba34875d438aff39f65d78231a43977068b23b8c5ba4fd6</t>
  </si>
  <si>
    <t xml:space="preserve">dom@pexim.com.pl</t>
  </si>
  <si>
    <t xml:space="preserve">7492112109</t>
  </si>
  <si>
    <t xml:space="preserve">4020950</t>
  </si>
  <si>
    <t xml:space="preserve">515092921</t>
  </si>
  <si>
    <t xml:space="preserve">https://najlepszedlaniemowlat.pl/</t>
  </si>
  <si>
    <t xml:space="preserve">{'id': '86c4m7fme', 'name': 'Esello sp. z o.o.', 'status': 'merchants', 'color': '#87909e', 'custom_type': 3, 'team_id': '4659923', 'deleted': False, 'url': 'https://app.clickup.com/t/86c4m7fme', 'access': True}</t>
  </si>
  <si>
    <t xml:space="preserve">{'id': '86c4jty9j', 'name': 'Esello sp. z o.o.', 'status': 'akceptacja', 'color': '#008844', 'custom_type': None, 'team_id': '4659923', 'deleted': False, 'url': 'https://app.clickup.com/t/86c4jty9j', 'access': True}</t>
  </si>
  <si>
    <t xml:space="preserve">86c4gpj4j</t>
  </si>
  <si>
    <t xml:space="preserve">Firma Handlowa Wera Krzysztof Czuliński</t>
  </si>
  <si>
    <t xml:space="preserve">ID: 1009398 (Wera) SH
 BLT_1009398_427efbac790888af577a926c3b4ed68a123b2321920a777e9d63375a1883a20d53abdb6875d5cd88b82af01b7261b2d3e632727869a05de8cd17e9549618fcc533958620d70ae6353331cafcca304ada6534c302ce4ba4b86cd7d61d5d61fdc5c356039b9c02be73b15365cb01a637b1bbaf956740c75a78d8a8
ID: 1009398 (Wera) GREAT
 BLT_1009398_58ccfd33a9d2c2a892a9d38fa8ba7a49ac22328a970fcc9757fe4272634deedd3f4fcab44acbafac5e34a718c34e478087c434efa240f41faef1007496806b592f587a2b306639c796938387065667e437494c1eaebc59b5186be96173216cf9eaf8f839934783c99d3de9b4cc67940400001b295e8ccf4be959
ID: 1009398 (Wera) EXTRA
 BLT_1009398_d07588b651df82912bb5660104e5245953e774249c1821c6ac3b8af07c92c4aeac8919994ef79948fb1ead4c98a32af4a3748b7424067d107f6e3eaa7875b3758af14c133e79e2e1196851f6f3016202c74b6ee1e3269e7a62d9a9a75d8039735d85c43a0cf519fb1c7c14dd59074734f7365cfb645fdbab7c33</t>
  </si>
  <si>
    <t xml:space="preserve">info@hurtowniawera.pl</t>
  </si>
  <si>
    <t xml:space="preserve">5841669537</t>
  </si>
  <si>
    <t xml:space="preserve">1009398</t>
  </si>
  <si>
    <t xml:space="preserve">+48574474070</t>
  </si>
  <si>
    <t xml:space="preserve">1752890400000</t>
  </si>
  <si>
    <t xml:space="preserve">{'id': '86c4kkmv1', 'name': 'Firma Handlowa Wera Krzysztof Czuliński', 'status': 'akceptacja', 'color': '#008844', 'custom_type': None, 'team_id': '4659923', 'deleted': False, 'url': 'https://app.clickup.com/t/86c4kkmv1', 'access': True}</t>
  </si>
  <si>
    <t xml:space="preserve">18</t>
  </si>
  <si>
    <t xml:space="preserve">86c4gph8r</t>
  </si>
  <si>
    <t xml:space="preserve">BAS Pawełczak</t>
  </si>
  <si>
    <t xml:space="preserve">sklep@kuglarstwo.pl</t>
  </si>
  <si>
    <t xml:space="preserve">5321140262</t>
  </si>
  <si>
    <t xml:space="preserve">1944</t>
  </si>
  <si>
    <t xml:space="preserve">+48606404561</t>
  </si>
  <si>
    <t xml:space="preserve">{'id': '86c4jbftj', 'name': 'Bas Pawełczak', 'status': 'akceptacja', 'color': '#008844', 'custom_type': None, 'team_id': '4659923', 'deleted': False, 'url': 'https://app.clickup.com/t/86c4jbftj', 'access': True}</t>
  </si>
  <si>
    <t xml:space="preserve">86c4gph3x</t>
  </si>
  <si>
    <t xml:space="preserve">HANA SPÓŁKA Z OGRANICZONĄ ODPOWIEDZIALNOŚCIĄ</t>
  </si>
  <si>
    <t xml:space="preserve">online.hana1@gmail.com</t>
  </si>
  <si>
    <t xml:space="preserve">8522688809</t>
  </si>
  <si>
    <t xml:space="preserve">5003320</t>
  </si>
  <si>
    <t xml:space="preserve">+48786173483</t>
  </si>
  <si>
    <t xml:space="preserve">{'id': '86c4m7hqz', 'name': 'Hana Sp.z.o.o', 'status': 'akceptacja', 'color': '#008844', 'custom_type': None, 'team_id': '4659923', 'deleted': False, 'url': 'https://app.clickup.com/t/86c4m7hqz', 'access': True}</t>
  </si>
  <si>
    <t xml:space="preserve">86c4gpcmx</t>
  </si>
  <si>
    <t xml:space="preserve">Outdoorman Tomasz Szeliga</t>
  </si>
  <si>
    <t xml:space="preserve">23.07 Rezygnacja ze sprzedaży za pośrednictwem SM
SM BLT_6003238_58f4a37d97f728673effe3c87e606ddaab747a9ab96f2876b82d366e22131c83101ea3e791762e2e277802209fae1460fb2849f9e56d44ae1e5d8ba8947d7901e79dca216c1c58038bb390171fcafb64f36a731bb7ab7f771fe01b7ae513c73c651a80001805dab3701a4857b71b228b9e9ecb3909e979e2bcc9
GREAT
BLT_6003238_976d82bf3410eeb67aa763e85d81abbe6e7cc3abb79adcff59f72ce031b1d575cca491751de12895ebe9a0a818bd3009c08ac54b18381f90d6a526bef0febe89fcb21c1a8c88960a022231b836b9b465c151b15fcf2d8bd066ee6610cf79c862b05f3f57b34b5fc306af690947610f3a150c853e26ace351e95c
EXTRA
BLT_6003238_dae7ae2e1d48d2d01402990a0d15d56ce7c5da67b7eb42bf4ba5bd59d210b224778cee67a04667adc3eb8246decd3249f54070b734800e59d835c42715615a67a0998060fbad88f32f244220770cd7c05508d6cc1c1488c3fbe9dfdd175bc72922d5ccef1e4d28b32654dc8f7f47c07553a95ebf2c3ab44f95f9</t>
  </si>
  <si>
    <t xml:space="preserve">kontakt@electrolog.pl</t>
  </si>
  <si>
    <t xml:space="preserve">1231142746</t>
  </si>
  <si>
    <t xml:space="preserve">6003238</t>
  </si>
  <si>
    <t xml:space="preserve">+48516146469</t>
  </si>
  <si>
    <t xml:space="preserve">{'id': '86c4gwbzu', 'name': 'Outdoorman Tomasz Szeliga', 'status': 'akceptacja', 'color': '#008844', 'custom_type': None, 'team_id': '4659923', 'deleted': False, 'url': 'https://app.clickup.com/t/86c4gwbzu', 'access': True}</t>
  </si>
  <si>
    <t xml:space="preserve">86c4gpb9p</t>
  </si>
  <si>
    <t xml:space="preserve">Epicenter Sp. z o.o.</t>
  </si>
  <si>
    <t xml:space="preserve">epicenter@epicenter.pl</t>
  </si>
  <si>
    <t xml:space="preserve">7182051069</t>
  </si>
  <si>
    <t xml:space="preserve">4867</t>
  </si>
  <si>
    <t xml:space="preserve">+48510211201</t>
  </si>
  <si>
    <t xml:space="preserve">86c4gpb7f</t>
  </si>
  <si>
    <t xml:space="preserve">Rosnę Szybko</t>
  </si>
  <si>
    <t xml:space="preserve">BLT_3019692_1b7579e400efddc26c598f879589eef64a68ad5905ae8fbc4c069edf7ded170eec68e35b85b9852494b352d3bc2f3ffa69b0484adcdf91b51c4cecddb96ec1ff25b3c73f43cb832e7541d3cce048aaaeef4618c55ba4c34536a88512f760434c7e8bb2e7fcf15431debbd8f85f5dd0851bcfdd60375e19934fc9
BLT_3019692_8362fd36dd40c10efd7b538caf0df4a86811ec6a301faa43279297ddc961d90c83922f39b0b9bcfe12e0146806ebf4f413d8623a9f117b3438443c84e66ce10c2d3f517d948fd5a5589a2cb8014a1b5d6824cf73677945153171577b4cfa2e1a64928605097a1f2843178489c3a266251c5c8b1dc854b8afa69f
BLT_3019692_ab39c60efc262dc43b98ea34983d2cf16872fb679af7a018b8d8fe4c7e3d271479042e939b24e7fbd0f5c1eb874a9e4a3a39d3f288fbf57525c8f978aa06e03dbb44339dac0eb9138927b250109f896ca926c8cf67b3980ea9ef32b61a581528e34b74dd03a62d81f9788eac2688d9a91b8698d707824871f1d4</t>
  </si>
  <si>
    <t xml:space="preserve">szyjemy@swinkowe.pl</t>
  </si>
  <si>
    <t xml:space="preserve">5862199350</t>
  </si>
  <si>
    <t xml:space="preserve">3019692</t>
  </si>
  <si>
    <t xml:space="preserve">+48508169542</t>
  </si>
  <si>
    <t xml:space="preserve">{'id': '86c4ht4qd', 'name': 'Rosnę\xa0Szybko MAgdalena Damps-Janiszewska', 'status': 'akceptacja', 'color': '#008844', 'custom_type': None, 'team_id': '4659923', 'deleted': False, 'url': 'https://app.clickup.com/t/86c4ht4qd', 'access': True}</t>
  </si>
  <si>
    <t xml:space="preserve">-9</t>
  </si>
  <si>
    <t xml:space="preserve">86c4gp9hh</t>
  </si>
  <si>
    <t xml:space="preserve">Kitchen &amp; Home International Sp z o.o.</t>
  </si>
  <si>
    <t xml:space="preserve">BLT_4001993_caee08c8c275124b4fbba413872f58440d4862c840f69cd3648680f999226e47846d4e0134012d85a41122ab26aaa3636d528bdcf17073acea441e6d4ccae9df05cc6fb415d61b8736f1f8de8049658d9ab88c041b1aeb2f98b9a3cf62a8083f4d41808d3c5a7048f57f2bc74d3a75219b5ca7740a69d7443037
BLT_4001993_36e80834fe5dccf8f9252a5bd0ae9d2ea2e9d03a7963a5f2068e65b5d2fc2a2bcecfa34c8f7ca7a651578a5073e6827665eee2f57baba94c9c603395cf01e6bc4590420d9560f449113e4654962938dec09a7924e11dd86b2d630ea9141464471f52ed9412f7c0901279dcf528f9249afa448608248966452b82
BLT_4001993_0c89b99ecae1eebeb8f3ac9525c0d2d7b787738afb1601d25cfe6b5d50e4fd016c1e1424d812dc5e6ebdef9b3cbff04fe15867a1be75445d160a24975fc2a535c06522b60be85adf1493ea6aa3be7e6b1c1135121a7285eb000bf69fc3cbc162d4923c1d118fc4bdec19d66aabe4df3fc2f64bae542a52daef07</t>
  </si>
  <si>
    <t xml:space="preserve">allegro@feel-maestro.com</t>
  </si>
  <si>
    <t xml:space="preserve">7123449787</t>
  </si>
  <si>
    <t xml:space="preserve">4001993</t>
  </si>
  <si>
    <t xml:space="preserve">+48797082191</t>
  </si>
  <si>
    <t xml:space="preserve">https://www.feel-maestro.pl/</t>
  </si>
  <si>
    <t xml:space="preserve">{'id': '86c4k2yg8', 'name': 'Kitchen &amp; Home International Sp z o.o.', 'status': 'akceptacja', 'color': '#008844', 'custom_type': None, 'team_id': '4659923', 'deleted': False, 'url': 'https://app.clickup.com/t/86c4k2yg8', 'access': True}</t>
  </si>
  <si>
    <t xml:space="preserve">86c4gp80u</t>
  </si>
  <si>
    <t xml:space="preserve">APM24 SPÓŁKA Z OGRANICZONĄ ODPOWIEDZIALNOŚCIĄ</t>
  </si>
  <si>
    <t xml:space="preserve">adriansmigiel@edanti.pl</t>
  </si>
  <si>
    <t xml:space="preserve">6222840175</t>
  </si>
  <si>
    <t xml:space="preserve">3021050</t>
  </si>
  <si>
    <t xml:space="preserve">+48602707986</t>
  </si>
  <si>
    <t xml:space="preserve">86c4gp65u</t>
  </si>
  <si>
    <t xml:space="preserve">XPART Kiecana Kamil</t>
  </si>
  <si>
    <t xml:space="preserve">biuro@x-part.pl</t>
  </si>
  <si>
    <t xml:space="preserve">9222996306</t>
  </si>
  <si>
    <t xml:space="preserve">2006011</t>
  </si>
  <si>
    <t xml:space="preserve">570160140</t>
  </si>
  <si>
    <t xml:space="preserve">86c4gp3r4</t>
  </si>
  <si>
    <t xml:space="preserve">Michał Malasiewicz</t>
  </si>
  <si>
    <t xml:space="preserve">rajdlaucha@gmail.com</t>
  </si>
  <si>
    <t xml:space="preserve">6462817419</t>
  </si>
  <si>
    <t xml:space="preserve">5019</t>
  </si>
  <si>
    <t xml:space="preserve">48889999962</t>
  </si>
  <si>
    <t xml:space="preserve">https://allegro.pl/uzytkownik/raj_dla_ucha2</t>
  </si>
  <si>
    <t xml:space="preserve">86c4gp228</t>
  </si>
  <si>
    <t xml:space="preserve">SNKRS SPÓŁKA Z OGRANICZONĄ ODPOWIEDZIALNOŚCIĄ</t>
  </si>
  <si>
    <t xml:space="preserve">SM BLT_4024665_5ad99761eaef6da15d13e48d7f670e25d2defadb917db376e53c43e363f21b60959808e26f775e94bdff009b080fc4dff807cb31397304abdd7a94a952c3935a59c9fe30e8fb7bd2f39b4158eac65cbd89aa7c714208e17808a09dffff93f049d41bb809e62786f607f08cc1d17b40501c6b58d2f6b94f1a7fda
EXTRA BLT_4024665_f0baa0d263a933316739610cfe5500f32d59a190f929373517d7f63b5b9f9d10f63b96b19e414fa8598d890c88a61f627ee4d44bc7cd8466de579512e45a0bedbcf63cffd336d5d97030b3cf7d41759f079b2593c3a34094ed189df767858bc5b7481392cf8d7b9d2bcabde2bff816b132697baf35f962cebdca
GREAT
BLT_4024665_3580cef43d1b5b9a71f6dbb622107490b4886bdef333b3c344d152bc66bb72cc8710b849de257bc228444a1e0769d903f8224232cf18b46549a127c897b10f13d676bf99bdd820e23380e6b06dea576421ade94d8f4697c95f0183a446a9cbd8fc35d73b747c999e6339cedd7eb6e5f449b6e02c1b4e3f85b718</t>
  </si>
  <si>
    <t xml:space="preserve">snkrs.spzoo@gmail.com</t>
  </si>
  <si>
    <t xml:space="preserve">5273048853</t>
  </si>
  <si>
    <t xml:space="preserve">4024665</t>
  </si>
  <si>
    <t xml:space="preserve">500417313</t>
  </si>
  <si>
    <t xml:space="preserve">{'id': '86c4t42z6', 'name': 'SNKRS SPÓŁKA Z OGRANICZONĄ ODPOWIEDZIALNOŚCIĄ', 'status': 'merchants', 'color': '#87909e', 'custom_type': 3, 'team_id': '4659923', 'deleted': False, 'url': 'https://app.clickup.com/t/86c4t42z6', 'access': True}</t>
  </si>
  <si>
    <t xml:space="preserve">{'id': '86c4hjwjz', 'name': 'SNKRS SPÓŁKA Z OGRANICZONĄ ODPOWIEDZIALNOŚCIĄ', 'status': 'akceptacja', 'color': '#008844', 'custom_type': None, 'team_id': '4659923', 'deleted': False, 'url': 'https://app.clickup.com/t/86c4hjwjz', 'access': True}</t>
  </si>
  <si>
    <t xml:space="preserve">29</t>
  </si>
  <si>
    <t xml:space="preserve">86c4gp1rw</t>
  </si>
  <si>
    <t xml:space="preserve">4EXACTLY SPÓŁKA Z OGRANICZONĄ ODPOWIEDZIALNOŚCIĄ</t>
  </si>
  <si>
    <t xml:space="preserve">BLT_5010246_76b6a823010a505e43583e72807bfe2d8fa6ecd24a982c5995199b34cbcbcd1a80671a59d6761de41cdbbb17013631be6012e088b1c9eba6d55b544b4663dc6f778230e6f0c58b1dbc43a5fcd4fa722a9287621fa55478109d29fa8cb47fa3c6a473aec8e1c8cb6a577bf252f3a879cf5e9cd3b238b048f19c6e
BLT_5010246_e932d8044eece354f7449c71a15f78f2360c1bfd0b10206fa1184eb4666afceab8fd59f6291a124f35003e50a03f7f8bab18a2bb9da396a2c1a3c34e420bb245d196493e6fe6ce9665cd5e871aa75150f3cdde40d8ef1da9eada7e53d5a6994d8da166a8ef603fefcde668953f0521de2f5d0052bc68e17c7040
BLT_5010246_e390edbc306995945b5c5288f8631a4e18d238300e06a544c918df4e85d553bf1e62706efc46e0aa2abdaf9db08c751dd81f5d9a6b00b3477eaae2a9f88c08248902a8028db00955cdb0f7f536802fe51a2fcd9a3736acdfb979971f793e5f510dcd5f6857dfe62e4d4e354a31a94297ef4eaf6ce75772dca2f5</t>
  </si>
  <si>
    <t xml:space="preserve">marketing@4exactly.com</t>
  </si>
  <si>
    <t xml:space="preserve">5423277579</t>
  </si>
  <si>
    <t xml:space="preserve">4014887</t>
  </si>
  <si>
    <t xml:space="preserve">600387888</t>
  </si>
  <si>
    <t xml:space="preserve">{'id': '86c4j6p63', 'name': '4Exactly sp. z o.o.', 'status': 'akceptacja', 'color': '#008844', 'custom_type': None, 'team_id': '4659923', 'deleted': False, 'url': 'https://app.clickup.com/t/86c4j6p63', 'access': True}</t>
  </si>
  <si>
    <t xml:space="preserve">20</t>
  </si>
  <si>
    <t xml:space="preserve">86c4gp0v4</t>
  </si>
  <si>
    <t xml:space="preserve">MACKTEL MACIEJ PRUKOP</t>
  </si>
  <si>
    <t xml:space="preserve">15.07. 
"Macktel - firma handlująca akcesoriami do telefonów, głównie case'y do telefonów. średnio kilka tysięcy zamówień na mc, słabo z kontaktem z nimi ale są ogarnięci i otwarci na rozwój zagranic"</t>
  </si>
  <si>
    <t xml:space="preserve">pawel@macktel.pl</t>
  </si>
  <si>
    <t xml:space="preserve">6692390114</t>
  </si>
  <si>
    <t xml:space="preserve">4011273</t>
  </si>
  <si>
    <t xml:space="preserve">+48790714487</t>
  </si>
  <si>
    <t xml:space="preserve">{'id': '86c4hdvdh', 'name': 'Macktel Maciej Prukop', 'status': 'akceptacja', 'color': '#008844', 'custom_type': None, 'team_id': '4659923', 'deleted': False, 'url': 'https://app.clickup.com/t/86c4hdvdh', 'access': True}</t>
  </si>
  <si>
    <t xml:space="preserve">17</t>
  </si>
  <si>
    <t xml:space="preserve">86c4gp0u0</t>
  </si>
  <si>
    <t xml:space="preserve">"MEBLAST" Z-d Stolarski Aleksy Bułynko</t>
  </si>
  <si>
    <t xml:space="preserve">Obecnie jest na urlopie, powrót do tematu 04.08</t>
  </si>
  <si>
    <t xml:space="preserve">biuro@meblast.pl</t>
  </si>
  <si>
    <t xml:space="preserve">5420007081</t>
  </si>
  <si>
    <t xml:space="preserve">3039368</t>
  </si>
  <si>
    <t xml:space="preserve">606989094</t>
  </si>
  <si>
    <t xml:space="preserve">86c4gp0n9</t>
  </si>
  <si>
    <t xml:space="preserve">Direct Brand S.C.</t>
  </si>
  <si>
    <t xml:space="preserve">ID: 2216 (Onoplus)SH BLT_2216_6d9428b362f9ab7771611b8f3a646f9ef6e31fbc78855f9ca66bad1dc57fccdb18a452304a0d9e8c72f843630e70923cf599ffe995327a1786c66bf3c1759bda05fb38130ac06788a5b83da305dc0639dab928f5c00248e53c41374d88cfbc21c52915d738223f6f8ca3a26a39201cd4827824e2afbb300172ad9b8
ID: 2216 (Onoplus)GREAT BLT_2216_7df48f5a06c1cfee57e2ff7860f18f89d5680146a0d9a54cc5b18728784ad1d86c77af2eb087cb404f701742dfbe2307be095479f43f10359f0b327623c7a919270bcccca76ec20edadb30b554b34a618c1771fa1f20a2d63d8d86d4d6b4d6cf160c2af3bf69fa33b777a0351c92b07560768c5c7bdabcf1741f0e6
ID: 2216 (Onoplus)EXTRA
BLT_2216_4400b0c71144da0da18a6af1306fb1c2d5cfc2bae69f96d21eb09c007320bc5b1bbd3f2f6a0b5149683a53145720a22cb664c7563f7f7327887bc73bab80a3887a0c7dc8239bf905da4cc6c9cd203612e636b7a24d256587760c4b370bb35fc38024752d9dd13b0cb10c8ebe936af49d89ee4e3ffdad69c29dee0c4</t>
  </si>
  <si>
    <t xml:space="preserve">grzegorz@onoplus.pl</t>
  </si>
  <si>
    <t xml:space="preserve">6722080342</t>
  </si>
  <si>
    <t xml:space="preserve">2216</t>
  </si>
  <si>
    <t xml:space="preserve">48661866327</t>
  </si>
  <si>
    <t xml:space="preserve">{'id': '86c4wg74a', 'name': 'Direct Brand sc', 'status': 'merchants', 'color': '#87909e', 'custom_type': 3, 'team_id': '4659923', 'deleted': False, 'url': 'https://app.clickup.com/t/86c4wg74a', 'access': True}</t>
  </si>
  <si>
    <t xml:space="preserve">{'id': '86c4htezt', 'name': 'DIRET BRAND SC', 'status': 'akceptacja', 'color': '#008844', 'custom_type': None, 'team_id': '4659923', 'deleted': False, 'url': 'https://app.clickup.com/t/86c4htezt', 'access': True}</t>
  </si>
  <si>
    <t xml:space="preserve">86c4gp0jy</t>
  </si>
  <si>
    <t xml:space="preserve">Chorg Andrzej Płaczek</t>
  </si>
  <si>
    <t xml:space="preserve">andrzej@sklep-ewa.pl</t>
  </si>
  <si>
    <t xml:space="preserve">8681630159</t>
  </si>
  <si>
    <t xml:space="preserve">6005115</t>
  </si>
  <si>
    <t xml:space="preserve">+48502422661</t>
  </si>
  <si>
    <t xml:space="preserve">{'id': '86c4vxgqk', 'name': 'Chorg Andrzej Płaczek', 'status': 'merchants', 'color': '#87909e', 'custom_type': 3, 'team_id': '4659923', 'deleted': False, 'url': 'https://app.clickup.com/t/86c4vxgqk', 'access': True}</t>
  </si>
  <si>
    <t xml:space="preserve">{'id': '86c4txnm0', 'name': 'Chorg Andrzej Płaczek', 'status': 'akceptacja', 'color': '#008844', 'custom_type': None, 'team_id': '4659923', 'deleted': False, 'url': 'https://app.clickup.com/t/86c4txnm0', 'access': True}</t>
  </si>
  <si>
    <t xml:space="preserve">86c4gnzxd</t>
  </si>
  <si>
    <t xml:space="preserve">INTER WIDEX SPÓŁKA Z OGRANICZONĄ ODPOWIEDZIALNOŚCIĄ</t>
  </si>
  <si>
    <t xml:space="preserve">SM BLT_6003368_f02f3908e22378b46f91396f905672efe928e4f1fb3a5a3e59ac5c234c342680500fbde8a69587c9dbd89bbe5f61e2c19ac04a8e6104bdbfaedef0aaa4a1f094a75d0d2029f714d3702b6d5cfa06d7e91e2aa3473ee9838c2f5390a421069ad88f38a1937218cdfee02aa32e53ad1f1b469daea77a73ca08e863</t>
  </si>
  <si>
    <t xml:space="preserve">a.berent@inter-widex.pl</t>
  </si>
  <si>
    <t xml:space="preserve">7422247873</t>
  </si>
  <si>
    <t xml:space="preserve">6003368</t>
  </si>
  <si>
    <t xml:space="preserve">+48897414486</t>
  </si>
  <si>
    <t xml:space="preserve">https://www.sklep-inter-widex.pl/</t>
  </si>
  <si>
    <t xml:space="preserve">{'id': '86c4q5d8w', 'name': 'INTER WIDEX SP. Z O.O.', 'status': 'akceptacja', 'color': '#008844', 'custom_type': None, 'team_id': '4659923', 'deleted': False, 'url': 'https://app.clickup.com/t/86c4q5d8w', 'access': True}</t>
  </si>
  <si>
    <t xml:space="preserve">86c4gnzdv</t>
  </si>
  <si>
    <t xml:space="preserve">INSOJU MARZENA SCHINDLER</t>
  </si>
  <si>
    <t xml:space="preserve">zamowienia@zapper.com.pl</t>
  </si>
  <si>
    <t xml:space="preserve">7712231805</t>
  </si>
  <si>
    <t xml:space="preserve">12942</t>
  </si>
  <si>
    <t xml:space="preserve">508061685</t>
  </si>
  <si>
    <t xml:space="preserve">https://zapper.com.pl/</t>
  </si>
  <si>
    <t xml:space="preserve">86c4gnz0n</t>
  </si>
  <si>
    <t xml:space="preserve">BELLEZZE EWA ŁUKASIK-KOKOT</t>
  </si>
  <si>
    <t xml:space="preserve">SM BLT_4026355_dc407b6faa9bd48af1e2100e8976a3bc8c56592cdf561d1c544cf0a9ef467fa0bebdae63e8a557ddff29707ef5c1bba8175197beffc00a86e18461bb680af6496d7360d6ae4d129200e9205c541883ac974e0251157376b6b9ad20de2ccb3fb4622dcfae88de380518d9bd6ec87650f73ebdbba66123b5d1d34e
GREAT BLT_4026355_33ad8251cf46016cbf74ea1979ed1f93e2da83214aaebc5f803ce6442e3165edb1b1ee291de6f7ff45d83b7de1eb85dbd2750b5ca6c336d5c32e61e1ec797de1954443e202b84a7a3e8c3113c5891a03503aff7fd15a3ce68da9462106899d1f70b09340219e3b974c36a4b61a7a741fc28f61feee015ce2fd2c
EXTRA BLT_4026355_fdfef4153d73e99c0c608f41e5a8e7f4d1ba5465704e41fbc6ec70e8bd5a9ddb04c4597cde7b4c641cf4d7c02f120081442646bebfb16831cf4c19b8b513400a5c4893658b5466b88b53df590abf3bd26a7a53b64eaade78226ce373e560322f1a077053bf1d2ecaea9a2085a5be48d4eaf07ca3718d81a97589</t>
  </si>
  <si>
    <t xml:space="preserve">bellezze.poland@hotmail.com</t>
  </si>
  <si>
    <t xml:space="preserve">7681635831</t>
  </si>
  <si>
    <t xml:space="preserve">4026355</t>
  </si>
  <si>
    <t xml:space="preserve">+48696776540</t>
  </si>
  <si>
    <t xml:space="preserve">{'id': '86c4h84wb', 'name': 'Bellezze Ewa Łukasik - Kokot', 'status': 'akceptacja', 'color': '#008844', 'custom_type': None, 'team_id': '4659923', 'deleted': False, 'url': 'https://app.clickup.com/t/86c4h84wb', 'access': True}</t>
  </si>
  <si>
    <t xml:space="preserve">86c4gnyhp</t>
  </si>
  <si>
    <t xml:space="preserve">HDCC SPÓŁKA Z OGRANICZONĄ ODPOWIEDZIALNOŚCIĄ</t>
  </si>
  <si>
    <t xml:space="preserve">hdcc@interia.com</t>
  </si>
  <si>
    <t xml:space="preserve">9721331080</t>
  </si>
  <si>
    <t xml:space="preserve">4015746</t>
  </si>
  <si>
    <t xml:space="preserve">608495653</t>
  </si>
  <si>
    <t xml:space="preserve">86c4gnyh8</t>
  </si>
  <si>
    <t xml:space="preserve">MATEUSZ PACOCHA</t>
  </si>
  <si>
    <t xml:space="preserve">mat@runcolors.pl</t>
  </si>
  <si>
    <t xml:space="preserve">5252391310</t>
  </si>
  <si>
    <t xml:space="preserve">4032410</t>
  </si>
  <si>
    <t xml:space="preserve">+48696699959</t>
  </si>
  <si>
    <t xml:space="preserve">86c4gny6b</t>
  </si>
  <si>
    <t xml:space="preserve">F.P.H.U. Anita Szymik</t>
  </si>
  <si>
    <t xml:space="preserve">dekoruj@wp.pl</t>
  </si>
  <si>
    <t xml:space="preserve">6421938675</t>
  </si>
  <si>
    <t xml:space="preserve">1010077</t>
  </si>
  <si>
    <t xml:space="preserve">+48606188332</t>
  </si>
  <si>
    <t xml:space="preserve">{'id': '86c4gz1fb', 'name': 'F.P.H.U. Anita Szymik', 'status': 'akceptacja', 'color': '#008844', 'custom_type': None, 'team_id': '4659923', 'deleted': False, 'url': 'https://app.clickup.com/t/86c4gz1fb', 'access': True}</t>
  </si>
  <si>
    <t xml:space="preserve">86c4gny5m</t>
  </si>
  <si>
    <t xml:space="preserve">PerfectGlass Piotr Wiśniewski</t>
  </si>
  <si>
    <t xml:space="preserve">kontakt@alys.pl</t>
  </si>
  <si>
    <t xml:space="preserve">5791480222</t>
  </si>
  <si>
    <t xml:space="preserve">13941</t>
  </si>
  <si>
    <t xml:space="preserve">+48661610019</t>
  </si>
  <si>
    <t xml:space="preserve">https://perfectglass.com.pl/kategoria-produktu/szklane-podkladki-hartowane/</t>
  </si>
  <si>
    <t xml:space="preserve">{'id': '86c4hagan', 'name': 'Perfectglass Piotr Wiśniewski', 'status': 'akceptacja', 'color': '#008844', 'custom_type': None, 'team_id': '4659923', 'deleted': False, 'url': 'https://app.clickup.com/t/86c4hagan', 'access': True}</t>
  </si>
  <si>
    <t xml:space="preserve">86c4gny35</t>
  </si>
  <si>
    <t xml:space="preserve">IGBS SPÓŁKA Z OGRANICZONĄ ODPOWIEDZIALNOŚCIĄ</t>
  </si>
  <si>
    <t xml:space="preserve">ID 3015580 (IGBS) SH
BLT_3015580_20ae9d493fa05a6df662711b31b64688648e5c805914dddb702b72a4d35303c6b70a3d388238e7571e18dd01b88dff8e5c83b15ebf699e5fea8133e34bd9dec769cebb1cba3a529a3f6bd8ec55cbeb51498f9d315ab659348b80888ab62575410de9f350b815f884f6e827fabaa6bebbecb2b4d035cc3a5db3d7
ID 3015580 (IGBS) GREAT
BLT_3015580_a9e909296a01a32f2d8991afe765a9f01600939ee2e45672db5dd9665caa0b821e6655739dd0f4b0d4f3db74134524265d70a28cf00b808c018a88ffb86e34a4a6bfd77a14fac91a9cf7f2bda75b1865785078fa205effd7fc67cb4c731b75f60d38faa7eb3445dcba56b22a8c2ab470c67b42c35f979d805fbb
ID 3015580 (IGBS) EXTRA
BLT_3015580_974b8d67267bfe5788f6a687068dcc7355fdd2b85653c219bc53f8ba3cbffe002b0f3f93215d617972d673ed9849a39c7213a7693b8a51fc39e1c33ece44529fda2ed49634018d0ee3f404e69d19594fa051a6b82960f99cdcd39e66732dc7260891567a3a07bceef074883c0e1eb9bd086f46f34c49d046d8a1</t>
  </si>
  <si>
    <t xml:space="preserve">kontakt@gpworkshop.pl</t>
  </si>
  <si>
    <t xml:space="preserve">5130258739</t>
  </si>
  <si>
    <t xml:space="preserve">3015580</t>
  </si>
  <si>
    <t xml:space="preserve">690503293</t>
  </si>
  <si>
    <t xml:space="preserve">{'id': '86c4k0jy6', 'name': 'IGBS Sp. z o.o.', 'status': 'merchants', 'color': '#87909e', 'custom_type': 3, 'team_id': '4659923', 'deleted': False, 'url': 'https://app.clickup.com/t/86c4k0jy6', 'access': True}</t>
  </si>
  <si>
    <t xml:space="preserve">{'id': '86c4j3g28', 'name': 'IGBS Sp. z o.o.', 'status': 'akceptacja', 'color': '#008844', 'custom_type': None, 'team_id': '4659923', 'deleted': False, 'url': 'https://app.clickup.com/t/86c4j3g28', 'access': True}</t>
  </si>
  <si>
    <t xml:space="preserve">86c4gny02</t>
  </si>
  <si>
    <t xml:space="preserve">A.I. POLSKA SPÓŁKA Z OGRANICZONĄ ODPOWIEDZIALNOŚCIĄ SPÓŁKA KOMANDYTOWA</t>
  </si>
  <si>
    <t xml:space="preserve">piotr.miara@aipolska.com</t>
  </si>
  <si>
    <t xml:space="preserve">7010214597</t>
  </si>
  <si>
    <t xml:space="preserve">3010303</t>
  </si>
  <si>
    <t xml:space="preserve">+48228538800</t>
  </si>
  <si>
    <t xml:space="preserve">{'id': '86c4jamj6', 'name': 'a.i. Polska spółka z ograniczoną odpowiedzialnością sp.k.', 'status': 'akceptacja', 'color': '#008844', 'custom_type': None, 'team_id': '4659923', 'deleted': False, 'url': 'https://app.clickup.com/t/86c4jamj6', 'access': True}</t>
  </si>
  <si>
    <t xml:space="preserve">86c4gnxze</t>
  </si>
  <si>
    <t xml:space="preserve">BioSpace MARIUSZ PIOTROWSKI</t>
  </si>
  <si>
    <t xml:space="preserve">1. BLT_3014619_6a0b23e26fc68e471bb9f856e50a7951ce739493b82f68f1a1fb56ce17215f6370cee9bbf42edf80f401d8da0670ac83864eaa80499f9ed12b7c790a748c9bdec127d5fabe8fcae8ae61de4c34206d0ae003a760672740cb7f6a4b96a3689cbbd5eaa913080d36b52da8cafdef6665387de9cc2537485984061f
2. BLT_3014619_f51b85e6a4ce9044c8ff46f8bb228a71566b816a5e57cff3e7c90074ffc5fbd45e380bc73b8b404d78fcab719aaf4126c46dfe81007adbb55f53e4f14a955285ff57b4ab03b07775eddb09ad334d8af158fcc5e3ac3e56f65669853f0dc1d9c393f110538cfe3ec8ca35ceadeb0b4b5b61eb5795f2017ffddaa8
3. BLT_3014619_10016d181d2517631e6feb5f1f45bd80bacb24bec184276ef1aaadedaca97c28f1769cb85e333db962cc5edad96da2db08db97e214e22db5fc3b31ed3e87ae5959815df7cd6a666f65dc9e52e49abfb19d39d2a12156d6129a2b49f5f8b8ad436f942f3f608994d4baec18e20e56bba7117005367a92c4069987</t>
  </si>
  <si>
    <t xml:space="preserve">baselinker@bio-space.pl</t>
  </si>
  <si>
    <t xml:space="preserve">7861625780</t>
  </si>
  <si>
    <t xml:space="preserve">3014619</t>
  </si>
  <si>
    <t xml:space="preserve">795115038</t>
  </si>
  <si>
    <t xml:space="preserve">{'id': '86c4had25', 'name': 'BIOSPACE Mariusz Piotrowski', 'status': 'akceptacja', 'color': '#008844', 'custom_type': None, 'team_id': '4659923', 'deleted': False, 'url': 'https://app.clickup.com/t/86c4had25', 'access': True}</t>
  </si>
  <si>
    <t xml:space="preserve">86c4gnxrf</t>
  </si>
  <si>
    <t xml:space="preserve">Web-sales Dariusz Kuźnik</t>
  </si>
  <si>
    <t xml:space="preserve">SM:
BLT_3036794_162340007ef2fed9f7175cd7e1ce18e768faa7edd4ac4803f111ba53081eb2a4432de649ca5e0c034e4e0deb4db132d86ff006d8ad1579b377a17d21cc3bb2c467b594ec49a2a9c631c7bc69ecf721e2fe397349b5714d3d4eb9d09843c8f98f8cc02cb9f2b2d1fb0e6732fa9d72f7c884686d2191a354a4b0f6
GREAT:
BLT_3036794_8cbe3c466a024ee352d612fb8fb42d4fcb19bf3d7ba616539a8c6757aa34fe27caabca5e0db979286967da6f25fa3927f141040f9472323328947cd7c25ab2489a8c1853dee0a9422f30eb1e1103b59b205cdcffdea65a3852265487c745d0f254719dbbbf86dc7977e9b32ba0c2ee00e05bd98c8a01eacde93b
EXTRA:
BLT_3036794_6fcd0eeb2188527bcaa4aec9d7ebe3db625331cb3d4eab1b04ddc3bbdbe45d18d4b3ad5ff7bcf3be55f742519b64927cef673cca6b624435c2157abf345e2edf8b93c5fdd7340ca20ce9315ac1e7538b224357b0a3af2afe15d695866810499a8f413960ef86a17a1e7fb2fc7c6d76823bee83fc623b97890a45</t>
  </si>
  <si>
    <t xml:space="preserve">websalesallegro@int.pl</t>
  </si>
  <si>
    <t xml:space="preserve">9910261417</t>
  </si>
  <si>
    <t xml:space="preserve">3036794</t>
  </si>
  <si>
    <t xml:space="preserve">+48505973276</t>
  </si>
  <si>
    <t xml:space="preserve">{'id': '86c4gunxk', 'name': 'Web-sales Dariusz Kuźnik', 'status': 'akceptacja', 'color': '#008844', 'custom_type': None, 'team_id': '4659923', 'deleted': False, 'url': 'https://app.clickup.com/t/86c4gunxk', 'access': True}</t>
  </si>
  <si>
    <t xml:space="preserve">86c4gnxna</t>
  </si>
  <si>
    <t xml:space="preserve">UNIPLAST S.C. Skok Dariusz, Skok Małgorzata</t>
  </si>
  <si>
    <t xml:space="preserve">ID: 22959 (UNIPLAST S.C.) SM            BLT_22959_3c7f822046057a98879a0ddf48348948e6c61a45b1315051e59ae5719b416d9613be324b2b5c02113b3273a80e7ae975acbf33314c961490b6b464570bb6430983c673bfbf4cd7420ccc32643b413dd0224a3b9c60d4b23f1f513b8e946a7591da8d210daddedd187be68817628798aed2fd1ea104b851ea664e62
ID: 22959 (UNIPLAST S.C.) GREAT      BLT_22959_ccf9efbec96a21335d20e1c92bfd7f3b298ad89dc71c6814e305d4d045160f9a2a1389a025544c66ec4cbb2c33b94d5c89ac1fa9b271893712d7569db125f538413687ec9b1acf17506f54b99b5028b2e409eff665056157b652c52b8052d5d76e714745447442d530721f2dc3b7bd05602423e31a4836aeaf2f38
ID: 22959 (UNIPLAST S.C.) EXTRA      BLT_22959_362e1d295b80074c62f28f53203a04159103278e2dcfa87bcc9ff78e3e39e5a99c78eee9412106729b685fc813da02a8bf3fa2408a8ab0fd8be459b824094b4f7a8ab686d0c575029d98ea1a6cfc327ab870afa904d7971160da4ff27e39830605b71b8a21bdfa659b73de374021093c20e100226bc424bfd77806</t>
  </si>
  <si>
    <t xml:space="preserve">msgarden@msgarden.pl</t>
  </si>
  <si>
    <t xml:space="preserve">9372186193</t>
  </si>
  <si>
    <t xml:space="preserve">22959</t>
  </si>
  <si>
    <t xml:space="preserve">+48604107197</t>
  </si>
  <si>
    <t xml:space="preserve">{'id': '86c4jpkj9', 'name': 'UNIPLAST S.C.', 'status': 'merchants', 'color': '#87909e', 'custom_type': 3, 'team_id': '4659923', 'deleted': False, 'url': 'https://app.clickup.com/t/86c4jpkj9', 'access': True}</t>
  </si>
  <si>
    <t xml:space="preserve">{'id': '86c4j1cyx', 'name': 'UNIPLAST S.C.', 'status': 'akceptacja', 'color': '#008844', 'custom_type': None, 'team_id': '4659923', 'deleted': False, 'url': 'https://app.clickup.com/t/86c4j1cyx', 'access': True}</t>
  </si>
  <si>
    <t xml:space="preserve">86c4gnxjy</t>
  </si>
  <si>
    <t xml:space="preserve">ACCIO SPÓŁKA Z OGRANICZONĄ ODPOWIEDZIALNOŚCIĄ</t>
  </si>
  <si>
    <t xml:space="preserve">sklep@accioshop.pl</t>
  </si>
  <si>
    <t xml:space="preserve">1133103739</t>
  </si>
  <si>
    <t xml:space="preserve">5038333</t>
  </si>
  <si>
    <t xml:space="preserve">+48786260646</t>
  </si>
  <si>
    <t xml:space="preserve">86c4gnxgp</t>
  </si>
  <si>
    <t xml:space="preserve">JOHNSONSTYLE SPÓŁKA Z OGRANICZONĄ ODPOWIEDZIALNOŚCIĄ</t>
  </si>
  <si>
    <t xml:space="preserve">Gabaryty - duże łóżka</t>
  </si>
  <si>
    <t xml:space="preserve">lukasz.olejniczak@johnsonstyle.com</t>
  </si>
  <si>
    <t xml:space="preserve">8971857121</t>
  </si>
  <si>
    <t xml:space="preserve">4012319</t>
  </si>
  <si>
    <t xml:space="preserve">+48668548989</t>
  </si>
  <si>
    <t xml:space="preserve">86c4gnxgn</t>
  </si>
  <si>
    <t xml:space="preserve">HABARRI SPÓŁKA Z OGRANICZONĄ ODPOWIEDZIALNOŚCIĄ</t>
  </si>
  <si>
    <t xml:space="preserve">PIERWSZY:
BLT_3017706_e160a0452235fc957aeaabeb8fa8087367172f1ca8b3be7efc07da6e6f13bae2131e49ae991e0bb276368ff67565f6a26d9ecdd2603673d2a995474ea09df17e4f07a3558814c6e1ec35ee405e9de97320e8c9e5ba10f9ad6c763869aa932cf4bbabdfd8da190853ccf9aef4174f872583d402d83c9c9b807a2b
DRUGI:
BLT_3017706_535490ecb9013f468b6b5f91e1cbb48ed4f0a626e9c889c9146904e0cb5e3a4b56c15f0a6ec2c1fc719cddf2a7d6468c3f89a039762765b9c407215362239e6fa3d0eb031fc103e7726722ef072f0d5cf4b0788abeb97e88136901a99453b1801f4e2d5ecc043028e947a0d150fee7464679abb030d93a3089ca
TRZECI:
BLT_3017706_0b96c8e52e60529044fc8d2db5dc57e2079ad8535b17525bce521b8b6674f1da659c1cbccc1c3c6c8ad41784e7c29ab3a23f018a98f1f8b88e0d911529ccf5af916db62d24b3a6eba1ca4909718cc1e85d2cbd4edfcac86c6f163def36c62bced4aa5a8847b8dfd4cbcbf6067c065b587b0618e8fa2d74aede54</t>
  </si>
  <si>
    <t xml:space="preserve">kontakt@habarri.pl</t>
  </si>
  <si>
    <t xml:space="preserve">5252802492</t>
  </si>
  <si>
    <t xml:space="preserve">3017706</t>
  </si>
  <si>
    <t xml:space="preserve">+48690654434</t>
  </si>
  <si>
    <t xml:space="preserve">{'id': '86c4huumc', 'name': 'HABARRI SP. Z O.O.', 'status': 'akceptacja', 'color': '#008844', 'custom_type': None, 'team_id': '4659923', 'deleted': False, 'url': 'https://app.clickup.com/t/86c4huumc', 'access': True}</t>
  </si>
  <si>
    <t xml:space="preserve">86c4gnxc2</t>
  </si>
  <si>
    <t xml:space="preserve">Scrummy Kamil Suszczenko, Łukasz Suszczenko spółka cywilna</t>
  </si>
  <si>
    <t xml:space="preserve">scrummypl@gmail.com</t>
  </si>
  <si>
    <t xml:space="preserve">5213667133</t>
  </si>
  <si>
    <t xml:space="preserve">2388</t>
  </si>
  <si>
    <t xml:space="preserve">+48572574003</t>
  </si>
  <si>
    <t xml:space="preserve">86c4gnxau</t>
  </si>
  <si>
    <t xml:space="preserve">LOLEX Karolina Blesel-Muzykarz</t>
  </si>
  <si>
    <t xml:space="preserve">LOLEX SM
BLT_18310_47f752b2f31a48a692cfafbd1c6c557f965b4176433d104938b43234b0dc3174bd25183e9e7576df105d89247e9d3aac8ff9fef02a9e1b56ec8ed0601f21827f34bb6de1f6d257dc705f5e3a5b2b9086d877f4b304ed7ab37eea6eff00d9a2808aad857b7d84737b55da365450411424b2fe2369a4a4600d67a9fd
LOLEX GREAT
BLT_18310_6ce39e94abcdcf117ea227ad49a3c7ba5a4a61feed6a9e919a7fcd53da5502caab88b9545940271525d3243375711438c2bfc4383918b60755bc9372bbe54cf82c2b355a3a16f80b457f938b9b28db265510777d5321160a6f9ce45a366fb10f2c253d8b83f45fddf9871b65790863e01bce132e9e640bdf925a8f
LOLEX EXTRA
BLT_18310_7f674e9fbb3088ee30401d7eee8f96b555ce3b57cf2b9cde4fec5f513edfe9d9454ed134cb824e696b3e9c4a39b00946d3b01a94c3d8f2cfdc2ac1f35fa1724587a70112bb55a4b0a241a61aa35e8bb7812e14edec701f45095939e712bbb42da73f56c0fb55b39b6730e60fd9c8d4aeb12e77d3902d16f1a255a6</t>
  </si>
  <si>
    <t xml:space="preserve">info.lolki@gmail.com</t>
  </si>
  <si>
    <t xml:space="preserve">7952341657</t>
  </si>
  <si>
    <t xml:space="preserve">18310</t>
  </si>
  <si>
    <t xml:space="preserve">+48602240020</t>
  </si>
  <si>
    <t xml:space="preserve">{'id': '86c4gy3ny', 'name': 'Lolex Karolina Blesel-Muzykarz', 'status': 'akceptacja', 'color': '#008844', 'custom_type': None, 'team_id': '4659923', 'deleted': False, 'url': 'https://app.clickup.com/t/86c4gy3ny', 'access': True}</t>
  </si>
  <si>
    <t xml:space="preserve">86c4gnx9b</t>
  </si>
  <si>
    <t xml:space="preserve">MEETYOU SPÓŁKA Z OGRANICZONĄ ODPOWIEDZIALNOŚCIĄ</t>
  </si>
  <si>
    <t xml:space="preserve">ID: 5029620 (MeetYou) SM
BLT_5029620_3f7054d90170c79b377c34f2b17fcc51dad43887ec8bbd9ae8706ae8772b559c09cf219a69980b065f3112542d2e9ff5f3b5530259cd7c6a656ee0d348fd6bc716a4018562bc85bade6f55c4cd80cc6edb72736e83280507cf13374defd75ee7eec010914241c88dfd5c85b0549cfdc0903fcf09fd94aca9e249
ID: 5029620 (MeetYou) GREAT
BLT_5029620_1485cda87e91765df4b0ba1471c77eade2f4e122f6c61134bf38ade114cba7fc2318800dbb507513d8747e6effa9fb55664a0a51273dc895ffd3c81f547e5f04bff9f04d88b6fcbd3e0beeb8caa50aca255cc17029d881daf745eaec6cdaa57eccbfbc91971a6790e765ed4c2aee58685909258f2e871dd8b3fd
ID: 5029620 (MeetYou) EXTRA
BLT_5029620_818930e34dc508becaa835abca0b0fcfe56574c18c5e900368224a27849365120d95d0cad6dc9467188e8188a6ed9fa2fb2854d45cde0423912e276069793168ae5263c4541725b04a07024ee951f08b4a5df47931b73f0ae4498538009eb5550ab06050ac1c4ad116e6caedc7886743c0c9c115235986af1289</t>
  </si>
  <si>
    <t xml:space="preserve">bok@ogrzewanie-pex.pl</t>
  </si>
  <si>
    <t xml:space="preserve">8792721511</t>
  </si>
  <si>
    <t xml:space="preserve">5029620</t>
  </si>
  <si>
    <t xml:space="preserve">+48790722770</t>
  </si>
  <si>
    <t xml:space="preserve">{'id': '86c4pp8wt', 'name': 'MEETYOU SPÓŁKA Z OGRANICZONĄ ODPOWIEDZIALNOŚCIĄ', 'status': 'akceptacja', 'color': '#008844', 'custom_type': None, 'team_id': '4659923', 'deleted': False, 'url': 'https://app.clickup.com/t/86c4pp8wt', 'access': True}</t>
  </si>
  <si>
    <t xml:space="preserve">86c4gnx99</t>
  </si>
  <si>
    <t xml:space="preserve">AM Racing</t>
  </si>
  <si>
    <t xml:space="preserve">""hej Michał, Dawid dużo chce robić i dużo pisze wiadomości . Jesteśmy w trakcie odpalaniu kilku integracji - kaufland, emag (tutaj na razie sa zblokowani), pigu, autodoc, amazon, ebay. Klient responsywny i fajny w kontakcie, będzie pewnie potrzebował trochę wsparcia technicznego w ustawieniu integracji."""
Dawid Popławski
AM Racing
sklepaminter@gmail.com
+48 665-316-536
pierwszy - " ID: &lt;NUMER_Z_TOKENU_BLC&gt; (NAZWA MERCHANTA)SH", - BLT_7214_df473abe1e289e14e347a23a1580604e1c1fc5baccbb6acfea189c7f7dccb69fea3ac4e924d3ea7f072af50ddfb3571438af729821527ee6a1bf3abef4f655984d3b06f0e7f87fc88e129cc811f84e1ca2ba330d5942124f1aafb128907cad9cfc59761773823cf99a9ab5596ec9dec625d7cc8e7cd50831e4bdcc2
drugi -  " ID:  &lt;NUMER_Z_TOKENU_BLC&gt; (NAZWA MERCHANTA)GREAT" - BLT_7214_366200e882477041a8fecbeb73079d2dd75ea4b0350e0291d1083950555228fa65c73a779ad8712a1c2fc8b6488f7777e1b3aa79fb592efc67558d9c9c74610e8565fbbcfcc351330b15d924b87952acdb4d59670198dbef348fde6e2df644a4dc0c631c1830a01d2e1a41f97eccb96b34d0e91ac29d9f31328a34f
trzeci -  " ID:  &lt;NUMER_Z_TOKENU_BLC&gt; (NAZWA MERCHANTA)EXTRA" - BLT_7214_f1d46c548ca4664ff14a08275208c398611080d451145ddaeba4448f011ec1c5493380bb3fb149d60846d82327b370550468388412a496e52d91023a2abccf26e671b094da42b35f8a791c69d052b9000668b83187b787ef2e9c47630e187a27648b398c6ee3fccefc3e53d0eef7cdb9cb190e1ddbaac837cb7008d</t>
  </si>
  <si>
    <t xml:space="preserve">amracing.sklep@gmail.com</t>
  </si>
  <si>
    <t xml:space="preserve">7261294292</t>
  </si>
  <si>
    <t xml:space="preserve">7214</t>
  </si>
  <si>
    <t xml:space="preserve">782301398</t>
  </si>
  <si>
    <t xml:space="preserve">{'id': '86c4hbmwe', 'name': 'AM Racing', 'status': 'merchants', 'color': '#87909e', 'custom_type': 3, 'team_id': '4659923', 'deleted': False, 'url': 'https://app.clickup.com/t/86c4hbmwe', 'access': True}</t>
  </si>
  <si>
    <t xml:space="preserve">{'id': '86c4h9tm8', 'name': 'AM Racing', 'status': 'akceptacja', 'color': '#008844', 'custom_type': None, 'team_id': '4659923', 'deleted': False, 'url': 'https://app.clickup.com/t/86c4h9tm8', 'access': True}, {'id': '86c4h9qvv', 'name': 'AM Racing', 'status': 'akceptacja', 'color': '#008844', 'custom_type': None, 'team_id': '4659923', 'deleted': False, 'url': 'https://app.clickup.com/t/86c4h9qvv', 'access': True}</t>
  </si>
  <si>
    <t xml:space="preserve">86c4gnx4q</t>
  </si>
  <si>
    <t xml:space="preserve">Marol Bis sp. z.o.o</t>
  </si>
  <si>
    <t xml:space="preserve">marol2003@gmail.com</t>
  </si>
  <si>
    <t xml:space="preserve">7732477449</t>
  </si>
  <si>
    <t xml:space="preserve">3849</t>
  </si>
  <si>
    <t xml:space="preserve">794265315</t>
  </si>
  <si>
    <t xml:space="preserve">86c4gnrcu</t>
  </si>
  <si>
    <t xml:space="preserve">KGK TREND SP. Z O.O.</t>
  </si>
  <si>
    <t xml:space="preserve">BLT_23043_4e949efc1dc5490cff51625cb0b217ebae37a580c8b6c461cb6c20d65f775f54548a383e1b065d0b110c94851b2038c94621f71d384fedb0e25918ac747863dd404d74f221d5792f59beff6543d6ca6bfde1f3fa8209f9072f67b6fb2158ffc0970e1956fb7b97b183ddc248b1d09fb09027c9ec3c63299f9ff0a3
BLT_23043_1b110ed37f69180cc6810ddd78540997ddcb290fdedaeab79ec14669307d02e29292ec5103fff21a41ba0195b5f831cc38dd977817bbdea76ee79fb9654dbd3457240a224d56d8b8d53a06c167f8617d9d2d7bb0897f38a8724cc5184185be8a62a317e9c4046e946108a0f02aad743a798643492077ea1a3d819c
BLT_23043_a8212ce35d75a7d574276e1d48fbaf51c64e5cc8b78e9df03a13dac0217422c7124b12eaad795b8dde89b6b085d4de9e130e6e600460eeecf02284871c02eb0b571cf790ce96406ce2564b84735344fe7fb5af76869d8a757df6edddc08fb611f3709af2da13b76aa42657cb16be9f928555f0327e308860ce1ca4</t>
  </si>
  <si>
    <t xml:space="preserve">filip.tiszbierek@kgktrend.pl</t>
  </si>
  <si>
    <t xml:space="preserve">6783155146</t>
  </si>
  <si>
    <t xml:space="preserve">23043</t>
  </si>
  <si>
    <t xml:space="preserve">731594937</t>
  </si>
  <si>
    <t xml:space="preserve">{'id': '86c4mf8x4', 'name': 'KGK Trend sp. z o.o. ', 'status': 'merchants', 'color': '#87909e', 'custom_type': 3, 'team_id': '4659923', 'deleted': False, 'url': 'https://app.clickup.com/t/86c4mf8x4', 'access': True}</t>
  </si>
  <si>
    <t xml:space="preserve">{'id': '86c4jy383', 'name': 'KGK Trend sp. z o.o. ', 'status': 'akceptacja', 'color': '#008844', 'custom_type': None, 'team_id': '4659923', 'deleted': False, 'url': 'https://app.clickup.com/t/86c4jy383', 'access': True}</t>
  </si>
  <si>
    <t xml:space="preserve">86c4gn348</t>
  </si>
  <si>
    <t xml:space="preserve">NIKCORP Szymon Nikołajuk</t>
  </si>
  <si>
    <t xml:space="preserve">Grupa cenowa -15%
BLT_1000418_11c06398412ea4c6f82747efb2c5483ed85b380591827c1d24a71731ffe00245511e7a14b239190606d49f1b4a4de14af821d466d35bff5dacab628707f691d2ea983909b8f10a9187fcf07727b83a7aecd31d7daaf981802fdd0dec40ecb9e1d58536b6a64ec0ec6e6a53624f3c07c6cf1b50154b0c9bae04a7
BLT_1000418_2cfe2858792c3e708684a1aaedaac3b97f876b3618aff3c4945fc02ae6e1e2040bc547b6bafeedc83c495f236ac80692f124c2539040ab934cdc30ccf017e914d6dce086984ba5794e654d1b9b77b490271b0272d60829966abef564c97f3cee22caf94fa86dafb54d0342584c8b96ae01326dd019b120fc9e07
BLT_1000418_2eb583784175a43545f205f0472a048d789bae7479eade6d3b3010f956886388df1e37f3f8bd6b91ded08b938f201540da4636f7fcafa2a037858aabc4d97452f7230b5cfd86af1963d0e90a14aee908131358816bdb03f5ab95cbf22de1c94b6c67098d23e019d43110981799efd25382e51b54a9f1efafee5d</t>
  </si>
  <si>
    <t xml:space="preserve">j.nikolajuk75@gmail.com</t>
  </si>
  <si>
    <t xml:space="preserve">5242949377</t>
  </si>
  <si>
    <t xml:space="preserve">1000418</t>
  </si>
  <si>
    <t xml:space="preserve">+48601225853</t>
  </si>
  <si>
    <t xml:space="preserve">{'id': '86c4hfgrv', 'name': 'NIKCORP Szymon Nikołajuk', 'status': 'merchants', 'color': '#87909e', 'custom_type': 3, 'team_id': '4659923', 'deleted': False, 'url': 'https://app.clickup.com/t/86c4hfgrv', 'access': True}</t>
  </si>
  <si>
    <t xml:space="preserve">86c4gjyp6</t>
  </si>
  <si>
    <t xml:space="preserve">Insperio</t>
  </si>
  <si>
    <t xml:space="preserve">sklep@insperio.pl</t>
  </si>
  <si>
    <t xml:space="preserve">9662055737</t>
  </si>
  <si>
    <t xml:space="preserve">11653</t>
  </si>
  <si>
    <t xml:space="preserve">+48534450764</t>
  </si>
  <si>
    <t xml:space="preserve">86c4ghnfm</t>
  </si>
  <si>
    <t xml:space="preserve">EKO Paper Paweł Leńczowski</t>
  </si>
  <si>
    <t xml:space="preserve">sklep@taniopak.pl</t>
  </si>
  <si>
    <t xml:space="preserve">6751168074</t>
  </si>
  <si>
    <t xml:space="preserve">5731</t>
  </si>
  <si>
    <t xml:space="preserve">783368847</t>
  </si>
  <si>
    <t xml:space="preserve">86c4gcrm5</t>
  </si>
  <si>
    <t xml:space="preserve">Firma Handlowo Usługowa Marcin Polowczyk Zwierzak Zoo Art</t>
  </si>
  <si>
    <t xml:space="preserve">polowczykmarcin@onet.pl</t>
  </si>
  <si>
    <t xml:space="preserve">6112171141</t>
  </si>
  <si>
    <t xml:space="preserve">3001230</t>
  </si>
  <si>
    <t xml:space="preserve">+48451113451</t>
  </si>
  <si>
    <t xml:space="preserve">86c4gck0d</t>
  </si>
  <si>
    <t xml:space="preserve">ECOMMATE SPÓŁKA Z OGRANICZONĄ ODPOWIEDZIALNOŚCIĄ</t>
  </si>
  <si>
    <t xml:space="preserve">SM BLT_6005842_1d6b33347f0fa6ae21dd7907d10d604ef415304a2cf93bebe6737641eb6867e238dd099a6b6b95baa84b43c1e299ed9c15a51c0985033c484606e9eb84508c6c4694b5f4f64295a07b2a606475ea411c47c9d69e09e05855aa4c14bd68338999be58f144e7b68d76c544897bef8039974d787d588d014921e26f
EXTRA
BLT_6005842_7ca6ef4767a6c74cb8cde9e80bfae36a8c06bd22430068b81176c9f4b56a0a484a54b5a4b5acc6fb86540e79d3926ac72c1b1c09d06238af843c8912d5930591b77b33d6195962282ce114c4d93f7090d0a3eb43d8b9230a822b73ccc167f89b6dd1c207bb8099c1979ccf3fbfe4a4025bb98d5c1a87947f14ee
GREAT
BLT_6005842_c3ac83550a8871f2379bba3ad21e385f543b9eda0de9ac9da6de3795adafc3fa34fc46dbf721be9173dc190d842fe054a5bf16a4d1ce6a775551c63f0f1c7553fe365a942a18a8b2535dac153b06d378c268ee70117de621ddfd12c365dac2195bf004762e30094b775c0e09ac60295d96ae271a0bc4cc7dfc73</t>
  </si>
  <si>
    <t xml:space="preserve">kontakt@ecommate.pl</t>
  </si>
  <si>
    <t xml:space="preserve">5671930881</t>
  </si>
  <si>
    <t xml:space="preserve">5009661</t>
  </si>
  <si>
    <t xml:space="preserve">+48692554225</t>
  </si>
  <si>
    <t xml:space="preserve">{'id': '86c4gv9x1', 'name': 'ECOMMATE SPÓŁKA Z OGRANICZONĄ ODPOWIEDZIALNOŚCIĄ', 'status': 'akceptacja', 'color': '#008844', 'custom_type': None, 'team_id': '4659923', 'deleted': False, 'url': 'https://app.clickup.com/t/86c4gv9x1', 'access': True}</t>
  </si>
  <si>
    <t xml:space="preserve">86c4g8ctz</t>
  </si>
  <si>
    <t xml:space="preserve">SPORT13F Adam Miechowiak</t>
  </si>
  <si>
    <t xml:space="preserve">adamsport13f@gmail.com</t>
  </si>
  <si>
    <t xml:space="preserve">6222770983</t>
  </si>
  <si>
    <t xml:space="preserve">2005373</t>
  </si>
  <si>
    <t xml:space="preserve">695038880</t>
  </si>
  <si>
    <t xml:space="preserve">https://sport13f.pl</t>
  </si>
  <si>
    <t xml:space="preserve">86c4g68jz</t>
  </si>
  <si>
    <t xml:space="preserve">KAVON Przemysław Nowak</t>
  </si>
  <si>
    <t xml:space="preserve">kavon@kavon.pl</t>
  </si>
  <si>
    <t xml:space="preserve">6192011875</t>
  </si>
  <si>
    <t xml:space="preserve">18553</t>
  </si>
  <si>
    <t xml:space="preserve">+48505507993</t>
  </si>
  <si>
    <t xml:space="preserve">{'id': '86c4phuba', 'name': 'KAVON Przemysław Nowak', 'status': 'akceptacja', 'color': '#008844', 'custom_type': None, 'team_id': '4659923', 'deleted': False, 'url': 'https://app.clickup.com/t/86c4phuba', 'access': True}</t>
  </si>
  <si>
    <t xml:space="preserve">86c4g61rr</t>
  </si>
  <si>
    <t xml:space="preserve">PRZEDSIĘBIORSTWO USŁUGOWO- HANDLOWE SERHII LUHOVYI</t>
  </si>
  <si>
    <t xml:space="preserve">lugovoyj57@gmail.com</t>
  </si>
  <si>
    <t xml:space="preserve">8992829325</t>
  </si>
  <si>
    <t xml:space="preserve">5008486</t>
  </si>
  <si>
    <t xml:space="preserve">+48881612341</t>
  </si>
  <si>
    <t xml:space="preserve">1752458400000</t>
  </si>
  <si>
    <t xml:space="preserve">{'id': '86c4g6ddn', 'name': 'P.U.H.SERHII LUHOVYI', 'status': 'akceptacja', 'color': '#008844', 'custom_type': None, 'team_id': '4659923', 'deleted': False, 'url': 'https://app.clickup.com/t/86c4g6ddn', 'access': True}</t>
  </si>
  <si>
    <t xml:space="preserve">86c4g60qy</t>
  </si>
  <si>
    <t xml:space="preserve">Altacom Sp. z o.o.</t>
  </si>
  <si>
    <t xml:space="preserve">SH: BLT_4028777_53880f713837dc5f18e29f942084091c87845b52fcb6242d700ce64eab885ffe5bcf42c88b9941b89bb89741824472acd65dca8dfc859818f22aea2637340d8a751be6540e12c08065cb6b064720ac7367885af7db4aa937ad4c9e313d4376cb7d9a5f0195e6e84e9df5d232d261b1c57b1d4b7314f3063ab7fd
GREAT: BLT_4028777_1dd863fc3da89c9cf42529896a4a4200e4402c231768d1a8f06a90172d4f4cb81d13c69799ad8bd5cee85f69cacde461c755670a20b78665b2c55c6ec7364aa590ec6f755f4c7b2e5246e7c04979717abe2cc21baae3823f13830b45e9193212ee097e33465cce2d3fd97f6b5dad396e4db9133c63c33346a852
EXTRA: BLT_4028777_618828170c83165af633402902225750cfc8c98840e8e80c59795a7f153de3007f325c71307fb52fa64345be666a5fffa87dc79acefa006828518043a3cac5bbc73e2ed39edd532b13bdf5066e946f5fd516dbaae6326c3394dafa6d9417b8afc7b250f2e4dd8732490eac2e95fff7915c70c9a3e343622fe9a9</t>
  </si>
  <si>
    <t xml:space="preserve">radoslaw.klemczak@altacom.pl</t>
  </si>
  <si>
    <t xml:space="preserve">5213467606</t>
  </si>
  <si>
    <t xml:space="preserve">4028777</t>
  </si>
  <si>
    <t xml:space="preserve">+48606669311</t>
  </si>
  <si>
    <t xml:space="preserve">{'id': '86c4gyk0x', 'name': 'Altacom Sp. z o.o.', 'status': 'akceptacja', 'color': '#008844', 'custom_type': None, 'team_id': '4659923', 'deleted': False, 'url': 'https://app.clickup.com/t/86c4gyk0x', 'access': True}</t>
  </si>
  <si>
    <t xml:space="preserve">86c4g3xha</t>
  </si>
  <si>
    <t xml:space="preserve">"PETRYNA NEW TECHNOLOGIES ŚWIAT LAPTOPÓW" Michał Petryna</t>
  </si>
  <si>
    <t xml:space="preserve">r.sosnik@swiat-laptopow.pl</t>
  </si>
  <si>
    <t xml:space="preserve">6482290694</t>
  </si>
  <si>
    <t xml:space="preserve">3000064</t>
  </si>
  <si>
    <t xml:space="preserve">+48 606-413-820</t>
  </si>
  <si>
    <t xml:space="preserve">https://swiat-laptopow.pl</t>
  </si>
  <si>
    <t xml:space="preserve">Łukasz Jurasik</t>
  </si>
  <si>
    <t xml:space="preserve">86c4g3bm2</t>
  </si>
  <si>
    <t xml:space="preserve">HD Play Łukasz Dąbrowa</t>
  </si>
  <si>
    <t xml:space="preserve">Na ten NIP nie ma aktywnego konta w BASE.</t>
  </si>
  <si>
    <t xml:space="preserve">sklep@bangalore.pl</t>
  </si>
  <si>
    <t xml:space="preserve">1132815604</t>
  </si>
  <si>
    <t xml:space="preserve">86c4fwe6g</t>
  </si>
  <si>
    <t xml:space="preserve">"MTM INDUSTRIES" SPÓŁKA Z OGRANICZONĄ ODPOWIEDZIALNOŚCIĄ</t>
  </si>
  <si>
    <t xml:space="preserve">adminwww@mtm.eu</t>
  </si>
  <si>
    <t xml:space="preserve">6182072668</t>
  </si>
  <si>
    <t xml:space="preserve">3035476</t>
  </si>
  <si>
    <t xml:space="preserve">+48602669275</t>
  </si>
  <si>
    <t xml:space="preserve">86c4fvq30</t>
  </si>
  <si>
    <t xml:space="preserve">JUST SPORT SPÓŁKA Z OGRANICZONĄ ODPOWIEDZIALNOŚCIĄ</t>
  </si>
  <si>
    <t xml:space="preserve">mikolajmarcin.kania@gmail.com</t>
  </si>
  <si>
    <t xml:space="preserve">9462696118</t>
  </si>
  <si>
    <t xml:space="preserve">3029770</t>
  </si>
  <si>
    <t xml:space="preserve">+48694418811</t>
  </si>
  <si>
    <t xml:space="preserve">86c4fu4mn</t>
  </si>
  <si>
    <t xml:space="preserve">MS DEVELOPMENT Marcin Świć</t>
  </si>
  <si>
    <t xml:space="preserve">Niezainteresowani</t>
  </si>
  <si>
    <t xml:space="preserve">allegro@hardwaredirect.pl</t>
  </si>
  <si>
    <t xml:space="preserve">5252338008</t>
  </si>
  <si>
    <t xml:space="preserve">4007800</t>
  </si>
  <si>
    <t xml:space="preserve">+48223322333</t>
  </si>
  <si>
    <t xml:space="preserve">https://hardwaredirect.pl</t>
  </si>
  <si>
    <t xml:space="preserve">86c4ftwwt</t>
  </si>
  <si>
    <t xml:space="preserve">Neneko Ewa Wojdak Łukasz Grobelny - Spółka Cywilna</t>
  </si>
  <si>
    <t xml:space="preserve">sklep@neneko.pl</t>
  </si>
  <si>
    <t xml:space="preserve">7322171975</t>
  </si>
  <si>
    <t xml:space="preserve">17374</t>
  </si>
  <si>
    <t xml:space="preserve">+48609100388</t>
  </si>
  <si>
    <t xml:space="preserve">86c4frv5c</t>
  </si>
  <si>
    <t xml:space="preserve">PER LA VITA - Tomasz Sobań</t>
  </si>
  <si>
    <t xml:space="preserve">BLT_1008436_ab33cab84c9f683214c4547eac779f553f10ba42e705bffc7891b3dea008f0df3e8c5d43f8a66190dd83c4ab506db0281e2702885858a3eb50031fe056d6bb4982de52b995bb48f61d48e0c33d7a7cb3f58e7814c75ada61bb080ade27ea7f8872a3396614310c581f567792b8d41e0e5755f3672a88832d57ca
BLT_1008436_117931e49dbcfde58af0d251cf81cc24f406dcd247ad8e8bb84e2fb3536fa075764392c4611c3983737eda930bf671c11d8e9ccb4fb00a2de0f4f9ba5ba010e8ce93e588ae29d6daa768455c92b3d8bfce1807db669b67351d0bd39730f7a49b459a811dacf51902c580d9f682f332e8afe997f3679cbb84bea5
BLT_1008436_013ccf0eefcf6653bd64c44c746f84763c22314de36fb832882e0adc696daed2c31db2e06b771624ea0b3c2eb1ebd799da376e27b911047897a952a7de6b6571b3f532e9c7abf5cc010b42e175125d0e637bfbec0474c90cf900943a6fa700569ca65db7b0446eaa6de8c212a120dfcafe2f54453b25f225e5ab</t>
  </si>
  <si>
    <t xml:space="preserve">sklepperlavita@wp.pl</t>
  </si>
  <si>
    <t xml:space="preserve">9182061198</t>
  </si>
  <si>
    <t xml:space="preserve">1008436</t>
  </si>
  <si>
    <t xml:space="preserve">+48600246151</t>
  </si>
  <si>
    <t xml:space="preserve">{'id': '86c4h7xwc', 'name': 'Per la vita', 'status': 'akceptacja', 'color': '#008844', 'custom_type': None, 'team_id': '4659923', 'deleted': False, 'url': 'https://app.clickup.com/t/86c4h7xwc', 'access': True}</t>
  </si>
  <si>
    <t xml:space="preserve">86c4fq080</t>
  </si>
  <si>
    <t xml:space="preserve">PH Rising Sun Adrian Nogaj</t>
  </si>
  <si>
    <t xml:space="preserve">12385(PH Rising Sun Adrian Nogaj)SH 
BLT_12385_41b76acaa7e65f7075a7c9d55e48a7d2aeaf9cfa805bdd42253aa44cf5b28e8221fef480d0e07f68b2253893d4e55c015ed93469cdfc8b45e1e8a93a6d1816c51b0f5ca16fd1c485efcfbe1bd5bbfe3a5f29e1e66cf6d9da05c98889751ffa698a9876c450ab34b354a24914d1856e6d7509540bcdd3129d56367d
12385(PH Rising Sun Adrian Nogaj)GS
BLT_12385_3f6809118f181c9367df4f78ce69b658dc559f8cca6545ff8e886b6db3d9a200a8b3fe58e6547ac794e73a82bf5c41c03e9a7e95fd25dc2cc0811ffcef1a811b0b28246ef418861e953942c0f3d5801f51df92458825189f3cb38d095b7ff60fe08da6786097dbb654be14d8c4ba6850b429324fcf1bd5aad29ba2
12385(PH Rising Sun Adrian Nogaj)ES
BLT_12385_227ce5635990a1df39d5c10892a1b8cadadfc9c9d4e5145f3385174804697f3a4e504149822ad30f3d882e271071138c7dd39c3161a3d2a276d5b5ff68308d0b8ab6db1904a6486029e3ca88a3af6111936b3558d5becce2cc01ad3da9e6cb55663d2043053d5e40746a6d87ae851dbccec5005f041361d0f951e3</t>
  </si>
  <si>
    <t xml:space="preserve">adrian13007@gmail.com</t>
  </si>
  <si>
    <t xml:space="preserve">8222353370</t>
  </si>
  <si>
    <t xml:space="preserve">12385</t>
  </si>
  <si>
    <t xml:space="preserve">+48735607226</t>
  </si>
  <si>
    <t xml:space="preserve">86c4fpypm</t>
  </si>
  <si>
    <t xml:space="preserve">Piotr Jaguś</t>
  </si>
  <si>
    <t xml:space="preserve">1S.
 BLT_4019179_92beb8a6c2a3222cf8f85ae8b8daaacbfcb128bb7056f9317fc40954e04bfa63e6c4d0d2fe987fd5050cb7c0991c76db4a6f928e617498485306c538ddcb4a76fae272327186ffa3b67ace27d44b946e83e1b12a803f2ea85881bada70935d96b250e8394add0df448c79302d3295449d2e5b7c063553e66e61e
2E. 
BLT_4019179_01d6928f4da2b688ab8421e99a74a10e6d37ca8e0688661493ebfbeda5e7edda0b47c6d5e7a7627d5961d58186e071189eb780e3bf925586f96abccbcee0c3025ec5f08bac90feae01ff96d2f74dd5e72692ca1f76271e6c4ac79f038b08ac392e044c0f41dbde14f2769da2f8ce8d76dbe2c998a4e34a19a514
3G.
BLT_4019179_f4b0f65812720b343a8889bb1a46c9eaae0bcfcc3404409d9ccae235d3334ccc84fa3983b1339b159c6b85fbac2e93edad624c5b65b4e80daa31d21d84de6cf7b5e0e50cc91708b518fa1d780a05a8ae558c5f5ea21fcea46d508f4c08d74325e7fe95338900a21a879a3ca451d7bb869155232ca6f5bfd12060</t>
  </si>
  <si>
    <t xml:space="preserve">kontakt@techenergy.pl</t>
  </si>
  <si>
    <t xml:space="preserve">9721092209</t>
  </si>
  <si>
    <t xml:space="preserve">4019179</t>
  </si>
  <si>
    <t xml:space="preserve">+48665656225</t>
  </si>
  <si>
    <t xml:space="preserve">86c4fpwdc</t>
  </si>
  <si>
    <t xml:space="preserve">URSON SP. z o.o.</t>
  </si>
  <si>
    <t xml:space="preserve">ID: 4013251 (URSON) SH
BLT_4013251_95094a178ec4868ef4dde71f9e83aefb8d0023d26f82b43ecc509693fd2be0e58d0bcdc5cb1ec63b458ebb8fd0fb9c3c7b7c13214b52a62937e573fc8af181d51ec5e5c4928c37253083f64f7d3105b51a49fbd89b7003412f3359e24384b8f375eca6e239039de0b9aecb1d0a854758297704a4529c14437a21
ID: 4013251 (URSON) GS
BLT_4013251_184f5a4693fc11fb3c7b140e0fff1a2f37fb40f0fed4ca7e79925fbf0a72c4096f9b1d82f9dfec110ca3e9aa553724e1488a9423a8754e0b6e2603adf4bfd1c214a4b8965ea891a53ec44033a82f4c7e086dea77cba9c3b96e106018338d0fec9e9d0b74284b780614e25829610c6d2c501c7ee747bca3dddab5
ID: 4013251 (URSON) ES
BLT_4013251_420e6056406c7c4430d7e707ab286baad665ee812d775dae4d9c064e5bce22d37fcfa9fcdc85f3439c39ff208ef1a17f3d9bb4947b45210235b860a4e3bf9a870fb4b58e0f941b54a801f0ecbd85dd861bf0895c32c1d4cfdf5ff758a0472fe4d6173fa6b84ffb050b558b72c586fc1fa8f0e843e788531c855f</t>
  </si>
  <si>
    <t xml:space="preserve">zamowienia@urson.pl</t>
  </si>
  <si>
    <t xml:space="preserve">5492444253</t>
  </si>
  <si>
    <t xml:space="preserve">4013251</t>
  </si>
  <si>
    <t xml:space="preserve">+48510288595</t>
  </si>
  <si>
    <t xml:space="preserve">{'id': '86c4j56vq', 'name': 'Urson Sp. z o.o.', 'status': 'merchants', 'color': '#87909e', 'custom_type': 3, 'team_id': '4659923', 'deleted': False, 'url': 'https://app.clickup.com/t/86c4j56vq', 'access': True}</t>
  </si>
  <si>
    <t xml:space="preserve">86c4fpq5u</t>
  </si>
  <si>
    <t xml:space="preserve">RK-TRONIK Konrad Ratajczyk</t>
  </si>
  <si>
    <t xml:space="preserve">BLT_2005602_3f137d487e357d44cfa78acb31a3c01de67bbe311054ed45ea75ec54a61f093a72a2a8202ad90a8dee859a4bffe8f03fe22b803e777b405099a5ee7f16e7f56bd90ac2b5ec0e773d4634f30af8f7929fb9fe095dc89205d33b014f669722d2237b94083cc57713b169bc9a3dca8a07c8308ec2955863e58e43c4
BLT_2005602_02005bc4439c8b769ca8710cd199b3b52cd61560d5a2df7bb1bd054f0f09094f113367b65054bcbfba71379ec8c6aa512c01a685ad9fd49d1693debc3e7b5b44859be4e157825f5ccea74c5cd0afa6abc75df423fc408d7f68771753d773e301c468128c62c66f4cba706653f13b955f64dd5814b7f8ad903fd9
BLT_2005602_062e97e7f689f5362c0395f512c725ee2924d122b86040b0ce122d64793dcfa316392de98bebc9957b5b5b0841a6ba99a091d9e71aefbe94be9ad7051aed121c8c184e9d975171f6d406415f620a86d7a5aca822ff5d2022acbd452e51c4ee38cd84c74d084db243bac4486034891f7507dceae1d9d5b39ab9b4</t>
  </si>
  <si>
    <t xml:space="preserve">biuro@rk-tronik.pl</t>
  </si>
  <si>
    <t xml:space="preserve">8291723456</t>
  </si>
  <si>
    <t xml:space="preserve">2005602</t>
  </si>
  <si>
    <t xml:space="preserve">+48508725966</t>
  </si>
  <si>
    <t xml:space="preserve">{'id': '86c4jw3zm', 'name': 'RK-TRONIK Konrad Ratajczyk', 'status': 'merchants', 'color': '#87909e', 'custom_type': 3, 'team_id': '4659923', 'deleted': False, 'url': 'https://app.clickup.com/t/86c4jw3zm', 'access': True}</t>
  </si>
  <si>
    <t xml:space="preserve">{'id': '86c4jdq34', 'name': 'RK-TRONIK Konrad Ratajczyk', 'status': 'akceptacja', 'color': '#008844', 'custom_type': None, 'team_id': '4659923', 'deleted': False, 'url': 'https://app.clickup.com/t/86c4jdq34', 'access': True}</t>
  </si>
  <si>
    <t xml:space="preserve">86c4feff1</t>
  </si>
  <si>
    <t xml:space="preserve">Marex Mariusz Marek</t>
  </si>
  <si>
    <t xml:space="preserve">28.07. zamówienia ok ale musi ustawic tagi 38k produktow, brak cen ze stanami, brak eanów
BLT_14794_f3d8b4075d141d14f6c5cb5d9e4a856ced65d3cbde8db9aa8c8d7569dedb9e1d77d9c360841b10bd213d1b4c964ceaa765270baaad7d1f5633a37437e2d2271b68b8a2dc822e050d815708894b64d7e3efd1237e229f347340a04b754cbb789e053ba39b58c89da75a482ac5d06483b349061c68454211014d36db
BLT_14794_56fe611fead750ee3d0d7c70d85d1cb05a2e699bd7f968f8225968e6bbfca2fe7941e00dd18749c48d2c9247583a0a5b03739606556a4eff6eef29656bc45854ad6a2b77c90210ea24119d2bdf95a8f8455e7ad9e567e1538b02d7bf0b8b96fdfd6f7ccba0cd896212982e0a855bf1f8d7ed857ce84fe9d00d995c
BLT_14794_bd130fede84cec742b7d9f967cb270bd187339e494e3e012355d8d40c894c9d20dc49e4a3c8af2a314d6243c6bf08d2be790155ed7d90aea053d74cfb6650c87fa0fdba1242fb0223a3a788a1bf977c7b08640f50d0b3434438ef00d835c96696f118de6c35dc157837d435b4b204084fca0102998cd689094f0e9</t>
  </si>
  <si>
    <t xml:space="preserve">mariuszmarek2@wp.pl</t>
  </si>
  <si>
    <t xml:space="preserve">7132151975</t>
  </si>
  <si>
    <t xml:space="preserve">14794</t>
  </si>
  <si>
    <t xml:space="preserve">501279062</t>
  </si>
  <si>
    <t xml:space="preserve">https://allegro.pl/uzytkownik/martasklep1</t>
  </si>
  <si>
    <t xml:space="preserve">{'id': '86c4htbt2', 'name': 'Marex', 'status': 'merchants', 'color': '#87909e', 'custom_type': 3, 'team_id': '4659923', 'deleted': False, 'url': 'https://app.clickup.com/t/86c4htbt2', 'access': True}</t>
  </si>
  <si>
    <t xml:space="preserve">{'id': '86c4g7rty', 'name': 'Marex Mariusz MArek', 'status': 'akceptacja', 'color': '#008844', 'custom_type': None, 'team_id': '4659923', 'deleted': False, 'url': 'https://app.clickup.com/t/86c4g7rty', 'access': True}</t>
  </si>
  <si>
    <t xml:space="preserve">30</t>
  </si>
  <si>
    <t xml:space="preserve">86c4f1juu</t>
  </si>
  <si>
    <t xml:space="preserve">WGRE KORONA  SPÓŁKA Z OGRANICZONĄ ODPOWIEDZIALNOŚCIĄ</t>
  </si>
  <si>
    <t xml:space="preserve">SM
BLT_5034494_ab8cce8a8ad6441d94f7c9ed659e8b89fa1145779ae0ba232d682d0c2b8cec756f82737776f92cafcf33a7770e7722b8e4e83d3848590118493970b833ec54624d8c3c3afdb1e1e95822de1e35b6f7d07577867f246257750f57b3fe3aa3b58738785837847de379e280a4b5bc66d70774747d22e84c75006466
ES
BLT_5034494_ab0a698f62289094531931d5c0500c9687a659ff7ade17c00a87d8d3ac3071b206cb78b50bc9d238e5106097bf10ba34359b866aa2b172e57420454c102ee7490d6e3ad41a6c537db340f626c56a0b7f4dbf6191713f24e882ed63d69516cedc432dc0ae813f8901b9835d71eb4c26f666d54ebd657eceed0ad8
GS
BLT_5034494_a6cadfcf4c72c557afdf2b1670e6a976a35c587dc82496f46e0ece3c740b515950e72f45a0b5274843f32dff8bdb8e318a43652031becc2bdb810350a4dd03989ee59d56bdaedb234f525930a4a3992ef6a89c69dc0177bd024ecb9b558bcb7869b19033f3e111f528eb21e2d09a80039fdc5989114fd7ba2549</t>
  </si>
  <si>
    <t xml:space="preserve">sklep@wgre.pl</t>
  </si>
  <si>
    <t xml:space="preserve">6131592777</t>
  </si>
  <si>
    <t xml:space="preserve">5034494</t>
  </si>
  <si>
    <t xml:space="preserve">+48690287872</t>
  </si>
  <si>
    <t xml:space="preserve">{'id': '86c4qaa96', 'name': 'WGRE KORONA SP. Z O.O', 'status': 'akceptacja', 'color': '#008844', 'custom_type': None, 'team_id': '4659923', 'deleted': False, 'url': 'https://app.clickup.com/t/86c4qaa96', 'access': True}</t>
  </si>
  <si>
    <t xml:space="preserve">86c4f0aa1</t>
  </si>
  <si>
    <t xml:space="preserve">RQL STORE Renata Musiałowska</t>
  </si>
  <si>
    <t xml:space="preserve">zaopatrzenierqlstore@gmail.com</t>
  </si>
  <si>
    <t xml:space="preserve">8942750679</t>
  </si>
  <si>
    <t xml:space="preserve">10113</t>
  </si>
  <si>
    <t xml:space="preserve">+48502525299</t>
  </si>
  <si>
    <t xml:space="preserve">86c4f05tp</t>
  </si>
  <si>
    <t xml:space="preserve">Przedsiębiorstwo Handlowe EWIMAX Stasiński Mariusz</t>
  </si>
  <si>
    <t xml:space="preserve">12.08. - prośba o wsparcie opiekuna ENT w celu zmotywowania ich do generowania tokenów 
 umówiona jestem z nimi na 20 sierpnia. Przez długi weekend powiedzieli, że chcą zrobić integracje. Jeśli nie prześlą kodów, przedzwonię.
8.08 - dzwoniłam po tokeny - b.o.</t>
  </si>
  <si>
    <t xml:space="preserve">ewimax@wp.pl</t>
  </si>
  <si>
    <t xml:space="preserve">7792191432</t>
  </si>
  <si>
    <t xml:space="preserve">16433</t>
  </si>
  <si>
    <t xml:space="preserve">+48517428399</t>
  </si>
  <si>
    <t xml:space="preserve">86c4eypz7</t>
  </si>
  <si>
    <t xml:space="preserve">SAMBORA</t>
  </si>
  <si>
    <t xml:space="preserve">sambora@sambora.pl</t>
  </si>
  <si>
    <t xml:space="preserve">9491937116</t>
  </si>
  <si>
    <t xml:space="preserve">7029</t>
  </si>
  <si>
    <t xml:space="preserve">+48510103312</t>
  </si>
  <si>
    <t xml:space="preserve">86c4ew58g</t>
  </si>
  <si>
    <t xml:space="preserve">Velo16 Paweł Buchar</t>
  </si>
  <si>
    <t xml:space="preserve">BLT_21037_b2dbf6a2bfd42c7c9fe048ebfc408474020892958a264deb474a3fadfcf99ed95f2c2840b1460fadfcf9cc9580b46d6b88e7f1714c206e0df2dc3d184ecd9163765c4b1de572a8681eaadc049bb9492ce63c3d3093a827affda1fdab97c67d2f872371425d60511682b9b0f7b2def3eac1faaabb38a58e6926744a
BLT_21037_e6cda7b0dd3486adbdb233cc42bfc4d498db76ff29ec5cb1cbc953bb4fcaa1de1bbd3ee9e7b2667e4a0ac579465435370a9191e444cc67a4c5c5b6ee646da069d520d8ff95bdb6db466322a1b0acffc59e87a6b40d11fc617beec94baa16d0bc1219747d50ca0b1d996735b90e82a50ce90538dd09a14a4dad0f3d
BLT_21037_0a44273e580f511dc9d75c97414482e59f59bcdf922fdee776789f3b5b03231830c8b7994931422c7c914a85f24b531ed8d79ea6dfc6428cf86082a7417f1b07400c1656d48be2d6728cca90615816b6e661a1f3ec985bd73d88b049ca2dddf846a537d9a614556b7fb302a05d4da493f601a119f05497763ca413</t>
  </si>
  <si>
    <t xml:space="preserve">velorwr16@gmail.com</t>
  </si>
  <si>
    <t xml:space="preserve">5010069059</t>
  </si>
  <si>
    <t xml:space="preserve">21037</t>
  </si>
  <si>
    <t xml:space="preserve">+48726431978</t>
  </si>
  <si>
    <t xml:space="preserve">{'id': '86c4gx14m', 'name': 'Velo 16 Paweł Buchar', 'status': 'merchants', 'color': '#87909e', 'custom_type': 3, 'team_id': '4659923', 'deleted': False, 'url': 'https://app.clickup.com/t/86c4gx14m', 'access': True}</t>
  </si>
  <si>
    <t xml:space="preserve">{'id': '86c4g65t7', 'name': 'Velo 16 Paweł Buchar', 'status': 'akceptacja', 'color': '#008844', 'custom_type': None, 'team_id': '4659923', 'deleted': False, 'url': 'https://app.clickup.com/t/86c4g65t7', 'access': True}</t>
  </si>
  <si>
    <t xml:space="preserve">86c4emz3g</t>
  </si>
  <si>
    <t xml:space="preserve">1752199200000</t>
  </si>
  <si>
    <t xml:space="preserve">86c4em7d1</t>
  </si>
  <si>
    <t xml:space="preserve">PROFITMIND  SPÓŁKA Z OGRANICZONĄ ODPOWIEDZIALNOŚCIĄ</t>
  </si>
  <si>
    <t xml:space="preserve">ID: 4015554 (Profitmind) SM -&gt; 
BLT_4028665_ec38f00a2a9de92e8aaa49af06c595dda9b99c7802b93598b72b6e3891afca0694e7f4647df4ca7f61ca3d460fe5645ee75ad221120693fccf3b6e2d73cf286b544af7228c9dde2be6aa670fc31d6c189da23bde6474232f85669372a0b1dff2f8ac2597a61e4be5b22dbb3923544d0e8512de4145e58295d893
ID: 4015554 ( Profitmind) GREAT -&gt;
BLT_4028665_cbe005fcc059c1211c76e48015fda8d26804712a231455f9ac9d1722d1e3f415930a38bfe93a8e20948a81f863c05047538d7815e90b1289325041840ded335264e0c5a0eb02a13a37908c30dbc2b09094d96680d8f9631a310e4704bb354bbab5a05c972f3ed8821578529cec628a8f99cddb319493cb5a706c
ID: 4015554 (  Profitmind) EXTRA -&gt;
BLT_4028665_d77a0d2b2bcde02d760a1d10bd3358d12f262fcfba92d98a9333c2fe1b3d34dbdd787a78cc9201df66f750d97185496d722d46fdaf0f58597bcf66f9865a9774eee6536fda44f1c284033c3aa2a147783d24a23a59083f0eb6a5151c9d67e448985d6b29631659a73e31be22d35eab6352c56da39915de82552e</t>
  </si>
  <si>
    <t xml:space="preserve">contact@profitmind.eu</t>
  </si>
  <si>
    <t xml:space="preserve">7712918614</t>
  </si>
  <si>
    <t xml:space="preserve">4015554</t>
  </si>
  <si>
    <t xml:space="preserve">737328059</t>
  </si>
  <si>
    <t xml:space="preserve">{'id': '86c4wggaq', 'name': 'ProfitMind sp. z o.o.', 'status': 'akceptacja', 'color': '#008844', 'custom_type': None, 'team_id': '4659923', 'deleted': False, 'url': 'https://app.clickup.com/t/86c4wggaq', 'access': True}</t>
  </si>
  <si>
    <t xml:space="preserve">86c4eg969</t>
  </si>
  <si>
    <t xml:space="preserve">PHU JGS Sp. z o.o.</t>
  </si>
  <si>
    <t xml:space="preserve">Klient zainteresowany, prosi o kontakt telefoniczny w celu doprecyzowania szczegółów od poniedziałku 14.07.</t>
  </si>
  <si>
    <t xml:space="preserve">daniel.zurek@jgshome.pl</t>
  </si>
  <si>
    <t xml:space="preserve">9482551179</t>
  </si>
  <si>
    <t xml:space="preserve">1006506</t>
  </si>
  <si>
    <t xml:space="preserve">+48 790 60 60 43</t>
  </si>
  <si>
    <t xml:space="preserve">http://jgshome.pl</t>
  </si>
  <si>
    <t xml:space="preserve">86c4efatk</t>
  </si>
  <si>
    <t xml:space="preserve">MCE CONCEPT SPÓŁKA Z OGRANICZONĄ ODPOWIEDZIALNOŚCIĄ</t>
  </si>
  <si>
    <t xml:space="preserve">BLT_5014432_03cda5cec2b59552c6a0508dd67989e1efac286d222f545d2dfb124382170e9e14111461faac857e1c06df89b3abda62cc5e6eac4dcf55bdec32de6bd6ac609b7b5db7ad245a0fc3f2a69b3935bfc67be92d93b8d0756d2645ab2565125a84be61655ffcb8c3ddc3886ee3522a5d9a0b986be88468eb09dc479a
BLT_5014432_983d81e720bbfbbcbacabd732dc491c9a6e8c9f079657115f8ad9efdda019373d136fa5f9e28081d105a6685c20cfb5c6c24377e8da6ca03670a26b2a27e40873db5ed774b2d3349b4a67bf9fbfffe213f5509727cf9568227a9804be7d810e24dfb14133c6db9e1547adc860794f396395b4e4f5480725bf484
BLT_5014432_c0452f4f94b0a14ec1b4096a3f2312827ee7658b2c6152638a44b99887a462b75c2bd14b7310febba6f35480f57e4e1c25441456fe3dd18c000498ed92e19a28a1f6a56d20008fb8426c35d5f794b6bba4cad6700001af59e09556f77a18b2a5cdc88b82ac0069dc9834d81bfbc1081bc177101937aa577798e5</t>
  </si>
  <si>
    <t xml:space="preserve">pomoc@waveshave.pl</t>
  </si>
  <si>
    <t xml:space="preserve">7123476519</t>
  </si>
  <si>
    <t xml:space="preserve">5014432</t>
  </si>
  <si>
    <t xml:space="preserve">+48690635607</t>
  </si>
  <si>
    <t xml:space="preserve">https://allegro.pl/oferta/tradycyjna-maszynka-do-golenia-na-zyletki-podstawka-10-zyletek-zestaw-16757153739?utm_source=google&amp;utm_medium=product-carousel&amp;utm_campaign=product-listing&amp;utm_content=%2Fkategoria%2Fpielegnacja-1430%3Fmarka%3DWAVESHAVE</t>
  </si>
  <si>
    <t xml:space="preserve">{'id': '86c4nd915', 'name': 'MCE CONCEPT SP ZOO', 'status': 'merchants', 'color': '#87909e', 'custom_type': 3, 'team_id': '4659923', 'deleted': False, 'url': 'https://app.clickup.com/t/86c4nd915', 'access': True}</t>
  </si>
  <si>
    <t xml:space="preserve">{'id': '86c4h7ju4', 'name': 'MCE concept SP zoo', 'status': 'akceptacja', 'color': '#008844', 'custom_type': None, 'team_id': '4659923', 'deleted': False, 'url': 'https://app.clickup.com/t/86c4h7ju4', 'access': True}</t>
  </si>
  <si>
    <t xml:space="preserve">86c4eep6t</t>
  </si>
  <si>
    <t xml:space="preserve">DARMAR II DARIUSZ FOKSIŃSKI</t>
  </si>
  <si>
    <t xml:space="preserve">biuro@super-toys.pl</t>
  </si>
  <si>
    <t xml:space="preserve">9561642108</t>
  </si>
  <si>
    <t xml:space="preserve">3006222</t>
  </si>
  <si>
    <t xml:space="preserve">+48662465152</t>
  </si>
  <si>
    <t xml:space="preserve">86c4edzaf</t>
  </si>
  <si>
    <t xml:space="preserve">KOMFORT BIURO Joanna Boczyło</t>
  </si>
  <si>
    <t xml:space="preserve">sklep@komfort-biuro.pl</t>
  </si>
  <si>
    <t xml:space="preserve">7822000136</t>
  </si>
  <si>
    <t xml:space="preserve">4002529</t>
  </si>
  <si>
    <t xml:space="preserve">+48603377506</t>
  </si>
  <si>
    <t xml:space="preserve">86c4ebdqc</t>
  </si>
  <si>
    <t xml:space="preserve">Superprzydatne.pl Sp. z o.o.</t>
  </si>
  <si>
    <t xml:space="preserve">kontakt@superprzydatne.pl</t>
  </si>
  <si>
    <t xml:space="preserve">7262689822</t>
  </si>
  <si>
    <t xml:space="preserve">3034222</t>
  </si>
  <si>
    <t xml:space="preserve">+48798337553</t>
  </si>
  <si>
    <t xml:space="preserve">86c4eapd5</t>
  </si>
  <si>
    <t xml:space="preserve">Grabie i Łopata</t>
  </si>
  <si>
    <t xml:space="preserve">ID: 2006711 (OgrodowyMlyn) SM
BLT_2006711_6cbafa19e315fae5d0e777530855090a149a02f6ae15892e2b69c2b157aa8947d63753cd0aa9b16509f83ce7cebc66f001ba79ff715b50b70be146dbea8d9d6773a3c96c31a87bad91a12ea28c7435c3b5912c3338c6466b84b757fd093666f7427850d6a78984b25af48c2a6d0636b490a3b98f104281432651
 ID: 2006711 (OgrodowyMlyn) GREAT 
BLT_2006711_3fc8982252805beca1001e3a9fe2660efa265c32ebec1118444207a9ad213edbe05e2a0243ee38bcb19f16537def6770b007d9ce934482caffe5100e4556c468057a119563f05a3613f18dc81b315d25fa53ea0ab80b6d559aad2d801d4c5e092af3dfdbe9a24be9e0e5d70c976561b3c74491bd447bb50f07c4
ID: 2006711 (OgrodowyMlyn) EXTRA
BLT_2006711_e6b4ee116a24d5da9f54c5fa5268da3e6ebdc01dce8120c60598df905b4141d02286cfae0904ebf1c537a5a4e00b00ff3a6e3dcd2acdec865fdc0fedf38752a407c4ef3f4d02bf67d65e5eace1a059d221a2e3b7669bf61a8d256cbc89b618acf96da5123a6285d45cd32289ee042c239e0dbbce4c002109c5c2</t>
  </si>
  <si>
    <t xml:space="preserve">info.grabielopata@gmail.com</t>
  </si>
  <si>
    <t xml:space="preserve">9680996137</t>
  </si>
  <si>
    <t xml:space="preserve">2006711</t>
  </si>
  <si>
    <t xml:space="preserve">+48507106326</t>
  </si>
  <si>
    <t xml:space="preserve">{'id': '86c4ure57', 'name': 'Grabie i  Łopata Zieliński Mateusz', 'status': 'merchants', 'color': '#87909e', 'custom_type': 3, 'team_id': '4659923', 'deleted': False, 'url': 'https://app.clickup.com/t/86c4ure57', 'access': True}</t>
  </si>
  <si>
    <t xml:space="preserve">{'id': '86c4t9rq2', 'name': 'Grabie i Łopata', 'status': 'akceptacja', 'color': '#008844', 'custom_type': None, 'team_id': '4659923', 'deleted': False, 'url': 'https://app.clickup.com/t/86c4t9rq2', 'access': True}</t>
  </si>
  <si>
    <t xml:space="preserve">33</t>
  </si>
  <si>
    <t xml:space="preserve">86c4e96mb</t>
  </si>
  <si>
    <t xml:space="preserve">PieterKom Piotr Bednarczyk</t>
  </si>
  <si>
    <t xml:space="preserve">SM:
BLT_3016174_df67fb142ebd104f54a50c2fa9e307d218337857ebcf9f8d41d8fd918908c7f5b5fe333ccbab8d14963a844c50ca192d8120eea3897f69d423844d7650a11e508cdee6e6a61553248db0d678bc55723c07b8e72f950ddc2629dbdff0307cae4166477623dcc14b367cca78792b66840eb8d8e438691ba49f4d18
GREAT:
BLT_3016174_0e974463d49bcb3ac4f3273d18b7e7701341048a762d0b32bd1f4290ca101e367c7b0f14cd2aea980410f7bcfa3f01a5825b0b65bc4b5c0a503b17ee1dfce269969614947703c3928c04b94b6ecf3bdcd8dbaaba76bdf80a1fbf89981f178703cff031c789f61007a98a0ce3331e6d9464289cd35bf04d32eb2b
EXTRA:
BLT_3016174_614efa60289dc162eeb9bf298d5d0a090e87fb1db8eecc9193d72954a51fd94ae62b344eb2eb66953c584bdc289b38f3e4b8ccc515989be04dacf5cadc909709c893e5d20971392bd6640207a2295bca1e9702fd6e0b65f9d9ca6bb609d0daf5a3e81800f0d596995fca091d8892e5b95d050aa373428cb5c157</t>
  </si>
  <si>
    <t xml:space="preserve">biuro@pieterkom.pl</t>
  </si>
  <si>
    <t xml:space="preserve">7132874113</t>
  </si>
  <si>
    <t xml:space="preserve">3016174</t>
  </si>
  <si>
    <t xml:space="preserve">+48601732308</t>
  </si>
  <si>
    <t xml:space="preserve">{'id': '86c4mguqp', 'name': 'PieterKom Piotr Bednarczyk', 'status': 'merchants', 'color': '#87909e', 'custom_type': 3, 'team_id': '4659923', 'deleted': False, 'url': 'https://app.clickup.com/t/86c4mguqp', 'access': True}</t>
  </si>
  <si>
    <t xml:space="preserve">86c4dx35k</t>
  </si>
  <si>
    <t xml:space="preserve">XLAND Paweł Rerych Sp. K.</t>
  </si>
  <si>
    <t xml:space="preserve">xland@ewozki.eu</t>
  </si>
  <si>
    <t xml:space="preserve">6511736840</t>
  </si>
  <si>
    <t xml:space="preserve">11977</t>
  </si>
  <si>
    <t xml:space="preserve">+48603966667</t>
  </si>
  <si>
    <t xml:space="preserve">https://ewozki.eu/</t>
  </si>
  <si>
    <t xml:space="preserve">1752112800000</t>
  </si>
  <si>
    <t xml:space="preserve">86c4dvwzf</t>
  </si>
  <si>
    <t xml:space="preserve">KM STUDIO MARIUSZ JANUZIK</t>
  </si>
  <si>
    <t xml:space="preserve">ID: 4013575 (Naklejkomania) SM
BLT_4013575_5c1d7f228615f6947af3c9b2745c8df91bd128d224a6f89696cc2c1e724d5a3f5c1ec25791a701f9217fd78b2c1806551f3c3457818f374d80579f7dd11ed20273b00d4dab5c40cedf3cd97df6768c8c5dbeca688e4ad86bc67fee2076c27486f2e90558423202e46c24aa04891fd467a735970d41ed11030e11
ID: 4013575 (Naklejkomania) GREAT
BLT_4013575_02559671a2a29c846ecf48c9553ef09fbc74bad1bf8fa1b7d6a2d34582349014e42844a0eba0debdbce25bf92c6d19bfdb2597e14331895fc64eefc45c1fda24e8169dcf157375f83f592342713581e11a71ab57e02649dff332beb2e304441e39158790799ad00ea9b946b34cb0e7d33f3b76a4461e407db763
ID: 4013575 (Naklejkomania) EXTRA
BLT_4013575_d327ebdb5226c833ab7025d8b018a1851c967aaaf7b1d00f6b260952a57ffab7d88190869f022a492993e616f23c7545856b5a5d751f03304b4d4a53caa099ce6281b38e46572950ecb1d57a0367ce9926c038f3e065ea046b719ae724b7e27dd337152a5ec5cac9a54e39367166745a4ac6164b352bee6b4c15</t>
  </si>
  <si>
    <t xml:space="preserve">biuro@naklejkomania.eu</t>
  </si>
  <si>
    <t xml:space="preserve">7642716873</t>
  </si>
  <si>
    <t xml:space="preserve">4013575</t>
  </si>
  <si>
    <t xml:space="preserve">+48732964418</t>
  </si>
  <si>
    <t xml:space="preserve">86c4duqtg</t>
  </si>
  <si>
    <t xml:space="preserve">WŁOSKI KLIMAT IRMINA PIETRASZKO</t>
  </si>
  <si>
    <t xml:space="preserve">biuro@wloskiklimat.pl</t>
  </si>
  <si>
    <t xml:space="preserve">7120003772</t>
  </si>
  <si>
    <t xml:space="preserve">3014788</t>
  </si>
  <si>
    <t xml:space="preserve">+48577742377</t>
  </si>
  <si>
    <t xml:space="preserve">86c4dtfgd</t>
  </si>
  <si>
    <t xml:space="preserve">E-INTERNET MATEUSZ WÓJCIK</t>
  </si>
  <si>
    <t xml:space="preserve">sklep@kraina-doznan.pl</t>
  </si>
  <si>
    <t xml:space="preserve">7971828544</t>
  </si>
  <si>
    <t xml:space="preserve">4016987</t>
  </si>
  <si>
    <t xml:space="preserve">+48668140479</t>
  </si>
  <si>
    <t xml:space="preserve">{'id': '86c4ra6cg', 'name': 'E-Internet Mateusz Wójcik', 'status': 'akceptacja', 'color': '#008844', 'custom_type': None, 'team_id': '4659923', 'deleted': False, 'url': 'https://app.clickup.com/t/86c4ra6cg', 'access': True}</t>
  </si>
  <si>
    <t xml:space="preserve">86c4dragw</t>
  </si>
  <si>
    <t xml:space="preserve">Dorazo Andrzej Misiarz</t>
  </si>
  <si>
    <t xml:space="preserve">SM BLT_3009877_00f35eed4eb7766b45064662c8fb87de6c97b7be8957bc09b27bb92aae1688433ffa5c12d47df67078ce24df19876932310adf3849aa29dc6dfb0548828c17d5699f8a5b9e40b95973e16cabc9f56dd40d4e00c5f0ddaf6d9e41072cd560d035fd23d5e7471d92a61e581f7032322392d5307fe1699e49a995ed
EXTRA BLT_3009877_04e37a80665d96f3701d61a63c9151f778fbd500fbb259c62936a270e53b368958446d7098cac6c0d47cca50ebec50b4d3520740467c8ea7194e99f09b0fdcf8e035ad4b30478979ed6d4cfc0101efa7490b4187d37856613e359368b836f4ef4e68dacbd7896ad86c92cf9a8693e70c1f637ce6974633fa44dc
GREAT BLT_3009877_e5803dbce582d9360daebc8e90193bec19936d7e8fa321931f7d49b71a639db30f3d9a4cf2f1b0fb737ebbb8f310646726bd6260fcb075e82398d29eded9eb91bba614cc28992a10826cd5fed0b46e330e7fadd0f60a79d5757b08cd2bad75f7dbda44c56bf0213670bfafe213f333a2e5bf4ab80da93db2b073</t>
  </si>
  <si>
    <t xml:space="preserve">misiarz.a@gmail.com</t>
  </si>
  <si>
    <t xml:space="preserve">5482173284</t>
  </si>
  <si>
    <t xml:space="preserve">3009877</t>
  </si>
  <si>
    <t xml:space="preserve">501086987</t>
  </si>
  <si>
    <t xml:space="preserve">86c4dp944</t>
  </si>
  <si>
    <t xml:space="preserve">STOOLS Paweł Surmiak</t>
  </si>
  <si>
    <t xml:space="preserve">poczta@sarts.pl</t>
  </si>
  <si>
    <t xml:space="preserve">5521541209</t>
  </si>
  <si>
    <t xml:space="preserve">3012901</t>
  </si>
  <si>
    <t xml:space="preserve">+48507388788</t>
  </si>
  <si>
    <t xml:space="preserve">86c4dp5cy</t>
  </si>
  <si>
    <t xml:space="preserve">ADITECH Sp. z o.o.</t>
  </si>
  <si>
    <t xml:space="preserve">SM BLT_11984_28c4d7fedf684d9d901f50324570f91f58e00f68ab2bc5e9dcce868404e795fcdb2c81c267a280926aea6f2e19c6f279bac54ca85743bfa6f8c836c35126c4cd8a7492f9da5f71c2f0ac9566400289c58da39192e347ccd4a9c8a18bd9483b2ef927f50a069fbe64302f15d4764d95673e1a8aac09396b8ee18ebb
EXTRA
BLT_11984_ab047d69c2b0e221e1956abc87a4d1ecc5c6af194fe5469cbcc357427f7a1522a295eb5fba63a76270c13af1473d0ab1b998e3041835ed6bcfc17ce7b4dac92eac1c87a5f3b0e1603240f280be2b2fa4144dfbc9489bf34c728cdfbc4fe0a5f54a5ca5b2ad0b1b59152e8bec4897ac15689991aa8d6d3c2e1177db
GREAT
BLT_11984_904cb3815f13b88bce94c476d164019eca2725046e70724c090c2fa0dd9b0a4b5177a2e9321a651d8bc71d5d1efa4fc8d7d7a1f9380f751f019db10fcf3eb0b902c5bbdae6bc97de628502375b3fc32d38366cad2784d0fb1d2ebd395dfdb602747a74a0ecd0653f009aaa22b88d7db23582c9d0c619b80d75eb03</t>
  </si>
  <si>
    <t xml:space="preserve">info@aditech24.com</t>
  </si>
  <si>
    <t xml:space="preserve">7922316459</t>
  </si>
  <si>
    <t xml:space="preserve">11984</t>
  </si>
  <si>
    <t xml:space="preserve">+48606883977</t>
  </si>
  <si>
    <t xml:space="preserve">{'id': '86c4q24uh', 'name': 'ADITECH Sp. z o.o.', 'status': 'merchants', 'color': '#87909e', 'custom_type': 3, 'team_id': '4659923', 'deleted': False, 'url': 'https://app.clickup.com/t/86c4q24uh', 'access': True}</t>
  </si>
  <si>
    <t xml:space="preserve">{'id': '86c4ft0rt', 'name': 'ADITECh Sp. z o.o.', 'status': 'akceptacja', 'color': '#008844', 'custom_type': None, 'team_id': '4659923', 'deleted': False, 'url': 'https://app.clickup.com/t/86c4ft0rt', 'access': True}</t>
  </si>
  <si>
    <t xml:space="preserve">34</t>
  </si>
  <si>
    <t xml:space="preserve">86c4dn8bn</t>
  </si>
  <si>
    <t xml:space="preserve">PBMW TRADE GROUP SPÓŁKA Z OGRANICZONĄ ODPOWIEDZIALNOŚCIĄ</t>
  </si>
  <si>
    <t xml:space="preserve">pbmw.trade@gmail.com</t>
  </si>
  <si>
    <t xml:space="preserve">9721314532</t>
  </si>
  <si>
    <t xml:space="preserve">3032150</t>
  </si>
  <si>
    <t xml:space="preserve">+48796102635</t>
  </si>
  <si>
    <t xml:space="preserve">86c4dk979</t>
  </si>
  <si>
    <t xml:space="preserve">DS Studio Dorota Szczerbiak</t>
  </si>
  <si>
    <t xml:space="preserve">kontakt@ds-selling.pl</t>
  </si>
  <si>
    <t xml:space="preserve">9492264926</t>
  </si>
  <si>
    <t xml:space="preserve">6001047</t>
  </si>
  <si>
    <t xml:space="preserve">+48726472762</t>
  </si>
  <si>
    <t xml:space="preserve">86c4dabu1</t>
  </si>
  <si>
    <t xml:space="preserve">Marcel Narza</t>
  </si>
  <si>
    <t xml:space="preserve">shopdealet@gmail.com</t>
  </si>
  <si>
    <t xml:space="preserve">5492465597</t>
  </si>
  <si>
    <t xml:space="preserve">4010502</t>
  </si>
  <si>
    <t xml:space="preserve">608831053</t>
  </si>
  <si>
    <t xml:space="preserve">https://allegro.pl/uzytkownik/Sparso</t>
  </si>
  <si>
    <t xml:space="preserve">{'id': '86c4g88uc', 'name': 'Marcel Narza', 'status': 'akceptacja', 'color': '#008844', 'custom_type': None, 'team_id': '4659923', 'deleted': False, 'url': 'https://app.clickup.com/t/86c4g88uc', 'access': True}</t>
  </si>
  <si>
    <t xml:space="preserve">86c4d9r1g</t>
  </si>
  <si>
    <t xml:space="preserve">APPLO INVESTMENTS JANINA DEMSKA-BOGUT</t>
  </si>
  <si>
    <t xml:space="preserve">BLT_5014607_b12cfabd07a5dbd4d2ae0df4dcb46e503a93496ac429840b246aeb711064c1d6dfc4f591c5fb5b4a5ac2116fe1c1e8a278d00ccc673daec03eecd74795637cef5e92c49cd3062e9b3fc859d751b4c5423e63697d2f83b1d023435eda29a76ce5d70739cdb012e4d82ac6e0c318fe242a0e6c40a2e4047188c418
BLT_5014607_696813ef4581326d36ef62acaf0776d1a88dbea7dd444db8c584c6ed39597a2b2f22e19b01dbc60ec840575b0e60af433d1f0b8947859adeb3c56defa2e86d5c7a515bd94d337dab1217a832c1a8d50597fbbc273a2e9a265c482604b69a6a0565a09df3c541ed6b4b2452c2848403aa907fb0c5ccabae8f0acc
BLT_5014607_013bec6fed1605453d2e241033fea8b87cb1fa3d3e9a7ad3e78ec8e846489c61c195a92a366e1b1e0c591d86d49ef3a3a559c049653f16a6a8f673792bb249d155fb4bdfa527ea504e59164a8f5d77f9be0d95d80d0ac180b3f16759d93fc263aee2e19a2cc8bd04c6b643cf9ae117160310cbaa96da67ea8344</t>
  </si>
  <si>
    <t xml:space="preserve">allegro.apploinvestments@gmail.com</t>
  </si>
  <si>
    <t xml:space="preserve">8831363117</t>
  </si>
  <si>
    <t xml:space="preserve">5014607</t>
  </si>
  <si>
    <t xml:space="preserve">+48662002106</t>
  </si>
  <si>
    <t xml:space="preserve">https://allegro.pl/uzytkownik/applo-multishop/sklep</t>
  </si>
  <si>
    <t xml:space="preserve">{'id': '86c4dwg0f', 'name': 'Applo Investments Janina Demska Bogut', 'status': 'akceptacja', 'color': '#008844', 'custom_type': None, 'team_id': '4659923', 'deleted': False, 'url': 'https://app.clickup.com/t/86c4dwg0f', 'access': True}</t>
  </si>
  <si>
    <t xml:space="preserve">86c4d80ay</t>
  </si>
  <si>
    <t xml:space="preserve">AAB ARMANOWSKI SPÓŁKA JAWNA</t>
  </si>
  <si>
    <t xml:space="preserve">ID: 5024399 (AABCOOLING) SM
BLT_5024399_b93dc563296accba15ba1893518ad863d0c8547ec737667cc75cb90734809c34e000db4077bd92194cdde674be3c6a6df00095736891042e108bb42f2c19209e68a077602a2c7e170fb0c053eb6783a2e1cfd6f3aa68e4e4555bfec9cf85b44f52b8c4cb4d61dc90227c2924978bd3ef3a7547e4911268403232
ID: 5024399 (AABCOOLING) GREAT
BLT_5024399_333b9d79ae4139c0e8c71b574763ac53c98f14b7ac218a48d3f455aee574d3f5cb80641ce0248ca05e91855fca3286c14e5e89eae4481992cc73fde2907ae5d1319210f3ee94f47dcc5103a830c693c260960075e0c5bc48c1c1228312c6c7840185b31ce61474dbcc8dd6d96daf050c8ebe2b2d4b6c8d3fbd18
ID: 5024399 (AABCOOLING) EXTRA
BLT_5024399_8b6e3639e0e0154f67392833fde3b364518b709c9ea25f0d90e8ffb453304ad5b25739843735ae16b38c0db992643d97cc32d0c15b1673f9ef775c33db0cbed557d9d1b0f5bc91c4ca78ef5f0113d8d2984b1661463163af5bc9521f557c14fd9e9147a2b5f4828cb363e3c15bb4185f2b132155333235ddfb2b</t>
  </si>
  <si>
    <t xml:space="preserve">lukasz@armanowski.com</t>
  </si>
  <si>
    <t xml:space="preserve">8322082640</t>
  </si>
  <si>
    <t xml:space="preserve">5024399</t>
  </si>
  <si>
    <t xml:space="preserve">+48501878796</t>
  </si>
  <si>
    <t xml:space="preserve">1752026400000</t>
  </si>
  <si>
    <t xml:space="preserve">{'id': '86c4hguey', 'name': 'AAB ARMANOWSKI SPOLKA JAWNA', 'status': 'merchants', 'color': '#87909e', 'custom_type': 3, 'team_id': '4659923', 'deleted': False, 'url': 'https://app.clickup.com/t/86c4hguey', 'access': True}</t>
  </si>
  <si>
    <t xml:space="preserve">{'id': '86c4dabta', 'name': 'AAB ARMANOWSKI SPOLKA JAWNA', 'status': 'akceptacja', 'color': '#008844', 'custom_type': None, 'team_id': '4659923', 'deleted': False, 'url': 'https://app.clickup.com/t/86c4dabta', 'access': True}</t>
  </si>
  <si>
    <t xml:space="preserve">86c4d6dec</t>
  </si>
  <si>
    <t xml:space="preserve">BLU CAR ONE sp. z o.o.</t>
  </si>
  <si>
    <t xml:space="preserve">SM:
BLT_3009809_4b3f3aa02514d2c31772dac551d08d9d47bbd23ef6729c57d0334290b1c9c6d3e9dc73d396d00a7b43990a8ac2b14f4c3513bfd745e92645bd112da4b72dc7bac0f8ee475f5820edbdacbbd07c872b51f70d1fd58e152f17bfa71a5d4ee83005ddfb744c9aff40bf9293aaec4a9d48c34428b2df358b84627a81
GREAT:
BLT_3009809_b4e27326210500ee56ac0cce90c31adba5ae360c978221a374efdf9076b35407bc2a8662b2601a4085be242ec3d0ceaa4030ce63567c1417226e57a3a5cb7cd35a444287f2240c86324a701484cc2915576d73567572826351baa29603bd167781d1527365c5944c059bc11ee279415fcfefcf2926c5e3d46f02
EXTRA:
BLT_3009809_848f2c1d8f8264fdab9e1136b894d73a5dd8a3f559b3f34ab48a0f23f61faee5696d116e17c070720fddc179b69445820b6ccf66816965dbbba24ee04d14617816291cf1323bf14c6cef4a7c9dbc8db25cf74d3c0b7a57bc4780eb93cca812536899bcd989e35a1c4113cf575af259bda88926200f47f1a885dc</t>
  </si>
  <si>
    <t xml:space="preserve">p.jarczak@blucarone.com</t>
  </si>
  <si>
    <t xml:space="preserve">9261693745</t>
  </si>
  <si>
    <t xml:space="preserve">3009809</t>
  </si>
  <si>
    <t xml:space="preserve">+48783631218</t>
  </si>
  <si>
    <t xml:space="preserve">{'id': '86c4e9e2b', 'name': 'BLU CAR ONE sp. z o.o.', 'status': 'akceptacja', 'color': '#008844', 'custom_type': None, 'team_id': '4659923', 'deleted': False, 'url': 'https://app.clickup.com/t/86c4e9e2b', 'access': True}</t>
  </si>
  <si>
    <t xml:space="preserve">86c4d50ya</t>
  </si>
  <si>
    <t xml:space="preserve">Firma Handlowa PULIO Krzysztof Gebel</t>
  </si>
  <si>
    <t xml:space="preserve">sklep@czasnazakupy.pl</t>
  </si>
  <si>
    <t xml:space="preserve">8941422335</t>
  </si>
  <si>
    <t xml:space="preserve">3029707</t>
  </si>
  <si>
    <t xml:space="preserve">+48693246060</t>
  </si>
  <si>
    <t xml:space="preserve">86c4d1q59</t>
  </si>
  <si>
    <t xml:space="preserve">Bikestacja s.c. Łukasz Ryż Rafał Iwan</t>
  </si>
  <si>
    <t xml:space="preserve">iwan@bikestacja.pl</t>
  </si>
  <si>
    <t xml:space="preserve">6121808201</t>
  </si>
  <si>
    <t xml:space="preserve">7954</t>
  </si>
  <si>
    <t xml:space="preserve">667940659</t>
  </si>
  <si>
    <t xml:space="preserve">86c4cztcc</t>
  </si>
  <si>
    <t xml:space="preserve">Aquael spółka z ograniczoną odpowiedzialnością</t>
  </si>
  <si>
    <t xml:space="preserve">bok@aquaelzoo.pl</t>
  </si>
  <si>
    <t xml:space="preserve">8441806179</t>
  </si>
  <si>
    <t xml:space="preserve">6861</t>
  </si>
  <si>
    <t xml:space="preserve">+48665322433</t>
  </si>
  <si>
    <t xml:space="preserve">86c4czm5c</t>
  </si>
  <si>
    <t xml:space="preserve">Wajnert Meble sp. z o.o.</t>
  </si>
  <si>
    <t xml:space="preserve">Meble, logistyka po stronie partnera</t>
  </si>
  <si>
    <t xml:space="preserve">Michał Rak, Katarzyna Hutnik</t>
  </si>
  <si>
    <t xml:space="preserve">s.krobski@wajnert.com.pl</t>
  </si>
  <si>
    <t xml:space="preserve">9112006047</t>
  </si>
  <si>
    <t xml:space="preserve">4005395</t>
  </si>
  <si>
    <t xml:space="preserve">+48536185631</t>
  </si>
  <si>
    <t xml:space="preserve">https://www.wajnert.pl/</t>
  </si>
  <si>
    <t xml:space="preserve">1747792800000</t>
  </si>
  <si>
    <t xml:space="preserve">Karolina Wielosik</t>
  </si>
  <si>
    <t xml:space="preserve">86c4czfyy</t>
  </si>
  <si>
    <t xml:space="preserve">4SZPAKI SPÓŁKA Z OGRANICZONĄ ODPOWIEDZIALNOŚCIĄ SPÓŁKA KOMANDYTOWA</t>
  </si>
  <si>
    <t xml:space="preserve">michal@4szpaki.pl</t>
  </si>
  <si>
    <t xml:space="preserve">9662135465</t>
  </si>
  <si>
    <t xml:space="preserve">3003790</t>
  </si>
  <si>
    <t xml:space="preserve">86c4cyn8w</t>
  </si>
  <si>
    <t xml:space="preserve">BRAM LUX SERWIS Agnieszka Sztabowska</t>
  </si>
  <si>
    <t xml:space="preserve">1) BLT_4003427_9b480541ba57ba729a77f355b927042a72f908a456129489722cc3daa3763f285b19e68b9ffcc875f57548a393b58ce629c37beae10d1d17310efb2e8ad5ee8bca46b1a21a8805dc66a5a797ff82efb868b660888edaf83ad0cbeb86d8910233d032577ff401bb9caf5e37cfabde1b7b5a5d236c0d87effc3089
2)
BLT_4003427_1def3b73b9dd0ae349a218ea71f77f7ae50117d80f2ed2ea5cd73e18574e2e5810c91ec77d85dd12319073a0c931a7846ad266f24faaf120307aa4b42af1c720d0db6870f494c4896c1f4a9902d8f0bb8cb2c60ea4b6a71f91369a6945c78709172edcf643280991003a31a6cff369aaf796aa27153e75f8b9f8
3)
BLT_4003427_02fb381bba6f390d101f955e929b00c6c96c80a09d97fcc344b54af03fcd1c1af513804e7f95d76613647b5659ed44d74e192e8113e7f96b79d99d143c455a375a5bd1febc7e554402825bca19b55afee812abb47d0bb8b93493066702a0ff98e415d259272c5c93414c1cef98e8f7202ceee3d6c6e6a7d8d4c7</t>
  </si>
  <si>
    <t xml:space="preserve">biuro@bramlux.com.pl</t>
  </si>
  <si>
    <t xml:space="preserve">5222377570</t>
  </si>
  <si>
    <t xml:space="preserve">4003427</t>
  </si>
  <si>
    <t xml:space="preserve">+48608580402</t>
  </si>
  <si>
    <t xml:space="preserve">{'id': '86c4d3wnf', 'name': 'BRAM LUX SERWIS Agnieszka Sztabowska', 'status': 'merchants', 'color': '#87909e', 'custom_type': 3, 'team_id': '4659923', 'deleted': False, 'url': 'https://app.clickup.com/t/86c4d3wnf', 'access': True}</t>
  </si>
  <si>
    <t xml:space="preserve">{'id': '86c4d0quh', 'name': 'BRAM LUX SERWIS', 'status': 'akceptacja', 'color': '#008844', 'custom_type': None, 'team_id': '4659923', 'deleted': False, 'url': 'https://app.clickup.com/t/86c4d0quh', 'access': True}</t>
  </si>
  <si>
    <t xml:space="preserve">86c4cyhd2</t>
  </si>
  <si>
    <t xml:space="preserve">Koneser Katarzyna Koszmaniuk</t>
  </si>
  <si>
    <t xml:space="preserve">p.koszmaniuk@koneser.net.pl</t>
  </si>
  <si>
    <t xml:space="preserve">7392757568</t>
  </si>
  <si>
    <t xml:space="preserve">12256</t>
  </si>
  <si>
    <t xml:space="preserve">691693258</t>
  </si>
  <si>
    <t xml:space="preserve">https://koneser.net.pl/</t>
  </si>
  <si>
    <t xml:space="preserve">{'id': '86c4ea4zm', 'name': 'Koneser Katarzyna Koszmaniuk', 'status': 'akceptacja', 'color': '#008844', 'custom_type': None, 'team_id': '4659923', 'deleted': False, 'url': 'https://app.clickup.com/t/86c4ea4zm', 'access': True}</t>
  </si>
  <si>
    <t xml:space="preserve">86c4cq3x8</t>
  </si>
  <si>
    <t xml:space="preserve">DTP-SOFT Sp. z o.o.</t>
  </si>
  <si>
    <t xml:space="preserve">28.07. - do potwierdzenia grupa cenowa 
16.07. - Czekamy na ustalenie grupy cenowej po spotkaniu 
„ID: 1002698_BLC DTPSOFT SM”
BLT_1002698_e60b9087912f2b7760b383deeacce099d1cad514d742323cd98157375d501b55418d5f113cd9b1a4dfd1138f9881a00eacb0081e861fa62de39c462ffe19d66e91f3988659541caa58558173205041a78e0792c54475de68eb3b78a28fdd7628757ea0c82706235ca7abbfc9e61f24de1fdfb01d1839e2d29475
„ID: 1002698_BLC DTPSOFT GREAT”
BLT_1002698_066a242efc6a9bae06b6a165c32a5b0e23dd9adb2d6cac759c5b4b8b2a43687a336bef1b6848ab67dc0f9a4d08509db97a0626638a1b4c6da47afaa6a4f8acd9b1e9e46505f9d85c9202a8830b0bd1cb95b69ba88b696471edd39ed25a5d0f889c03a1fa825757cf334daf2bfc3ee766dcb058cc14d8c9bf6c77
„ID:1002698_BLC DTPSOFT EXTRA”
BLT_1002698_fed907ed84df0df4b17e0713fd41290b6f0cca2d721fe1a054974f193220eb3c8463585347788406b9ab0b5f7df7d15fa67853a330d41e05c457cc64615cf72a85f451e64a5a431caf9dee7f56c75d11a8543020325aa1ed8ac48d3c53fd77fc359afef4da29aae2f88a5ff70d827272ae1143b1629f28242984</t>
  </si>
  <si>
    <t xml:space="preserve">dariusz.kondys@dtpsoft.pl</t>
  </si>
  <si>
    <t xml:space="preserve">7352682137</t>
  </si>
  <si>
    <t xml:space="preserve">1002698</t>
  </si>
  <si>
    <t xml:space="preserve">+48182677969</t>
  </si>
  <si>
    <t xml:space="preserve">{'id': '86c4dv66z', 'name': 'DTP-SOFT Sp. z o.o.', 'status': 'merchants', 'color': '#87909e', 'custom_type': 3, 'team_id': '4659923', 'deleted': False, 'url': 'https://app.clickup.com/t/86c4dv66z', 'access': True}</t>
  </si>
  <si>
    <t xml:space="preserve">{'id': '86c4dm6dk', 'name': 'DTP-SOFT Sp. z o.o.', 'status': 'akceptacja', 'color': '#008844', 'custom_type': None, 'team_id': '4659923', 'deleted': False, 'url': 'https://app.clickup.com/t/86c4dm6dk', 'access': True}</t>
  </si>
  <si>
    <t xml:space="preserve">86c4cj3dv</t>
  </si>
  <si>
    <t xml:space="preserve">E-lakiery</t>
  </si>
  <si>
    <t xml:space="preserve">Klient prosi o kontakt w celu umówienia spotkania i poznania większej ilości szczegółów jak wygląda współpraca</t>
  </si>
  <si>
    <t xml:space="preserve">patryk@top-servis.eu</t>
  </si>
  <si>
    <t xml:space="preserve">9461405886</t>
  </si>
  <si>
    <t xml:space="preserve">17957</t>
  </si>
  <si>
    <t xml:space="preserve">+48 601-312-900</t>
  </si>
  <si>
    <t xml:space="preserve">https://allegro.pl/uzytkownik/BLUE-CAR-SKLEP</t>
  </si>
  <si>
    <t xml:space="preserve">86c4ch7ed</t>
  </si>
  <si>
    <t xml:space="preserve">Fashion Sport</t>
  </si>
  <si>
    <t xml:space="preserve">SH BLT_1003766_91c24f405ac01c45de524e66c9991107f0356314de172df34c7ff733f34e0d22972eec40d4d649d18d8ed795836fb9a41cd5170027f80c1096fb4af20b31b9224612c364ed10798edb797f34539cc9b5f35d5d558c1431efc439d1f32b7759e46157a0d33695bfe9757e637337e0e0e2d6c48b799b21ada21f96
BLT_1003766_c77fff467a8e3515823c4465726dcfb1242109e14e36c4d6a65eb5e55d3a8a17f71217a22481f8d82bafa659c6d3a5551829c19799da68af8fb2d5e0d0fe4c0464ad2a288836ecb6f07158431424be1879e0e2d3678ba8e5ef75e01c0a64a058b3870bb485164e772504a5d34f759f31d016d3195dc1b71ec7bf
BLT_1003766_9f8de6b01a1a9e317daf5b4acb74e5a7fed74177bd925055f9e05457792bac7fac19c9a3b846e974f881c2bbd0fd61a0411e93412a48c6793beb17ac7abf39d3615e71079ef9a70c2d72bf10f2d956f0e519b424b0a7b6bd15edd7f1c90b669cdfdce4aeb930779cc4e54544d4103d90f48b2cd80f3be893ab63</t>
  </si>
  <si>
    <t xml:space="preserve">sklep@agrolinija.pl</t>
  </si>
  <si>
    <t xml:space="preserve">8471409879</t>
  </si>
  <si>
    <t xml:space="preserve">1003766</t>
  </si>
  <si>
    <t xml:space="preserve">+48668217734</t>
  </si>
  <si>
    <t xml:space="preserve">1751940000000</t>
  </si>
  <si>
    <t xml:space="preserve">{'id': '86c4w2hn6', 'name': 'FASHION SPORT MAREK RYNKIEWICZ', 'status': 'merchants', 'color': '#87909e', 'custom_type': 3, 'team_id': '4659923', 'deleted': False, 'url': 'https://app.clickup.com/t/86c4w2hn6', 'access': True}</t>
  </si>
  <si>
    <t xml:space="preserve">{'id': '86c4cq1gm', 'name': 'FASHION SPORT MAREK RYNKIEWICZ', 'status': 'akceptacja', 'color': '#008844', 'custom_type': None, 'team_id': '4659923', 'deleted': False, 'url': 'https://app.clickup.com/t/86c4cq1gm', 'access': True}</t>
  </si>
  <si>
    <t xml:space="preserve">86c4cgycg</t>
  </si>
  <si>
    <t xml:space="preserve">ADAPTEX SPÓŁKA Z OGRANICZONĄ ODPOWIEDZIALNOŚCIĄ</t>
  </si>
  <si>
    <t xml:space="preserve">office.adaptex.pl@gmail.com</t>
  </si>
  <si>
    <t xml:space="preserve">5213965764</t>
  </si>
  <si>
    <t xml:space="preserve">4002956</t>
  </si>
  <si>
    <t xml:space="preserve">+48515239000</t>
  </si>
  <si>
    <t xml:space="preserve">86c4cappz</t>
  </si>
  <si>
    <t xml:space="preserve">BINKOWSKI &amp; KILIŃSKI SPÓŁKA JAWNA</t>
  </si>
  <si>
    <t xml:space="preserve">SM
BLT_13522_553313de0272795df354b322e197fbffb7d63e8dafea77eb98e0a08c50ba55d86388502747ca5896c93ee04d22da38a973d97fc80ecb55b9ec219f8b61a5954e9c5dbdc4b371212db7239defd4a2e3c02558596ac6b6e1b8e0d7ec01520adccfacff80d6c89033c2c657e4b04f017f22fca92210e4e69c18f7a58e
GREAT
BLT_13522_ebc777f144aeea274016daba183a47cf120645201c7dd4f62158e2a89f7ef700919a367bdc08d212f04964b1ba225ab60e13c334fb6d3549e126b6aafc4fac335cd92e4e19943135b5d95ece9392d976245f7f9011a01f5afb18c48eee057138e1d27b3fc95102fd28660a41d7a94a25160ae7e018ab9f632c7ce7
EXTRA
BLT_13522_784fa3d9b269f96816e5c41d3324ac6982bf606ed8658339662ab0075238b97f2088593bad7b2d667a1f76cb0fda9b694b437b3cd980040f439c737bd06efee10a6a799377b6b42d94ca61657d85a8c0c122145c3219e86414122be9a07d24d7a5eeb23bcbd75946cd523fc242bd5b57064890bd3aa7008b20da33</t>
  </si>
  <si>
    <t xml:space="preserve">biuro@meb24.pl</t>
  </si>
  <si>
    <t xml:space="preserve">8992825422</t>
  </si>
  <si>
    <t xml:space="preserve">13522</t>
  </si>
  <si>
    <t xml:space="preserve">+48791408474</t>
  </si>
  <si>
    <t xml:space="preserve">{'id': '86c4xv417', 'name': 'BINKOWSKI &amp; KILIŃSKI SPÓŁKA JAWNA', 'status': 'merchants', 'color': '#87909e', 'custom_type': 3, 'team_id': '4659923', 'deleted': False, 'url': 'https://app.clickup.com/t/86c4xv417', 'access': True}</t>
  </si>
  <si>
    <t xml:space="preserve">{'id': '86c4v8gvg', 'name': 'BINKOWSKI &amp; KILIŃSKI SPÓŁKA JAWNA', 'status': 'akceptacja', 'color': '#008844', 'custom_type': None, 'team_id': '4659923', 'deleted': False, 'url': 'https://app.clickup.com/t/86c4v8gvg', 'access': True}</t>
  </si>
  <si>
    <t xml:space="preserve">24</t>
  </si>
  <si>
    <t xml:space="preserve">86c4c86xy</t>
  </si>
  <si>
    <t xml:space="preserve">TELSTAR GRABOŚ STAREŃCZAK SPÓŁKA KOMANDYTOWA</t>
  </si>
  <si>
    <t xml:space="preserve">605 480 303
SH:
BLT_5002295_39021975c091f99c47a203bdfa8b257549a4971c112d2b5720b4b0834c2e3fb2f9d8cd00a7978aebd9e9f6cbc7fe57d4386e2fa1ab52dfc935cb026d1d0f8fdd8b7098a189e466c6fc07f10633a01b2297c315a22d6917ce3b8b42732e0dfc1a0775492eabc67f478a3c74a7103145cb0de0d6cffd0efef7a413
GREAT:
BLT_5002295_7646316080b9f1b6c7373d931e5fe938d98444f5c850099ed86fae80a9d4b92d8ca96591c676dde2e4058516c92e0c2340cb90bbe3cf817d74a1910d005cc657bfab1ff503461d86aa8c5ba466fae3e86de805ace17244f1dbc6fd1f6b4249f89ecad604750f8df7d5e887d7b02b6fd8e656a33e89c9060a03fa
EXTRA:
BLT_5002295_23ee34c026f0bf8d71232a7a26c1977a193a232a036d42937a24203115a88f9af08529c2dfea4cd2bdc0a009e400c253c43e4f6b954f527fd185a9bfd0cde1af69b8c552fabeeb91b9510e1c004428a4d86e90c1bd21b21639021fa4f786454c60bbf3705b11b68ac2b89d4dd7cf1901852dad1de19b6727e34e</t>
  </si>
  <si>
    <t xml:space="preserve">michal@telstar.pl</t>
  </si>
  <si>
    <t xml:space="preserve">8133890066</t>
  </si>
  <si>
    <t xml:space="preserve">5002295</t>
  </si>
  <si>
    <t xml:space="preserve">+48730869136</t>
  </si>
  <si>
    <t xml:space="preserve">{'id': '86c4j37hc', 'name': 'Telstar Graboś Stareńczak sp.k.', 'status': 'merchants', 'color': '#87909e', 'custom_type': 3, 'team_id': '4659923', 'deleted': False, 'url': 'https://app.clickup.com/t/86c4j37hc', 'access': True}</t>
  </si>
  <si>
    <t xml:space="preserve">{'id': '86c4c6jpm', 'name': 'TELSTAR Graboś Stareńczak sp.k.', 'status': 'akceptacja', 'color': '#008844', 'custom_type': None, 'team_id': '4659923', 'deleted': False, 'url': 'https://app.clickup.com/t/86c4c6jpm', 'access': True}</t>
  </si>
  <si>
    <t xml:space="preserve">86c4c5y5w</t>
  </si>
  <si>
    <t xml:space="preserve">M.D.CARBON Bartłomiej Dworniczek</t>
  </si>
  <si>
    <t xml:space="preserve">klient zainteresowany wejściem i prosi o więcej szczegółów</t>
  </si>
  <si>
    <t xml:space="preserve">hurt@mdcarbon.pl</t>
  </si>
  <si>
    <t xml:space="preserve">9372571867</t>
  </si>
  <si>
    <t xml:space="preserve">3039823</t>
  </si>
  <si>
    <t xml:space="preserve">+48 785-848-777</t>
  </si>
  <si>
    <t xml:space="preserve">https://allegro.pl/uzytkownik/ctuner</t>
  </si>
  <si>
    <t xml:space="preserve">86c4btwzy</t>
  </si>
  <si>
    <t xml:space="preserve">REVENTO Kamil Ekiert</t>
  </si>
  <si>
    <t xml:space="preserve">Sierpień -  oddzwoni gdy bedzie mial czas w tygodniu  
SM BLT_1001961_d9e3aab4a33ae83b8604ec1504c03e29f3a042cf912788fade48221af734026d8e31199b81636cb240fa5a848736f79013d322fd0aca07741e9ddf0752bd282afe8e0edf95ba77361f232898f04588b9e5cd6cfcc7a30ff9c9cbc2c04452f5764d229852415d3e7f4cdecf69fb176c60c58193d66df1a422e9c3
EXTRA BLT_1001961_3fc3d0eebbe71817d2ce4d73a71978f5bad91d15ad6eb2e012c417f09cb5458a66612cf31c261a850edd74dd47262a14fda671a0de6c8a22fd5dd7840af8b10aadfb0dd7d10e7b7075c041c400bce87d5de487951231e7c2cc6d76d255f622e48d2b81370981ffade923b80f3a4a9621bf823b41871b419835fb
GREAT
BLT_1001961_1a2e0739cee23681056178cb534027e3ef2d1337c17313b32362df1317a3248fdf9287836028ebd976408c3bca51df511402c80ec9aa3a0b91a0393c907d5808f0b8f67e33476ec2c339043c8c4f18d20b59976693dfa45ebc0d789b937af4c06d6b7c9ab38cc29c87a0a72bcaff6a277b3c6f80b048a7735004</t>
  </si>
  <si>
    <t xml:space="preserve">k.ekiert@revento.pl</t>
  </si>
  <si>
    <t xml:space="preserve">7642652564</t>
  </si>
  <si>
    <t xml:space="preserve">1001961</t>
  </si>
  <si>
    <t xml:space="preserve">+4869344837</t>
  </si>
  <si>
    <t xml:space="preserve">1751853600000</t>
  </si>
  <si>
    <t xml:space="preserve">{'id': '86c4egtaw', 'name': 'REVENTO Kamil Ekiert', 'status': 'akceptacja', 'color': '#008844', 'custom_type': None, 'team_id': '4659923', 'deleted': False, 'url': 'https://app.clickup.com/t/86c4egtaw', 'access': True}</t>
  </si>
  <si>
    <t xml:space="preserve">86c4bq6ut</t>
  </si>
  <si>
    <t xml:space="preserve">Kaspar Agnieszka Gorczyca</t>
  </si>
  <si>
    <t xml:space="preserve">BLT_1000476_86134157ada3401188b0e306fa1b8bea9dbff6ae209712d62c9c1c3d6560c5508f3f08cb80496149e3a8aeb71ecb2c964145963bc287cdc4674f810bc760ce6177e03dd2be90a93b48afdc0eed57c9f1aa31db4abe34e1d35b4a91a4d3cd6ba84768d3435974100b13a121de04cac5f7638b68be64a241330ba0
BLT_1000476_e8bed670acef752a2c4720875eb6ee37d1971faf1cb8149d0bafc3ba69cfa281e20c54af3dee9cf2fefa185fff9dcefc1c8bb28032df98e5a3485bf469063001db82f825244d3da030cf1a989061557f0219f05c425ac2c0516d69a63abf6f9d57f68a91db41c56c93b3c8bac86642c47eb566f664e89dfc2aad
BLT_1000476_cfbbff84221441d7772643f2f03eead2952247349e559a7e1d3ce477618db4c2525513ce21914c17c2c799f09090733492aac3d81404ab2e7175f2886dc17304be89e6ec148dd0728e7fab29b72a8ef08452af1aeb0612324196c41ccc85b8c27f45147bb566e7ba13d0ba228c434babb37e75bee05d3598ddf9</t>
  </si>
  <si>
    <t xml:space="preserve">b.gorczyca@e-kaspar.pl</t>
  </si>
  <si>
    <t xml:space="preserve">7611362322</t>
  </si>
  <si>
    <t xml:space="preserve">1000476</t>
  </si>
  <si>
    <t xml:space="preserve">+48510085359</t>
  </si>
  <si>
    <t xml:space="preserve">{'id': '86c4pu102', 'name': 'Kaspar Agnieszka Gorczyca', 'status': 'merchants', 'color': '#87909e', 'custom_type': 3, 'team_id': '4659923', 'deleted': False, 'url': 'https://app.clickup.com/t/86c4pu102', 'access': True}</t>
  </si>
  <si>
    <t xml:space="preserve">{'id': '86c4jdc3m', 'name': 'Kaspar Agnieszka Gorczyca', 'status': 'akceptacja', 'color': '#008844', 'custom_type': None, 'team_id': '4659923', 'deleted': False, 'url': 'https://app.clickup.com/t/86c4jdc3m', 'access': True}</t>
  </si>
  <si>
    <t xml:space="preserve">86c4bpg96</t>
  </si>
  <si>
    <t xml:space="preserve">NATTEC SP. Z O.O.</t>
  </si>
  <si>
    <t xml:space="preserve">„ID: numer_z_tokenu_BLC (Państwa Nazwa) SM”
BLT_2446_533697d5f44a565c79c2142b44898a5353b1d647d1080969a3e4bfee1e7a4d326b792a809365391e5e9bf06d56b9e34c9cf1e4d17240dffe6f51821140b4865387422ceff734b96e14c609eb2fafa43eb7323735645581fbd1c87639e9893aa40949d553da8090676580af8932961df1a8cd022397823840618799e
    „ID: numer_z_tokenu_BLC (Państwa Nazwa) GREAT”
BLT_2446_cd1b3808bda9554661c8c91b38583a1b0b0035468e2f4d1a3e34217802ab66e6daa0236f6c79b8eb093cd1de3e154aa1fc4a96c2da56a30c964a099ae60159c42d1650b06419c9bfd51842cdbeec63deb725eac6b844aaf5982b44e89c0cee5e27fb66ae3e9228a88e1b224cbc393ba83340d010abb28d0f4f1761e
    „ID: numer_z_tokenu_BLC (Państwa Nazwa) EXTRA”
BLT_2446_fae4dd215fd24884cb009d33d580cb70fe24a66b76faf12181892f11b99a5f6a1801f7b15583cd417ab752d71940ca984dd7d1a3c7c06ec486a39dd87c0805977a72beb772c3ac9e373c292a3cceb79a456cba8177eafc183643249097ffeca997df1c71689df9e081538a2f3286b198b03228ccc63651e5e07ce1d</t>
  </si>
  <si>
    <t xml:space="preserve">mmistak@nattec.pl</t>
  </si>
  <si>
    <t xml:space="preserve">9121947358</t>
  </si>
  <si>
    <t xml:space="preserve">2446</t>
  </si>
  <si>
    <t xml:space="preserve">+48888205145</t>
  </si>
  <si>
    <t xml:space="preserve">{'id': '86c4cz6d8', 'name': 'NATTEC SP. Z O.O.', 'status': 'merchants', 'color': '#87909e', 'custom_type': 3, 'team_id': '4659923', 'deleted': False, 'url': 'https://app.clickup.com/t/86c4cz6d8', 'access': True}</t>
  </si>
  <si>
    <t xml:space="preserve">{'id': '86c4bpq38', 'name': 'NATTEC SP. Z O.O.', 'status': 'akceptacja', 'color': '#008844', 'custom_type': None, 'team_id': '4659923', 'deleted': False, 'url': 'https://app.clickup.com/t/86c4bpq38', 'access': True}</t>
  </si>
  <si>
    <t xml:space="preserve">37</t>
  </si>
  <si>
    <t xml:space="preserve">86c4bp0jq</t>
  </si>
  <si>
    <t xml:space="preserve">AAJ OLINGO ANDRZEJ ANKUDO-JANKOWSKI</t>
  </si>
  <si>
    <t xml:space="preserve">biuro@olingo.pl</t>
  </si>
  <si>
    <t xml:space="preserve">6171428920</t>
  </si>
  <si>
    <t xml:space="preserve">4010879</t>
  </si>
  <si>
    <t xml:space="preserve">+48730306744</t>
  </si>
  <si>
    <t xml:space="preserve">{'id': '86c4jt45e', 'name': 'AAJ OLINGO', 'status': 'akceptacja', 'color': '#008844', 'custom_type': None, 'team_id': '4659923', 'deleted': False, 'url': 'https://app.clickup.com/t/86c4jt45e', 'access': True}</t>
  </si>
  <si>
    <t xml:space="preserve">86c4bn7n8</t>
  </si>
  <si>
    <t xml:space="preserve">Kruger Robert Woroniecki</t>
  </si>
  <si>
    <t xml:space="preserve">SM BLT_4029696_1d322560f9056c4784ae650bd205ced8afb8fb29a25384ad4c8a5bb651910bf48222dd39a98217b2bd033c60eb5bdd8360999d267639ccf512a51050fb3f1f5381a3d0e443302e3a357dde1228e298afd66662ff23a23d1bb2a31aee8ad9a3a08387864542c46652194e35a1b62e89b5f02cf85c2e32dcedccf5
GREAT BLT_4029696_49aed2bbd14d4a1a693eef54d23a8f8bdb4b0214f0d44749bfcf1edf907b2098d9b6960158e5baa9dbabc26bb5dd1c1ec4cfd169af67cca05187fe9eecace49cabb77a105d720c64584a5c533611ca0f4ff8dc4ed45d2d4526c4be96918ebd4790a1ac748b86b405b90da87857c0953cef1d1acd30b0253ef9b4
EXTRA
BLT_4029696_b55a01622f5de4b3e7a45cbd5c7d7f6f997f7f6ee2faab56b568f6e9ec86cdcc2d5d7d9e7eecb1ea02001a0ca8d51d3cf3f5cce618ec9a0fe2613522e07d2a6eb9ebf9b9564d226d4f2791cf8c37ea34b31151cf17a726e469b9c0d0369f16a2e55026f5b791f36f1dbf8ff5c2e421e2bf56c18f01bb1092e160</t>
  </si>
  <si>
    <t xml:space="preserve">setgarden@setgarden.com</t>
  </si>
  <si>
    <t xml:space="preserve">7391986025</t>
  </si>
  <si>
    <t xml:space="preserve">4029696</t>
  </si>
  <si>
    <t xml:space="preserve">+48790735462</t>
  </si>
  <si>
    <t xml:space="preserve">{'id': '86c4g4jy4', 'name': 'Kruger Robert Woroniecki', 'status': 'akceptacja', 'color': '#008844', 'custom_type': None, 'team_id': '4659923', 'deleted': False, 'url': 'https://app.clickup.com/t/86c4g4jy4', 'access': True}</t>
  </si>
  <si>
    <t xml:space="preserve">86c4bmfr7</t>
  </si>
  <si>
    <t xml:space="preserve">TOP AXEL Patryk Pawlak</t>
  </si>
  <si>
    <t xml:space="preserve">pawlakp777@gmail.com</t>
  </si>
  <si>
    <t xml:space="preserve">7312013140</t>
  </si>
  <si>
    <t xml:space="preserve">4031500</t>
  </si>
  <si>
    <t xml:space="preserve">+48510559393</t>
  </si>
  <si>
    <t xml:space="preserve">86c4bhvgr</t>
  </si>
  <si>
    <t xml:space="preserve">Import Eksport sp. z o.o. sp. k.</t>
  </si>
  <si>
    <t xml:space="preserve">info@monstelo.com</t>
  </si>
  <si>
    <t xml:space="preserve">6832091660</t>
  </si>
  <si>
    <t xml:space="preserve">9925</t>
  </si>
  <si>
    <t xml:space="preserve">661277277</t>
  </si>
  <si>
    <t xml:space="preserve">86c4bgyzm</t>
  </si>
  <si>
    <t xml:space="preserve">PIOTR CHAŁUDA</t>
  </si>
  <si>
    <t xml:space="preserve">BLT_3000684_246316d3ce107f6824f14ebb11e80b4af53cc3a80e6edc73f37431cf4a2a217027f1efbcb46f4f3b0e815d1dd792e130d9ddf9da340171f930a2cb76a25dacba7642e39c151697350dacd9c57ba3e7a1f8d0907f9635491d55396f8ef0f6448df14465749fc40b996957f0263beacb03831c13a58740f2e42069
BLT_3000684_4a7704663ccb1d0eb00a9592b4f94b80c090c49a080c52e17b86729f54d53aee7f0b429cdb867f474caac9c7ae52871fdcf6fa53ab6a8e5414888cb57cc4d5f166d9e498e7c7f72e5653a9e3fcffd8dbb39bc44ca1fc9375d2d4a3fe4762b17580311533671f211a2b0fbcf4e8e772f0e7c924e1142f2940def5
BLT_3000684_fe4fddf052381149d6d23fa8bddf92b980f3e9f713e3259e8d22d0ce0a7418a541201307aad3220dbe554a60afa72e4d2a08c3d432037732187f79a0e6eaffc382bfa8080ad39a9c8216086a82a0240e359b7023c2e8bb7ee304542615846c9f3ea17e534feb6c556dc2feb939b1157f0dc00a6170fb0d94073e</t>
  </si>
  <si>
    <t xml:space="preserve">p.chaluda@gmail.com</t>
  </si>
  <si>
    <t xml:space="preserve">6292386391</t>
  </si>
  <si>
    <t xml:space="preserve">3000684</t>
  </si>
  <si>
    <t xml:space="preserve">600857342</t>
  </si>
  <si>
    <t xml:space="preserve">1752372000000</t>
  </si>
  <si>
    <t xml:space="preserve">{'id': '86c4fgkkf', 'name': 'xGameCenter Piotr Chałuda', 'status': 'akceptacja', 'color': '#008844', 'custom_type': None, 'team_id': '4659923', 'deleted': False, 'url': 'https://app.clickup.com/t/86c4fgkkf', 'access': True}</t>
  </si>
  <si>
    <t xml:space="preserve">86c4av4mq</t>
  </si>
  <si>
    <t xml:space="preserve">Timson Paweł Jura</t>
  </si>
  <si>
    <t xml:space="preserve">BLT_22639_152cbc6fcccd29368f263f1b932349d6bc76e896dbb99501fb8f156a108fd7cfec863a8f526e4d7608c6e5273d61a9b3f8829fde64e79454078331e9a37e65dd46f11dc3ad8d9358157589442233b8cdef377fc4f8afbe53b21b0cdf3aefea2c0426274c3a6b40bd7fbbbbd8490451a808755d884104c4b774fad8
BLT_22639_0a0e982796e505bedb72fc41193c41386485c6039983be09b68ce41e7b5646144a6187e900d78a01044b8c69bf59876dd88c1547161735811178c77437dcb672858e81383d326c7939e80a6b86ed42828573277e5329acfde91e3e883a62080ba39eb103305a6e0adb550d26a1c9f91d74c44788aeb7e8b51a6b06
BLT_22639_4182eee7004ada824f6051c66ebf5af7d886c26d2ec544142223dc77a5651100381a4a9766c7ae4dd1de4c6c6b645b2b5abb36953a5141d5aa79e66ace5b4e3444eba2c9c4b23b81f4ee6c016e2938db5b34c1239e2dc7332f0b9639ca38839ebfec892f66b3a86b8777f7d2d93a7d9aa098ae0c0f29c38a14e72c</t>
  </si>
  <si>
    <t xml:space="preserve">pawel@timson.pl</t>
  </si>
  <si>
    <t xml:space="preserve">9372248244</t>
  </si>
  <si>
    <t xml:space="preserve">22639</t>
  </si>
  <si>
    <t xml:space="preserve">798383825</t>
  </si>
  <si>
    <t xml:space="preserve">{'id': '86c4nj1pz', 'name': 'timson paweł jura', 'status': 'akceptacja', 'color': '#008844', 'custom_type': None, 'team_id': '4659923', 'deleted': False, 'url': 'https://app.clickup.com/t/86c4nj1pz', 'access': True}</t>
  </si>
  <si>
    <t xml:space="preserve">86c4au003</t>
  </si>
  <si>
    <t xml:space="preserve">Przedsiębiorstwo Produkcyjno-Handlowo-Usługowe Car-Design Łukasz Gębala</t>
  </si>
  <si>
    <t xml:space="preserve">pokrowcecardesign@gmail.com</t>
  </si>
  <si>
    <t xml:space="preserve">7272795796</t>
  </si>
  <si>
    <t xml:space="preserve">3000272</t>
  </si>
  <si>
    <t xml:space="preserve">+48784191438</t>
  </si>
  <si>
    <t xml:space="preserve">86c4atn9b</t>
  </si>
  <si>
    <t xml:space="preserve">7641901545</t>
  </si>
  <si>
    <t xml:space="preserve">86c4atjje</t>
  </si>
  <si>
    <t xml:space="preserve">GMJSALE SPÓŁKA Z OGRANICZONĄ ODPOWIEDZIALNOŚCIĄ</t>
  </si>
  <si>
    <t xml:space="preserve">klubalicja@gmail.com</t>
  </si>
  <si>
    <t xml:space="preserve">8733300251</t>
  </si>
  <si>
    <t xml:space="preserve">2007940</t>
  </si>
  <si>
    <t xml:space="preserve">+48515871224</t>
  </si>
  <si>
    <t xml:space="preserve">86c4arrpn</t>
  </si>
  <si>
    <t xml:space="preserve">ANNA SZAFRAN motohobby.pl</t>
  </si>
  <si>
    <t xml:space="preserve">office@motohobby.pl</t>
  </si>
  <si>
    <t xml:space="preserve">7772228391</t>
  </si>
  <si>
    <t xml:space="preserve">2003751</t>
  </si>
  <si>
    <t xml:space="preserve">+48516777871</t>
  </si>
  <si>
    <t xml:space="preserve">86c4aqmb4</t>
  </si>
  <si>
    <t xml:space="preserve">RBS  S.C. STAWOWY ROMAN I BOGDAN</t>
  </si>
  <si>
    <t xml:space="preserve">rbs1@o2.pl</t>
  </si>
  <si>
    <t xml:space="preserve">5511501378</t>
  </si>
  <si>
    <t xml:space="preserve">3019019</t>
  </si>
  <si>
    <t xml:space="preserve">+48519533465</t>
  </si>
  <si>
    <t xml:space="preserve">https://toscanio.pl/</t>
  </si>
  <si>
    <t xml:space="preserve">86c4aqf10</t>
  </si>
  <si>
    <t xml:space="preserve">Rafał Dziadzio</t>
  </si>
  <si>
    <t xml:space="preserve">4phonee@gmail.com</t>
  </si>
  <si>
    <t xml:space="preserve">8133698624</t>
  </si>
  <si>
    <t xml:space="preserve">3026531</t>
  </si>
  <si>
    <t xml:space="preserve">+48781112877</t>
  </si>
  <si>
    <t xml:space="preserve">86c4apwc4</t>
  </si>
  <si>
    <t xml:space="preserve">F.H. JANINA</t>
  </si>
  <si>
    <t xml:space="preserve">11.07. - brak produktów w katalogu
BLT_3008914_d6f8f2fca0d436e76cd668f3919da0e8f3863e6763050a3fd3930c4c68bba0416e2ad60a1ca208eb9634d843860eddb9337b2afa19aba6bb803ed547095ede404bac533379efdf8878c965a6d8aad1dadb26ca9d85d8c2b35b1d47145e686c178b774bedc4a8752cae4b8cbea94933c226a330022417cb405372
BLT_3008914_0aa63683b10608eb74654d5e59795dd93f1257925f04381dc7c2a9c6054d14405c4144bb6880a1773c46bbe4482480fdc556b6eb51b2522d5b718030510eedd67571716576f9143e8192390273c55cc2a433064caf966128df0e65c06aed3549e66b5d50534ac4578351acccdb1fef14d7d013300b07946302bb
BLT_3008914_6ee320c5a2f85f9d570df33628958e31bd465339598b3cbb7cd2ab04f0262bb61b8a44e1cd8dee68cb2433893273f616813c58375ec5c2d77c1875bcc0245ae5f50460cd8dc92e531adbf07cf2b15171fd38848d7fa3cfea98bc0bf8452795645d83211cc67db31bccb2b0f7893bcf0483a8a1bfbe35963f2c8d</t>
  </si>
  <si>
    <t xml:space="preserve">arapek2@wp.pl</t>
  </si>
  <si>
    <t xml:space="preserve">8721913491</t>
  </si>
  <si>
    <t xml:space="preserve">3008914</t>
  </si>
  <si>
    <t xml:space="preserve">+48880737373</t>
  </si>
  <si>
    <t xml:space="preserve">{'id': '86c4bxnb2', 'name': 'FIRMA HANDLOWA JANINA', 'status': 'merchants', 'color': '#87909e', 'custom_type': 3, 'team_id': '4659923', 'deleted': False, 'url': 'https://app.clickup.com/t/86c4bxnb2', 'access': True}</t>
  </si>
  <si>
    <t xml:space="preserve">{'id': '86c4ayt5f', 'name': 'FIRMA HANDLOWA JANINA', 'status': 'akceptacja', 'color': '#008844', 'custom_type': None, 'team_id': '4659923', 'deleted': False, 'url': 'https://app.clickup.com/t/86c4ayt5f', 'access': True}</t>
  </si>
  <si>
    <t xml:space="preserve">86c4ap2nf</t>
  </si>
  <si>
    <t xml:space="preserve">BRAND 4CAKE SPÓŁKA Z OGRANICZONĄ ODPOWIEDZIALNOŚCIĄ</t>
  </si>
  <si>
    <t xml:space="preserve">brand4cake@gmail.com</t>
  </si>
  <si>
    <t xml:space="preserve">5273119814</t>
  </si>
  <si>
    <t xml:space="preserve">5019625</t>
  </si>
  <si>
    <t xml:space="preserve">+48794094954</t>
  </si>
  <si>
    <t xml:space="preserve">86c4akt3w</t>
  </si>
  <si>
    <t xml:space="preserve">Allesfera Sp. z o.o.</t>
  </si>
  <si>
    <t xml:space="preserve">BLT_6005314_91737c63d8a4710566d76395bd493c088283755e08f49e0ebee6be8d55047cc53020a8536477546430bd5b18e83d543b5204b160c4900406cba2e5cb7727042a947d6dcc4f467c83f057f9ac852e03307a580db775d5d5973c7a19a6dbe6ef7c9175b4df3df7acb25249ca2e6999ef24898e2015992986339a4e
BLT_6005314_899951f1c8680e534cd5d77331be5171840010cd42d339c79cd54fb035fca54a39787694419e9a5cdb42a56f184afa6d18cb27d5cb164719d5062a42efaae6f860e4bf0c7716cefd3855729fd749d2823649fad4b2196cfb27dfaee8edf2255790a2545964d4db24efbdb8509f9037ceeb4da7149d43b62be0ec
BLT_6005314_c601f9ce6126bd76838e4d5c0de9d7b7af27d203c2038a77fa4ff875782208474193e079a25881e0e851ba91cbdcd9b3708a6bdbc596dc17c87e7c24101c5e665a7ded28fce6b5a3ee606ab17b60ecb84567bf1154510006ce1ee8b31204ded0a7ac493aefacf7e322fd88acebcec28e6af16040b83d3a2b197a</t>
  </si>
  <si>
    <t xml:space="preserve">allesfera@allesfera.pl</t>
  </si>
  <si>
    <t xml:space="preserve">8943237955</t>
  </si>
  <si>
    <t xml:space="preserve">6005314</t>
  </si>
  <si>
    <t xml:space="preserve">48574828382</t>
  </si>
  <si>
    <t xml:space="preserve">{'id': '86c4nv43q', 'name': 'Allesfera Sp. z o.o.', 'status': 'merchants', 'color': '#87909e', 'custom_type': 3, 'team_id': '4659923', 'deleted': False, 'url': 'https://app.clickup.com/t/86c4nv43q', 'access': True}</t>
  </si>
  <si>
    <t xml:space="preserve">1751767200000</t>
  </si>
  <si>
    <t xml:space="preserve">{'id': '86c4b8zkz', 'name': 'Allesfera Sp. z o.o.', 'status': 'akceptacja', 'color': '#008844', 'custom_type': None, 'team_id': '4659923', 'deleted': False, 'url': 'https://app.clickup.com/t/86c4b8zkz', 'access': True}</t>
  </si>
  <si>
    <t xml:space="preserve">86c4ajknt</t>
  </si>
  <si>
    <t xml:space="preserve">MrówSon 3D</t>
  </si>
  <si>
    <t xml:space="preserve">kontakt@mrowson.pl</t>
  </si>
  <si>
    <t xml:space="preserve">5542435553</t>
  </si>
  <si>
    <t xml:space="preserve">5007169</t>
  </si>
  <si>
    <t xml:space="preserve">+48662709119</t>
  </si>
  <si>
    <t xml:space="preserve">{'id': '86c4akdmz', 'name': 'MrówSon 3D Remigiusz Leszczyński', 'status': 'akceptacja', 'color': '#008844', 'custom_type': None, 'team_id': '4659923', 'deleted': False, 'url': 'https://app.clickup.com/t/86c4akdmz', 'access': True}</t>
  </si>
  <si>
    <t xml:space="preserve">86c4ajjvf</t>
  </si>
  <si>
    <t xml:space="preserve">FURMEB Patryk Hojka</t>
  </si>
  <si>
    <t xml:space="preserve">sklep@furmeb24.pl</t>
  </si>
  <si>
    <t xml:space="preserve">9970160861</t>
  </si>
  <si>
    <t xml:space="preserve">3040236</t>
  </si>
  <si>
    <t xml:space="preserve">783025085</t>
  </si>
  <si>
    <t xml:space="preserve">86c4aj7p0</t>
  </si>
  <si>
    <t xml:space="preserve">Car uno</t>
  </si>
  <si>
    <t xml:space="preserve">BLT_1006350_11799259ea242ee17950d68a95c7e50b8a9a9d0588d67891a03916e185f0e60cb71c0681b9e6198f9c87f217a8bc1e099549b210754a0416b9e967575039708f25a6c48037b5ee51ec1253c8e3808a88e00303d5671b34915df8eb603102193525031c84702eb86e50eeb1faaabcfdd7fcc40b4cd5ea051af644
BLT_1006350_95605802695c99a01ad58487a02e87fd51783adf5bf96ddc85d0637e8e3c7c1f75676dffa0899d365f5cdb5c9b1aa1b251331d89ec022788be07cb827283394effba6905340e5dc68bb83638e7c1b1787ac3843140c66f90e024b66069289f0819627ed8f0a9e9b49c41cf4178302a26bca5c8efdb2069ab18ca
BLT_1006350_c8faeabe49e2ac54bc1ce96af7dcc7f7ff47118a027ab3aae215ab6ee2b06b29cd211cefd44093c9f1a9e86b79eedb3fd6d38a413830e61f18a3cf32b86e2bd9fedd2da09e5a20d61170f1ce878fb592192dbf23ae93200f302ebfa5ca70d8e6be7501e1932105e4f4edbb7c80221d1c12433fc8dec0b30263bd</t>
  </si>
  <si>
    <t xml:space="preserve">artur.j@caruno.pl</t>
  </si>
  <si>
    <t xml:space="preserve">5252804249</t>
  </si>
  <si>
    <t xml:space="preserve">1006350</t>
  </si>
  <si>
    <t xml:space="preserve">+48782422644</t>
  </si>
  <si>
    <t xml:space="preserve">{'id': '86c4enbp1', 'name': 'Caruno', 'status': 'akceptacja', 'color': '#008844', 'custom_type': None, 'team_id': '4659923', 'deleted': False, 'url': 'https://app.clickup.com/t/86c4enbp1', 'access': True}</t>
  </si>
  <si>
    <t xml:space="preserve">86c4a99q8</t>
  </si>
  <si>
    <t xml:space="preserve">Grupa Mila Sp. z o.o.</t>
  </si>
  <si>
    <t xml:space="preserve">BLT_9263_b80e9d526d88383b3883a9e14e84bde03dffb00dc86b3aabbf41e134c320697dc81732e3f7dea48b5d3434f68f1cbfd27b3c14b85507f85b3e125b743ef9ea71fbe4a9b8e70193448c38046dcc282e7e7b0d9c28912b4addd05212f0a606d128da7e32c2e0611fb0eaab4ac82f7af53585d5a853c57bf9c30f43bdf
BLT_9263_567fd42bcf7eba3bb9a23d2bc28b6da3020ffeb033b1862dbf5a12b9091717f24305483f2f7505eec63bb528f4b2878fb79a7e92203aa54559ea82575274dee6565ca81b8045175af89edd71adbc55d077aa13478cd27eeaa710b9960298b1dcc024fdef235f0a8296f4a3e70803ab3e49f09454fbfefb598c60134
BLT_9263_2ba628ccb9d32bc464d17dea52eedaa56e71fd42ca07dfb42ffe2699a3e2e1b5584a2406bd9dc2f6ed237ad58ddbf937467d4710ce3ee06ad2bed98f6872ab469b5174687c54855650f646d91115a5e4a37c5cd5855e06c78d109380e66793c2dc229d1fe4c9c6d627d243e5a74438a054fab13e26944782a2dea56</t>
  </si>
  <si>
    <t xml:space="preserve">kontakt@milasuu.pl</t>
  </si>
  <si>
    <t xml:space="preserve">9681005479</t>
  </si>
  <si>
    <t xml:space="preserve">9263</t>
  </si>
  <si>
    <t xml:space="preserve">+48605319469</t>
  </si>
  <si>
    <t xml:space="preserve">{'id': '86c4hfey7', 'name': 'Grupa Mila Sp. z o.o.', 'status': 'akceptacja', 'color': '#008844', 'custom_type': None, 'team_id': '4659923', 'deleted': False, 'url': 'https://app.clickup.com/t/86c4hfey7', 'access': True}</t>
  </si>
  <si>
    <t xml:space="preserve">86c4a60d6</t>
  </si>
  <si>
    <t xml:space="preserve">TCM Władysław Jabłoński</t>
  </si>
  <si>
    <t xml:space="preserve">allegro@vegafit.pl</t>
  </si>
  <si>
    <t xml:space="preserve">6772353380</t>
  </si>
  <si>
    <t xml:space="preserve">4153</t>
  </si>
  <si>
    <t xml:space="preserve">+48533722225</t>
  </si>
  <si>
    <t xml:space="preserve">86c4a5u2x</t>
  </si>
  <si>
    <t xml:space="preserve">P.P.H.U. MICH-KOL MICHAŁ KOLENDA</t>
  </si>
  <si>
    <t xml:space="preserve">BLT_4035743_c36f98f23791a8369b8eab86cf86962dcecaca7f1b028ff9b5077da33f529f457f3e5a593d3d5a784b11374273cbf0431144eb47471ddbbbba0efdc4a2c9e2ea449f63a015aacef7a0c378322543a51095ef7e169d99bfe19037860fed92ddcc086adc57c4ed51a348fae039af2b2daebc79ae0b5616f0b43957
BLT_4035743_3ff374ebfe657f52020872ece4677f6ce5cd01dbc0ff06d332d0c6a1e4f83f11437c8994df2df7f45cd34d98573b959ba79e5d14006b90706aced37f89a4c3291cc0cdbcd0e60c72a87383c355f47a0e0debd59236bb8548f356fadd539bbf6dd70cea625593607d44080d3574771715da2aaa23e52f19a80437
BLT_4035743_52472b2f4e3c178d9c3a72a789a46ce5f091c2ad070d159816f3dfdae9d07e8e1622eda4296064ee01bf0d8cf6b5dfa789fd53b5a44c1ba7510488361e7a52a2416ce5db52cc65d1658ce9c3728f9efd926d8cf59216a43af4e5213ededd01f60355bdf5966453c5d002c1da3095d2b9abcbcd65009ef6dc0c14</t>
  </si>
  <si>
    <t xml:space="preserve">sklep@wymarzonaposciel.pl</t>
  </si>
  <si>
    <t xml:space="preserve">7322202842</t>
  </si>
  <si>
    <t xml:space="preserve">4035743</t>
  </si>
  <si>
    <t xml:space="preserve">+48533641151</t>
  </si>
  <si>
    <t xml:space="preserve">{'id': '86c4h3w7q', 'name': 'P.P.H.U. MICH-KOL MICHAŁ KOLENDA', 'status': 'merchants', 'color': '#87909e', 'custom_type': 3, 'team_id': '4659923', 'deleted': False, 'url': 'https://app.clickup.com/t/86c4h3w7q', 'access': True}</t>
  </si>
  <si>
    <t xml:space="preserve">{'id': '86c4bh9hk', 'name': 'P.P.H.U. MICH-KOL MICHAŁ KOLENDA', 'status': 'akceptacja', 'color': '#008844', 'custom_type': None, 'team_id': '4659923', 'deleted': False, 'url': 'https://app.clickup.com/t/86c4bh9hk', 'access': True}</t>
  </si>
  <si>
    <t xml:space="preserve">86c4a4zdj</t>
  </si>
  <si>
    <t xml:space="preserve">Z.P.H. MANIOL</t>
  </si>
  <si>
    <t xml:space="preserve">mieszki@wp.pl</t>
  </si>
  <si>
    <t xml:space="preserve">7791324807</t>
  </si>
  <si>
    <t xml:space="preserve">8228</t>
  </si>
  <si>
    <t xml:space="preserve">+48501034141</t>
  </si>
  <si>
    <t xml:space="preserve">86c4a3798</t>
  </si>
  <si>
    <t xml:space="preserve">AUTOFORUM MIELOCH SOSNOWSKI SPÓŁKA JAWNA</t>
  </si>
  <si>
    <t xml:space="preserve">jurek@mieloch.pl</t>
  </si>
  <si>
    <t xml:space="preserve">7810020972</t>
  </si>
  <si>
    <t xml:space="preserve">3035532</t>
  </si>
  <si>
    <t xml:space="preserve">515922332</t>
  </si>
  <si>
    <t xml:space="preserve">86c4a2dpx</t>
  </si>
  <si>
    <t xml:space="preserve">Aleksandra Radzik Bitniok</t>
  </si>
  <si>
    <t xml:space="preserve">olbitsklep@gmail.com</t>
  </si>
  <si>
    <t xml:space="preserve">6443226901</t>
  </si>
  <si>
    <t xml:space="preserve">4004113</t>
  </si>
  <si>
    <t xml:space="preserve">+48516178427</t>
  </si>
  <si>
    <t xml:space="preserve">86c4a1tgd</t>
  </si>
  <si>
    <t xml:space="preserve">ZEGARKICENTRUM.PL SŁAWOMIR LANGOWSKI</t>
  </si>
  <si>
    <t xml:space="preserve">slawek.langowski@e-minimax.pl</t>
  </si>
  <si>
    <t xml:space="preserve">5832624340</t>
  </si>
  <si>
    <t xml:space="preserve">11822</t>
  </si>
  <si>
    <t xml:space="preserve">606445230</t>
  </si>
  <si>
    <t xml:space="preserve">86c4a0e6v</t>
  </si>
  <si>
    <t xml:space="preserve">e-Stores Michał Lisowski</t>
  </si>
  <si>
    <t xml:space="preserve">michal@e-stores.pl</t>
  </si>
  <si>
    <t xml:space="preserve">9551982156</t>
  </si>
  <si>
    <t xml:space="preserve">4028714</t>
  </si>
  <si>
    <t xml:space="preserve">+48500787575</t>
  </si>
  <si>
    <t xml:space="preserve">86c49ke5b</t>
  </si>
  <si>
    <t xml:space="preserve">BarelPoland sp zoo</t>
  </si>
  <si>
    <t xml:space="preserve">m.joachimiak@barelpoland.com</t>
  </si>
  <si>
    <t xml:space="preserve">6793069891</t>
  </si>
  <si>
    <t xml:space="preserve">18788</t>
  </si>
  <si>
    <t xml:space="preserve">+48731257680</t>
  </si>
  <si>
    <t xml:space="preserve">https://barelpoland.com/</t>
  </si>
  <si>
    <t xml:space="preserve">1751421600000</t>
  </si>
  <si>
    <t xml:space="preserve">86c49jwe7</t>
  </si>
  <si>
    <t xml:space="preserve">SWISSBED SPÓŁKA Z OGRANICZONĄ ODPOWIEDZIALNOŚCIĄ</t>
  </si>
  <si>
    <t xml:space="preserve">mzaczek@swissbed.pl</t>
  </si>
  <si>
    <t xml:space="preserve">8322091886</t>
  </si>
  <si>
    <t xml:space="preserve">3002824</t>
  </si>
  <si>
    <t xml:space="preserve">+48790600560</t>
  </si>
  <si>
    <t xml:space="preserve">86c49j8nb</t>
  </si>
  <si>
    <t xml:space="preserve">KM SEKTOR S.C.</t>
  </si>
  <si>
    <t xml:space="preserve">kontakt@kmsektor.pl</t>
  </si>
  <si>
    <t xml:space="preserve">7773245233</t>
  </si>
  <si>
    <t xml:space="preserve">3257</t>
  </si>
  <si>
    <t xml:space="preserve">+48502703045</t>
  </si>
  <si>
    <t xml:space="preserve">86c49ha6d</t>
  </si>
  <si>
    <t xml:space="preserve">Brak konta w bazie Base. / Eltap</t>
  </si>
  <si>
    <t xml:space="preserve">6192050823</t>
  </si>
  <si>
    <t xml:space="preserve">https://www.eltap.pl/</t>
  </si>
  <si>
    <t xml:space="preserve">86c49g18w</t>
  </si>
  <si>
    <t xml:space="preserve">LIFEPOINTONE.VET  SPÓŁKA Z OGRANICZONĄ ODPOWIEDZIALNOŚCIĄ</t>
  </si>
  <si>
    <t xml:space="preserve">ID: 5012782_BLC (LifepointOne.vet) SM 
BLT_5012782_cb052c8808744ed4483211e3683859dab91ff7395cab579b76e8e8aa5ee648047f592180794baadefcf9d7b03cce5d321f94c050fb9ec2ad82ba47cba696e094981917b697db6633c7c533a6a507611dcca3dca12705b983a5778736ad63e313263a4facf7cf8a406d64b5235b1131ba352baa7376061fcd9542
ID: 5012782 (LifepointOne.vet) GREAT
BLT_5012782_eb46baba341c6eb3c2b1c9489c31cc8fc8a69be6f1a731999d2a7d79618981d027016e7d9265a9d2a536abcd83aa8bcecf3e6877d553ff74d2bc8e8a9ea71c4d925d4396b64b3d2d088e2a2267957a151558826a2813b1f9f52351e73614ac50955b31ac30efab97aec3fcc148c81c8b62072e9103060c004e79
ID: 5012782 (LifepointOne.vet ) EXTRA
BLT_5012782_36f4b8a8743960e8b795a4000c33731fc69854bc6919a7c0310609ed6023cbb7951f3b3cedb936a90943c286462f6bef587ab1f7e8dddbbb81ba7abcc0ae1ce0f48c54038d29e5d778f24df1387e81c5689ce7e34252d2a3d1f8e9ea475de373b8d8355801dcf054b558d768aa828c5feb782a998e419ef04e5a</t>
  </si>
  <si>
    <t xml:space="preserve">kontakt@lifepointone.vet</t>
  </si>
  <si>
    <t xml:space="preserve">5621803293</t>
  </si>
  <si>
    <t xml:space="preserve">5012782</t>
  </si>
  <si>
    <t xml:space="preserve">+48516749817</t>
  </si>
  <si>
    <t xml:space="preserve">{'id': '86c4ajwv6', 'name': 'LIFEPOINTONE.VET SPÓŁKA Z OGRANICZONĄ ODPOWIEDZIALNOŚCIĄ ', 'status': 'akceptacja', 'color': '#008844', 'custom_type': None, 'team_id': '4659923', 'deleted': False, 'url': 'https://app.clickup.com/t/86c4ajwv6', 'access': True}</t>
  </si>
  <si>
    <t xml:space="preserve">86c49ecej</t>
  </si>
  <si>
    <t xml:space="preserve">Good Parts Grzegorz Soduś</t>
  </si>
  <si>
    <t xml:space="preserve">goodpartsgs@gmail.com</t>
  </si>
  <si>
    <t xml:space="preserve">6422814024</t>
  </si>
  <si>
    <t xml:space="preserve">18588</t>
  </si>
  <si>
    <t xml:space="preserve">+48693464781</t>
  </si>
  <si>
    <t xml:space="preserve">86c49cfe7</t>
  </si>
  <si>
    <t xml:space="preserve">Benugo Sp. z o. o. Sp. k.</t>
  </si>
  <si>
    <t xml:space="preserve">sklep@furnigo.pl</t>
  </si>
  <si>
    <t xml:space="preserve">9492236947</t>
  </si>
  <si>
    <t xml:space="preserve">11500</t>
  </si>
  <si>
    <t xml:space="preserve">+48795760025</t>
  </si>
  <si>
    <t xml:space="preserve">86c49c9kf</t>
  </si>
  <si>
    <t xml:space="preserve">ASBIS POLAND SPÓŁKA Z OGRANICZONĄ ODPOWIEDZIALNOŚCIĄ</t>
  </si>
  <si>
    <t xml:space="preserve">CENY NETTO 
Partner od Marty Bańkowskiej 
Kod dla super merchant 1 
BLT_5024745_ff6a21f2135e965415a69f383f1f32a991947c2bf65004388af5ab0c9969b83c6d04bb74fc004143b8bce419b6053dd253e418fe766238f0325f94b47ac53b8b62fea54a7fc3d7188a04b4423cffff7cc7696780815237c4c0c03c312eea44554ee42e7be882344ddcd7117530356185837e0d610d0e13fcf178
Kod dla super merchant 2 
BLT_5024745_7523b96bf297cad057482d448bc960abfb13849759ca552fbd1e8dd2255302d638039d63ca01b3273144bdb3f8cff504b668f0fd80a8ed52d9e67b4149a7b6b74e80dedecfa8c0e75377129f75eda46ce67ed8d7c41a24d77f23a5fd19d1f78eda039095a310f97319c3f7d76ac58b0d18eb10aa314f5425f817
Kod dla super merchant 3 
BLT_5024745_1b2ce3bc338b7b6c1a56caafb8792e08bd0c5853dd43727253e42c01d2ea2d74e363a30d2cd533bbc4cbc0c97a12ec6ab1e1b91d9786ceaf9fd95eade61212b94a4f48e9067da0dda8b4dcba424b788231e50951360dca466068d0b5bdbfe4cf19928d5ca875e6e5b2efc94d11b7c58da1198f0464ee8ec94f97</t>
  </si>
  <si>
    <t xml:space="preserve">pw@asbispoland.com</t>
  </si>
  <si>
    <t xml:space="preserve">5223039881</t>
  </si>
  <si>
    <t xml:space="preserve">5014736</t>
  </si>
  <si>
    <t xml:space="preserve">+48731113292</t>
  </si>
  <si>
    <t xml:space="preserve">https://www.asbis.pl/</t>
  </si>
  <si>
    <t xml:space="preserve">{'id': '86c49h5cr', 'name': 'ASBIS POLAND SP Z O.O.', 'status': 'akceptacja', 'color': '#008844', 'custom_type': None, 'team_id': '4659923', 'deleted': False, 'url': 'https://app.clickup.com/t/86c49h5cr', 'access': True}</t>
  </si>
  <si>
    <t xml:space="preserve">86c49a39e</t>
  </si>
  <si>
    <t xml:space="preserve">ent new</t>
  </si>
  <si>
    <t xml:space="preserve">Maksymilian Zieliński</t>
  </si>
  <si>
    <t xml:space="preserve">5862167315</t>
  </si>
  <si>
    <t xml:space="preserve">{'id': '86c4wfgru', 'name': 'Global Income Sp. z o.o.', 'status': 'akceptacja', 'color': '#008844', 'custom_type': None, 'team_id': '4659923', 'deleted': False, 'url': 'https://app.clickup.com/t/86c4wfgru', 'access': True}</t>
  </si>
  <si>
    <t xml:space="preserve">86c499g6d</t>
  </si>
  <si>
    <t xml:space="preserve">GLOBAL INCOME SPÓŁKA Z OGRANICZONĄ ODPOWIEDZIALNOŚCIĄ</t>
  </si>
  <si>
    <t xml:space="preserve">Migracja z Shumee</t>
  </si>
  <si>
    <t xml:space="preserve">Nikola</t>
  </si>
  <si>
    <t xml:space="preserve">d.danczyszyn@globalincome.pl</t>
  </si>
  <si>
    <t xml:space="preserve">5046978</t>
  </si>
  <si>
    <t xml:space="preserve">https://janshop.pl/</t>
  </si>
  <si>
    <t xml:space="preserve">1748743200000</t>
  </si>
  <si>
    <t xml:space="preserve">40</t>
  </si>
  <si>
    <t xml:space="preserve">86c498pyv</t>
  </si>
  <si>
    <t xml:space="preserve">madras Marcin Draus</t>
  </si>
  <si>
    <t xml:space="preserve">bok@madras24.pl</t>
  </si>
  <si>
    <t xml:space="preserve">8862551400</t>
  </si>
  <si>
    <t xml:space="preserve">2003171</t>
  </si>
  <si>
    <t xml:space="preserve">+48604897668</t>
  </si>
  <si>
    <t xml:space="preserve">86c48rbp2</t>
  </si>
  <si>
    <t xml:space="preserve">Sotka Sp. z o.o.</t>
  </si>
  <si>
    <t xml:space="preserve">pawel@sotka.com.pl</t>
  </si>
  <si>
    <t xml:space="preserve">9223065082</t>
  </si>
  <si>
    <t xml:space="preserve">6002395</t>
  </si>
  <si>
    <t xml:space="preserve">+48604053710</t>
  </si>
  <si>
    <t xml:space="preserve">{'id': '86c49ywz4', 'name': 'Sotka Sp. z o.o.', 'status': 'akceptacja', 'color': '#008844', 'custom_type': None, 'team_id': '4659923', 'deleted': False, 'url': 'https://app.clickup.com/t/86c49ywz4', 'access': True}</t>
  </si>
  <si>
    <t xml:space="preserve">86c48qqaf</t>
  </si>
  <si>
    <t xml:space="preserve">GANESH Urszula Piekar</t>
  </si>
  <si>
    <t xml:space="preserve">sklep@lumali.pl</t>
  </si>
  <si>
    <t xml:space="preserve">9661358476</t>
  </si>
  <si>
    <t xml:space="preserve">5031784</t>
  </si>
  <si>
    <t xml:space="preserve">+48504226656</t>
  </si>
  <si>
    <t xml:space="preserve">86c48p0zj</t>
  </si>
  <si>
    <t xml:space="preserve">PROFIT-STAT EP SZYNKIEWICZ SPÓŁKA JAWNA</t>
  </si>
  <si>
    <t xml:space="preserve">wiktoria.szynkiewicz@profitstatep.pl</t>
  </si>
  <si>
    <t xml:space="preserve">1231125305</t>
  </si>
  <si>
    <t xml:space="preserve">3025082</t>
  </si>
  <si>
    <t xml:space="preserve">781500427</t>
  </si>
  <si>
    <t xml:space="preserve">86c48mq9h</t>
  </si>
  <si>
    <t xml:space="preserve">ITD COLLECTION SPÓŁKA CYWILNA TOMASZ JANKOWSKI, WOJCIECH MUSZELSKI, SYLWIA JANKOWSKA-MUSZELSKA, ANETA JANKOWSKA</t>
  </si>
  <si>
    <t xml:space="preserve">1/ BLT_1005783_fae73effd8f474427c6cefdc6146495eefbacbda91b09cf01869b7353e9cd378e9b70eb889ee004fe0f2df4eac3c2bd7396944f48e88c0985886dbd920a4ce53fa735a6e99edb46e5ecf780ca927551e513f6a7478c37a9e94b3d1ae05951a2e043fd1c154866dfa30109121d4297525f105b51619a8eecc6ade
2/ BLT_1005783_6a2ef51f0d2aa7296e87389f2904b009128d37d780283d0042f2150717c385a5a7c9cd433810f2ae40b2eb2ba3d3e0617614b069f37085e11fbb7170472ec842d4042dece16261c6520cad0c6e71c19c98264617d36d5cc83085cf97d8ba0595ea400fc7cd0d16257aedf0a4f8cbad9ba681a83b251a9b96c6c7
3/ BLT_1005783_48d15da0a584d70be23a2f0480ee62415793a46ec9ad0c9122fe7f08a4f0ff0d12b60133ea90c987993f5ff6512153f6167005ac45359e095f6b8e58e28da5f3824cfdc7ed93d0c5a6193035a3f11ac05fd209b8cb2a7082dbd7ce165556f332ffa7d26d324955afb055966c21fc676bdb9f34ad1f2bcbd4906f</t>
  </si>
  <si>
    <t xml:space="preserve">tomasz@itdcollection.com</t>
  </si>
  <si>
    <t xml:space="preserve">9471795771</t>
  </si>
  <si>
    <t xml:space="preserve">1005783</t>
  </si>
  <si>
    <t xml:space="preserve">+48501514171</t>
  </si>
  <si>
    <t xml:space="preserve">{'id': '86c4up0kx', 'name': 'ITD Collection', 'status': 'merchants', 'color': '#87909e', 'custom_type': 3, 'team_id': '4659923', 'deleted': False, 'url': 'https://app.clickup.com/t/86c4up0kx', 'access': True}</t>
  </si>
  <si>
    <t xml:space="preserve">{'id': '86c4raxb2', 'name': 'ITD Collection s.c.', 'status': 'akceptacja', 'color': '#008844', 'custom_type': None, 'team_id': '4659923', 'deleted': False, 'url': 'https://app.clickup.com/t/86c4raxb2', 'access': True}</t>
  </si>
  <si>
    <t xml:space="preserve">36</t>
  </si>
  <si>
    <t xml:space="preserve">86c48jbay</t>
  </si>
  <si>
    <t xml:space="preserve">5170359501</t>
  </si>
  <si>
    <t xml:space="preserve">{'id': '86c4cdfr0', 'name': 'Unimet SP. Z O.O.', 'status': 'akceptacja', 'color': '#008844', 'custom_type': None, 'team_id': '4659923', 'deleted': False, 'url': 'https://app.clickup.com/t/86c4cdfr0', 'access': True}</t>
  </si>
  <si>
    <t xml:space="preserve">86c48gqph</t>
  </si>
  <si>
    <t xml:space="preserve">Piotr Kowalczyk</t>
  </si>
  <si>
    <t xml:space="preserve">supermerchant@dscgroup.pl</t>
  </si>
  <si>
    <t xml:space="preserve">5841224114</t>
  </si>
  <si>
    <t xml:space="preserve">6010475</t>
  </si>
  <si>
    <t xml:space="preserve">+48660750229</t>
  </si>
  <si>
    <t xml:space="preserve">{'id': '86c48pn1n', 'name': 'Piotr Kowalczyk', 'status': 'akceptacja', 'color': '#008844', 'custom_type': None, 'team_id': '4659923', 'deleted': False, 'url': 'https://app.clickup.com/t/86c48pn1n', 'access': True}</t>
  </si>
  <si>
    <t xml:space="preserve">86c48g0mc</t>
  </si>
  <si>
    <t xml:space="preserve">DOBOXA SPÓŁKA Z OGRANICZONĄ ODPOWIEDZIALNOŚCIĄ</t>
  </si>
  <si>
    <t xml:space="preserve">pawel@doboxa.biz</t>
  </si>
  <si>
    <t xml:space="preserve">7812007846</t>
  </si>
  <si>
    <t xml:space="preserve">4020496</t>
  </si>
  <si>
    <t xml:space="preserve">519307161</t>
  </si>
  <si>
    <t xml:space="preserve">86c48f592</t>
  </si>
  <si>
    <t xml:space="preserve">X-MEDIA</t>
  </si>
  <si>
    <t xml:space="preserve">BLT_7150_4c8fe3f75675badf746562b0466832be813671242bfab0448b1ceb4e947dc1ac58d237fc24e62e0c53c739b89438b1673b927e3b1745114180cd4d00aa0b7a175d21e49fd473c08fc4066873ae2917007de059d8e8f17b3520ae5be4cac0d243ff442b0a1bd49bb0dd9d0af19309c07f78adac3ed103f04e644576f
BLT_7150_75bea9a1bcb59c1d11007834ea70846fbc916512ce39c3453aeb2ee98f8ea0be69567feb4e02c77d5d4dcfcf601d428f5f84a3963ae47f4782265e0287609ed71addff29dc625a6fe41d42d93deeb4a2a336d5c868a93dc8f3a1044a95b84ba24b1b0bfe717c7c39b1305f1d388e85d5c43406c67921712a5a4674a
BLT_7150_520795cc8f024c0ec299ee14c6e4ff63d280307115c12fcb853d00b3b9cff4afaa82cfde258650b6c49033b246caa99d597a841265438b703816013a65b4f5c69ee336e96ce5da195500fc41e518fe523020e0c12962b01a1f87fd7986f5047cae11ffc3e8783d1e1cc2546806f0f88be560af272180c3785d26f3e</t>
  </si>
  <si>
    <t xml:space="preserve">mariusz.figiel@interia.pl</t>
  </si>
  <si>
    <t xml:space="preserve">8631646359</t>
  </si>
  <si>
    <t xml:space="preserve">7150</t>
  </si>
  <si>
    <t xml:space="preserve">+48606358076</t>
  </si>
  <si>
    <t xml:space="preserve">{'id': '86c4j9w6k', 'name': 'X-media Mariusz Figiel', 'status': 'merchants', 'color': '#87909e', 'custom_type': 3, 'team_id': '4659923', 'deleted': False, 'url': 'https://app.clickup.com/t/86c4j9w6k', 'access': True}</t>
  </si>
  <si>
    <t xml:space="preserve">{'id': '86c4f9cnx', 'name': 'X-media', 'status': 'akceptacja', 'color': '#008844', 'custom_type': None, 'team_id': '4659923', 'deleted': False, 'url': 'https://app.clickup.com/t/86c4f9cnx', 'access': True}</t>
  </si>
  <si>
    <t xml:space="preserve">86c4820fj</t>
  </si>
  <si>
    <t xml:space="preserve">Alicja Szczygieł Firma "KAMS"</t>
  </si>
  <si>
    <t xml:space="preserve">3012894 (KAMS) GREAT  &gt; BLT_3012894_de3e5f6e038a96d87ba66d160aefd54bc0a470140ff547a188804c20007aeee32a3c771bd2c42d7431bc19c3c46257a1ae522f2cbb632c085b65ea95f41f21364e87a8ba633109fa59129322f85254a144b2449a72174ce84078f4539e701a275bce7850dc15e78660b2a5101ed828a6ec1fc92a38c3a1b852dd
ID: 3012894 (KAMS) SM  BLT_3012894_391d7f636835bde01cdde899b030361000be03aac9847757648c5836654945b805455f2cc4c8926e995b54b3ef22395841c27e338395d8103c0c061bf30fd34b306d9c39d406029e01474684fd7443781a3f424ce0062054c8382f3919043933d055d10130e6e7414be46df699a71fa781aa0aac8c2830b435a3
ID: 3012894 (KAMS) EXTRA BLT_3012894_6e3a26ceb517bf1ed51ad5b9779dd860bfb731758ad6886db0a6e4f0c76e793c8ff408a973c0a3334ec60bb589f8ea1afa6cfc336fd4339863c503b5428e4124ca28e70941a8febf947e0fff25efb5c5de34d00a149dd3db02f57d62ea9284a5cb7907d2910ef286d6198ad4d791eed26e3453549f9058bc536d</t>
  </si>
  <si>
    <t xml:space="preserve">michal@kams.com.pl</t>
  </si>
  <si>
    <t xml:space="preserve">6781648548</t>
  </si>
  <si>
    <t xml:space="preserve">3012894</t>
  </si>
  <si>
    <t xml:space="preserve">+48508936231</t>
  </si>
  <si>
    <t xml:space="preserve">1751248800000</t>
  </si>
  <si>
    <t xml:space="preserve">{'id': '86c4rr2dc', 'name': 'Kams', 'status': 'merchants', 'color': '#87909e', 'custom_type': 3, 'team_id': '4659923', 'deleted': False, 'url': 'https://app.clickup.com/t/86c4rr2dc', 'access': True}</t>
  </si>
  <si>
    <t xml:space="preserve">{'id': '86c4rmbr5', 'name': 'Firma Kams Alicja Szczygieł', 'status': 'akceptacja', 'color': '#008844', 'custom_type': None, 'team_id': '4659923', 'deleted': False, 'url': 'https://app.clickup.com/t/86c4rmbr5', 'access': True}</t>
  </si>
  <si>
    <t xml:space="preserve">86c480jk7</t>
  </si>
  <si>
    <t xml:space="preserve">"ROBART" ADAM STAŃCZAK</t>
  </si>
  <si>
    <t xml:space="preserve">adam@robartbhp.pl</t>
  </si>
  <si>
    <t xml:space="preserve">7262359935</t>
  </si>
  <si>
    <t xml:space="preserve">3019762</t>
  </si>
  <si>
    <t xml:space="preserve">+48603263050</t>
  </si>
  <si>
    <t xml:space="preserve">{'id': '86c49d1v2', 'name': 'ROBART ADAM STAŃCZAK', 'status': 'akceptacja', 'color': '#008844', 'custom_type': None, 'team_id': '4659923', 'deleted': False, 'url': 'https://app.clickup.com/t/86c49d1v2', 'access': True}</t>
  </si>
  <si>
    <t xml:space="preserve">86c47z59d</t>
  </si>
  <si>
    <t xml:space="preserve">Gardetech Sp. z o.o.</t>
  </si>
  <si>
    <t xml:space="preserve">BLT_3026375_085a58271f50eb6d6634e4388c0af1a48c01669be564a57957f2c03d7d27d7d63a0bd68d79f3dc9d0e84ed9f5584eb31871dd247ba42932adaefb125e018e9c8a920aeb7d7fba454a73524f6d5d85850b10f5042690292522d2474cfb73164e0c0c0d2d19d0cf946012d1aeb76f2e1bd9561eabb198f94f8daf0
BLT_3026375_c1467160da7a3dbd64668472d6419363273f95e97b15692bbf147aa39beb6ceac29a6bdb56da6a7e3fc5b06a51a7a0c1ec78095cee90bf330a44ea6425f145b4ffcc8dd40a0b36acf6a4d1160bc06d65b1ba7b53dab04927436626c15fb0d4f09d4d65a192678aae9a3c6334453b569c48dc0fb9479ed741d557
BLT_3026375_b86a091d87731266a13acf8d60b94fe98de4f20080348585c8fdf7589a117f7803af97d84f0605771bbb38c13752a9f4f6f6c24d54c404598bffd7eae2f885f5e40ba73b25652349c6da6fb5df0159d6303937e65371d03a004259b4f2edf399794117506c3137ee34019379e085c74edb0b995309ecf74c9160</t>
  </si>
  <si>
    <t xml:space="preserve">sebastian.zaleski@gardetech.pl</t>
  </si>
  <si>
    <t xml:space="preserve">8942718960</t>
  </si>
  <si>
    <t xml:space="preserve">3026375</t>
  </si>
  <si>
    <t xml:space="preserve">+48502842540</t>
  </si>
  <si>
    <t xml:space="preserve">{'id': '86c4nrjav', 'name': 'GardeTech', 'status': 'akceptacja', 'color': '#008844', 'custom_type': None, 'team_id': '4659923', 'deleted': False, 'url': 'https://app.clickup.com/t/86c4nrjav', 'access': True}</t>
  </si>
  <si>
    <t xml:space="preserve">86c47x0zn</t>
  </si>
  <si>
    <t xml:space="preserve">MATTRA Sp. z o.o.</t>
  </si>
  <si>
    <t xml:space="preserve">cc@mattra.pl</t>
  </si>
  <si>
    <t xml:space="preserve">7011210615</t>
  </si>
  <si>
    <t xml:space="preserve">9405</t>
  </si>
  <si>
    <t xml:space="preserve">+48668809901</t>
  </si>
  <si>
    <t xml:space="preserve">86c47wze7</t>
  </si>
  <si>
    <t xml:space="preserve">MODRZEJEWSKACADEMY SPÓŁKA Z OGRANICZONĄ ODPOWIEDZIALNOŚCIĄ</t>
  </si>
  <si>
    <t xml:space="preserve">biuro@modrzejewskacademy.pl</t>
  </si>
  <si>
    <t xml:space="preserve">5842784223</t>
  </si>
  <si>
    <t xml:space="preserve">5004302</t>
  </si>
  <si>
    <t xml:space="preserve">+48663496940</t>
  </si>
  <si>
    <t xml:space="preserve">86c47vw7x</t>
  </si>
  <si>
    <t xml:space="preserve">eSTORES GROUP Sp. z o.o.</t>
  </si>
  <si>
    <t xml:space="preserve">bok@redmarkt.pl</t>
  </si>
  <si>
    <t xml:space="preserve">5272726475</t>
  </si>
  <si>
    <t xml:space="preserve">16276</t>
  </si>
  <si>
    <t xml:space="preserve">570211299</t>
  </si>
  <si>
    <t xml:space="preserve">86c47tw6y</t>
  </si>
  <si>
    <t xml:space="preserve">Przedsiębiorstwo Arwis sp. zo.o.</t>
  </si>
  <si>
    <t xml:space="preserve">waldemar.ratajczyk@arwis.pl</t>
  </si>
  <si>
    <t xml:space="preserve">8280004054</t>
  </si>
  <si>
    <t xml:space="preserve">4309</t>
  </si>
  <si>
    <t xml:space="preserve">+48607940605</t>
  </si>
  <si>
    <t xml:space="preserve">86c47qyga</t>
  </si>
  <si>
    <t xml:space="preserve">Auna sp. z o.o.</t>
  </si>
  <si>
    <t xml:space="preserve">SM BLT_3019709_bc51ac4e418ee02689477adf5c054a7c522e69ade9907e702e9262597da18618112b2fc09e797f8bf456310d4b67c042ea4e79d25dd6e3e2245216c23a405180923cfae3ff6f4d978017b6497c96a0881069c8773a95d4a13c2a118925260c405eb5f9365c5a7900ea826de04162e4a308f1dea8d1de2a54fb0b
GREAT BLT_3019709_56523bde5b502894d7b039b9cba5f630fd59c51f0ef6915a6557520aff3a238a3ca1871867acc893705777a324d8e8d4d3fb9ea465feea8373945beea4a6f0f1297133eaadd86f133df5de724dd8b20617aad5ec0349082eba68023c80f1db6e22bfb2c321dbf5e3254f42cfc6714b094856e1d814c9443cd7be
EXTRA BLT_3019709_59d642de20a0f740024c0e3f479282fdfe8eb6fc52a7736d95d717c5f0493a747a26ba76beb19c1d445b2527c722782ca6009f616d24eca63ae6172d73e6ee84a3c47c5cab9410b790e43785d1fde7393391c38a394032476f56adb457d8746df48f5109c14bb8076fa5a08485829b4d6dc45ba3091a2804c6d6</t>
  </si>
  <si>
    <t xml:space="preserve">mariusz@aunavegan.com</t>
  </si>
  <si>
    <t xml:space="preserve">7632147801</t>
  </si>
  <si>
    <t xml:space="preserve">3019709</t>
  </si>
  <si>
    <t xml:space="preserve">+48791593887</t>
  </si>
  <si>
    <t xml:space="preserve">{'id': '86c4a2d3a', 'name': 'Auna sp. z o.o.', 'status': 'akceptacja', 'color': '#008844', 'custom_type': None, 'team_id': '4659923', 'deleted': False, 'url': 'https://app.clickup.com/t/86c4a2d3a', 'access': True}</t>
  </si>
  <si>
    <t xml:space="preserve">86c47q212</t>
  </si>
  <si>
    <t xml:space="preserve">SKX TRADE GROUP SPÓŁKA Z OGRANICZONĄ ODPOWIEDZIALNOŚCIĄ</t>
  </si>
  <si>
    <t xml:space="preserve">sebastian.gorzelnik@skxtradegroup.com</t>
  </si>
  <si>
    <t xml:space="preserve">5170403231</t>
  </si>
  <si>
    <t xml:space="preserve">18937</t>
  </si>
  <si>
    <t xml:space="preserve">+48533649854</t>
  </si>
  <si>
    <t xml:space="preserve">https://skxmeble.pl/</t>
  </si>
  <si>
    <t xml:space="preserve">{'id': '86c48w1ry', 'name': 'SKX TRADE GROUP SP. Z O.O.', 'status': 'akceptacja', 'color': '#008844', 'custom_type': None, 'team_id': '4659923', 'deleted': False, 'url': 'https://app.clickup.com/t/86c48w1ry', 'access': True}</t>
  </si>
  <si>
    <t xml:space="preserve">86c47mxb9</t>
  </si>
  <si>
    <t xml:space="preserve">FERNITY SPÓŁKA Z OGRANICZONĄ ODPOWIEDZIALNOŚCIĄ SPÓŁKA KOMANDYTOWA</t>
  </si>
  <si>
    <t xml:space="preserve">Połączenie Shumee: BLT_4022502_b099e8e6794cae39774fc20d714aa741dd48305187670b01933da396c97b56ab2c43903732bac7a876a7177ebcc077b4df0ce60b04a72d7d176753a4e441791ce53cf4c1d0d72852687a587e30550bf060e49632c328ee5deae56d735f62ceb91b9d883da3487d10c9b7ca0b72d40d360351fc17f64fc506abce
Połączenie Great:
BLT_4022502_92be587ed2b1ec17bc738cc407d7cb84ae48c04348361947f1fe26b9cd39d7f63d9ada3f6a4b696bfc00fcdee33546b03565ee77f5171cc569aaf7392eb970f7eca96806eab308fa248ee4387b6052454835d722cd8c15f68496b920347d45770de3359da292aede17409c2447b73e546147ec07aa4f37119269
Połączenie Extra:
BLT_4022502_7c64c7b1c7fae2789d8eeb9682a93d53cfcdc505ef46ae4c118819f8b44815cfdd5721ce09b9b58ac4688b6750fed80aff485b9fd3b1c6f6eb5e0f22a0b1bf6ca697df81085dc2c31f7b93f2713fd5acf560b70ebd9360fa2d9cc82b034d61de341026ecbdd07c3065f4e9e73cc7db6b1399ffe4e508f172c335</t>
  </si>
  <si>
    <t xml:space="preserve">j.kilian-zieba@fernity.com</t>
  </si>
  <si>
    <t xml:space="preserve">1132818554</t>
  </si>
  <si>
    <t xml:space="preserve">4022502</t>
  </si>
  <si>
    <t xml:space="preserve">501300287</t>
  </si>
  <si>
    <t xml:space="preserve">{'id': '86c4971rc', 'name': 'Fernity sp. z o.o. sp. komandytowa', 'status': 'akceptacja', 'color': '#008844', 'custom_type': None, 'team_id': '4659923', 'deleted': False, 'url': 'https://app.clickup.com/t/86c4971rc', 'access': True}</t>
  </si>
  <si>
    <t xml:space="preserve">44</t>
  </si>
  <si>
    <t xml:space="preserve">42</t>
  </si>
  <si>
    <t xml:space="preserve">86c473k7e</t>
  </si>
  <si>
    <t xml:space="preserve">TEKER Robert Szejna</t>
  </si>
  <si>
    <t xml:space="preserve">SH- 
BLT_10648_e4f0f39fd3df8a99733fa30720637a594aa228d74df241d48f2eb28fbf545694c73260aecb136dfd0634265aa9801c5d7a7a2ca0248d2b33a433703befb092c221df2f23b467ba4d39121748de1d6562322a70947167291cf4ff1d60a45b92bf1d22ab4d4c49266ad4ad6339b9b743f9ac851973cd03fa2e272222
GREAT:
BLT_10648_80ae594037af0a0d470088a6fdff8c02b12ca3da2a07883049e953c06aaeb18a5bc519854714919a598df531e2d074d24d810ed8e4c3f9f168321ac1c67bfcbf2adf93d91c64d55947c8784ef76e10fa148d2b0474a5fa20e96ee93eafcbfac2ef0a245cd1a7347bd31d100be3dd1aa7d825d2931704aaa3960c71
EXTRA
BLT_10648_ebf60fe9e2dc93a7af4de9a7481a28e2e2e750c7064602811ee55df2a0ea4d8c470fddc5d91bc289c11280e88940f24c49d27c6fbaac3cb94deca819601607afc21e2a3cdcba794110297d283e8a8b5a88f600ce1587556b1dd2d3edff51c773bcaa09de36b29cc73f152427e0c499e737f161125b11a5921e83c3</t>
  </si>
  <si>
    <t xml:space="preserve">biuro@teker.pl</t>
  </si>
  <si>
    <t xml:space="preserve">6572174589</t>
  </si>
  <si>
    <t xml:space="preserve">10648</t>
  </si>
  <si>
    <t xml:space="preserve">+48781010020</t>
  </si>
  <si>
    <t xml:space="preserve">1750989600000</t>
  </si>
  <si>
    <t xml:space="preserve">{'id': '86c46wng9', 'name': 'TEKER Robert Szejna', 'status': 'akceptacja', 'color': '#008844', 'custom_type': None, 'team_id': '4659923', 'deleted': False, 'url': 'https://app.clickup.com/t/86c46wng9', 'access': True}</t>
  </si>
  <si>
    <t xml:space="preserve">86c472vm7</t>
  </si>
  <si>
    <t xml:space="preserve">Pelmor Sp. z o.o.</t>
  </si>
  <si>
    <t xml:space="preserve">b.skulimowski@gmail.com</t>
  </si>
  <si>
    <t xml:space="preserve">7011153981</t>
  </si>
  <si>
    <t xml:space="preserve">3004783</t>
  </si>
  <si>
    <t xml:space="preserve">+48780076733</t>
  </si>
  <si>
    <t xml:space="preserve">86c471k06</t>
  </si>
  <si>
    <t xml:space="preserve">LUN FIX SPÓŁKA Z OGRANICZONĄ ODPOWIEDZIALNOŚCIĄ</t>
  </si>
  <si>
    <t xml:space="preserve">ml@lunfix.pl</t>
  </si>
  <si>
    <t xml:space="preserve">1231407328</t>
  </si>
  <si>
    <t xml:space="preserve">1004634</t>
  </si>
  <si>
    <t xml:space="preserve">+48575381202</t>
  </si>
  <si>
    <t xml:space="preserve">86c47169d</t>
  </si>
  <si>
    <t xml:space="preserve">LENO Damian Lenkiewicz</t>
  </si>
  <si>
    <t xml:space="preserve">08.07. - Do końca tygodnia przypisze tagi
BLT_4025252_c62b102e304b3a2881634a986416554853148367519220e9e8994bca09aae1424b3c2e93b171ffb3cbedf0d8d539be0eba743e17d19cc8ec52a270eb563b58c68b2f30a67fc884e7a6fb5871bfffaa40a3febd4987b11f264ca70a9631c75abecfc8a7afb2ef084e2ef195757fef615fdf8f19012877efb88a52
BLT_4025252_686f43d9fec6e759de0c74884875e3e3455cf5d6d69cc126ad983788833c7d51b3a8ec931839fe36b5d9d740b91f53ff4fefd284684bc3dea8a21a09a096c0089fc1c731b3c2155c02401dc434c3d677615b3d7becce364cbab3e3e66887fb7a63b6f0bcaea9743afa8659d1a08ffb79f6a073b9ef6183873504
BLT_4025252_cd15704b6ad7a0fad5c5b601bf8261f14f447cd13acc905fa0ace6bc40e5f21e1ac2583775b462dda37f6c75153d2dd0f63966df27b9a00b81f5e276c8f52e9e909c308a333d9114556dc10d9e16065668f0044756bef80d4213995f5ca93ee5016ce501f62d2dcdaf374bf617f88ef14f8b78a85ce338acb5dd</t>
  </si>
  <si>
    <t xml:space="preserve">info@bhpsklep24.pl</t>
  </si>
  <si>
    <t xml:space="preserve">5842731793</t>
  </si>
  <si>
    <t xml:space="preserve">4025252</t>
  </si>
  <si>
    <t xml:space="preserve">530-993-700</t>
  </si>
  <si>
    <t xml:space="preserve">{'id': '86c48dy2q', 'name': 'LENO Damian Lenkiewicz', 'status': 'akceptacja', 'color': '#008844', 'custom_type': None, 'team_id': '4659923', 'deleted': False, 'url': 'https://app.clickup.com/t/86c48dy2q', 'access': True}</t>
  </si>
  <si>
    <t xml:space="preserve">86c46zjyr</t>
  </si>
  <si>
    <t xml:space="preserve">GD Europe SP. Z o.o.</t>
  </si>
  <si>
    <t xml:space="preserve">biuro@gdeurope.pl</t>
  </si>
  <si>
    <t xml:space="preserve">8361864565</t>
  </si>
  <si>
    <t xml:space="preserve">15842</t>
  </si>
  <si>
    <t xml:space="preserve">+48609308070</t>
  </si>
  <si>
    <t xml:space="preserve">https://fatbat.pl/</t>
  </si>
  <si>
    <t xml:space="preserve">86c46z8kj</t>
  </si>
  <si>
    <t xml:space="preserve">P.H.U."ŚWIAT SPORTU" S.C. PRZEMYSŁAW MIZIOŁ,ANDRZEJ MIZIOŁ</t>
  </si>
  <si>
    <t xml:space="preserve">przemek@niecodzienni.pl</t>
  </si>
  <si>
    <t xml:space="preserve">6791926977</t>
  </si>
  <si>
    <t xml:space="preserve">3011951</t>
  </si>
  <si>
    <t xml:space="preserve">+48126561026</t>
  </si>
  <si>
    <t xml:space="preserve">{'id': '86c4a41m1', 'name': 'P.H.U. Świat Sportu s.c. Andrzej Mizioł, Przemysław Mizioł', 'status': 'akceptacja', 'color': '#008844', 'custom_type': None, 'team_id': '4659923', 'deleted': False, 'url': 'https://app.clickup.com/t/86c4a41m1', 'access': True}</t>
  </si>
  <si>
    <t xml:space="preserve">86c46y84t</t>
  </si>
  <si>
    <t xml:space="preserve">24usb.pl Wojciech Osielski</t>
  </si>
  <si>
    <t xml:space="preserve">Klient z branży budowlanej, narzędzia itp. Zainteresowany wejściem, prosi o kontakt i przedstawienie szczegółów.
SHUMEE BLT_3039_3b769d7704b07401f42da9acb3907d42bbe4b1b564ca1aace8828268f40487c57f68819f7de40250e3411effc1c341c0f59e6b6f83c63c604413b5a9fc4972fd139a5aca7d23ead815fc9fe6b1ecec80577ad02cb034147c57e4d8d082b5c2d5a119b8cfc6dba663dc31cdee68acd497aaa834c67b5e7fe7e910be3
GREAT BLT_3039_2687a29d1cb83e2fbc6e8fd2ce1d5b6f5507a486ce3e3e3a7df66751bc3bff54482060997c9a885149610d49f9fb7ae7f68e239dc19e27495f5d880af2e0fa84c1154b69971e352552fc78d32671e51c11113f2813a600041daec609bc9fe1e416697e2ac6dcb32fb19b0c015881f4767dfbb0a3927b78b3cfe0244
EXTRA BLT_3039_3baeba8dff83b760fb1b04469fa2e097ec35991403b82de16d50b48a9218b1c903268906d8da21b03d3005b1020a1e0e957589daa216e4a45ab112e2abb0faaaa14ee8cf104fea24354354f5dcc580268aa2b183df434252d8d80ba5e233db163102482468cfd8c3c2e19929f8fdcc5b41029a9d65f2687995c1b38</t>
  </si>
  <si>
    <t xml:space="preserve">sklep@24usb.pl</t>
  </si>
  <si>
    <t xml:space="preserve">5792110237</t>
  </si>
  <si>
    <t xml:space="preserve">3039</t>
  </si>
  <si>
    <t xml:space="preserve">+48 500-721-092</t>
  </si>
  <si>
    <t xml:space="preserve">http://sklep@24usb.pl</t>
  </si>
  <si>
    <t xml:space="preserve">{'id': '86c47r624', 'name': '24usb.pl Wojciech Osielski', 'status': 'akceptacja', 'color': '#008844', 'custom_type': None, 'team_id': '4659923', 'deleted': False, 'url': 'https://app.clickup.com/t/86c47r624', 'access': True}</t>
  </si>
  <si>
    <t xml:space="preserve">86c46y5cp</t>
  </si>
  <si>
    <t xml:space="preserve">MARCIN WOLNIK KNIFE LAND</t>
  </si>
  <si>
    <t xml:space="preserve">volnik.workshop@gmail.com</t>
  </si>
  <si>
    <t xml:space="preserve">6511722571</t>
  </si>
  <si>
    <t xml:space="preserve">4023625</t>
  </si>
  <si>
    <t xml:space="preserve">736816808</t>
  </si>
  <si>
    <t xml:space="preserve">86c46vpw7</t>
  </si>
  <si>
    <t xml:space="preserve">JSM FITNESS SPÓŁKA Z OGRANICZONĄ ODPOWIEDZIALNOŚCIĄ</t>
  </si>
  <si>
    <t xml:space="preserve">SM BLT_1001052_13e1c0309a5c2f8d02762f0741b8e205031f45bd9a31a38f028671554dc3ebdb967556dba38038b33884b844b10caa1b485f48c5f162398cb1050f221d7cf336649b64163bdaef3109da8108b6527fd7f0005fdee6482a3e00fd5e302b485c1facf8cbf88ea86ede60ee4b5109b325aa2929c268d4618d0fc287
EXTRA
BLT_1001052_5910d83dd6c0de9dfa60d05d2d0238b7f9ea0a80a397627b239c8b63fcfc268cc45bfcf6a4cff67b02b72cd184acdbc2ef044d909e9d49da4313ef2371da62e67b5662f8272975e3e4c5a7c94775e1454d945da95b8a9957c4a80a8e642326eede7332a9325972ec07a532099699e08efa8e7d225ce0d0741db4
GREAT 
BLT_1001052_28c06469062e5e76b804dda57b7ce3b72bbf113dbf87f206280957c406e704ffaf16eda5de2f156d23241b0ca3c14fc1976a92cbb185b4b276484f7a6c30228d9ea7123798b9c9e41179a7b230f09c2f77da6815a23094d8fc407e40d2a3a3c72a545028bd9f2770ed436539c953903c4b44d74276fa70eed52f</t>
  </si>
  <si>
    <t xml:space="preserve">mateusz@kuzniaformy.pl</t>
  </si>
  <si>
    <t xml:space="preserve">9452237840</t>
  </si>
  <si>
    <t xml:space="preserve">1001052</t>
  </si>
  <si>
    <t xml:space="preserve">+48602252134</t>
  </si>
  <si>
    <t xml:space="preserve">{'id': '86c4taj1a', 'name': 'JSM FITNESS SP. Z O.O.', 'status': 'merchants', 'color': '#87909e', 'custom_type': 3, 'team_id': '4659923', 'deleted': False, 'url': 'https://app.clickup.com/t/86c4taj1a', 'access': True}</t>
  </si>
  <si>
    <t xml:space="preserve">{'id': '86c47mr72', 'name': 'JSM FITNESS SPÓŁKA Z OGRANICZONĄ ODPOWIEDZIALNOŚCIĄ', 'status': 'akceptacja', 'color': '#008844', 'custom_type': None, 'team_id': '4659923', 'deleted': False, 'url': 'https://app.clickup.com/t/86c47mr72', 'access': True}</t>
  </si>
  <si>
    <t xml:space="preserve">35</t>
  </si>
  <si>
    <t xml:space="preserve">32</t>
  </si>
  <si>
    <t xml:space="preserve">86c46v4jt</t>
  </si>
  <si>
    <t xml:space="preserve">Pavel Sushenok</t>
  </si>
  <si>
    <t xml:space="preserve">info@artecowood.com</t>
  </si>
  <si>
    <t xml:space="preserve">5423297228</t>
  </si>
  <si>
    <t xml:space="preserve">5046705</t>
  </si>
  <si>
    <t xml:space="preserve">603671917</t>
  </si>
  <si>
    <t xml:space="preserve">https://artecowood.com/pl</t>
  </si>
  <si>
    <t xml:space="preserve">86c46v2xq</t>
  </si>
  <si>
    <t xml:space="preserve">PiterParts Sp. z o.o.</t>
  </si>
  <si>
    <t xml:space="preserve">malgorzata.krawiec@piterparts.pl</t>
  </si>
  <si>
    <t xml:space="preserve">2220899630</t>
  </si>
  <si>
    <t xml:space="preserve">19201</t>
  </si>
  <si>
    <t xml:space="preserve">+48797027015</t>
  </si>
  <si>
    <t xml:space="preserve">{'id': '86c4d2ez1', 'name': 'Piterparts Spółka z Ograniczoną Odpowiedzialnością', 'status': 'akceptacja', 'color': '#008844', 'custom_type': None, 'team_id': '4659923', 'deleted': False, 'url': 'https://app.clickup.com/t/86c4d2ez1', 'access': True}</t>
  </si>
  <si>
    <t xml:space="preserve">86c46hq9k</t>
  </si>
  <si>
    <t xml:space="preserve">FTF SPÓŁKA Z OGRANICZONĄ ODPOWIEDZIALNOŚCIĄ</t>
  </si>
  <si>
    <t xml:space="preserve">pigu, kaufland niemecki, emag
BLT_4024396_30fed400e0c73a78d70e045eb5de2b06bed2bf8c8aad3061ac3e2b87a8c60e6f612b79992c4d67fbf05f658d290044af6cdb3ae048e869bd88c5fc6f5cf960a32ce3e096cd990499de6d59214af3d130f1273cc913c1164861f353562944a2a270f224d126fc85065d5ec192e96777c01d9d0494cc19cc24140d
BLT_4024396_ff85e5c4c8b4aba78f90439679178d8609f3140ac334ac00a45e516a6dca04ae222b5cb20483a97269c652d08955d14af915644b196aa904d35c84fbdce659fc7fac9322b16b390c273e9583653c24315310eeba2bbf570dc7d6e62fffe06615d26e7ca50f7b2bfdee5c9fb4894f631ed901306da580db62ffad
BLT_4024396_8dbdde5788f064e7450b96bd06007bcc134fa40095c9d3a9e0ea08d6c2d5c4532b5baa930514cfae7baa625140d7b978d0b864e7b43394a40cd7703de0fde4737aba9e4041a68316df73152ab1b44521d87c5cc30b631a56acf3263771e673408e545c9a4b063accec30a963d78d063b26db215467eba006f66e
NOWI DRUGI KATALOG
BLT_4024396_97db4796aee1a67e6a18a0b44454fd3af0f392d4314f30e5f38e6e6a3b57b7a2a573ee8cebfb40a3ab2c1a82ceb77b1320830a9a8babe208869e8624fa82c8c7da7e19563175e855a93c634eff23e651a542924768adceab66df1f4e9e9286ad5d8452cb805f1a5151f63978ecc5f06ad678d7c15a81a62299c2
BLT_4024396_a7b8cc663a4c1e49d513c4356a20b75bdaf9eb6d760f8f7f143ed5ade83ea726d151870ceb19d920f93fcf841d5d862818f3f91be97cc663474686de0492f70d9c6e394dc0ef0a990cd68b9399994832e0c932cb9200518873b8579d7bb859918f23cd423b597d7d3a469b8d96a2c57f6b60fc2e54b02bb0d982
BLT_4024396_ce983711d7ccedb0ff1ef87fc58478646770343ef2d14f89c0dd54ea5169f1b049d3fe771f60e7ac7911bc420c0400fd0c9ed4b453c197b3316a13a69e1faaea268d4f29d2dd9bb0d7a4b38277f3df9fe838da52035a9c48c64ba69c36cc90cf5296731aa779c69a4655aa3a6281379d2a7358ad7069ac3cd731</t>
  </si>
  <si>
    <t xml:space="preserve">ftf.biuro@gmail.com</t>
  </si>
  <si>
    <t xml:space="preserve">7543360611</t>
  </si>
  <si>
    <t xml:space="preserve">4024396</t>
  </si>
  <si>
    <t xml:space="preserve">+48500313513</t>
  </si>
  <si>
    <t xml:space="preserve">1750903200000</t>
  </si>
  <si>
    <t xml:space="preserve">{'id': '86c4eg43y', 'name': 'FTF Sp. z o.o.', 'status': 'merchants', 'color': '#87909e', 'custom_type': 3, 'team_id': '4659923', 'deleted': False, 'url': 'https://app.clickup.com/t/86c4eg43y', 'access': True}</t>
  </si>
  <si>
    <t xml:space="preserve">{'id': '86c47zdhy', 'name': 'FTF Sp Zoo', 'status': 'akceptacja', 'color': '#008844', 'custom_type': None, 'team_id': '4659923', 'deleted': False, 'url': 'https://app.clickup.com/t/86c47zdhy', 'access': True}</t>
  </si>
  <si>
    <t xml:space="preserve">86c46gz8k</t>
  </si>
  <si>
    <t xml:space="preserve">SAFETHANSORRY.PL SPÓŁKA CYWILNA PAWEŁ SZEWCZYK TOMASZ ŁAGODA</t>
  </si>
  <si>
    <t xml:space="preserve">05.08. - tylko 3 produkty 
SM BLT_4025697_c472694e9262817b23227d344f21ea48b03934d443a5b420c0044deef7bf1342e2ed3a254576a1110a224d984e17cbbb7a776f887e5ca81a6977473512a117f72e493659179cb181c3c791082c11d4a5af34c1659871aa2e01288108ec982e6c4f7483c2d9a22a5845af428787dce08a30610ee44268932783b2
EXTRA BLT_4025697_cadaa7f24c0f16097f9c48449cbcf45a181fc16740a4453802c7705f3266d59669e134480e6a55575a2067a6a3f8a28f90a3e7e982df929bf7c07b90aaf9aadafd0c342bcbe73c0aa2d962ec970a2b0cab58f49d8dee39cc91dff7d76e60cabafe770a6097e761a121cf05ca3e4c36cf6efb6ba1d7de23e222ee
GREAT BLT_4025697_9c1e1817c88716ddf399dbac271140012491a054d38a4eab25f5688513118deaf392c4450daf2229807ff8533d7c21456cf6e333b7ed4368ef6efe539923476bbb3ec0623cefa2514055268eecf95dd82b35de0ee17fecc3eebac516e082f9eb7d202308ee6ad18e8db69fe35f4645e47871112c7c1f152c8c66</t>
  </si>
  <si>
    <t xml:space="preserve">sklep@safethansorry.pl</t>
  </si>
  <si>
    <t xml:space="preserve">9223079078</t>
  </si>
  <si>
    <t xml:space="preserve">4025697</t>
  </si>
  <si>
    <t xml:space="preserve">+48535069423</t>
  </si>
  <si>
    <t xml:space="preserve">{'id': '86c48gr6h', 'name': 'SAFETHANSORRY.PL SPÓŁKA CYWILNA PAWEŁ SZEWCZYK TOMASZ ŁAGODA', 'status': 'akceptacja', 'color': '#008844', 'custom_type': None, 'team_id': '4659923', 'deleted': False, 'url': 'https://app.clickup.com/t/86c48gr6h', 'access': True}</t>
  </si>
  <si>
    <t xml:space="preserve">86c46gpkz</t>
  </si>
  <si>
    <t xml:space="preserve">ONLYMED SP. Z O.O. SPÓŁKA Z OGRANICZONĄ ODPOWIEDZIALNOŚCIĄ</t>
  </si>
  <si>
    <t xml:space="preserve">biuro@onlymed.pl</t>
  </si>
  <si>
    <t xml:space="preserve">2220925451</t>
  </si>
  <si>
    <t xml:space="preserve">5027937</t>
  </si>
  <si>
    <t xml:space="preserve">+48691553528</t>
  </si>
  <si>
    <t xml:space="preserve">{'id': '86c4ugpgh', 'name': 'Onlymed', 'status': 'akceptacja', 'color': '#008844', 'custom_type': None, 'team_id': '4659923', 'deleted': False, 'url': 'https://app.clickup.com/t/86c4ugpgh', 'access': True}</t>
  </si>
  <si>
    <t xml:space="preserve">86c46gag5</t>
  </si>
  <si>
    <t xml:space="preserve">Casabe World Kacper Bączyk</t>
  </si>
  <si>
    <t xml:space="preserve">info@casabeworld.com</t>
  </si>
  <si>
    <t xml:space="preserve">7611503515</t>
  </si>
  <si>
    <t xml:space="preserve">2006126</t>
  </si>
  <si>
    <t xml:space="preserve">+48519472985</t>
  </si>
  <si>
    <t xml:space="preserve">86c46fby6</t>
  </si>
  <si>
    <t xml:space="preserve">DG MEBLE DAWID GAWLE PRODUCENT MEBLI</t>
  </si>
  <si>
    <t xml:space="preserve">09.07. - w katalogu 13 produktów, brak cen, stany magazynowe zero. 
BLT_2001446_903bc2094a132496fa296d613b01501986a853c9c387239fdc184eb9254265c33661197b262bfed7309887830c968d21ad337b8650fb9edb7482dd34fa3231d9e993c35e3c99a539353f57c97ad92a4159bc21e6b7f7a66981a19ddd4fc2593d679509ab2eb53bfa88f7aca63ef268ef22aa45b05317e87547a2
BLT_2001446_84779bf2009099bd81ab46c8d0f0a3e6a2cb1ae1bc6274f046606fa31539f2e2178204bdbaf2f923c889d414cf461ac466569c36e77c6daf6edf837aacd9f147f17e6b49ee96fcca5d3a6109744746c383733cef872a44e31daa9c7ef278d08d7422eaaf3c6f1ba2638928c5d917efbe028ac1734107e1a94258
BLT_2001446_93f2dbbbd6f9544ed8b2eb35e2d003b42d4df03dffe67be06ba9132f666f3df5f5a72c56b3f8d971fc6c3c48c977e696cbbf8b7649e901b022e3b6f5310f216ea1ba02cc029b2eec641cecfc3d8cfa8aafbb51896a05835c19404316c069f62dca499ba76cdbca831962d2b2af4119449a587ccdcc6556a2fb09</t>
  </si>
  <si>
    <t xml:space="preserve">kontakt@dgmsklep.pl</t>
  </si>
  <si>
    <t xml:space="preserve">8722417707</t>
  </si>
  <si>
    <t xml:space="preserve">2001446</t>
  </si>
  <si>
    <t xml:space="preserve">+48793535299</t>
  </si>
  <si>
    <t xml:space="preserve">https://www.dgmsklep.com.pl/</t>
  </si>
  <si>
    <t xml:space="preserve">1751076000000</t>
  </si>
  <si>
    <t xml:space="preserve">{'id': '86c47b922', 'name': 'DG\xa0MEBLE PRODUCENT MEBLI\xa0DAWID GAWLE', 'status': 'akceptacja', 'color': '#008844', 'custom_type': None, 'team_id': '4659923', 'deleted': False, 'url': 'https://app.clickup.com/t/86c47b922', 'access': True}</t>
  </si>
  <si>
    <t xml:space="preserve">86c46f4m1</t>
  </si>
  <si>
    <t xml:space="preserve">AKRE POLSKA SPÓŁKA Z OGRANICZONĄ ODPOWIEDZIALNOŚCIĄ SPÓŁKA KOMANDYTOWA</t>
  </si>
  <si>
    <t xml:space="preserve">od Karoliny Wilesoik z ENT. 
deklarowali produkty, takie które mogą wysłać w max 48h 
muszą zrobić jeszcze Base Connect 
wykluczyć produkty, które są problematyczne jeśli chodzi o zwroty.</t>
  </si>
  <si>
    <t xml:space="preserve">rena@rena.pl</t>
  </si>
  <si>
    <t xml:space="preserve">5252711708</t>
  </si>
  <si>
    <t xml:space="preserve">2002851</t>
  </si>
  <si>
    <t xml:space="preserve">Brak numeru</t>
  </si>
  <si>
    <t xml:space="preserve">https://www.rena.pl/</t>
  </si>
  <si>
    <t xml:space="preserve">86c46cwza</t>
  </si>
  <si>
    <t xml:space="preserve">IKARVR  SPÓŁKA Z OGRANICZONĄ ODPOWIEDZIALNOŚCIĄ</t>
  </si>
  <si>
    <t xml:space="preserve">kontaktikarvr@gmail.com</t>
  </si>
  <si>
    <t xml:space="preserve">9442273917</t>
  </si>
  <si>
    <t xml:space="preserve">3015940</t>
  </si>
  <si>
    <t xml:space="preserve">515673273</t>
  </si>
  <si>
    <t xml:space="preserve">{'id': '86c4gje1b', 'name': 'IKARVR Sp. z o. o.', 'status': 'akceptacja', 'color': '#008844', 'custom_type': None, 'team_id': '4659923', 'deleted': False, 'url': 'https://app.clickup.com/t/86c4gje1b', 'access': True}</t>
  </si>
  <si>
    <t xml:space="preserve">86c46ca8p</t>
  </si>
  <si>
    <t xml:space="preserve">EPX EMIL PIJEWSKI</t>
  </si>
  <si>
    <t xml:space="preserve">kontakt@czesciaso.pl</t>
  </si>
  <si>
    <t xml:space="preserve">8522092011</t>
  </si>
  <si>
    <t xml:space="preserve">5651</t>
  </si>
  <si>
    <t xml:space="preserve">503028596</t>
  </si>
  <si>
    <t xml:space="preserve">https://czesciaso.pl/</t>
  </si>
  <si>
    <t xml:space="preserve">86c46c5vj</t>
  </si>
  <si>
    <t xml:space="preserve">XMI Sp. z o.o.</t>
  </si>
  <si>
    <t xml:space="preserve">11.07. Muszą stworzyć grupę cenową dla nas / tagowanie produktów
BLT_9511_b51ad06a4f97ac4241607c0881293aea9a7501ca32c173bffcef012318f53b3c0207fe7876f1f78979e3ebc7c138e202eb73cc421202b65a5cb674a35932c7140c05a4e981ddce4bc9086ebff569e94afa575b835741f1a1567b0602d06d2166a6c044d2ded98202fd992e1568e17705492015b1601ced4d5a96835
BLT_9511_210fa296d067273c3dcecee965435c1c36025b3b55f5454bb177592bc9ab8a94f9788e158243380fa498361ef0cb45567251530d5cd28589cb4c79cb54d3e49f607f63e3395853fdd5ca388f671472250ac0f53633453fe43fcffe50bd4cac2d80a6ac1319e2c96757557366e9e825ff7ae140b655134ddb9060ae0
BLT_9511_bd99c63ea7346037c9039e2e0dc491c98e7475c6eaefd95521113877070929e9380ef02fb8b706fc678079acfebd265c3dc96bd3062a7ad4a9fb11b49375657d9647222c9be8ac2abc483f767964c747dbd2bc9afeab40a344c01026beece9efab71b6c6def48cd5d3c678013b6a84367b918fb472edcef02d95d4b</t>
  </si>
  <si>
    <t xml:space="preserve">victoria@gearpro.pl</t>
  </si>
  <si>
    <t xml:space="preserve">5621807813</t>
  </si>
  <si>
    <t xml:space="preserve">9511</t>
  </si>
  <si>
    <t xml:space="preserve">https://gearpro.pl/</t>
  </si>
  <si>
    <t xml:space="preserve">{'id': '86c47r3hc', 'name': 'XMI sp. z o.o. ', 'status': 'akceptacja', 'color': '#008844', 'custom_type': None, 'team_id': '4659923', 'deleted': False, 'url': 'https://app.clickup.com/t/86c47r3hc', 'access': True}</t>
  </si>
  <si>
    <t xml:space="preserve">86c46b6hy</t>
  </si>
  <si>
    <t xml:space="preserve">ArtGeist Sp. z o.o.</t>
  </si>
  <si>
    <t xml:space="preserve">Wchodzi z firmą Hjoma</t>
  </si>
  <si>
    <t xml:space="preserve">7262622485</t>
  </si>
  <si>
    <t xml:space="preserve">1005054</t>
  </si>
  <si>
    <t xml:space="preserve">{'id': '86c4bdj51', 'name': 'Artgeist Sp. z o.o.', 'status': 'akceptacja', 'color': '#008844', 'custom_type': None, 'team_id': '4659923', 'deleted': False, 'url': 'https://app.clickup.com/t/86c4bdj51', 'access': True}</t>
  </si>
  <si>
    <t xml:space="preserve">86c46acq7</t>
  </si>
  <si>
    <t xml:space="preserve">Team Polska Sp. z o.o.</t>
  </si>
  <si>
    <t xml:space="preserve">SH BLT_1004243_966d1d203d0cc512f31a03d449b0125633d844a5b31fc4cb4fd51abfa605e3c46e2ff7b44a5fbc3f69dddbb0ad8e8e931cb19f6bf993c9f094ef5c198baf29ef4887a4d4c351cd518728eb8aa1ab7385f9fa9bbdda6d62f51730788a1440bcadf8deeea874b3108ce852bcace3856278199773e5429c9bcb4b03
GS BLT_1004243_e427244255616f98b013e29455422088f52455cc218b4c49d1113bf2402001cb2128d170e58908cf322f6d10ddc8e8181d9eeb99158fb4ef6336c556635ab5e3114d1c9269858e41d6fff7938420a5e509340ccf582eecb3c889d7e3a09ad2e738b8b22ac2813df034f26a5ef17c1e03df4730f24fae769fdeba
 ES
BLT_1004243_8b50a87e8f38eeeb20641eeb435aeef48c98cc5bb58d90082f5c24e86ac9d6638be98e3a18789c1cb37adacd47ea5c63b1b6e15168be2ff1eab9a5d525ffc65c78e01db075a3087a8aa5922a74486c6b56e7c77e2e2511465e32dca6a68875112da5b180aba9fee48ccf03fa2f9bfbace7975a96fb296e217400</t>
  </si>
  <si>
    <t xml:space="preserve">biuro@kalorik.pl</t>
  </si>
  <si>
    <t xml:space="preserve">9451981921</t>
  </si>
  <si>
    <t xml:space="preserve">1004243</t>
  </si>
  <si>
    <t xml:space="preserve">+48604279272</t>
  </si>
  <si>
    <t xml:space="preserve">{'id': '86c4cdwe4', 'name': 'Team Polska Sp. z o. o.', 'status': 'merchants', 'color': '#87909e', 'custom_type': 3, 'team_id': '4659923', 'deleted': False, 'url': 'https://app.clickup.com/t/86c4cdwe4', 'access': True}</t>
  </si>
  <si>
    <t xml:space="preserve">{'id': '86c46bwyb', 'name': 'Team Polska Sp. z o.o.', 'status': 'akceptacja', 'color': '#008844', 'custom_type': None, 'team_id': '4659923', 'deleted': False, 'url': 'https://app.clickup.com/t/86c46bwyb', 'access': True}</t>
  </si>
  <si>
    <t xml:space="preserve">86c465tz5</t>
  </si>
  <si>
    <t xml:space="preserve">IKARTO INVEST SPÓŁKA Z OGRANICZONĄ ODPOWIEDZIALNOŚCIĄ</t>
  </si>
  <si>
    <t xml:space="preserve">ID:5009917 (Ikarto Invest - Półki Krokus) - SH
BLT_5009917_88f4d529d36b153f255dbd2faf007fd2df714873f34d9cdbe777e60253242841439e419207198c46117eb4b87568f0745831ceb4ba585c47e584f34ae61da86901f7a68b3e7e1cf5d01a09ae7c1f763a55c3578d15f3dcc24e4f3d0ddca82e9d84463e1bd236ac3e497f7f977a234b56dc9fd720d20ab7b798ab
ID:5009917 (Ikarto Invest - Półki Krokus) - GREAT
BLT_5009917_8b5b92a4924edcd923bf1e01e7d2518d08aa478655573d2a66c257f0e642e8b2cb039223e34d24ca8b03d0f0b3e035d9297180508b665aaa2115c65236540dd22218889a1973857ab680a3ac37ae35e82aacb7ef091bfbcd59546f596b5cc810cf880286b098daf7bd3e0b8e5d2d792cbcc26b2c20065cc432f1
ID:5009917 (Ikarto Invest - Półki Krokus) - EXTRA
BLT_5009917_14aeb33b3ebf74fa96b4f74d6b018ad18e4f0752f79b1c23cab8ba575a338a0772467b05abd975b277d234add326c860faa5c4f05f417ff3155d3abc1972ab4f326ff21fcb687e0d8f6c62b1b302b636c9fcd4e4a2a50f3fe83638ecf17ff8ba36203d3b6bb2c66183ad8504b647342a877aa8f14c604c1ac417
ID:5009917 (Ikarto Invest - Katalog Główny Produkty ESTILO) - SH
BLT_5009917_a0cc2111ac59010cefbaa60632fa10c5f16113b0ce00303eb779bcf38460d3baf11400b55cd6b164d6c2b6ada1642bd3ad229aed28df0d0147e2c6fc61f520e65446c6391e94689bb2c8a3e793c06296ec0ba7b6b13ebb786764835c752bc91d5c3ecc358dbe1e8ddc02427a2fae49bd5ece2fd1341798f533bf
ID:5009917 (Ikarto Invest - Katalog Główny Produkty ESTILO) - GREAT
BLT_5009917_c0d03ceadca3be3b8196c3a4ea922a87ef7f061042daba5bfe74cba03d1aa899d5d5677ea035528896cbaf840a3132954fe2a8144460423fb55334b35294566d176b85a882ca802c56e960c312c1c0c570f5545c909d8462571a1a7dd65682a182613be385acf6fa33b09ddfabc29ece0622406d215ef669abb0
ID:5009917 (Ikarto Invest - Katalog Główny Produkty ESTILO) - EXTRA
BLT_5009917_81b8e1517bd2a328e0ab82d2b6f6368ba707fbcedd65fa467d4911b52ba2a3dfb1db7b97e47a652cabadf4f28058da7d8b2716846849e4fd09ad73b81593611ab9e58f3df1677e77da0b42e7c3392e09bcc65f15fd67508281e271ef0db0c68f63c208ebb177b0a07d9287ddbeb81ddab9e4f217de03b4699cdb</t>
  </si>
  <si>
    <t xml:space="preserve">jacek.fura@gmail.com</t>
  </si>
  <si>
    <t xml:space="preserve">5170445614</t>
  </si>
  <si>
    <t xml:space="preserve">5009917</t>
  </si>
  <si>
    <t xml:space="preserve">+48690901442</t>
  </si>
  <si>
    <t xml:space="preserve">{'id': '86c46yzpk', 'name': 'IKARTO INVEST SPÓŁKA Z OGRANICZONĄ ODPOWIEDZIALNOŚCIĄ', 'status': 'merchants', 'color': '#87909e', 'custom_type': 3, 'team_id': '4659923', 'deleted': False, 'url': 'https://app.clickup.com/t/86c46yzpk', 'access': True}</t>
  </si>
  <si>
    <t xml:space="preserve">{'id': '86c469h1f', 'name': 'IKARTO INVEST SPÓŁKA Z OGRANICZONĄ ODPOWIEDZIALNOŚCIĄ', 'status': 'akceptacja', 'color': '#008844', 'custom_type': None, 'team_id': '4659923', 'deleted': False, 'url': 'https://app.clickup.com/t/86c469h1f', 'access': True}</t>
  </si>
  <si>
    <t xml:space="preserve">86c465prq</t>
  </si>
  <si>
    <t xml:space="preserve">UNIMET SPÓŁKA Z OGRANICZONĄ ODPOWIEDZIALNOŚCIĄ</t>
  </si>
  <si>
    <t xml:space="preserve">wojciech.szajna@unimet.pl</t>
  </si>
  <si>
    <t xml:space="preserve">5046660</t>
  </si>
  <si>
    <t xml:space="preserve">brak</t>
  </si>
  <si>
    <t xml:space="preserve">86c461fh4</t>
  </si>
  <si>
    <t xml:space="preserve">JS COMPANY Joanna Szymula</t>
  </si>
  <si>
    <t xml:space="preserve">ID numer_z_tokenu_BLC (Państwa nazwa) SM
BLT_1000781_dcde6f5e5f4eba3649f8ad1df85be052d581e4a08f67c05bcbca2c8af83e663a530fad8e00708b58d3ded64d4af591e1aa9f81a1e7d07e116fe770b0a0ff2e8c41c7d9ed341cbeb91205e97305c8e9b97d487615754d013e5ea9ca0d16f1de06adbaeddc6f963919fdee78078607523397a92915db204cc93141
ID numer_z_tokenu_BLC (Państwa nazwa) GREAT      
BLT_1000781_ad4dd8ff288db84db600280d7938f4cbf6fc83988e5a101973cddbf2bf8b6eb44ce9135ce89deac2910b5680057d9ddde588ffca2f16ffcfa111106c2c3715d81312a14a85849b69dff254b6e153d795fb3474bbfc554804a6ac344bac55eb045eff13d9fed5788e0a2f2cc1cbb8aaa173ad65ebb55768c0de0f
ID numer_z_tokenu_BLC (Państwa nazwa) EXTRA      
BLT_1000781_3f6ae18d9dbad5ee514e1aa7ae7c00e934ebc8ca00a7b6dc3874bb3c969eee3fd953c56f0d08ab04827c23c1ad3aeeed014da25a920ee70bc52367ad41bb46f9e3920fada0821117708bde15ce6b423fcac6d6e803973c98208ecea2a3039cdd254c2f466535b96c8cb09bc8b52cf4e7b6d3d2f0c4de99847073</t>
  </si>
  <si>
    <t xml:space="preserve">biuro@pampuszek.pl</t>
  </si>
  <si>
    <t xml:space="preserve">7491959967</t>
  </si>
  <si>
    <t xml:space="preserve">1000781</t>
  </si>
  <si>
    <t xml:space="preserve">+48790204748</t>
  </si>
  <si>
    <t xml:space="preserve">https://allegro.pl/uzytkownik/Pampuszek_Opaski</t>
  </si>
  <si>
    <t xml:space="preserve">{'id': '86c4e5mhg', 'name': 'JS COMPANY Joanna Szymula', 'status': 'akceptacja', 'color': '#008844', 'custom_type': None, 'team_id': '4659923', 'deleted': False, 'url': 'https://app.clickup.com/t/86c4e5mhg', 'access': True}</t>
  </si>
  <si>
    <t xml:space="preserve">86c45u132</t>
  </si>
  <si>
    <t xml:space="preserve">Firma Handlowo-Usługowa Toysi Robert Warzecha</t>
  </si>
  <si>
    <t xml:space="preserve">toysi@toysi.pl</t>
  </si>
  <si>
    <t xml:space="preserve">2220705301</t>
  </si>
  <si>
    <t xml:space="preserve">16132</t>
  </si>
  <si>
    <t xml:space="preserve">691465618</t>
  </si>
  <si>
    <t xml:space="preserve">1750816800000</t>
  </si>
  <si>
    <t xml:space="preserve">86c45t14d</t>
  </si>
  <si>
    <t xml:space="preserve">Bioterr Company Sp. z o.o.</t>
  </si>
  <si>
    <t xml:space="preserve">Deklaracja, że ma zamknąć temat 14.07. 
Katalog: Bioterr Główny
BLT_4008515_34d1159f5fa32b517bb18061d7134d0ac67393d0f50fd22ee01d3be14f2141c962c06ba69cf5f6b3a293ac212f990b28800755116dbdd0d06dd3811e0828e40690d79b485d23ab01cdad1383e1b65056e57f588791cbe912510131e5fdb8c93556c08484673b09641b276de92e0723d7c0afd0d9143e152812f5
BLT_4008515_3d00f8f63a5280830d4bcc0c220d2681906342bb2c2b99a9acaf542f8c7e6a7917560850845cae065005f23b404a58bc9b5e5e6688d38524099b5e888928d34bcd5ce4d5b6223227f95a648ec0774e28b3e735016a17e46b8113389cf423c8663a738dac4a8d334a2aba4d40feb8ba643a37bf6ab3796236367e
BLT_4008515_f094019ecbae723bc1392287cca66fa99ad7e5a3881d3a5bcf015316c991db6bf4c73046d589a2401696425cbc4439af42afe748a03ef94dd68177cc5ccc3f6a7cd075940221074b4d8de2a2623876c7c460e53c3e4fdeb812e6520836015bb299cb78fc1f41abf7a0ad7ac6c59efb0354522834d867d1c4296c
Katalog: TERRBIO
BLT_4008515_5b4a9af91e476a15f8e0ed731a215325bbc1361fe68e65927da9ba26fa45fd959bd266124879368e1ec9482cc199fb75e28052135855ed81949db5f021f03022c1160505175904496ae24e120ea803a9428840e84cb35be53ffb3a63bd8b9bdf7bf49bca28ac7b6baf64e6120257ddb9ab67b4b5892b36a87c5c
BLT_4008515_4e320184a6134c81b37c5c892f67a902c72752f285099b48e918eb6c24feab3839114f1024bd35d270d34b72bbf7fef4d416c6e206276152241ec3dd7aa690f723f8661a56bfa70ef6286d79847364f8e0a6fc98f4fe37711709540def4091ed77faf766aca93a021e72a15451861fc2d5ea7494a48cd1e484a6
BLT_4008515_c31df2d8fc5cc02b027a1624c07c1195fb49fe38d621df39c45e57eb53506e6c48a95a2162d4b36f5704862760527d129f97b079f5cd22caa7075f6877a9a7540ba2082bc73c2ed053e10291964c1fc185d97b96d31c6abd801a9a7751ad5fa466373bfc84e7aaadb2e0f07be382c7accb8eaa249adcbc6f4ecd</t>
  </si>
  <si>
    <t xml:space="preserve">bioterr@bioterr.pl</t>
  </si>
  <si>
    <t xml:space="preserve">6463006798</t>
  </si>
  <si>
    <t xml:space="preserve">4008515</t>
  </si>
  <si>
    <t xml:space="preserve">+48519193636</t>
  </si>
  <si>
    <t xml:space="preserve">1751162400000</t>
  </si>
  <si>
    <t xml:space="preserve">{'id': '86c47gtcn', 'name': 'Bioterr Company Sp. z o.o.', 'status': 'akceptacja', 'color': '#008844', 'custom_type': None, 'team_id': '4659923', 'deleted': False, 'url': 'https://app.clickup.com/t/86c47gtcn', 'access': True}</t>
  </si>
  <si>
    <t xml:space="preserve">38</t>
  </si>
  <si>
    <t xml:space="preserve">86c45rhq4</t>
  </si>
  <si>
    <t xml:space="preserve">Maciej Kiełpsz</t>
  </si>
  <si>
    <t xml:space="preserve">SM BLT_5000615_4efede748f631afa743da654fd38f3e6d130653143573475f5cd83e6fe43bc261dc3ec3b9d2d17cc805230a4c6153d669542e0c55e5dbc0b36ee909f855debf643ae88f8e40dc9eb71684a9b9af04f5b14843f428f5c6b76f4d8eeea0a2aeb87ef93e29bbb019df9f623e08b9ecbb9b13717552f2217d5e122a3
GREAT BLT_5000615_5e4081b8ca94487242a622fe8204404366a9fe887af242738fcbcda67a003eb8b3dfc8ba2c9c97777d5a4a065e9a8008bbcef6ab75ac396413fc0f3b1d7de9dd19aa16ac545ba0996396fc3a53f1a7ab598a17c9aa1c3d499956dca6bef6180f56113f320c29c5a8c12d0577fb9e61babd69479a1da629744e6f
EXTRA BLT_5000615_ac04e1bde573f2b8fa12a62f22411e320219f170060ad17ad9ed0fdc5587535253ca510a1c28b4072e640b626611a1fef6f6f946d4256e454d36f9f1193e3cd8c9e206ea30dd8bcc0e252eb834307b2f245b05a227b82fc6ab504ecc271c51b54d8481a60202182693fbc9458536476827a79f68c2bc65906769</t>
  </si>
  <si>
    <t xml:space="preserve">info@wooltec.pl</t>
  </si>
  <si>
    <t xml:space="preserve">7162576219</t>
  </si>
  <si>
    <t xml:space="preserve">5000615</t>
  </si>
  <si>
    <t xml:space="preserve">+48577033263</t>
  </si>
  <si>
    <t xml:space="preserve">{'id': '86c4jw7rd', 'name': 'WOOLTEC Maciej Kiełpsz', 'status': 'merchants', 'color': '#87909e', 'custom_type': 3, 'team_id': '4659923', 'deleted': False, 'url': 'https://app.clickup.com/t/86c4jw7rd', 'access': True}</t>
  </si>
  <si>
    <t xml:space="preserve">86c45npxf</t>
  </si>
  <si>
    <t xml:space="preserve">AGROCZAK SPÓŁKA Z OGRANICZONĄ ODPOWIEDZIALNOŚCIĄ</t>
  </si>
  <si>
    <t xml:space="preserve">pzalewski1234@gmail.com</t>
  </si>
  <si>
    <t xml:space="preserve">8921486148</t>
  </si>
  <si>
    <t xml:space="preserve">6004460</t>
  </si>
  <si>
    <t xml:space="preserve">+48692695258</t>
  </si>
  <si>
    <t xml:space="preserve">86c45mxwf</t>
  </si>
  <si>
    <t xml:space="preserve">Bimarco s.c. Michał Chodań Marek Ćwierz</t>
  </si>
  <si>
    <t xml:space="preserve">ID: 3009076 (Bimarco) SM
BLT_3009076_5d08810674be0297cf70420fcfd5dd73dcecbd7be9af611ac7c12cdf260f2771151bb02a271710c3739f00e3cd82ae6749b2276be23238c9bdc4fffd7b2b9d62192f8d031e0d963787f658fe5ec04cf584346adb0d8b39334e142f06bf2bc935cabc747037c2e8210bc764817382fe0690ca18b84dea8bf43136
ID: 3009076 (Bimarco) GREAT
BLT_3009076_e48b9038c9e0f3b4b8be735d53f1c45379f32f708a77f72db9f4a5534431d0064871f0790252839c652dfaed0d526cc2077de485fe9fdac9e1a538d451e9161d7de255f7a2f80cc648aeb027fd6d0b26d0f6d99715123771fb3e5d36a65c5732021e8b7e3dca51ce56593ca5170cdc69427183e26294994e004a
ID: 3009076 (Bimarco) EXTRA
BLT_3009076_6dea26e56af63ad7454b1e62f9c5ef6b5ab573e7d77fbb7684b2ff21ceb83ebe967cd3c525035337e93129a9cde518814391032a2ab842db6050961e9f5c14919f58ce021c4df42c47f6586041541b8b1e20e626ce3a7d8394324f594a77f6ac8a422e67afbd6bbc882a1fcc15fdab276592398da3d08596d28a</t>
  </si>
  <si>
    <t xml:space="preserve">biuro@bimarco.pl</t>
  </si>
  <si>
    <t xml:space="preserve">9930697690</t>
  </si>
  <si>
    <t xml:space="preserve">3009076</t>
  </si>
  <si>
    <t xml:space="preserve">+48667064367</t>
  </si>
  <si>
    <t xml:space="preserve">{'id': '86c46xhw9', 'name': 'Bimarco s.c. Michał Chodań Marek Ćwierz', 'status': 'akceptacja', 'color': '#008844', 'custom_type': None, 'team_id': '4659923', 'deleted': False, 'url': 'https://app.clickup.com/t/86c46xhw9', 'access': True}</t>
  </si>
  <si>
    <t xml:space="preserve">86c45mctu</t>
  </si>
  <si>
    <t xml:space="preserve">BIO ORGANIC FOODS Mariusz Łopieński</t>
  </si>
  <si>
    <t xml:space="preserve">3005443 (BIO ORGANIC) SM - BLT_3005443_256348cfca0bd99881eb2b481fc14aa9bd3d83915840dab7d9d0c93a5271cb5f534adc534b746e7a515d05a6b92281e8fe60f855f23f224884685d0f23597e0aa4b95f01cb57e2cb5d7f2f4d7538a92b3ea97b9fa9e44974089de420c94f4281cb8c9c4d29aca1613705650d6ca21719b9c8acfd436a161473c5
3005443 (BIO ORGANIC) GREAT - BLT_3005443_b0d0fa5c1f772d6dea74959f0e33350ffdb2f55e297bddbbebaf09c68efcbd67b165cb2526699768d947afc674691943630b6b529d69b0a91966051beeb9332f1006a76738562f15c35b6c03a4518b556f96fa4a59cc4461b3e3f68259ae4f61a2a4282f945d335d259cec9cd26d3dc5c1b0c148f66e32253684
3005443 (BIO ORGANIC) EXTRA - BLT_3005443_53c75de421a3ecc73391a1f6f790f9d8ef4e95b301c39cac79f66d31ae238b0299b70b96fa6d0010a37f190cb31f6c5e3c9e289ff9792fb2b8dfd26abb7f6c950203fc55362ea9a99e182e22ee11ed69edecb6ecd4f89065c6cf2ef149f68dac760445bd3ecebd6a2b883fca6e2817f0113fdf631331598af5c5</t>
  </si>
  <si>
    <t xml:space="preserve">mariusz.lopienski@gmail.com</t>
  </si>
  <si>
    <t xml:space="preserve">9661308521</t>
  </si>
  <si>
    <t xml:space="preserve">3005443</t>
  </si>
  <si>
    <t xml:space="preserve">+48501633001</t>
  </si>
  <si>
    <t xml:space="preserve">{'id': '86c47yk8j', 'name': 'Bio Organic Foods Mariusz Łopieński', 'status': 'merchants', 'color': '#87909e', 'custom_type': 3, 'team_id': '4659923', 'deleted': False, 'url': 'https://app.clickup.com/t/86c47yk8j', 'access': True}</t>
  </si>
  <si>
    <t xml:space="preserve">{'id': '86c46t8a1', 'name': 'Bio Organic Foods Mariusz Łopieński', 'status': 'akceptacja', 'color': '#008844', 'custom_type': None, 'team_id': '4659923', 'deleted': False, 'url': 'https://app.clickup.com/t/86c46t8a1', 'access': True}</t>
  </si>
  <si>
    <t xml:space="preserve">86c45m0qz</t>
  </si>
  <si>
    <t xml:space="preserve">TOP COSMETICS EUROPE SPÓŁKA Z OGRANICZONĄ ODPOWIEDZIALNOŚCIĄ</t>
  </si>
  <si>
    <t xml:space="preserve">Christina Cosmeceuticals Skin Care SM
BLT_6005210_f85e9e142f2002e80d4e76948a27008177ed7632ad0111c1824cd80dacce231071059655cea7cee06ef73a32cf354c4836c22ea18d3a71a6a7afe543b2ba3c6fbacdac2d0eeb311f3d6cc3eac96243c813e56e126b6f90fa08c656561c1fe3844abd1e450832f8ee6fe4178dc9c897da07106f5f6fe3049ccd05
Christina Cosmeceuticals Skin Care GREAT
BLT_6005210_fda25658f6eff1121fb682bf1c74eb19c6a147dcafda5831d6fdd6a88cda4addf5dab9bed785bf6a55b3973552a9a6785eb79066528d991d58db017b0c4993ededb15700d84ab50c45acd67d4a3f94becd231b2cb5fa6151bb8a5e29131918f3724f403c53f47aaa7022d1b9ed0c3aeeb9837e160a9ac8a9f30e
Christina Cosmeceuticals Skin Care EXTRA
BLT_6005210_618b818ccec26db623dc1cfd4638e3002caaafa98593f6782fe9febd9825c79545b6ce1afee8c5d6a22ad8077c0f3298d4d119691c1381f907e021e95f42936448280bee8f2317608bc8e44abe5e2dfe7c08ecc971c2892a045a97f64379196a82096f064583ea2e0c6600f6500da49eb1882a17d712d272df14</t>
  </si>
  <si>
    <t xml:space="preserve">o.gezei@christinacosmetics.eu</t>
  </si>
  <si>
    <t xml:space="preserve">5213980858</t>
  </si>
  <si>
    <t xml:space="preserve">6005210</t>
  </si>
  <si>
    <t xml:space="preserve">+48736630480</t>
  </si>
  <si>
    <t xml:space="preserve">{'id': '86c45vwdm', 'name': 'TOP Cosmetics Europe', 'status': 'merchants', 'color': '#87909e', 'custom_type': 3, 'team_id': '4659923', 'deleted': False, 'url': 'https://app.clickup.com/t/86c45vwdm', 'access': True}</t>
  </si>
  <si>
    <t xml:space="preserve">{'id': '86c45mhh3', 'name': ' TOP COSMETICS EUROPE SPÓŁKA Z OGRANICZONĄ ODPOWIEDZIALNOŚCIĄ', 'status': 'akceptacja', 'color': '#008844', 'custom_type': None, 'team_id': '4659923', 'deleted': False, 'url': 'https://app.clickup.com/t/86c45mhh3', 'access': True}</t>
  </si>
  <si>
    <t xml:space="preserve">86c45k1wy</t>
  </si>
  <si>
    <t xml:space="preserve">MOI MILI KLAUDIA WCISŁO</t>
  </si>
  <si>
    <t xml:space="preserve">klaudia.moimili@gmail.com</t>
  </si>
  <si>
    <t xml:space="preserve">9930439924</t>
  </si>
  <si>
    <t xml:space="preserve">2006339</t>
  </si>
  <si>
    <t xml:space="preserve">+48506175774</t>
  </si>
  <si>
    <t xml:space="preserve">86c45jwaw</t>
  </si>
  <si>
    <t xml:space="preserve"> P.H. ,,YOGI ,,</t>
  </si>
  <si>
    <t xml:space="preserve">mkyogi@interia.pl</t>
  </si>
  <si>
    <t xml:space="preserve">7981024362</t>
  </si>
  <si>
    <t xml:space="preserve">5539</t>
  </si>
  <si>
    <t xml:space="preserve">511382667</t>
  </si>
  <si>
    <t xml:space="preserve">86c45fxj3</t>
  </si>
  <si>
    <t xml:space="preserve">Otorolny Piotr Czarnecki</t>
  </si>
  <si>
    <t xml:space="preserve">są już obecni na kilku mp, np cdon, manomano, amazon, cdiscount itp. - otwarty na dalszą ekspansję</t>
  </si>
  <si>
    <t xml:space="preserve">sklep@otorolny.pl</t>
  </si>
  <si>
    <t xml:space="preserve">7162826225</t>
  </si>
  <si>
    <t xml:space="preserve">1002682</t>
  </si>
  <si>
    <t xml:space="preserve">+48786192425</t>
  </si>
  <si>
    <t xml:space="preserve">https://otorolny.pl/</t>
  </si>
  <si>
    <t xml:space="preserve">86c45f0z3</t>
  </si>
  <si>
    <t xml:space="preserve">Grupa Dbt Sp. z o.o.</t>
  </si>
  <si>
    <t xml:space="preserve">sochacki.jacek.marek@gmail.com</t>
  </si>
  <si>
    <t xml:space="preserve">6423153903</t>
  </si>
  <si>
    <t xml:space="preserve">3003096</t>
  </si>
  <si>
    <t xml:space="preserve">+48609568368</t>
  </si>
  <si>
    <t xml:space="preserve">{'id': '86c4upwnp', 'name': 'Grupa DBT Sp. z o.o.', 'status': 'akceptacja', 'color': '#008844', 'custom_type': None, 'team_id': '4659923', 'deleted': False, 'url': 'https://app.clickup.com/t/86c4upwnp', 'access': True}</t>
  </si>
  <si>
    <t xml:space="preserve">86c45euvc</t>
  </si>
  <si>
    <t xml:space="preserve">PRACTIC SP ZOO SP. K. A.</t>
  </si>
  <si>
    <t xml:space="preserve">gabriela.majka@practic.com.pl</t>
  </si>
  <si>
    <t xml:space="preserve">6790065438</t>
  </si>
  <si>
    <t xml:space="preserve">3007174</t>
  </si>
  <si>
    <t xml:space="preserve">+48533396440</t>
  </si>
  <si>
    <t xml:space="preserve">86c454953</t>
  </si>
  <si>
    <t xml:space="preserve">AW-Narzędzia Walenty Androsiuk sp. k.</t>
  </si>
  <si>
    <t xml:space="preserve">krzysztof.kondruc@aw-narzedzia.com.pl</t>
  </si>
  <si>
    <t xml:space="preserve">5423282913</t>
  </si>
  <si>
    <t xml:space="preserve">3031357</t>
  </si>
  <si>
    <t xml:space="preserve">605177762</t>
  </si>
  <si>
    <t xml:space="preserve">1750730400000</t>
  </si>
  <si>
    <t xml:space="preserve">{'id': '86c45pb2f', 'name': 'AW-Narzędzia Walenty Androsiuk sp.k', 'status': 'akceptacja', 'color': '#008844', 'custom_type': None, 'team_id': '4659923', 'deleted': False, 'url': 'https://app.clickup.com/t/86c45pb2f', 'access': True}</t>
  </si>
  <si>
    <t xml:space="preserve">86c4544n0</t>
  </si>
  <si>
    <t xml:space="preserve">Home Design  Sylwia Stefańska Sp. K.</t>
  </si>
  <si>
    <t xml:space="preserve">pierwszy - BLT_4029362_790ab86dea59ded885a342d591022496250287f4a7209b1b9b09c007df6d545b47eee47dacd3af16f7acb2987145ff91e7d1f507d65719f04c25709f9b4b96afc11ae80ebe5da1b73405dc87ccb9f10002d4aa878e09e78c53db2587059544d31c780c9ffb1f3d65e7c768397ec510b51b04ecb9c115c51ba699
drugi - BLT_4029362_21b20e54cd4dfa45416b3da5fb45a108913ea01281a3979c07c189faa40ad976372fe9f29dc28547b86062ea02938c165e5e5aeee15c37332f07a3e1126d8452b8576fa3485621a83cfa7e0c4a207d47f9828165c8278e0bb0024f8998a756a118d1f990a9e93d866653fb2840bc6550a3b9320d23fb15eb91b4
trzeci - 
BLT_4029362_0d3a9c4f4ed7a11e0451553fdebad956ed3012643a7003a92abbf20358d1314a1d321680100cac2c8a5f3c7bf24d937b21d5166414ff8ab81f8210dbfeccdad0d6c58c3661e3b22337d53e92ccb5af89bcd0d377f2df8f65fbe2b5370bd2c1283fb20083412dc9d6e0bc4e742991c20a303edde610efb7f4da53</t>
  </si>
  <si>
    <t xml:space="preserve">areksz.slb@gmail.com</t>
  </si>
  <si>
    <t xml:space="preserve">7393986489</t>
  </si>
  <si>
    <t xml:space="preserve">4029362</t>
  </si>
  <si>
    <t xml:space="preserve">+48603770200</t>
  </si>
  <si>
    <t xml:space="preserve">{'id': '86c46yx65', 'name': 'HOME DESIGN SYLWIA STEFAŃSKA SPÓŁKA KOMANDYTOWA', 'status': 'akceptacja', 'color': '#008844', 'custom_type': None, 'team_id': '4659923', 'deleted': False, 'url': 'https://app.clickup.com/t/86c46yx65', 'access': True}</t>
  </si>
  <si>
    <t xml:space="preserve">86c4500tj</t>
  </si>
  <si>
    <t xml:space="preserve">NITAI SPÓŁKA Z OGRANICZONĄ ODPOWIEDZIALNOŚCIĄ</t>
  </si>
  <si>
    <t xml:space="preserve">02.07. - brak produktów 
BLT_1010392_55fd7ef831f8cf452e78cd6e3c37818e1c1c9a9ee9b0de159f71fb9c6c5712f26a974c024bafaeddb68bbf4e72afd281015af733b97500a70802583f2d5a6f844b8a9daf5de052d5ee1c45afda4397ba5c7d6a9aad317d9b0ede4e230b5f4ba0d98d81742d65d5631336a5b902a37462323d404b23585a7748ac
BLT_1010392_083688c941a311fc4cb0c7e24d0f6b249e2ff4b0b3b8ffedeaf08ddf9d3dc104653af92a4ee7509760c5261b159ac93d5093ab40184d7abead7752e876111b50dabd7587d0c1ecc81d27f8733c9071bc4164d53239027566337d0253a6254036b7f997eef8b6f3a6fbb94dbaea2f1bec7401951593c789d648d9
BLT_1010392_62360566d18ce6cefd4c54aa9ed03481803b31748d6ff72aacec3f44fef2dfaf8b559937f4f16e4534d90cabbd3877521680deadef979a9bdb596ab8924c7341ad1485eaff75271b155b1f8f48243b2bb566ad11d0fc5d38790cd1ea49a2bf237cf9d533ade36e414f89f25d590ee2fd18fa25ede7526ab6c593</t>
  </si>
  <si>
    <t xml:space="preserve">o.baginski@nitai.pl</t>
  </si>
  <si>
    <t xml:space="preserve">8971816688</t>
  </si>
  <si>
    <t xml:space="preserve">1010392</t>
  </si>
  <si>
    <t xml:space="preserve">+48600427864</t>
  </si>
  <si>
    <t xml:space="preserve">https://www.nitai.pl/</t>
  </si>
  <si>
    <t xml:space="preserve">{'id': '86c46gt3e', 'name': 'Nitai sp z oo', 'status': 'akceptacja', 'color': '#008844', 'custom_type': None, 'team_id': '4659923', 'deleted': False, 'url': 'https://app.clickup.com/t/86c46gt3e', 'access': True}</t>
  </si>
  <si>
    <t xml:space="preserve">86c44z079</t>
  </si>
  <si>
    <t xml:space="preserve">CONCEPT ANNA PSTRĄGOWSKA</t>
  </si>
  <si>
    <t xml:space="preserve">anna.pstragowska@kidsconcept.pl</t>
  </si>
  <si>
    <t xml:space="preserve">9511632154</t>
  </si>
  <si>
    <t xml:space="preserve">3002719</t>
  </si>
  <si>
    <t xml:space="preserve">+48605110105</t>
  </si>
  <si>
    <t xml:space="preserve">86c44xz58</t>
  </si>
  <si>
    <t xml:space="preserve">Home Plaza Sp. z o.o.</t>
  </si>
  <si>
    <t xml:space="preserve">08.07. - Większość posiada, wyłączy produkty, które nie posiadają kodów ean
SM BLT_3022345_bfac19989f701e699022553b40271f804b5641225e8c5013b8ce55f61c802e5ad037eb9f8099205c8281b40d287134f848b7aadf36f0dedf0a16507ceb4845913504e592456d961dc178f12aba1dca8ef5259ac7fdd9845dd182cdb4c78cccc788bb944f671d3d4d9a5eecfa98cd0f6b01df5ee8c03a7e6812dc
GREAT
BLT_3022345_8079a374f24071aa4d767477ab3f620350912faa92d2c18c26a484d939cef00c7cc0f0c2cfd93132f81f5c774e1b5da2536372ed25eb6cd948592a04ab9a486da7ec1d6233f0dc162f2cc4b048cadc23384561b42f47524faf0d5811de1bae5363b0a0dbeda376e14588bcd91c7b4d70175fcee787f6dbb8b6fb
EXTRA
BLT_3022345_8c6b52ad28b0872aa7cdef989014cfae5d2015f3661338782ce8569d7945fcb54948f64c40055ed456b8baa7293edafe5fce0f2993e6b2451005108c52a3d6fef801f998bc3759ce5da6208a940d15d01f4599c200b453e1315de79d3c88c5a4f1f127e4dee8c3cfc4f2032be502d112b41e365780c0cfe922f2</t>
  </si>
  <si>
    <t xml:space="preserve">galeriaposcieli@gmail.com</t>
  </si>
  <si>
    <t xml:space="preserve">8291750625</t>
  </si>
  <si>
    <t xml:space="preserve">3022345</t>
  </si>
  <si>
    <t xml:space="preserve">+48794224484</t>
  </si>
  <si>
    <t xml:space="preserve">{'id': '86c49gx6m', 'name': 'Home Plaza sp. z o.o.', 'status': 'akceptacja', 'color': '#008844', 'custom_type': None, 'team_id': '4659923', 'deleted': False, 'url': 'https://app.clickup.com/t/86c49gx6m', 'access': True}</t>
  </si>
  <si>
    <t xml:space="preserve">86c44xcfy</t>
  </si>
  <si>
    <t xml:space="preserve">BAUSTER SPÓŁKA Z OGRANICZONĄ ODPOWIEDZIALNOŚCIĄ</t>
  </si>
  <si>
    <t xml:space="preserve">lukasz@bauster.pl</t>
  </si>
  <si>
    <t xml:space="preserve">6812095815</t>
  </si>
  <si>
    <t xml:space="preserve">1000725</t>
  </si>
  <si>
    <t xml:space="preserve">+48122004813</t>
  </si>
  <si>
    <t xml:space="preserve">86c44w7qk</t>
  </si>
  <si>
    <t xml:space="preserve">Wist sp.k. Jacek Miller</t>
  </si>
  <si>
    <t xml:space="preserve">online@wist24.pl</t>
  </si>
  <si>
    <t xml:space="preserve">8971783612</t>
  </si>
  <si>
    <t xml:space="preserve">1003710</t>
  </si>
  <si>
    <t xml:space="preserve">+48607704140</t>
  </si>
  <si>
    <t xml:space="preserve">{'id': '86c4a3mtq', 'name': 'Wist spółka komandytowa Jacek Miller', 'status': 'akceptacja', 'color': '#008844', 'custom_type': None, 'team_id': '4659923', 'deleted': False, 'url': 'https://app.clickup.com/t/86c4a3mtq', 'access': True}</t>
  </si>
  <si>
    <t xml:space="preserve">86c44dvdq</t>
  </si>
  <si>
    <t xml:space="preserve">Polska Grupa Słoń Torbalski Sp z o.o.</t>
  </si>
  <si>
    <t xml:space="preserve">SM BLT_3021465_11619f6eb33e29259a8fe90fc55737a6c6305903b2a6a005ed2184717d3f74d1843ef94984fab271a87763cc34cfbc8570ba7263ddfdc7c7c30fa728401b0470c06895daa81b19b7fb4d335eedd65fbbde9034665db9b6f7998a0ad35db11ab2b1f8b9355f4b4f893a1969f96c660b98d753e89f006bfe8ef650
EXTRA BLT_3021465_14845b1f6bf386227693a2e7093e04cfbaace4d78c2dcab6d809ab986b68050e3f3c67081cac83786cdd1b2fa96548acb2e489109a80740aef5ca39b9242a8e1aae7d4c3bcda943492908e66aaf9af81d337602d33221342c217dfcf7251b58f74962b85d4972552faa0a76f694105f797e09622b07b4285626e
GREAT BLT_3021465_5b79aae7e774bc39f7794296e42ecde696e0edea4afa321246e091b24abe197d39b2c9a92773942f8a4fee12a302a65dc60d40b727ff8e6fb57d17d6be72e9555f8a95afa3a02c05bf674e776ef403ff75ccf26034060b7c2df7231686c180689263a94fa4ff5b8b92355c12fea4dc01c941addc45801fffbe15</t>
  </si>
  <si>
    <t xml:space="preserve">t.plata@slon.pl</t>
  </si>
  <si>
    <t xml:space="preserve">6792742564</t>
  </si>
  <si>
    <t xml:space="preserve">3021465</t>
  </si>
  <si>
    <t xml:space="preserve">601414564</t>
  </si>
  <si>
    <t xml:space="preserve">1750644000000</t>
  </si>
  <si>
    <t xml:space="preserve">86c44a2ta</t>
  </si>
  <si>
    <t xml:space="preserve">Multistore Sp.z o.o.</t>
  </si>
  <si>
    <t xml:space="preserve">SM BLT_1000432_eb0d1b36dc462195d3091a411b68385bea81cdd55e85fbfa88ecc39520bbedf9a6536ba24c34e6308c3e3438505313ee72e70439ff44d933cc62edac8cbde2a2418a0ab8230cfb9d7f6d46beb5d2c09cc0c89f38510eecfea7489a0d9993bec36fd6efa453299c9947effd6c836057172dc84461b59cbfb39d92
Extra 
BLT_1000432_056385a4fd075ed6504892ffcbed473d1de13d5c1ad2c0349d77853ba2fd27e6e2e8381aaaf7af85d7da31a07ada5e3e56e8af7f535cbe4b99cd794fe21835023cd7e51031bfa4fe95221b3f86397f066c5ac88669bb9ddcfd6eb8fa3e9139cdca80085062694273239acf882d3b68107eb280b9e2ec8afc3323
Great
BLT_1000432_76445b89ff751928c6b8ba912021e96a7ca4bf0df5fc5f27d86235bf7feea56ba90993ce0ecf6075762577adbfd9bac92a0cbecee3dbdd07f33fd728100dc004140c7a28cf1814aceafd8779322dbfc1173f4dfa8348ff69daa57772aad93b8ba8bfb7ec03d5e930d456888f8622f336872e8821dcb55fe026a9</t>
  </si>
  <si>
    <t xml:space="preserve">biuro@outstore.pl</t>
  </si>
  <si>
    <t xml:space="preserve">5423380768</t>
  </si>
  <si>
    <t xml:space="preserve">1000432</t>
  </si>
  <si>
    <t xml:space="preserve">517104359</t>
  </si>
  <si>
    <t xml:space="preserve">{'id': '86c44kuwb', 'name': 'Multistore Sp. z o.o.', 'status': 'akceptacja', 'color': '#008844', 'custom_type': None, 'team_id': '4659923', 'deleted': False, 'url': 'https://app.clickup.com/t/86c44kuwb', 'access': True}</t>
  </si>
  <si>
    <t xml:space="preserve">86c43yxru</t>
  </si>
  <si>
    <t xml:space="preserve">Chemikal Polska Paweł Jagieniak</t>
  </si>
  <si>
    <t xml:space="preserve">16.07. - tylko jeden produkt 
SH - BLT_4020092_ca28eee22e4d71865970bae78a3b1b3f2e5c340e99566812a1947501a6c70c9eb6d1fa45204f2be93e104b3c2838d0e4f713cf10a275163baadaab7e4fbe62b691052c8d74fb5b5f5fcc1e7da45f9f0275db698fc52673c234c6d8cb0c200157ea4cc4dec4af658b606d3d81c0a6f5b83e14ce89b27f333212df
ES - 
BLT_4020092_42ca59ff512bc1229d8a58d925edd1993be00bab34cbaaafaa0d18b29c31a95a8c9b08b57efe8069204dd7db0ec30056d61e49dec09f1f20e44e7833cbf0ae6f53ae24bc96e757bd28647e10af0a75f60e77f908f0313fd7252e960af50e5d5c45b6c594402660703c17defa5072dc4e7eae41ba5316c2420b18
GS - 
BLT_4020092_1da3ded579cda6dd8fb5908255a18df08155846447477f7884ad0714a720cc5814f155609b6e4fe35117c5fded97abec5ad6d92a8739599d8d1cc5492f4a2a64867b7777d2f63063a8ac35ca64ae14f34f636df343b9066bf582d2437f91983bf39bfe2aeda9fbdd6c78627b5182b01053f7f398946178075780</t>
  </si>
  <si>
    <t xml:space="preserve">biuro@chemikalpolska.pl</t>
  </si>
  <si>
    <t xml:space="preserve">7561988627</t>
  </si>
  <si>
    <t xml:space="preserve">4020092</t>
  </si>
  <si>
    <t xml:space="preserve">+48507134608</t>
  </si>
  <si>
    <t xml:space="preserve">{'id': '86c45crfr', 'name': 'Chemikal Polska Paweł Jagieniak', 'status': 'akceptacja', 'color': '#008844', 'custom_type': None, 'team_id': '4659923', 'deleted': False, 'url': 'https://app.clickup.com/t/86c45crfr', 'access': True}</t>
  </si>
  <si>
    <t xml:space="preserve">86c43vywk</t>
  </si>
  <si>
    <t xml:space="preserve">MARTiG  Marcin Czyż</t>
  </si>
  <si>
    <t xml:space="preserve">chromyallegro@gmail.com</t>
  </si>
  <si>
    <t xml:space="preserve">8732988819</t>
  </si>
  <si>
    <t xml:space="preserve">3037990</t>
  </si>
  <si>
    <t xml:space="preserve">664612086</t>
  </si>
  <si>
    <t xml:space="preserve">{'id': '86c45y5tt', 'name': 'Martig Marcin Czyż', 'status': 'akceptacja', 'color': '#008844', 'custom_type': None, 'team_id': '4659923', 'deleted': False, 'url': 'https://app.clickup.com/t/86c45y5tt', 'access': True}</t>
  </si>
  <si>
    <t xml:space="preserve">86c43dma4</t>
  </si>
  <si>
    <t xml:space="preserve">ABA GRUPA JAKUB BLADOWSKI SPÓŁKA KOMANDYTOWA</t>
  </si>
  <si>
    <t xml:space="preserve">tomasz.m@aba-sport.pl</t>
  </si>
  <si>
    <t xml:space="preserve">5892019476</t>
  </si>
  <si>
    <t xml:space="preserve">3024942</t>
  </si>
  <si>
    <t xml:space="preserve">+48730999883</t>
  </si>
  <si>
    <t xml:space="preserve">1750384800000</t>
  </si>
  <si>
    <t xml:space="preserve">86c43cpg8</t>
  </si>
  <si>
    <t xml:space="preserve">MAXI-PROFI Piotr Konopka</t>
  </si>
  <si>
    <t xml:space="preserve">05.08. - brak produktów do importu 
SH:
BLT_4019620_27184fde417f09c2a5e94ed997b11c541445b9664cf3dd3f357e7fedb2eb86961088e4b76b9197f0760e797f29aa87769cbebe98456b6b4f0646768c232b3f514a7f2626a9db7b11d34772b519936fac8e90074441a31d3d4776f87d5a3400937da06f39aef8000b83f61cf10a7af6b556d7d1e6a790585945a2
GS:
BLT_4019620_01b402de9466709d2f639dd86eff8062ea23b4cda748cae4702aca6f982377eb196d61f22bf882fa8204b8af3e83b3ed255f87205fb85a839b3107ae63d7528e3f54933d50625aa46069073ac47a0d2df57e3b171e30a5da35cc39157711a08e5e1d641c074967bd1dbc9d9a4deae5c8d01dee97fd12208fd4fe
ES:
BLT_4019620_55998cb0671f1f4c6e1ebcb93a00a5994e4fc670fd245703dd06397494b3efa2656ccf5fe2050635b075ca9da1633acfc7b03593e98acdd270a3e9e0993d34d781d225b49c122f03d7fbc2ed833f0ae9b9c6ce4c591899aabe41cfa230b2a1c6daefd29dbdda12791a409e0d79f7a8f918209185b9760d38e735</t>
  </si>
  <si>
    <t xml:space="preserve">hurt@maxi-profi.eu</t>
  </si>
  <si>
    <t xml:space="preserve">5242202945</t>
  </si>
  <si>
    <t xml:space="preserve">4019620</t>
  </si>
  <si>
    <t xml:space="preserve">793902852</t>
  </si>
  <si>
    <t xml:space="preserve">{'id': '86c4rpqh9', 'name': 'MAXI-PROFI Piotr Konopka', 'status': 'merchants', 'color': '#87909e', 'custom_type': 3, 'team_id': '4659923', 'deleted': False, 'url': 'https://app.clickup.com/t/86c4rpqh9', 'access': True}</t>
  </si>
  <si>
    <t xml:space="preserve">{'id': '86c44yg0y', 'name': 'Maxi-profi Piotr Konopka', 'status': 'akceptacja', 'color': '#008844', 'custom_type': None, 'team_id': '4659923', 'deleted': False, 'url': 'https://app.clickup.com/t/86c44yg0y', 'access': True}</t>
  </si>
  <si>
    <t xml:space="preserve">86c43bvbe</t>
  </si>
  <si>
    <t xml:space="preserve">IKANAT Sp. z o.o.</t>
  </si>
  <si>
    <t xml:space="preserve">SM BLT_16704_bd9729983dc3e78d4c260b2d80b82b8eafc2add5bf78f06854b72127a83d8547377204735c7cecc82895c04076b0787905a1dbc21036d8fe1b67e99379afb399b54eba0f931614a9a45af2d8e4c37c40904d4a3ea666a63a46eb0abbd39a1f7fb4b18c1bb5f2c2caab4c91f243be333cbed45e6309ad5564729547
GREAT BLT_16704_515d6577b4b836ffcd123cbc7cf8ff3eb002f7b4a8db34716fd654224b9ed5539038284f95723fc9038f0368e81056ca7839217440fe4e51705ab9bd0423f0e539a89e8824252e6de3bb5139447bc897ac6b3835893f1f54917c7111af4f6996af20489ff1f3e9eecdc8df2ebd0f9e203f2d555e6f7e1578eb1ed9
EXTRA
BLT_16704_3fcc291a691cc49c9c0649eb8f991d66b178d418e8efe30a2e22ebbc9a765d8e02a00ca1283c2df36923ebc326c9b7177f55c580d9f6b1c273519496a2fd0c965453854873f001676aa56259490f21827061a11955651287add74f107bd7fd271ee3403978ae67a8511d17c9e17cba46597a1d7ec5551b63f638ec</t>
  </si>
  <si>
    <t xml:space="preserve">biuro@ikanat.pl</t>
  </si>
  <si>
    <t xml:space="preserve">9223057875</t>
  </si>
  <si>
    <t xml:space="preserve">16704</t>
  </si>
  <si>
    <t xml:space="preserve">+48727943915</t>
  </si>
  <si>
    <t xml:space="preserve">{'id': '86c48de4d', 'name': 'IKANAT Sp. z o.o.', 'status': 'merchants', 'color': '#87909e', 'custom_type': 3, 'team_id': '4659923', 'deleted': False, 'url': 'https://app.clickup.com/t/86c48de4d', 'access': True}</t>
  </si>
  <si>
    <t xml:space="preserve">{'id': '86c44ycz2', 'name': 'IKANAT Sp. z o.o.', 'status': 'akceptacja', 'color': '#008844', 'custom_type': None, 'team_id': '4659923', 'deleted': False, 'url': 'https://app.clickup.com/t/86c44ycz2', 'access': True}</t>
  </si>
  <si>
    <t xml:space="preserve">86c42fw3f</t>
  </si>
  <si>
    <t xml:space="preserve">DSC Kamila Kowalczyk</t>
  </si>
  <si>
    <t xml:space="preserve">biuro@dscgroup.pl</t>
  </si>
  <si>
    <t xml:space="preserve">8761528196</t>
  </si>
  <si>
    <t xml:space="preserve">3002865</t>
  </si>
  <si>
    <t xml:space="preserve">1750212000000</t>
  </si>
  <si>
    <t xml:space="preserve">{'id': '86c45n8ve', 'name': 'DSC Kamila Kowalczyk', 'status': 'akceptacja', 'color': '#008844', 'custom_type': None, 'team_id': '4659923', 'deleted': False, 'url': 'https://app.clickup.com/t/86c45n8ve', 'access': True}</t>
  </si>
  <si>
    <t xml:space="preserve">86c42dvg6</t>
  </si>
  <si>
    <t xml:space="preserve">Nie korzystają z BL, ale wchodzą w CONNECTA, maja zaplecze IT bo szef jest starym phpowcem wiec dorobia sobie co potrzebuja.</t>
  </si>
  <si>
    <t xml:space="preserve">9571042574</t>
  </si>
  <si>
    <t xml:space="preserve">https://www.polskieprzetwornice.pl/sklep/</t>
  </si>
  <si>
    <t xml:space="preserve">86c42c4xr</t>
  </si>
  <si>
    <t xml:space="preserve">ASTRA Jacek T. Pazik</t>
  </si>
  <si>
    <t xml:space="preserve">BLT_1004226_10d63d8ecfd2580b56d054247a787db9d7072741d26ebc092b860a8aba5875720212ddd3d0be2f72cf49444cb6fe3640a505a89cfe10c72a7911ef21c59a1f9cbd150d1e2a00661b2793ff307f6770e87f6d3d608c9ca86b4fab207ba2e1ed5e63f61e4a50e7a822559de540706bad957726bed3bca169b54a99
BLT_1004226_830de98daf3d04aa651d8d9f69038c5a73571167e0e2fc5c238a2afd6608ad18228f3947ff7fffd61990bbb7e3cab6afcd698890aba69f0b05900003a399306574bd44d3f4f4b92813ae7ee2d0055d767d4aac31082a0cea15a1946f221667d5042615888dd56d173cd503ec424750110bc4b4ae429a4104f77d
BLT_1004226_8ba370745dd8a3506b1b553cf0fbd131504e3fe5817423c6337b9b5e96f2375e0d9091948103a6ca1de09bfc130256de3c99a9ce81d591fd174e881f652eda30dad6b823089b0139525e89c723bf99ea81fb2c28901765638c851c993ede484188aedcf6e98037bcc54a9ba47514a20d7113e104fcb2ba6a1c62</t>
  </si>
  <si>
    <t xml:space="preserve">azyskowski@astralomza.pl</t>
  </si>
  <si>
    <t xml:space="preserve">7181724371</t>
  </si>
  <si>
    <t xml:space="preserve">1004226</t>
  </si>
  <si>
    <t xml:space="preserve">571291220</t>
  </si>
  <si>
    <t xml:space="preserve">{'id': '86c4dqjmf', 'name': 'ASTRA Jacek Pazik', 'status': 'akceptacja', 'color': '#008844', 'custom_type': None, 'team_id': '4659923', 'deleted': False, 'url': 'https://app.clickup.com/t/86c4dqjmf', 'access': True}</t>
  </si>
  <si>
    <t xml:space="preserve">86c429w8h</t>
  </si>
  <si>
    <t xml:space="preserve">KLAUDIA LESZKA MALUSZKOWY</t>
  </si>
  <si>
    <t xml:space="preserve">maluszkowyraj1@gmail.com</t>
  </si>
  <si>
    <t xml:space="preserve">6182205603</t>
  </si>
  <si>
    <t xml:space="preserve">5029723</t>
  </si>
  <si>
    <t xml:space="preserve">+48663944342</t>
  </si>
  <si>
    <t xml:space="preserve">{'id': '86c45j1cw', 'name': 'Maluszkowy Rah', 'status': 'akceptacja', 'color': '#008844', 'custom_type': None, 'team_id': '4659923', 'deleted': False, 'url': 'https://app.clickup.com/t/86c45j1cw', 'access': True}</t>
  </si>
  <si>
    <t xml:space="preserve">86c428up9</t>
  </si>
  <si>
    <t xml:space="preserve">ABAK-MOTO Tochowicz, Żurek, Kopiec Sp. J</t>
  </si>
  <si>
    <t xml:space="preserve">marek.hartel@abak-moto.pl</t>
  </si>
  <si>
    <t xml:space="preserve">6340137132</t>
  </si>
  <si>
    <t xml:space="preserve">2010445</t>
  </si>
  <si>
    <t xml:space="preserve">+48728849445</t>
  </si>
  <si>
    <t xml:space="preserve">86c428g49</t>
  </si>
  <si>
    <t xml:space="preserve">BEGRYF Sp z o.o.</t>
  </si>
  <si>
    <t xml:space="preserve">1.
ID: 3011283 (BL Merchant) SM
BLT_3011283_0791392ef3046d10d636938969fb28718fb5355578ae7fcc56b4cfc56ed31e6e579393d09258094f2555ba13d9ff550aeb6f6dcdb9bb47498277184eed7df8816d17b935ff3000462d85c6f5d9c223d0099484202d9737f16802ed76f9f65099871acc6b2fd18b3f4b5b1ff3742cd89d9af0c81dc62083df09a0
2.
ID: 3011283 (BL Merchant) GREAT
BLT_3011283_cbf03cee6544d3ba2e9640ade919a5d9beee92b26b28f13a30829da95de84a0255d54e82aa6b80e981a3b4929d7b7415dd631e51e48a1ac397b407f32e5950a71b9113a48fb25c9b121d8d596bc644fd7c5b4ae10f3f1e6ca72083c8ad40507802c04baf166ad5fa96b723889c26d88354d9fed09d4bcee29460
3.
ID: 3011283 (BL Merchant) EXTRA
BLT_3011283_fc9366f6bda225d732409b0ba8a876d93e565bb2a2c586ea9086cfc24283a1896c289dae412b68bb29413c09e6236d0c83c63457c29f26d790c69b59beef528d27992ba7915b31828faec8ca3eb3296d86ac80a1ae1408d50af9af26d31d03296d1e31cd3e078abb5756f458d96e984ec4987805e71b36e8dc94</t>
  </si>
  <si>
    <t xml:space="preserve">sklep@begryf.pl</t>
  </si>
  <si>
    <t xml:space="preserve">7642714851</t>
  </si>
  <si>
    <t xml:space="preserve">3011283</t>
  </si>
  <si>
    <t xml:space="preserve">+48664426429</t>
  </si>
  <si>
    <t xml:space="preserve">https://begryf.pl/</t>
  </si>
  <si>
    <t xml:space="preserve">{'id': '86c4hfcxw', 'name': 'BEGRYF SP. Z O.O.', 'status': 'akceptacja', 'color': '#008844', 'custom_type': None, 'team_id': '4659923', 'deleted': False, 'url': 'https://app.clickup.com/t/86c4hfcxw', 'access': True}</t>
  </si>
  <si>
    <t xml:space="preserve">86c428drx</t>
  </si>
  <si>
    <t xml:space="preserve">Madex Magdalena Gregorczyk</t>
  </si>
  <si>
    <t xml:space="preserve">madex800@gmail.com</t>
  </si>
  <si>
    <t xml:space="preserve">8111738227</t>
  </si>
  <si>
    <t xml:space="preserve">13500</t>
  </si>
  <si>
    <t xml:space="preserve">513934506</t>
  </si>
  <si>
    <t xml:space="preserve">{'id': '86c4dcfbk', 'name': 'MADEX MAGDALENA GREGORCZYK', 'status': 'akceptacja', 'color': '#008844', 'custom_type': None, 'team_id': '4659923', 'deleted': False, 'url': 'https://app.clickup.com/t/86c4dcfbk', 'access': True}</t>
  </si>
  <si>
    <t xml:space="preserve">86c428afw</t>
  </si>
  <si>
    <t xml:space="preserve">DIVINO Group - Adam Borzym</t>
  </si>
  <si>
    <t xml:space="preserve">kontakt@divinogroup.pl</t>
  </si>
  <si>
    <t xml:space="preserve">8512885129</t>
  </si>
  <si>
    <t xml:space="preserve">2009237</t>
  </si>
  <si>
    <t xml:space="preserve">+48692404089</t>
  </si>
  <si>
    <t xml:space="preserve">86c42780u</t>
  </si>
  <si>
    <t xml:space="preserve">Escooterclinic Limited</t>
  </si>
  <si>
    <t xml:space="preserve">SM: BLT_5049648_d8b9589747b89ed4cd90bcbcc28c07d046f1f472fb13b75d54997332f5c758f3c5f714e039666a0681578067b77a8765b74c6dbf39369b8acdaf14ac7a7dde08693e92039fe47585454ffba97fb6b70fae78bcd83329379b23ce93ef054f67d4afa2ce4bdd1ee4027289346ea1dcd2d177fd9c55cb5293d59425
GREAT: BLT_5049648_efea14a277d7db93b5a329e57aaa1ab5e3cdd9d015544520d87b8e9b9ae84e010cd7507e02e79e96fefa534465e87c61728f1dee34a7988099ee69c158cf6b5c18ae6920fbc2288bd976d368e7c72e6fa47d20483d321058a405a4cfc04c583598b492268a36201261f72e7fae92567c6ade20b7072ad0de37e3
EXTRA: BLT_5049648_cb7c195154b89a6a9a27de11b5cbd607bd7651d06b45be600d83f700f988ed3895c4c368c7f498a0ec45db575682c50a1186bd6f7dd6a6c4425355e5d6a4d41ab1a2b4d7d9af6d5d908a9ec866b407873b1a7e69fbffdb6465c5da96b780283fe50d2c654a858342d41e8b6861f34d3d10bc42ae67cad14749d2
Klient jest w początkowej fazie współpracy i byłoby bardzo pomocym jeśli udałoby się rozpocząć współpracę z SM możliwe szybko, bo mamy opóźnienie w innych aspektach współpracy z nim. 
Patryk Radek
Company: Escooterclinic Limited
NIP/Tax-ID: GB7792541062, ()
UE TAX: nie (zmień)
Address: 346 Caledonian Road, London, N1 1DU, GB
Phone: +447380290595
patryk@escooterclinic.co.uk  ID: 3039270</t>
  </si>
  <si>
    <t xml:space="preserve">patryk@escooterclinic.co.uk</t>
  </si>
  <si>
    <t xml:space="preserve">GB7792541062</t>
  </si>
  <si>
    <t xml:space="preserve">3039270</t>
  </si>
  <si>
    <t xml:space="preserve">+44 738 029 0595</t>
  </si>
  <si>
    <t xml:space="preserve">https://escooterclinic.co.uk/</t>
  </si>
  <si>
    <t xml:space="preserve">86c41xj6r</t>
  </si>
  <si>
    <t xml:space="preserve">DARHOUSE SPÓŁKA Z OGRANICZONĄ ODPOWIEDZIALNOŚCIĄ</t>
  </si>
  <si>
    <t xml:space="preserve">biuro@darhouse.pl</t>
  </si>
  <si>
    <t xml:space="preserve">7952546916</t>
  </si>
  <si>
    <t xml:space="preserve">4014957</t>
  </si>
  <si>
    <t xml:space="preserve">530790421</t>
  </si>
  <si>
    <t xml:space="preserve">1750125600000</t>
  </si>
  <si>
    <t xml:space="preserve">86c41xehc</t>
  </si>
  <si>
    <t xml:space="preserve">TWA RETAIL SPÓŁKA Z OGRANICZONĄ ODPOWIEDZIALNOŚCIĄ SPÓŁKA KOMANDYTOWA</t>
  </si>
  <si>
    <t xml:space="preserve">Lead od Piotra Jarczewskiego z Base, natomiast po spotkaniu z merchantem udało się ich mocno zainteresować tematem.</t>
  </si>
  <si>
    <t xml:space="preserve">msiwiec@reporteryoung.com</t>
  </si>
  <si>
    <t xml:space="preserve">6793078424</t>
  </si>
  <si>
    <t xml:space="preserve">5026365</t>
  </si>
  <si>
    <t xml:space="preserve">+48513768170</t>
  </si>
  <si>
    <t xml:space="preserve">https://reporteryoung.pl/</t>
  </si>
  <si>
    <t xml:space="preserve">1749520800000</t>
  </si>
  <si>
    <t xml:space="preserve">{'id': '86c4bfk4d', 'name': 'TWA RETAIL Spółka z o.o. Spółka Komandytowa', 'status': 'akceptacja', 'color': '#008844', 'custom_type': None, 'team_id': '4659923', 'deleted': False, 'url': 'https://app.clickup.com/t/86c4bfk4d', 'access': True}</t>
  </si>
  <si>
    <t xml:space="preserve">86c41rx5t</t>
  </si>
  <si>
    <t xml:space="preserve">Zakład Produkcyjno Handlowy Doktorvolt ZBIGNIEW MALESKA</t>
  </si>
  <si>
    <t xml:space="preserve">DAWID MANN 
dawid.mann@doktorvolt.pl
+48 606-538-249
Są na wielu marketplace, więc raczej będą zainteresowani tymi, na których ich nie ma. Całkiem dobrze zrobiona baza produktowa.</t>
  </si>
  <si>
    <t xml:space="preserve">dawid.mann@doktorvolt.pl</t>
  </si>
  <si>
    <t xml:space="preserve">5761373303</t>
  </si>
  <si>
    <t xml:space="preserve">1005478</t>
  </si>
  <si>
    <t xml:space="preserve">+48506966663</t>
  </si>
  <si>
    <t xml:space="preserve">http://doktorvolt.pl</t>
  </si>
  <si>
    <t xml:space="preserve">86c41qtr6</t>
  </si>
  <si>
    <t xml:space="preserve">MEDPUNKT SPÓŁKA Z OGRANICZONĄ ODPOWIEDZIALNOŚCIĄ</t>
  </si>
  <si>
    <t xml:space="preserve">snk@medpunkt24.pl</t>
  </si>
  <si>
    <t xml:space="preserve">9471991118</t>
  </si>
  <si>
    <t xml:space="preserve">4017235</t>
  </si>
  <si>
    <t xml:space="preserve">+48500001558</t>
  </si>
  <si>
    <t xml:space="preserve">{'id': '86c43bwqk', 'name': 'Medpunkt Sp. z o.o.', 'status': 'akceptacja', 'color': '#008844', 'custom_type': None, 'team_id': '4659923', 'deleted': False, 'url': 'https://app.clickup.com/t/86c43bwqk', 'access': True}</t>
  </si>
  <si>
    <t xml:space="preserve">47</t>
  </si>
  <si>
    <t xml:space="preserve">86c41nvv7</t>
  </si>
  <si>
    <t xml:space="preserve">Motokomplet A. Kowol </t>
  </si>
  <si>
    <t xml:space="preserve">SM BLT_4022920_250ea316b77210666f277272ada1be877c5395586db41e2c89f30abbf4d4da5a6a3cbb08ce483f8ea79dc603096e7c14e4999a2f30d314647f0bdf64dddf23e891e6821a05fc1b71695c5850aba4128116e3585bc05502390b0dc0b4f0d441df8ad8997e7387c723fc8e642ffe94d462671a9039b4492ecc1508
Great
BLT_4022920_2dc87bc31c9a76d23f63493bba4516187d0136955bc00a7318744061f25ad7547a819925a40c78692544d5a05b6c177768cad59d271d856e833d5893ac8e7f80d81908a28e5c215a8308ad3f4def26694b89e0a32657bd3d9f7dd8b44f6847bb9112feb7099b877f596ebce41b5da40db5857294dbefc6a5ca8f
Extra
BLT_4022920_29935b1b504f13e07e549a31bac4a4185734e3ea4b1c9eff81864355e4c34d8939d14351ab3e5c3e750102b06255990e50ba351a2ce52c45b24f5ba0c88b1efde94c1173fdb3585e446b0c891877390161294308be9420325ac3642660a7d1e7c89fce6a59a9598939b415e8a52bf182e5f938f93d32e3651d53</t>
  </si>
  <si>
    <t xml:space="preserve">motokomplet@gmail.com</t>
  </si>
  <si>
    <t xml:space="preserve">9691254273</t>
  </si>
  <si>
    <t xml:space="preserve">4022920</t>
  </si>
  <si>
    <t xml:space="preserve">535772442</t>
  </si>
  <si>
    <t xml:space="preserve">{'id': '86c41rzvp', 'name': 'MOTOKOMPLET  AGNIESZKA KOWOL', 'status': 'akceptacja', 'color': '#008844', 'custom_type': None, 'team_id': '4659923', 'deleted': False, 'url': 'https://app.clickup.com/t/86c41rzvp', 'access': True}</t>
  </si>
  <si>
    <t xml:space="preserve">86c41na71</t>
  </si>
  <si>
    <t xml:space="preserve">MERA MEBLE MERESIŃSKI PIOTR</t>
  </si>
  <si>
    <t xml:space="preserve">SM:
BLT_3016968_482b214d98f684680f3757af4e569dde66ca761af7df0c6f5030772749bd3f83892d732f4058ce38b2630bf0de8787e04b93fb9ed5c384da87c9731dff45b428005aab8bf45dc8555092d8580b2acfb66a2cd8f72569ce322b4ecd1577ef26e9363ec258283bac6dd076f36b461dc513f22ce870e7508191651c
EXTRA:
BLT_3016968_42a5dc8156c16ee89486cdbfbc6df54a936cc55511b9caeb7e5bcc20724f40575fb925a6306faa88fd42397395ed97251b12bb5d9c8944c67c75ee016edbf6edaad02b8c7c5a005dff889353666ea482461fbc7b317aee135f01539bc176007f0522c9d571c02b22d7deea08996250b519871e53344b8d42b7c4
GREAT:
BLT_3016968_4d48367ef6ad20de1f9bfab8af4817d1fd9ceca5c4a40efa153fcfb39a01bfbf8ff465392ed34ceea776fbed88827a72885f9e3a5bc0ae342af7f3dfc920ea8aa4d21d719aa6762c223e71e9f24ec0b7aa335bec6c979aec39749023f0e0d8967fd4289f8220696bf0631ba1104db5b1525b3c2bd43190618d6a</t>
  </si>
  <si>
    <t xml:space="preserve">piotr.siwakowski@mera.eu</t>
  </si>
  <si>
    <t xml:space="preserve">6251051328</t>
  </si>
  <si>
    <t xml:space="preserve">3016968</t>
  </si>
  <si>
    <t xml:space="preserve">+48697211699</t>
  </si>
  <si>
    <t xml:space="preserve">{'id': '86c49m0bp', 'name': 'MERA MEBLE Piotr ME', 'status': 'merchants', 'color': '#87909e', 'custom_type': 3, 'team_id': '4659923', 'deleted': False, 'url': 'https://app.clickup.com/t/86c49m0bp', 'access': True}</t>
  </si>
  <si>
    <t xml:space="preserve">{'id': '86c41p3tf', 'name': 'Mera Meble Meresiński Piotr', 'status': 'akceptacja', 'color': '#008844', 'custom_type': None, 'team_id': '4659923', 'deleted': False, 'url': 'https://app.clickup.com/t/86c41p3tf', 'access': True}</t>
  </si>
  <si>
    <t xml:space="preserve">86c419rtz</t>
  </si>
  <si>
    <t xml:space="preserve">Marcin Wysocki eMWu sport</t>
  </si>
  <si>
    <t xml:space="preserve">sklep@sportowestyle.pl</t>
  </si>
  <si>
    <t xml:space="preserve">7361560468</t>
  </si>
  <si>
    <t xml:space="preserve">4000075</t>
  </si>
  <si>
    <t xml:space="preserve">538445663</t>
  </si>
  <si>
    <t xml:space="preserve">86c418brh</t>
  </si>
  <si>
    <t xml:space="preserve">WILDCAR.PL S.C.</t>
  </si>
  <si>
    <t xml:space="preserve">wildcar@wildcar.pl</t>
  </si>
  <si>
    <t xml:space="preserve">9492162692</t>
  </si>
  <si>
    <t xml:space="preserve">12143</t>
  </si>
  <si>
    <t xml:space="preserve">343103231</t>
  </si>
  <si>
    <t xml:space="preserve">86c4189u9</t>
  </si>
  <si>
    <t xml:space="preserve">WELLNESS SPÓŁKA Z OGRANICZONĄ ODPOWIEDZIALNOŚCIĄ</t>
  </si>
  <si>
    <t xml:space="preserve">biuro@welld.pl</t>
  </si>
  <si>
    <t xml:space="preserve">7010332948</t>
  </si>
  <si>
    <t xml:space="preserve">15858</t>
  </si>
  <si>
    <t xml:space="preserve">+48795125795</t>
  </si>
  <si>
    <t xml:space="preserve">1750039200000</t>
  </si>
  <si>
    <t xml:space="preserve">86c416ya7</t>
  </si>
  <si>
    <t xml:space="preserve">Szymon Lewandowski PHU Lewandowski</t>
  </si>
  <si>
    <t xml:space="preserve">23.06. - ws. integracji na początku Lipca 
BLT_2008307_29ef1d79461a6edc763c0117d81b0dab88b2415ab1f6cb03ceaef45acf14361e40ff3a47435eefd4d187c24cd776530d3cd2ed64f851b2141a738c27317fbdad2cd47a51f3684c51a4787ddda9b1743c479a3ce728ff289743ff660c6133a0b01925e1fe7f7b86d8a49e41b6af0e317b0af29200ab7f549648f1
BLT_2008307_91b8d3e25ac2f93dbf746d994cd5166c6353bf218ab1df8ccc5a9e3ad01f52aef5c6a791a0fc0699f3363912b9c796f4c9f2aeedde83b8fad2ab81cf1341ca58e0f6f2574d913c6eb875611c651eef1c48d3fa04654843381bbe04a9bb9184611fd30f42576075405ab8e28b2f0660e0978ecb8c3450f4714a0f
BLT_2008307_f321ea40ffd3d57138e6eb1dfd47d6f66b0905ea76a98c8d6208619fb527123004f13f6666b4a26dfcaecbb22408521714bdc2dbe39a5a3108aabe6b2feda0bf7e62da9bd92faeae8e6132e78d3953e4d3a2447d8bbd7ce78021a78645f50fa7985a781bb0b1c8ce521feeeb1f819fc853efdd79d3d9ceb7c88c</t>
  </si>
  <si>
    <t xml:space="preserve">niedary@gmail.com</t>
  </si>
  <si>
    <t xml:space="preserve">8982129282</t>
  </si>
  <si>
    <t xml:space="preserve">2008307</t>
  </si>
  <si>
    <t xml:space="preserve">+48602638030</t>
  </si>
  <si>
    <t xml:space="preserve">https://pomoceszkolne.info/</t>
  </si>
  <si>
    <t xml:space="preserve">{'id': '86c42phrt', 'name': 'Szymon Lewandowski PHU Lewandowski', 'status': 'akceptacja', 'color': '#008844', 'custom_type': None, 'team_id': '4659923', 'deleted': False, 'url': 'https://app.clickup.com/t/86c42phrt', 'access': True}</t>
  </si>
  <si>
    <t xml:space="preserve">86c416r05</t>
  </si>
  <si>
    <t xml:space="preserve">MOTOFAN Dariusz Michalski</t>
  </si>
  <si>
    <t xml:space="preserve">Shumee - jesteśmy już połączeni
nazwa : MOTOFAN GREAT
kod połaczenia : BLT_5000784_ec4cdfe86aa75c1cae39cdc17931166a30115cc323296d9a6aa705f18449d6876f234ecee4975119d8d841fd286f0408a6a7022579af2958f93f4ce717e4845f2b298797f2efd47497116f70f070f3893da22b1868d3762a9aec2cc07bfebb30a4f762d94f923ee2b59a401c76d4f4c94ac7befb683bba70d69f
nazwa : MOTOFAN EXTRA
kod połączenia : BLT_5000784_a9708ba62dff94119090611d2f6be3fb301642511722e454b2ee2cdf1d647d2d4141aed469455e3e59bbe97e17f98fc1dd36a747205acd953ddd30132cf64d93e1cecffaa5052b20190203512a0aa5d7f60cdbcb707a92a4975d8ac8dec3c39546956467b42f270d126d4ba807b8cad3e5eea7f95d8e6f9e78fb</t>
  </si>
  <si>
    <t xml:space="preserve">darek@motofan.pl</t>
  </si>
  <si>
    <t xml:space="preserve">6961067451</t>
  </si>
  <si>
    <t xml:space="preserve">5000784</t>
  </si>
  <si>
    <t xml:space="preserve">+48501589078</t>
  </si>
  <si>
    <t xml:space="preserve">{'id': '86c418fgn', 'name': 'MOTOFAN Dariusz Michalski', 'status': 'akceptacja', 'color': '#008844', 'custom_type': None, 'team_id': '4659923', 'deleted': False, 'url': 'https://app.clickup.com/t/86c418fgn', 'access': True}</t>
  </si>
  <si>
    <t xml:space="preserve">86c41657k</t>
  </si>
  <si>
    <t xml:space="preserve">TOP-CAR Jacek Olejnik</t>
  </si>
  <si>
    <t xml:space="preserve">info@topcarsklep.pl</t>
  </si>
  <si>
    <t xml:space="preserve">7481080831</t>
  </si>
  <si>
    <t xml:space="preserve">13880</t>
  </si>
  <si>
    <t xml:space="preserve">86c415rxt</t>
  </si>
  <si>
    <t xml:space="preserve">Firma Handlowo Produkcyjna Xsara PAWEŁ PIETRZAK</t>
  </si>
  <si>
    <t xml:space="preserve">BLT_3012125_5a763cdffb796dcde75dcfbd04a2282c41e1b19dd34900bb27afc2a0b81ac5ee49d615b9ce84ae96c6c863072bdda7f5f9623f9833ce426d4d2ab65b6d7c5108bc302ac2bb5e17eae45c780c1c9d962ec7517516c943d2b05882c9ef0e6a03108d6c292f1a0fa8b36af1e4f63bb108f29b169a38ee3c11c77731
BLT_3012125_c7073dd432257b54ae43bac61f2c40b4b9be03845779fd78cff5b786f579fa63aaa7434fdab711b23c71b561c756f30b873a0cb86aaf260f5c2df4b6ccca9ba53591916ea6e4fbf52da6a9aa5a9d218bd0b4fab9b8abfe6cce2bfcb8ae7e9a46445cc293ecc2993de2c2cae4ad6e64b680b6a0a922d52deb8ffb
BLT_3012125_2bfe47db36f5747b76d695cd0e8ea3a832ad864681771ee71ae7adc7a14e4e54f6deb6ef07207c1a98c9e9e3793273f3d47c575b0225b3898718c932acec9114b6989ac2e102dca8f3a019016339a4d178afd9993c155d0fdad93641e5c3f957661a8db9815d88cc8c4dc97474066e6fa8b4e3f44b309bb53945</t>
  </si>
  <si>
    <t xml:space="preserve">allegro@sex-shop24.com.pl</t>
  </si>
  <si>
    <t xml:space="preserve">6792654624</t>
  </si>
  <si>
    <t xml:space="preserve">3012125</t>
  </si>
  <si>
    <t xml:space="preserve">+48792403614</t>
  </si>
  <si>
    <t xml:space="preserve">{'id': '86c415a6e', 'name': 'F.H.P. XSARA', 'status': 'akceptacja', 'color': '#008844', 'custom_type': None, 'team_id': '4659923', 'deleted': False, 'url': 'https://app.clickup.com/t/86c415a6e', 'access': True}</t>
  </si>
  <si>
    <t xml:space="preserve">86c41579v</t>
  </si>
  <si>
    <t xml:space="preserve">P.P.U.H. "AiT" Tomasz Czechowski</t>
  </si>
  <si>
    <t xml:space="preserve">23.06 Udostępnionych obecnie 262 produkty plus warianty.
BLT_8278_e9895d7c97bce783cf719dff64a6196ad5dc81d01464db7ac14f4e841cb0b1f777d3d0bc4e7db5388414a4ca034741a95a8caa0d976bf95ec34c6e4da6225ddaff841f44beb1d89a1f2a6e8c26920d1a24db10133610f1187d5ae6454eaf5f42b6c3ed7532c3a7369e27f4ba33305ba2fdea2a5bbcb9204b689db12
BLT_8278_368fe01bb012de3e64502bf14db4257df8a37b24415a3d1abc42ec0bd18e2ea50e18bb0ec41a68186b674b9efde6320f3282771a3f4040a661e12383e06c7f942e4219872697bda14e093fd4344906f336c3b84b899744f6977732204e679cf1192a2277263cef149c8577306bda97737906d969a566b1f460e007a
BLT_8278_8fd3c74084eb50a9fa7d51b3a836bb674eed2dbdc74a308ea1c603560b5437c5375bed27bb77eb32468cfdd13b63aa249ab1dde6d08c4bdc23143d3ca118ae70bfb7dcf76ebf51097c6b204de0914066efe02f1b8f3ef2a575147b71f1d0800b3aa345f06cd790cb436b3f1b5063dff51c2079a0b23ca1272ee4625</t>
  </si>
  <si>
    <t xml:space="preserve">grzegorz@ait-bhp.pl</t>
  </si>
  <si>
    <t xml:space="preserve">6790172967</t>
  </si>
  <si>
    <t xml:space="preserve">8278</t>
  </si>
  <si>
    <t xml:space="preserve">+48510737161</t>
  </si>
  <si>
    <t xml:space="preserve">{'id': '86c4dc26t', 'name': 'P.P.U.H. AiT Tomasz Czechowski', 'status': 'merchants', 'color': '#87909e', 'custom_type': 3, 'team_id': '4659923', 'deleted': False, 'url': 'https://app.clickup.com/t/86c4dc26t', 'access': True}</t>
  </si>
  <si>
    <t xml:space="preserve">{'id': '86c41fzba', 'name': 'TOMASZ CZECHOWSKI PRZEDSIĘBIORSTWO PRODUKCYJNO - USŁUGOWO - HANDLOWE " A I T "', 'status': 'akceptacja', 'color': '#008844', 'custom_type': None, 'team_id': '4659923', 'deleted': False, 'url': 'https://app.clickup.com/t/86c41fzba', 'access': True}</t>
  </si>
  <si>
    <t xml:space="preserve">86c414r41</t>
  </si>
  <si>
    <t xml:space="preserve">Pitbull Sp. z o.o.</t>
  </si>
  <si>
    <t xml:space="preserve">Duży klient zainteresowany wejściem, prosi o kontakt telefoniczny w celu doprecyzowania szczegółów.</t>
  </si>
  <si>
    <t xml:space="preserve">emil.bartkowiak@pitbull.pl</t>
  </si>
  <si>
    <t xml:space="preserve">7661965063</t>
  </si>
  <si>
    <t xml:space="preserve">11868</t>
  </si>
  <si>
    <t xml:space="preserve">+48668826299</t>
  </si>
  <si>
    <t xml:space="preserve">http://pitbull.pl</t>
  </si>
  <si>
    <t xml:space="preserve">86c413jn1</t>
  </si>
  <si>
    <t xml:space="preserve">TruSwag Tomasz Frąckowiak</t>
  </si>
  <si>
    <t xml:space="preserve">ID: 3035415 (TruCosmetics) SH BLT_3035415_43f79d421bb289bfc6971c0f135f72167f519c61a6608a0dc4103bde9cebfd3705b812804d9591dd14c28c2d4eaa5513e0a0fc1d0e34c2d9b1f0449a54900118d533253b08303aa274f731ee4ae450c74aea10cd12952b5dd961fe7adf51afd53215f89c010e92e1918921a8e8f2676febdba0a29540c0a7e106
ID: 3035415 (TruCosmetics) GREAT
BLT_3035415_4848fb366677548202687339aa480b5a04cebd59347defc14a5fc3853a1cc56e313dd8c4b8fbcd6470271ef59046704d14b9c80130168eddaee5a09fea0b9ed5099b26a5019711fe2be8f59167742e2c1ff84eea5a9be3650579d0857085313fc73bbdfb63401c9994606f3a3d1584efc8a73dfb6df9d55739d8
ID: 3035415 (TruCosmetics) EXTRA
BLT_3035415_00e0914d6c9f82405be501acaac43df4023574b06daa82b5d542afaeb2b94459d813d4720191e015711304fb4a3fc33178f011c771ee45f3517ff83f77528f5b84c3892c135cd742ae47515f8ebf1e634441c5bb1a3efd3d005374c4c4cfa4a2c614639ac01368eee70fe8213e5b6ca2966addbacd74e18181e2</t>
  </si>
  <si>
    <t xml:space="preserve">cosmetics@truswag.pl</t>
  </si>
  <si>
    <t xml:space="preserve">7831569309</t>
  </si>
  <si>
    <t xml:space="preserve">3035415</t>
  </si>
  <si>
    <t xml:space="preserve">+48575360451</t>
  </si>
  <si>
    <t xml:space="preserve">{'id': '86c4vn2xx', 'name': 'TruSwag Tomasz Frąckowiak', 'status': 'merchants', 'color': '#87909e', 'custom_type': 3, 'team_id': '4659923', 'deleted': False, 'url': 'https://app.clickup.com/t/86c4vn2xx', 'access': True}</t>
  </si>
  <si>
    <t xml:space="preserve">{'id': '86c41dg0t', 'name': 'TruSwag Tomasz Frąckowiak', 'status': 'akceptacja', 'color': '#008844', 'custom_type': None, 'team_id': '4659923', 'deleted': False, 'url': 'https://app.clickup.com/t/86c41dg0t', 'access': True}</t>
  </si>
  <si>
    <t xml:space="preserve">86c411n21</t>
  </si>
  <si>
    <t xml:space="preserve">TORX SZNAJDER SPÓŁKA JAWNA</t>
  </si>
  <si>
    <t xml:space="preserve">ks@torx.pl</t>
  </si>
  <si>
    <t xml:space="preserve">9451926862</t>
  </si>
  <si>
    <t xml:space="preserve">9634</t>
  </si>
  <si>
    <t xml:space="preserve">+48500113018</t>
  </si>
  <si>
    <t xml:space="preserve">86c4112r1</t>
  </si>
  <si>
    <t xml:space="preserve">Firma Handlowo-Usługowa "GLOBIS" - Barbara Krzystyniak</t>
  </si>
  <si>
    <t xml:space="preserve">Produkty nie mają EANów 
BLT_2818_e1a25642a34716283dad9e6308f4a6c3c2fa4b7ed1c7e32a31ad1d9fd0ace4c765741edda89aefe3dddff17ad6c73a21ac64149cf9dbc80f9f405e025b0072f43ce85019d3a441080f409c0030ab913e97431954bf0a626e19dcffc51ee80921b8e42a599b803bd2074d67c5a77919224a2fcfbab748c48ad636ea3
BLT_2818_9110e78711da516daac900f4f12a028e936d76c76867edc9e383756b898cddb731ffff7edadcb3aa8705946a5d3a7070489956c086ea2e0e62aa07e5e1e8c09f7563be84a73dcaf0c981c47c4ac1fbf539c9c73045b1da96ae832ea186e8f0beec619a298fa86f4f42cf6caa5c7ffef3dbaec3e2231efe3e7569db4
BLT_2818_274d653abe39ff4f60d97afefa7b5e27da1d4300fc6b9ea6230cfdcb4aa3bd93d3fd4f8391c2b7ed96116f2c0bf069659dbaa23f7230ef539695e201c1e1f4b1a0841fb229be8140853031642a1ed1c62055df672742b066258ad6e859402e0cb62fe769c8da9d6a4b650f82f7c99fbfeaa4405a5f521f03c54a8e3</t>
  </si>
  <si>
    <t xml:space="preserve">globis.allegro@gmail.com</t>
  </si>
  <si>
    <t xml:space="preserve">7351054930</t>
  </si>
  <si>
    <t xml:space="preserve">2818</t>
  </si>
  <si>
    <t xml:space="preserve">660611210</t>
  </si>
  <si>
    <t xml:space="preserve">https://woodentoys.pl/</t>
  </si>
  <si>
    <t xml:space="preserve">{'id': '86c451jgf', 'name': 'Firma Handlowo-Usługowa "GLOBIS" - Barbara Krzystyniak', 'status': 'merchants', 'color': '#87909e', 'custom_type': 3, 'team_id': '4659923', 'deleted': False, 'url': 'https://app.clickup.com/t/86c451jgf', 'access': True}</t>
  </si>
  <si>
    <t xml:space="preserve">{'id': '86c41wv8r', 'name': 'Firma Handlowo-Usługowa "GLOBIS" - Barbara Krzystyniak', 'status': 'akceptacja', 'color': '#008844', 'custom_type': None, 'team_id': '4659923', 'deleted': False, 'url': 'https://app.clickup.com/t/86c41wv8r', 'access': True}</t>
  </si>
  <si>
    <t xml:space="preserve">86c4084x1</t>
  </si>
  <si>
    <t xml:space="preserve">SABELL S.C.</t>
  </si>
  <si>
    <t xml:space="preserve">info@kosmetino.pl</t>
  </si>
  <si>
    <t xml:space="preserve">5222666096</t>
  </si>
  <si>
    <t xml:space="preserve">3000935</t>
  </si>
  <si>
    <t xml:space="preserve">+48605100404</t>
  </si>
  <si>
    <t xml:space="preserve">1749780000000</t>
  </si>
  <si>
    <t xml:space="preserve">86c407c7h</t>
  </si>
  <si>
    <t xml:space="preserve">Fabryczna Hurtownia Zabawek - Dariusz Tytko</t>
  </si>
  <si>
    <t xml:space="preserve">WADER 
BLT_10097_42de229ad3feeafaa27c031d418e78514839bb89c89356c8f58a12b78ca7476ff0ddf3527c38c0638f96e32ef45085be3f3835a4fba764ac8aae38bdc4e53e104c46a4c72244f9bdbf477247b5904e6a3c15510d10766ae5490a8bbef318f1ce934bed8f07491dc105e3fb21c0a114d27d81ed9c56659b42e355fa
BLT_10097_30fcb20d7cf33fb88e9978198de998539e6e866c812bae21664fd7351b41d14fbe4658fb691b3ab294b74f2bc1abe5d836baf6928f8610d834b717c3df5ccc4011481922c783b968e376efae01b973f0ad18a81a71107401c4a5cd9d172592be02bc8229494a60466a97c1b196c5a247758fe8e3e8d75720da4a29
BLT_10097_529b85c4a83525e9f1c0d982f9b848e91c0879a026014216b7f5cbfd40bf5b785c146549a6420afa2ab7671bda405ac5817fd198765caadbac3fc847bcd1c9017b25b8ef849253924bb1f1af7eb0fa81596317db768bf2ee6e5b90e149206fe851f5d98e7a3ba0446eb2bb5b7a8ddd1d6ebeffdd4e1ccb0a3c7d7a</t>
  </si>
  <si>
    <t xml:space="preserve">nadarzyn@hurtownia-wader.pl</t>
  </si>
  <si>
    <t xml:space="preserve">5241873703</t>
  </si>
  <si>
    <t xml:space="preserve">1749693600000</t>
  </si>
  <si>
    <t xml:space="preserve">{'id': '86c406pxx', 'name': 'Fabryczna Hurtownia Zabawek - Dariusz Tytko', 'status': 'akceptacja', 'color': '#008844', 'custom_type': None, 'team_id': '4659923', 'deleted': False, 'url': 'https://app.clickup.com/t/86c406pxx', 'access': True}</t>
  </si>
  <si>
    <t xml:space="preserve">86c404vwh</t>
  </si>
  <si>
    <t xml:space="preserve">ARTUR KLICH ukory.pl</t>
  </si>
  <si>
    <t xml:space="preserve">arturklich@gmail.com</t>
  </si>
  <si>
    <t xml:space="preserve">6443400776</t>
  </si>
  <si>
    <t xml:space="preserve">3008800</t>
  </si>
  <si>
    <t xml:space="preserve">+48662568667</t>
  </si>
  <si>
    <t xml:space="preserve">86c402mxb</t>
  </si>
  <si>
    <t xml:space="preserve">Blesskin Sp. z o.o.</t>
  </si>
  <si>
    <t xml:space="preserve">+48 663132101, +48 577169029</t>
  </si>
  <si>
    <t xml:space="preserve">hello@blesskin.com</t>
  </si>
  <si>
    <t xml:space="preserve">7831899107</t>
  </si>
  <si>
    <t xml:space="preserve">6001053</t>
  </si>
  <si>
    <t xml:space="preserve">+48663132101</t>
  </si>
  <si>
    <t xml:space="preserve">86c4012he</t>
  </si>
  <si>
    <t xml:space="preserve">Fabos Bartłomiej Kraśniewski</t>
  </si>
  <si>
    <t xml:space="preserve">06.08. - Brak działań po stronie merchanta. 
Brak 
ID:5000881(TkaninyDzianiny) SH
BLT_6010174_1f2d3a7510c12e052bc80382c323af2de43d6ab5ac008f2201ff83cec7bcbadf760f4b6c9d1fcfbcbad95318f95360b777b94fd6233177a1f4a62b927e977bedb6c1452a8182d9a7904c0a9473e12f837902b58377bf68bd1b155c920313a057a9a9efb586316a1cf02bc26c1c9b54c1d0e683e8e9a37474bfe4
ID:MS:5000881(TkaninyDzianiny) GREAT
BLT_6010174_820f15de7e2f3d7afb250b29a0048ca456f05080735c57056cc2c05473a7d7aed4c68efcf2140667caafa75d0fe226efe63528835923defb5738ecd8cd622c654c867f3f711cee600190ba0959d063360cd0b93577ad5aadfadf070602feb1d57616f87778d70c4647899bfbcbf586470d1dc3696545214785b2
ID:5000881(TkaninyDzianiny) EXTRA
BLT_6010174_c1bffb2ea8a6c735943b7a48b8d03fe13db677f0bdcf74ec19ddc0c3787a387978ac22f5b72276b0eedb2912bc0df528275baaf39be459636b26da75291b76f51c4c499592f89427e3b09fde445a8f57bc9a3d6cf6117f2915192c429db30506fa64fca600b1507620915c538e783e5529effed8bb4e4f1044ea</t>
  </si>
  <si>
    <t xml:space="preserve">kontakt@tkaninydzianiny.pl</t>
  </si>
  <si>
    <t xml:space="preserve">7272616894</t>
  </si>
  <si>
    <t xml:space="preserve">5000881</t>
  </si>
  <si>
    <t xml:space="preserve">+48794433283</t>
  </si>
  <si>
    <t xml:space="preserve">{'id': '86c401997', 'name': 'Fabos Bartłomiej Kraśniewski ', 'status': 'akceptacja', 'color': '#008844', 'custom_type': None, 'team_id': '4659923', 'deleted': False, 'url': 'https://app.clickup.com/t/86c401997', 'access': True}</t>
  </si>
  <si>
    <t xml:space="preserve">86c3zzjy5</t>
  </si>
  <si>
    <t xml:space="preserve">Aurum sp. z o. o.</t>
  </si>
  <si>
    <t xml:space="preserve">kontakt@elitaro.pl</t>
  </si>
  <si>
    <t xml:space="preserve">8762507055</t>
  </si>
  <si>
    <t xml:space="preserve">3012671</t>
  </si>
  <si>
    <t xml:space="preserve">+48531200545</t>
  </si>
  <si>
    <t xml:space="preserve">https://montres.pl/</t>
  </si>
  <si>
    <t xml:space="preserve">86c3zpeu0</t>
  </si>
  <si>
    <t xml:space="preserve">PCKLIPER JANUSZ CZAPELKA</t>
  </si>
  <si>
    <t xml:space="preserve">pckliper.allegro@gmail.com</t>
  </si>
  <si>
    <t xml:space="preserve">6411001139</t>
  </si>
  <si>
    <t xml:space="preserve">4020314</t>
  </si>
  <si>
    <t xml:space="preserve">607 466 933</t>
  </si>
  <si>
    <t xml:space="preserve">86c3zp0u6</t>
  </si>
  <si>
    <t xml:space="preserve">eDomator.pl Adam Cabaj</t>
  </si>
  <si>
    <t xml:space="preserve">Dane kontaktowe:
[BL_ID=2008380]
[FIRMA=eDomator.pl Adam Cabaj]
[NIP=7122891009]
[KONTAKT=Adam Cabaj]
[EMAIL=adam.cabaj@edomator.pl]
[TELEFON=+48 501-064-336]</t>
  </si>
  <si>
    <t xml:space="preserve">adam.cabaj@edomator.pl</t>
  </si>
  <si>
    <t xml:space="preserve">7122891009</t>
  </si>
  <si>
    <t xml:space="preserve">2008380</t>
  </si>
  <si>
    <t xml:space="preserve">501064336</t>
  </si>
  <si>
    <t xml:space="preserve">http://edomator.pl</t>
  </si>
  <si>
    <t xml:space="preserve">{'id': '86c45eqft', 'name': 'eDomator.pl Adam Cabaj', 'status': 'akceptacja', 'color': '#008844', 'custom_type': None, 'team_id': '4659923', 'deleted': False, 'url': 'https://app.clickup.com/t/86c45eqft', 'access': True}</t>
  </si>
  <si>
    <t xml:space="preserve">86c3zm1t5</t>
  </si>
  <si>
    <t xml:space="preserve">Global Pet's Food Sp. z o. o.</t>
  </si>
  <si>
    <t xml:space="preserve">Czekamy do początku lipca, aż tchnicy ustawią ich ERP oraz na poprawienie cennika. 
kod 1 "SH": BLT_6008563_309c7e024faebe8f70009e6b1c75eb11fa9804a9cce96a82633d2a0778c68d903fedf09932f08caea962f5ff6255298bc12ed99b7f178ef61958b6ddab71090acc2df13fe86833bfa334cdfcb85871a9ee5442eb014ff936724e92832cf3c9149903b810a769b8d11eea4f5813e448ea92dda0791fad21d4e56e
kod 2 "GREAT": BLT_6008563_5022bbef010c3e2d3df17890f938afa6e86c0c2e72b6fe24cefd4a3c882eb826eceed055aea09e987f783310aed98983450a96515b4f361dfd89992696884143ff040bcb815d77530072f8c033bef482620aaf8621ccc93d9897f53ea31610364fc785394b145107c3dd73ed6db43c64610fcb0948e628717a3e
kod 3 "EXTRA": BLT_6008563_858d2352bfb023f01898ab5b03cfe0e33717a930b900b6861ae14e8ee6260caacbcd126eba4fea0ba6add8312d4c530cdc6853ce7bcebb1421f64f362c3ce2bca12b83f7492960f3abd4f19ced2705d51f134a52b367069f4a2c62fe6efd8d1018408a552350a64f644f995113195fe66ce835b1b1a6c37d6509</t>
  </si>
  <si>
    <t xml:space="preserve">bultsklep@gmail.com</t>
  </si>
  <si>
    <t xml:space="preserve">6211837525</t>
  </si>
  <si>
    <t xml:space="preserve">6008563</t>
  </si>
  <si>
    <t xml:space="preserve">+48530190231</t>
  </si>
  <si>
    <t xml:space="preserve">Radosław Klupś</t>
  </si>
  <si>
    <t xml:space="preserve">{'id': '86c3zjzdw', 'name': "Global Pet's Food ", 'status': 'akceptacja', 'color': '#008844', 'custom_type': None, 'team_id': '4659923', 'deleted': False, 'url': 'https://app.clickup.com/t/86c3zjzdw', 'access': True}</t>
  </si>
  <si>
    <t xml:space="preserve">86c3zj5ev</t>
  </si>
  <si>
    <t xml:space="preserve">DREWEKS sp. z o.o.</t>
  </si>
  <si>
    <t xml:space="preserve">10.07. - brak eanów  
BLT_1000813_e8a33c08c875b2f12bf875ecd586202e8c40f4612a1442c806f44881939907ad5726823a5bec9b237486b5e2d76489e3d8e66be24d3874037511abb3cef9c5fb6393c94deb4c8b0152c58f42705e3fcbbb8ea3ad1fbf73cdb2b2a178b361aec1ce5abdc4dc04ecb629c6918c6b8bd836f22a1aaed929b15e798f
BLT_1000813_15a64ac39ee70334b8071e00b8d8c91cf5fee7b5389bf3177186dbf65f004653114964b400cc98d7ae0ea79e92bbdc0dbb50fbb91144210611661ff6fcddefa530223a3be464d1b4698af58a6dc3474834da880e5fb50093adda1ef609b22c6212e9cc60d6f731f00c3d737f6c44ee013d582a1a167af544caf6
BLT_1000813_83e05a0c171323a71bd89f0d36e930b3d3db7d5d4e662f12cf4fb79bcdc8cfc88c1b5b9a87103ec9f6cc8df2113a544bf19b39084465293c6898e101bedfee20bb85e96078ce84843705273e3a685e1da93f6dcbcab20fa73edeee44c380233651a25bb1ac4c0fc5df8c075c60a1a9e13cb319bf412214495660</t>
  </si>
  <si>
    <t xml:space="preserve">biuro@dreweks.eu</t>
  </si>
  <si>
    <t xml:space="preserve">5521733191</t>
  </si>
  <si>
    <t xml:space="preserve">1000813</t>
  </si>
  <si>
    <t xml:space="preserve">+48730111723</t>
  </si>
  <si>
    <t xml:space="preserve">https://dreweks.eu/pl/</t>
  </si>
  <si>
    <t xml:space="preserve">{'id': '86c4cybw7', 'name': 'DREWEKS SPÓŁKA Z OGRANICZONĄ ODPOWIEDZIALNOŚCIĄ', 'status': 'merchants', 'color': '#87909e', 'custom_type': 3, 'team_id': '4659923', 'deleted': False, 'url': 'https://app.clickup.com/t/86c4cybw7', 'access': True}</t>
  </si>
  <si>
    <t xml:space="preserve">{'id': '86c47ujhm', 'name': 'DREWEKS', 'status': 'akceptacja', 'color': '#008844', 'custom_type': None, 'team_id': '4659923', 'deleted': False, 'url': 'https://app.clickup.com/t/86c47ujhm', 'access': True}</t>
  </si>
  <si>
    <t xml:space="preserve">86c3z072z</t>
  </si>
  <si>
    <t xml:space="preserve">ANTWERP FP SPÓŁKA Z OGRANICZONĄ ODPOWIEDZIALNOŚCIĄ</t>
  </si>
  <si>
    <t xml:space="preserve">Docelowe dane kontaktowe:
[BL_ID=6004445]
[FIRMA=ANTWERP FP SPÓŁKA Z OGRANICZONĄ ODPOWIEDZIALNOŚCIĄ]
[NIP=7010712349]
[KONTAKT=Marcin Jesiotr]
[EMAIL=marcin.jesiotr@forte.com.pl]
[TELEFON=+48 691-331-642]</t>
  </si>
  <si>
    <t xml:space="preserve">marcin.jesiotr@forte.com.pl</t>
  </si>
  <si>
    <t xml:space="preserve">7010712349</t>
  </si>
  <si>
    <t xml:space="preserve">6004445</t>
  </si>
  <si>
    <t xml:space="preserve">+48539012018</t>
  </si>
  <si>
    <t xml:space="preserve">http://forte.com.pl</t>
  </si>
  <si>
    <t xml:space="preserve">86c3yvmj5</t>
  </si>
  <si>
    <t xml:space="preserve">Wertes JAROSŁAW KOWALCZYK</t>
  </si>
  <si>
    <t xml:space="preserve">EXTRASTORE sp. z o.o
BLT_3005076_a89c6631d728635105898cd7bdd324f88bdc38318805fa437ba75f9b54c7b1c155e928a903033d707f125bc84b8d65028103b6203a5ed7643a71be646fea7b4eadc7a7cc71921ee8308ce9beb67fd88cb184454f8e66bbbe507358b568f2cdaaee73b39a505f953541aa73328e4d50e1638a3fc55455be4502bc
GREATSTORE sp. z o.o
BLT_3005076_f5fa24f3a11c57d6c8cdee0b6a7005f7a4d3a36fc0e4fffe6139424c06fbdecaa268eb007f08daa23cf5d907c3904689f93f7454c0056ed24f3d3d49e9bcfd8ff2f7d96d8f1dd955b7263263f9159bf37403fc11eec22eba265841335c88541d550cfbacfe66734fe93c9f18062914c1826a66b42a1ab6f0e942
Shumee S.A.
BLT_3005076_52eea8c1250ddead22f9693de4415fbdd335f1283f9c616048b048a0c044f0a82eab63b148b2b2f618bf2a7338d9caa91e9148ac9c13d6bfdaef3d5908a23d485f3f5c2764fdfb802b4cbca0e355315baa9644cdf04fe7cf4128f6d5c71b8e9c0280182e9287525f13a3f8eee7f356bb4c6be7481fbf35250b23</t>
  </si>
  <si>
    <t xml:space="preserve">jarosbhp@wp.pl</t>
  </si>
  <si>
    <t xml:space="preserve">8351124370</t>
  </si>
  <si>
    <t xml:space="preserve">3005076</t>
  </si>
  <si>
    <t xml:space="preserve">+48507121971</t>
  </si>
  <si>
    <t xml:space="preserve">1749607200000</t>
  </si>
  <si>
    <t xml:space="preserve">{'id': '86c3yz5r5', 'name': 'Wertes Jarosław Kowalczyk', 'status': 'merchants', 'color': '#87909e', 'custom_type': 3, 'team_id': '4659923', 'deleted': False, 'url': 'https://app.clickup.com/t/86c3yz5r5', 'access': True}</t>
  </si>
  <si>
    <t xml:space="preserve">{'id': '86c3yw4g0', 'name': 'Wertes Jarosław Kowalczyk', 'status': 'akceptacja', 'color': '#008844', 'custom_type': None, 'team_id': '4659923', 'deleted': False, 'url': 'https://app.clickup.com/t/86c3yw4g0', 'access': True}</t>
  </si>
  <si>
    <t xml:space="preserve">86c3yvbu6</t>
  </si>
  <si>
    <t xml:space="preserve">CORPORATE IMAGE SPÓŁKA Z OGRANICZONĄ ODPOWIEDZIALNOŚCIĄ</t>
  </si>
  <si>
    <t xml:space="preserve">Klient zainteresowany ofertą współpracy. Wspomina o ograniczeniach związanych z asortymentem, brak jego unikatowości. Obecnie jest tylko na Allegro. Planujemy w lipcu uruchomić Empik i Erli.</t>
  </si>
  <si>
    <t xml:space="preserve">biuro@corporateimage.pl</t>
  </si>
  <si>
    <t xml:space="preserve">5260307471</t>
  </si>
  <si>
    <t xml:space="preserve">4006800</t>
  </si>
  <si>
    <t xml:space="preserve">601544624</t>
  </si>
  <si>
    <t xml:space="preserve">https://corporateimage.pl</t>
  </si>
  <si>
    <t xml:space="preserve">{'id': '86c407ar5', 'name': 'Corporate Image Sp. z o.o.', 'status': 'akceptacja', 'color': '#008844', 'custom_type': None, 'team_id': '4659923', 'deleted': False, 'url': 'https://app.clickup.com/t/86c407ar5', 'access': True}</t>
  </si>
  <si>
    <t xml:space="preserve">86c3yr2pq</t>
  </si>
  <si>
    <t xml:space="preserve">SEART GROUP SPÓŁKA Z OGRANICZONĄ ODPOWIEDZIALNOŚCIĄ</t>
  </si>
  <si>
    <t xml:space="preserve">Poproszę o przedstawienie warunków i możliwości współpracy. Klient otwarty na rozwijanie sprzedaży na rynki zagraniczne. W tej chwili obecny na kilku platformach.</t>
  </si>
  <si>
    <t xml:space="preserve">info@seartgroup.com</t>
  </si>
  <si>
    <t xml:space="preserve">6572978750</t>
  </si>
  <si>
    <t xml:space="preserve">4024421</t>
  </si>
  <si>
    <t xml:space="preserve">+48691785745</t>
  </si>
  <si>
    <t xml:space="preserve">https://seartgroup.com/</t>
  </si>
  <si>
    <t xml:space="preserve">86c3y9wrd</t>
  </si>
  <si>
    <t xml:space="preserve">mPTech Sp. z o.o.</t>
  </si>
  <si>
    <t xml:space="preserve">Klient to producent znanej marki telefonów myPhone. 
Mają duże plecy w zakresie ekspansji na nowe marketplace ze względu na brak mocy przerobowych  i sposób organizowania się wewnętrznie w organizacji. 
Duża firma ze strukturami, więc przeprocesowanie ich do SuperMerchant może chwile zająć, natomiast jest to mocny gracz do osadzenia w usłudze ze względu na autorski produkt. Sami sprzedają na Pigu i eMAG. 
Posiadają sporo towaru w usługach fullfillmentu na platformach. Jestem w trakcie negocjacji osadzenie PIM-u w BaseLinkerze.</t>
  </si>
  <si>
    <t xml:space="preserve">mateusz.siwulec@mptech.eu</t>
  </si>
  <si>
    <t xml:space="preserve">8951845043</t>
  </si>
  <si>
    <t xml:space="preserve">10325</t>
  </si>
  <si>
    <t xml:space="preserve">+48792175055</t>
  </si>
  <si>
    <t xml:space="preserve">https://mptech.eu</t>
  </si>
  <si>
    <t xml:space="preserve">86c3y9hfz</t>
  </si>
  <si>
    <t xml:space="preserve">Mateusz Przysucha</t>
  </si>
  <si>
    <t xml:space="preserve">admin@softmat.pl</t>
  </si>
  <si>
    <t xml:space="preserve">5342638932</t>
  </si>
  <si>
    <t xml:space="preserve">5006661</t>
  </si>
  <si>
    <t xml:space="preserve">+48501666244</t>
  </si>
  <si>
    <t xml:space="preserve">{'id': '86c44a4uv', 'name': 'Prohern Mateusz Przysucha', 'status': 'akceptacja', 'color': '#008844', 'custom_type': None, 'team_id': '4659923', 'deleted': False, 'url': 'https://app.clickup.com/t/86c44a4uv', 'access': True}</t>
  </si>
  <si>
    <t xml:space="preserve">86c3y9gct</t>
  </si>
  <si>
    <t xml:space="preserve">PRZEDSIĘBIORSTWO HANDLOWO-USŁUGOWE IMAGE KACPER BUTOKA</t>
  </si>
  <si>
    <t xml:space="preserve">BLT_3000222_397ff0fb256a7a8e5d49f85a9d626133bd7c3158dd092166bea47595daf3435c03b4d1a22febc81766c7d2e1374814474cb6fa183df9bdffa3d53e2665ec7e9e0104366c2d83976c9832e40b97573a334e1aa337ef346c29bd522da0047b46105e32da31ca393b706303a9ae9777bae1273ea4e0a96c7a241b12
BLT_3000222_bc7675b2bb8794d91c4e96390135a3831aa89b86890c610c4868738f515bbb441b23ce455f878ccb5bdbf24118ef13cabbe5b73c91232096e6487da1a7f384a1a9006fee116b35b9101ee320217281dd8e6381ac3eb8062e8c564600010859916af2061dd948c1ef678639fb9f0991ab5e4359ccd436c95f8c7f
BLT_3000222_0f6145c7b0aa9815373efd30ba94791f454da2985166dd50bc0919cc2fa7f26530f46ea73dfe1dd423c51010c6b9eecbae2c7ef51a34580ed7fc2199364304c6d89750d2a4db1498d86dd296b6a6420e8c510018026bbb49d58ae9bfabd287839b5d0c6191ca777652332c84b0311774992a876e104368d780b0</t>
  </si>
  <si>
    <t xml:space="preserve">kacperbutoka@partypro.pl</t>
  </si>
  <si>
    <t xml:space="preserve">6692283252</t>
  </si>
  <si>
    <t xml:space="preserve">3000222</t>
  </si>
  <si>
    <t xml:space="preserve">+48695635169</t>
  </si>
  <si>
    <t xml:space="preserve">{'id': '86c4muvrz', 'name': 'PHU IMAGE Kacper Butoka', 'status': 'akceptacja', 'color': '#008844', 'custom_type': None, 'team_id': '4659923', 'deleted': False, 'url': 'https://app.clickup.com/t/86c4muvrz', 'access': True}</t>
  </si>
  <si>
    <t xml:space="preserve">52</t>
  </si>
  <si>
    <t xml:space="preserve">86c3y66j6</t>
  </si>
  <si>
    <t xml:space="preserve">MAGNUS Ewelina Pocałujko</t>
  </si>
  <si>
    <t xml:space="preserve">NOWE KODY POŁĄCZENIA
BLT_15286_38b3d35b00a827d719b3e89846b5c76d2f7f2ce24783f5ccdb15bfb9fe3d8386db4949cb2a85e984a8d706a1f2042e5b2bd2e11ab68e3c1d57267a59901dba2e5767db7397305dc0f530d9c7d60850162eec1347147bc70280067e9356151def12507d5b19890a3063e75e05dcfa209c9bc0755db7acbf3ca371c4
BLT_15286_b8d227a55f466f4b9082c4f57c01e9a4f4a9feedf273a1ba7fedfc36d4d96f4e9b1d27893bacab15d07058eea6c4fa82e193e3da77a2ef7a859eadfd80c06223b2c3968c0c6c69fe19185999cb5181cecab28ab84826f7e759fe64f1e30e17c460352024b841e45fed4eee45d0d617fee236503ab703ddf8307fe2
BLT_15286_a3a08bd0021e4def774084cc8145ff01a04869a52ca28ea77e8ad34067021bb1df8a1a9e241cf3ffacf6e8131d3f24fa1568acd15e50e84d0193b393c2619c781f92184c72cb444a0b6963bfbef5bbd6ad5482f33231427d7048fd9b49ad85c0b2b8d947b9525b9b04cb71cb00123bae9b25d2127d048a30ec6fe2
Stare kody połączenia:
Shumee
BLT_15286_9ff8a556823800de0ee2c0898d60fb827be1ad8222f713d9dfbd2333edb7642a1cb974ad343c56d54e1bac1c86f88edc637802c146d6d5d1473b859d8cb5fe16e9f8c485beb6b987b0a4f308dcb3b31ec9a47f5dbab613696b9eff75ab4ff829aa8e45cc84ba716429a00b46dd497663a6ea5114b2145b3a680bd6
Extrastore
BLT_15286_0e90e815dae9c32d3e41cd68b34fed740b91bd093b937dad119eb262a3c0c8c8f1d620b911fc34ef5c08efcf076c7624445d4eda2e9658a48aedcf1594a0b1a09906dbcb997c9e372940ad04ce879fa6154e763098b1435817543923985579839fd6e535b3cdbfee5c6db3fc4a6f05a64f8dbe126126decbcee267
Greatstore
BLT_15286_a2cb3de24a2da9ca3937579556d3e0c580edf6e9d7032cc8abf5ed65228194431ea69cc94c84dd02c8602c53e89f0b889135a35c4d4ab8af6356a4d05854c6296d896483f47e5a347967970a0af1266c9b7eff2e7d71db3d0627b240700b21fbf822e124893253c3ecd9a77106468af5e64bb8eecf395a3777d1cc</t>
  </si>
  <si>
    <t xml:space="preserve">biuro@magnus-hurt.pl</t>
  </si>
  <si>
    <t xml:space="preserve">5783059258</t>
  </si>
  <si>
    <t xml:space="preserve">15286</t>
  </si>
  <si>
    <t xml:space="preserve">510801700</t>
  </si>
  <si>
    <t xml:space="preserve">{'id': '86c3y6q4m', 'name': 'MAGNUS Ewelina Pocałujko', 'status': 'akceptacja', 'color': '#008844', 'custom_type': None, 'team_id': '4659923', 'deleted': False, 'url': 'https://app.clickup.com/t/86c3y6q4m', 'access': True}</t>
  </si>
  <si>
    <t xml:space="preserve">86c3y5xz3</t>
  </si>
  <si>
    <t xml:space="preserve">Sklep Spożywczo Przemysłowy "TARA" Michał Sarnowski</t>
  </si>
  <si>
    <t xml:space="preserve">01.07 W katalogu pojawiły się produkty outletowe, ma zrobić z tym porządek i usunąć. 07.07 Poprawione
SM BLT_4010309_706954d0ff29ca43fa5477d1c205cd58a234ba90f3bfe82ceb56cd79ce916b531c7e3f177c1485ff81a567846e105cacd8cc1839767a06def9df9a05549cdf11140dc60726f69980f16d28c6fb5f39a8efb7563b057bdc7a70b03d3c1d228527976483c8f2e3007f5963e396dc0d6cb178fe20a45c1454c6c391
Extra 
BLT_4010309_306c751ac32ca8b84deed29a2d3dc392086452fddc5facd0582c3c0d00538e51e38e782e0906f6867487a9bfa83a4c307950a8fe2bd4d201abb5fd3ebf3345e09b0a964c9395b477f9069628749510de9f87df1e5153fe0616dd9d479ce0bd3010fc56d652ba8a106d331d87ef4e99e53bb74dfabacdf3a25460
Great 
BLT_4010309_bb70e0f9e9d64b4027b5a39e45b5ae32efe0da88cb9f6cd5f3e72a006c35f7f51f6110626a333fb1a743f5ca073bc88ee36f3dbf10eed2d5432f145fb080667284401aa5e91f053d6f7358d903513c59939d62ee23442fa5b1ffb18ea51cd904e45b7f237acc43a6b7225258f47290f4c83faf02d3ca5e0d4be7</t>
  </si>
  <si>
    <t xml:space="preserve">skleptara@vp.pl</t>
  </si>
  <si>
    <t xml:space="preserve">5922251641</t>
  </si>
  <si>
    <t xml:space="preserve">4010309</t>
  </si>
  <si>
    <t xml:space="preserve">782662475</t>
  </si>
  <si>
    <t xml:space="preserve">{'id': '86c3zju6b', 'name': 'Sklep Spożywczo Przemysłowy Tara Michał Sarnowski', 'status': 'akceptacja', 'color': '#008844', 'custom_type': None, 'team_id': '4659923', 'deleted': False, 'url': 'https://app.clickup.com/t/86c3zju6b', 'access': True}</t>
  </si>
  <si>
    <t xml:space="preserve">86c3y5pqr</t>
  </si>
  <si>
    <t xml:space="preserve">AMD TEAM SPÓŁKA Z OGRANICZONĄ ODPOWIEDZIALNOŚCIĄ</t>
  </si>
  <si>
    <t xml:space="preserve">Nowy kod Extra BLT_3002163_350dbc32501280f356d57b73e67b03e69bb853a10b4e546dce21bc90ab4257e919f24aab4aa74a43b046d26f776a2b7b552a4cd6d803aa7c1038952020c94bf37c58d1947b107e3f0a2d1a2801a56a6654211f76b3ebb48aca2d538a1f40020cccd4d1d2938b6b8073515de4f2f66fb72f7392c2550ba9932666
SM BLT_3002163_8bf38be20e607f2d196925aa4cc77b87c5c234fe13d87e268daca6b73c4ed16eb4d40847a6b7be33f9c39e56a4b00cade1585d32a1ddd97dc43377ad1b7f76a2a310b99d843c94db66cb98793be1534b91dcc01587962b6bfb2db5f153950e6a5d01c2745945e7c1a7354dbfd6ee32f0a9cb8a40da76ccd1c4d8
Great 
BLT_3002163_aa968aeeac347b86c5644ab0d95e82bf320d21900cbe1dba17163284ffab410ec09f5f3ce248fbe46b76005c5f7dad06082d9e15bc8e59a48c3d74fedfbd7e87c795a321133ea2782f0b5ea0425653f7a9c6f2bb1ac903099d2a8fb3d6aecd3de5c2f8b19ef0baba9b381be6782df97a4664f38fabe79c388079
Extra 
BLT_3002163_672d8af5bff442ebd18b947bd41585b7601577e7626795564e4603c6a5e3a3c4824a78d6b372f2698cf1dd2b851a4f1e5af945806ae421b1de45c438dcb5f3ed38cae18a2d7f2e85f2d4725e55fe229f93da11a29ac6e029b3e1cbdd9133ec715bd7476c68bdb61202f569a9b79892b2b256db6228b0d400a7e</t>
  </si>
  <si>
    <t xml:space="preserve">AMDTEAM2@gmail.com</t>
  </si>
  <si>
    <t xml:space="preserve">6521748537</t>
  </si>
  <si>
    <t xml:space="preserve">3002163</t>
  </si>
  <si>
    <t xml:space="preserve">+48515427490</t>
  </si>
  <si>
    <t xml:space="preserve">{'id': '86c434vyr', 'name': 'AMD TEAM SPÓŁKA Z OGRANICZONĄ ODPOWIEDZIALNOŚCIĄ', 'status': 'merchants', 'color': '#87909e', 'custom_type': 3, 'team_id': '4659923', 'deleted': False, 'url': 'https://app.clickup.com/t/86c434vyr', 'access': True}</t>
  </si>
  <si>
    <t xml:space="preserve">{'id': '86c41zzj3', 'name': 'AMD TEAM SP Z O.O.', 'status': 'akceptacja', 'color': '#008844', 'custom_type': None, 'team_id': '4659923', 'deleted': False, 'url': 'https://app.clickup.com/t/86c41zzj3', 'access': True}</t>
  </si>
  <si>
    <t xml:space="preserve">86c3y47wr</t>
  </si>
  <si>
    <t xml:space="preserve">Laboratorium Kosmetyków Naturalnych Farmona Sp. z o. o.</t>
  </si>
  <si>
    <t xml:space="preserve">sklep@farmona.pl</t>
  </si>
  <si>
    <t xml:space="preserve">6772197862</t>
  </si>
  <si>
    <t xml:space="preserve">1000493</t>
  </si>
  <si>
    <t xml:space="preserve">+48663115558</t>
  </si>
  <si>
    <t xml:space="preserve">https://farmona.pl/</t>
  </si>
  <si>
    <t xml:space="preserve">{'id': '86c4mwr65', 'name': 'Farmona Sp. z o.o.', 'status': 'akceptacja', 'color': '#008844', 'custom_type': None, 'team_id': '4659923', 'deleted': False, 'url': 'https://app.clickup.com/t/86c4mwr65', 'access': True}</t>
  </si>
  <si>
    <t xml:space="preserve">86c3y0yrd</t>
  </si>
  <si>
    <t xml:space="preserve">CAR-TRONIC</t>
  </si>
  <si>
    <t xml:space="preserve">BLT_20458_c26d97da2527455ee632911e1a66cd98bd5507fa37e6bda023f78c882b774a7089ae707e5fc3c4acf401940a6870cb497027851aa3420eec4716788172846050ed7ce53b54a98663ebcfb6d5323a48c68b555b577d01fcb7dc494ccb225ae4d78784d4ee125eacf9030eb9f6af2c45aa530346b0d991eedf5fc83f
BLT_20458_896073bfdbe6d9ff1b4d50a32ace313d1b0698eefbbee1db121b27b064d20bdbe7ca84e25013da27062e0a54cf78a3bef309e49c20e40584a4c29d73b9b3e1f355bf28a9dc4d249058cdbe982a7f9cdf10e99512ad599af758f7e993bc82a39509a88a74d0321e02851aeac618a8b7179d3cc980bccb92b83005ee
BLT_20458_f63245fa6f56ac1c649c7f6b8faff688255a4dc4068c459e495013ced512e1c54eca93987e95696fdb52861c5b928c3f881fe24efb3ebd5275ef8cad114a72f12eac00e97fc23833008511fd83cf0bc83b1176170cbabb6deafa6ac4915ee70e289a1a5c4fcf645375f2e137043f993b9635e7867bdf0690acc857</t>
  </si>
  <si>
    <t xml:space="preserve">andrzej.dominik@car-tronic.pl</t>
  </si>
  <si>
    <t xml:space="preserve">7342618669</t>
  </si>
  <si>
    <t xml:space="preserve">20458</t>
  </si>
  <si>
    <t xml:space="preserve">+48504286944</t>
  </si>
  <si>
    <t xml:space="preserve">https://www.car-tronic.pl/</t>
  </si>
  <si>
    <t xml:space="preserve">{'id': '86c3y1zv4', 'name': 'CAR-TRONIC Andrzej Dominik', 'status': 'akceptacja', 'color': '#008844', 'custom_type': None, 'team_id': '4659923', 'deleted': False, 'url': 'https://app.clickup.com/t/86c3y1zv4', 'access': True}</t>
  </si>
  <si>
    <t xml:space="preserve">86c3xpxcu</t>
  </si>
  <si>
    <t xml:space="preserve">Imperial Comp Dariusz Woźnica</t>
  </si>
  <si>
    <t xml:space="preserve">ID: 1000410 (BQual) SM - BLT_1000410_ea43fcfaee99ab883b421da66a0b1d5a3f29d32d265a8aacd4eca62ff46fdf9807b57f18b0446cdf02b8c062d9a59f4e734cadbbef2700a0edb829c9a1f54b7c0f570245798c5999dee9c723eba3f2ace098c5e358faba3551de8e19cd0a6b24a8866402991ba909e4ce8608faa39303286a3adfb463464f0a12
ID: 1000410 (BQual) GREAT - BLT_1000410_75f0cef8e8ca7fb112f1dc1fa19efcca6d9546f955eb1f567a906043a89b991d6c0345881e084a83183fff7904a68a1a76df30b671ffbb93da651c4e37a77f584f1ef82dae096fe8574ec310481cc215f0fb1263d66c9e73fb13fb76c43aa662e7ef0e57026486f8dc1c2c966ed5226e14a60d5c28d59eebcc07
ID: 1000410 (BQual) EXTRA - BLT_1000410_8a3edc79a80b3df2b0f1569cefb02c93cedb6e1e44402240795dda3a866d74ea4fa5c251d1579522f06791ded6e4f05eb2c26aa0f20fc08bc75c6d2823c6762829eb949648ad57df826965ad7efd2687821e461a4e5a1697566ec896fbd9c0161105a474432b9dd792db48cf98a081a133f0f708c23df44e948a</t>
  </si>
  <si>
    <t xml:space="preserve">biuroimperialcomp@gmail.com</t>
  </si>
  <si>
    <t xml:space="preserve">7561988923</t>
  </si>
  <si>
    <t xml:space="preserve">1000410</t>
  </si>
  <si>
    <t xml:space="preserve">+48730563085</t>
  </si>
  <si>
    <t xml:space="preserve">https://dolaptopa.pl/</t>
  </si>
  <si>
    <t xml:space="preserve">1749434400000</t>
  </si>
  <si>
    <t xml:space="preserve">{'id': '86c46xk39', 'name': 'Imperial Comp Dariusz Woźnica', 'status': 'merchants', 'color': '#87909e', 'custom_type': 3, 'team_id': '4659923', 'deleted': False, 'url': 'https://app.clickup.com/t/86c46xk39', 'access': True}</t>
  </si>
  <si>
    <t xml:space="preserve">{'id': '86c45vvk5', 'name': 'Imperial Comp Dariusz Woźnica', 'status': 'akceptacja', 'color': '#008844', 'custom_type': None, 'team_id': '4659923', 'deleted': False, 'url': 'https://app.clickup.com/t/86c45vvk5', 'access': True}</t>
  </si>
  <si>
    <t xml:space="preserve">86c3xpp7c</t>
  </si>
  <si>
    <t xml:space="preserve">TIP-TOP Agnieszka Pawlicka</t>
  </si>
  <si>
    <t xml:space="preserve">SM - BLT_3026966_9d376c3aa696de665749d5a5861f439ee9e00a65550d83ce43f51d8ae384df120f50f3659004f73edc83cc0df8e7e74323fc03f1bcb152178b337b012016f20ce65f1dee5e42d2d058c40520829eef1b98b8dc8c3abcdfe206da1ee0e34e922bf08424e482ad384b1d102023ffde0c545f4247c73b7da5025c01
GREAT - BLT_3026966_83fd0885a453c2552bf6ee7e0243cfc361d0a0ce1b4553dc438e8dbccb3ddd4227ef8d23e848deae9241e2a1ee0243cbe9eab82e89b378fb81aef062c4c13e96260fadd2a1bcf8d526b7cec631b759f4e47d2d5be7190a9df1279a8b65bec6b162d1c64d87e1d7fa94f8f06168a21dfda957e6ac877c6e3f2f77
EXTRA -BLT_3026966_fe562196adc984dd953a1e308ab5c55bcf61876e3e531b8829d48cfa63d3c264bce0a8ec910a663edc32aaa5c1c023ea54f89ac1e53400ef5bde22c94bbd2f98fefe3a8ec9493d3ed95edfc482a313c8bf8c7a319238052b91db80eba7ff0b97da34422b34c541c68b4d17be1cab554e2b11cab14864880785c3</t>
  </si>
  <si>
    <t xml:space="preserve">agnieszka.tiptop@gmail.com</t>
  </si>
  <si>
    <t xml:space="preserve">5992999304</t>
  </si>
  <si>
    <t xml:space="preserve">3026966</t>
  </si>
  <si>
    <t xml:space="preserve">+48881424141</t>
  </si>
  <si>
    <t xml:space="preserve">{'id': '86c4xxdb3', 'name': 'TIP-TOP Agnieszka Pawlicka', 'status': 'merchants', 'color': '#87909e', 'custom_type': 3, 'team_id': '4659923', 'deleted': False, 'url': 'https://app.clickup.com/t/86c4xxdb3', 'access': True}</t>
  </si>
  <si>
    <t xml:space="preserve">{'id': '86c4untpw', 'name': 'TIP-TOP Agnieszka Pawlicka', 'status': 'akceptacja', 'color': '#008844', 'custom_type': None, 'team_id': '4659923', 'deleted': False, 'url': 'https://app.clickup.com/t/86c4untpw', 'access': True}</t>
  </si>
  <si>
    <t xml:space="preserve">86c3xpb54</t>
  </si>
  <si>
    <t xml:space="preserve">BASS POLSKA SP. Z O.O.</t>
  </si>
  <si>
    <t xml:space="preserve">marek@basspolska.com</t>
  </si>
  <si>
    <t xml:space="preserve">5222353144</t>
  </si>
  <si>
    <t xml:space="preserve">3014758</t>
  </si>
  <si>
    <t xml:space="preserve">+48501112155</t>
  </si>
  <si>
    <t xml:space="preserve">{'id': '86c47w59p', 'name': 'Bass Polska sp. z o.o.', 'status': 'akceptacja', 'color': '#008844', 'custom_type': None, 'team_id': '4659923', 'deleted': False, 'url': 'https://app.clickup.com/t/86c47w59p', 'access': True}</t>
  </si>
  <si>
    <t xml:space="preserve">86c3xp5x0</t>
  </si>
  <si>
    <t xml:space="preserve">biuro@sakwy.pl</t>
  </si>
  <si>
    <t xml:space="preserve">5771165457</t>
  </si>
  <si>
    <t xml:space="preserve">6001366</t>
  </si>
  <si>
    <t xml:space="preserve">+48607542539</t>
  </si>
  <si>
    <t xml:space="preserve">86c3xna13</t>
  </si>
  <si>
    <t xml:space="preserve">Akces-Markt Paweł Stańczewski</t>
  </si>
  <si>
    <t xml:space="preserve">SM BLT_1001845_e92e05278724724ac3b6f8a36295efb93da3a014330e19335a90e37d0d06d6371f6cffc3db70ed25f64839ecec05bb074af2e7cae23c03a5def4cc5a92dfd2dbfb2574a1317cfeade7920e2e69e978cea59f2924b560985f9efd7c207c634a2b2df642549f41cd81d90ca2953db81d76aeda15a1b17690fcab23
GREAT BLT_1001845_b76e9ba2d6b86b8364514077a1b4b95df41e57036e92cc1dd8a0975b7061b61ef2a6a7e19e937f030087fb98ee924b47589b5fccf087e7bba7d038de0d6787022065a3e1d02e44ca9ad0b6c2b906a5722386933310026f879cac0c5abf80238292c82024321595b3cc7e61fe4f701db2f5f0b869eac94e13f87e
EXTRA
BLT_1001845_4fd10b84d2bf770e7bcc10429dc01e1779aca4c9477d0d3fb4a6909808b9170c40cc098d17321bf35e51143ec9cfb4917220ed9e530e4a312846e2e125035f021d5a76409e4a83220fb63f5e94ab2e972d6e8dd4c9c20214422f3e151804f47050ce30dcca0f1d465d1fb12d8e5b7280c65c4053c9c515aeb3a4</t>
  </si>
  <si>
    <t xml:space="preserve">shop@akces-markt.pl</t>
  </si>
  <si>
    <t xml:space="preserve">8212552659</t>
  </si>
  <si>
    <t xml:space="preserve">1001845</t>
  </si>
  <si>
    <t xml:space="preserve">+48664087888</t>
  </si>
  <si>
    <t xml:space="preserve">{'id': '86c3xph5r', 'name': 'Akces-Markt PAWEŁ STAŃCZEWSKI', 'status': 'akceptacja', 'color': '#008844', 'custom_type': None, 'team_id': '4659923', 'deleted': False, 'url': 'https://app.clickup.com/t/86c3xph5r', 'access': True}</t>
  </si>
  <si>
    <t xml:space="preserve">86c3xjrc8</t>
  </si>
  <si>
    <t xml:space="preserve">M-HURT Marta - Grzegorz Skoczylas</t>
  </si>
  <si>
    <t xml:space="preserve">09.07. - weryfikacja czy podjęto jakieś działania 
02.07. - Zgłoszone przez  do dev - problem z katalogiem. 
02.07. - wszędzie ceny 0,00 ZŁ. 
ID 13943  Enterprise (a)
Email: hurtownia@m-hurt.pl
Company: M-HURT Marta - Grzegorz Skoczylas
NIP/Tax-ID: 7481440577, (PL)
UE TAX: nie (zmień)
Address: Nadbrzeżna 20, Kietrz, 48-130 , PL
Shumee 
BLT_13943_a965e9d881355afdbbf1510ffff9a7b22de95cd091dbc06c0a4a952fc56cec326d09f70248a0917be66d3e24ea86aae381df733c8b3c31ecf0561aefd19461f60fa3093f986e5d4a1058c3b77a00ff90a1ccfd8407dd05585a60b0815130a100c1d28bf27c25dad29a78e3651d6225a9b50c6d113f4e46eb3a3a9b  
Extrastore BLT_13943_4efceb3fb606b8abc1ad5f1b1dcc73f298bd0dd96f31690764875a0bec2e8f2a9bb580d0d32115c3b1b469b7e023eb1b0dc0567cf2879c2cf1429b157209441d89f1fbc1506893b450456625a9605d160fd3fa241eaa6be1d6e9b9aa01847dab6bcdbbd22b1a2521ff86270064a0573de8766c0a09635a2e6c0ca1 
Greatstore BLT_13943_f8a2d2ef6e3cb84d19c4f392450303b91c75071d0626501fed37d153b6d6d74408883a7efe58a2f1a1c05af66f23c6ac5fcac3690631c459b298e20c1a88230de9ad96878a66cb60919490b67749dfabada81f758d41b3a1b47d1a446d1ab631f1bcda1b01e8bf46a78beac1264c4993673d081f4bd5f78471e384</t>
  </si>
  <si>
    <t xml:space="preserve">firma@m-hurt.pl</t>
  </si>
  <si>
    <t xml:space="preserve">7481440577</t>
  </si>
  <si>
    <t xml:space="preserve">13943</t>
  </si>
  <si>
    <t xml:space="preserve">{'id': '86c3xk4q9', 'name': 'M-HURT Grzegorz-Marta Skoczylas', 'status': 'akceptacja', 'color': '#008844', 'custom_type': None, 'team_id': '4659923', 'deleted': False, 'url': 'https://app.clickup.com/t/86c3xk4q9', 'access': True}</t>
  </si>
  <si>
    <t xml:space="preserve">86c3xh0qy</t>
  </si>
  <si>
    <t xml:space="preserve">Firma handlowa Fox Company</t>
  </si>
  <si>
    <t xml:space="preserve">Klient zainteresowany, prosi o kontakt i przedstawienie oferty.</t>
  </si>
  <si>
    <t xml:space="preserve">sklep@efox.pl</t>
  </si>
  <si>
    <t xml:space="preserve">6831957330</t>
  </si>
  <si>
    <t xml:space="preserve">7168</t>
  </si>
  <si>
    <t xml:space="preserve">+48534007788</t>
  </si>
  <si>
    <t xml:space="preserve">http://efox.pl</t>
  </si>
  <si>
    <t xml:space="preserve">86c3wvnm1</t>
  </si>
  <si>
    <t xml:space="preserve">ACTION SPÓŁKA AKCYJNA</t>
  </si>
  <si>
    <t xml:space="preserve">SM:
BLT_3001248_fd5066048d96a4174b7ceec04d77aca0a43fa5689bd46ef8aaa8d9197bec8ba4fff2c8c64e8e3d72a469162a55743a822722ebe8fd5f7713290ad5211bf19a808fa7ed5e837178ceea01eaf36a939a5a04feccd925517f63dd6f0603e341669a0886bdd2222bd4b6011b9f0ba8be63b150e3471134675ac490a0
GS:
BLT_3001248_964c3851fb3f1b497e2d4a8fa7fd42add580fdc3866f2b55efd6e7b427beccd4b0b01d34e66baf5e9d2a0cbb8716a6f0932f6b3702751e1b8d7c2a5496c796c8474bc244e195d51de08eac252c389f8d0c2f9b0034658817115de58baeb046eb279d249455479155989bcd06f902cac0e67380147dabba0a0a95
ES:
BLT_3001248_12c60e7e580ba1133d6b7d632b053059f571466de5c2ff39ec37b5b20094e0917c18e4337da7eeb6000d2b29c4ae242e2e2d98142ce0a2a4b78ad4a11afea437e85146dd759d9a5ffa9a16c301b3acb009eebc764fed35ca6e8eeb2dfa0f3db63de4d262ed3fe6da57f55a4cd3634a64821cea64d6c859c2bf9d</t>
  </si>
  <si>
    <t xml:space="preserve">krzysztof.maczka@action.pl</t>
  </si>
  <si>
    <t xml:space="preserve">5271107221</t>
  </si>
  <si>
    <t xml:space="preserve">3001248</t>
  </si>
  <si>
    <t xml:space="preserve">Brak</t>
  </si>
  <si>
    <t xml:space="preserve">1749175200000</t>
  </si>
  <si>
    <t xml:space="preserve">{'id': '86c3xg5j0', 'name': 'ACTION S.A.', 'status': 'akceptacja', 'color': '#008844', 'custom_type': None, 'team_id': '4659923', 'deleted': False, 'url': 'https://app.clickup.com/t/86c3xg5j0', 'access': True}</t>
  </si>
  <si>
    <t xml:space="preserve">86c3wupjg</t>
  </si>
  <si>
    <t xml:space="preserve">Nela-Styl Katarzyna Cichy</t>
  </si>
  <si>
    <t xml:space="preserve">SM
BLT_7387_32993ae6aa6bb1a5a74d793b6cb7a29fd503406cc7bf070aa799245e0517d3d8c3f2e1ce6c17c1dcfc29f8801a9de44ac6150cdd5090061f15d0d14fbddfb30ae446f026cb468da601af9bad75f44a853a928cb1a35c35d41ad7bfb4668233f4150be49c645446685c86d8452d48e91c6e1dbeff34ae5739823dd03
GREAT:
BLT_7387_17d2785533ff7005628ea0e530ee52d326548498c2f6bc7293e3f206ee14e75fc33defee42db29ff0949cf43ac79c7cf4044b8a77ddb6db4e1f168da87df050360ecec7e8d884ba7f3a5a622ad35a9f6cd6c35533d0affca93d04e9deba0e411debb0e37159458d8252be981116a122faf0cd46fd4d4e433e179f0b
EXTRA:
BLT_7387_bf0d0fad98ae7663574bbc11179885951760a41d7f5324914d0c759976d7942c39df237ab102df5ac4398c745324799d41038d966592fcde7515a22b2ce621c9ad091fdd39397409e61c37f1a69b5ddfc450f3329f729990bac1953d500a5a8dea367a1958ad30c68a09a3c402caa85ed70a9704c3d6cf3d70b35a5</t>
  </si>
  <si>
    <t xml:space="preserve">nelastyl@interia.eu</t>
  </si>
  <si>
    <t xml:space="preserve">8831552054</t>
  </si>
  <si>
    <t xml:space="preserve">7387</t>
  </si>
  <si>
    <t xml:space="preserve">+48504231044</t>
  </si>
  <si>
    <t xml:space="preserve">Kinga Dutkowska</t>
  </si>
  <si>
    <t xml:space="preserve">{'id': '86c4tgpue', 'name': 'Nela-Styl Katarzyna Cichy', 'status': 'merchants', 'color': '#87909e', 'custom_type': 3, 'team_id': '4659923', 'deleted': False, 'url': 'https://app.clickup.com/t/86c4tgpue', 'access': True}</t>
  </si>
  <si>
    <t xml:space="preserve">{'id': '86c4r43z5', 'name': 'Nela-Styl Katarzyna Cichy', 'status': 'akceptacja', 'color': '#008844', 'custom_type': None, 'team_id': '4659923', 'deleted': False, 'url': 'https://app.clickup.com/t/86c4r43z5', 'access': True}</t>
  </si>
  <si>
    <t xml:space="preserve">51</t>
  </si>
  <si>
    <t xml:space="preserve">86c3wu0jj</t>
  </si>
  <si>
    <t xml:space="preserve">IRONPACK SPÓŁKA Z OGRANICZONĄ ODPOWIEDZIALNOŚCIĄ SPÓŁKA KOMANDYTOWA</t>
  </si>
  <si>
    <t xml:space="preserve">z BaseStore</t>
  </si>
  <si>
    <t xml:space="preserve">m.pawlak-kaczanowska@ironpack.pl</t>
  </si>
  <si>
    <t xml:space="preserve">5252817909</t>
  </si>
  <si>
    <t xml:space="preserve">1009430</t>
  </si>
  <si>
    <t xml:space="preserve">+48507241003</t>
  </si>
  <si>
    <t xml:space="preserve">https://ironpack.pl/</t>
  </si>
  <si>
    <t xml:space="preserve">86c3wrwdx</t>
  </si>
  <si>
    <t xml:space="preserve">STARTPRO TOOLS SPÓŁKA Z OGRANICZONĄ ODPOWIEDZIALNOŚCIĄ</t>
  </si>
  <si>
    <t xml:space="preserve">sales2@startpro-tools.pl</t>
  </si>
  <si>
    <t xml:space="preserve">7123459426</t>
  </si>
  <si>
    <t xml:space="preserve">5028661</t>
  </si>
  <si>
    <t xml:space="preserve">+48690127633</t>
  </si>
  <si>
    <t xml:space="preserve">86c3wr0dz</t>
  </si>
  <si>
    <t xml:space="preserve">MOTO POINT JUSTYNA GESTWA</t>
  </si>
  <si>
    <t xml:space="preserve">Shumee BLT_13337_b941f275990e3920d1b54eb660f2b239199ded568927cf1d150b4b7f46e20906f8b0f95aea148cdbe7d8223682183e22bc9060688d9e95aa4ba93f628103520ff60841534d05a9afd0b96b79332c2a686c7a4d323cff9a0abfad676f12b522a7f27a3738aabd2ba64357dfd5b69248fa540676cdc49bb54a6a0722
Extrastore
BLT_13337_7c5ad1bdf5f8c8d63fe86e4a50fc1f6cda144c00bbc3d5742dfb0538c4c4e75eca58e8a12dbf8baebe3cc5a95c15abaf31158579f2be1676dc0ebcb216382a06f74323f0841682adac662201e31afb0993f80a8578b83912e2b72f2b5f45cbef460800e93d54653bf0b5e061c36b407ce12b8b57aaa200688bbb8b
Greatstore
BLT_13337_328511f2c82ba413af7317f1cc33bb3fae13e13b23748fe8a1d9f14ffbc86e374f0a891154887bcd60e8c7909fed6b3961a30dba01c2e12735836bd10ef48e5285a924b9d7f5de4b2c81be6036d76bcfb64e2c13e7d3c99e22ba2d65ef22c4034f8907aa74d44717488edc979e2cbf984d02b4a2639f2304f1aa69</t>
  </si>
  <si>
    <t xml:space="preserve">Sklep@moto-point.pl</t>
  </si>
  <si>
    <t xml:space="preserve">6211695829</t>
  </si>
  <si>
    <t xml:space="preserve">13337</t>
  </si>
  <si>
    <t xml:space="preserve">+48886424818</t>
  </si>
  <si>
    <t xml:space="preserve">{'id': '86c3wrn3a', 'name': 'MOTO POINT Justyna Gęstwa', 'status': 'akceptacja', 'color': '#008844', 'custom_type': None, 'team_id': '4659923', 'deleted': False, 'url': 'https://app.clickup.com/t/86c3wrn3a', 'access': True}</t>
  </si>
  <si>
    <t xml:space="preserve">86c3wq0p7</t>
  </si>
  <si>
    <t xml:space="preserve">Erjot</t>
  </si>
  <si>
    <t xml:space="preserve">allegro@erjot.pl</t>
  </si>
  <si>
    <t xml:space="preserve">9120001917</t>
  </si>
  <si>
    <t xml:space="preserve">3597</t>
  </si>
  <si>
    <t xml:space="preserve">669435991</t>
  </si>
  <si>
    <t xml:space="preserve">86c3wpwn1</t>
  </si>
  <si>
    <t xml:space="preserve">Grupa MARKA24 Sp. z o.o. Sp. k</t>
  </si>
  <si>
    <t xml:space="preserve">sklep@ratujesz.pl</t>
  </si>
  <si>
    <t xml:space="preserve">9581677096</t>
  </si>
  <si>
    <t xml:space="preserve">16775</t>
  </si>
  <si>
    <t xml:space="preserve">785905095</t>
  </si>
  <si>
    <t xml:space="preserve">{'id': '86c4082tf', 'name': 'Grupa MARKA24 Sp. z o.o. Sp.k.', 'status': 'akceptacja', 'color': '#008844', 'custom_type': None, 'team_id': '4659923', 'deleted': False, 'url': 'https://app.clickup.com/t/86c4082tf', 'access': True}</t>
  </si>
  <si>
    <t xml:space="preserve">86c3wncv1</t>
  </si>
  <si>
    <t xml:space="preserve">PHU Portal sp. z o.o.</t>
  </si>
  <si>
    <t xml:space="preserve">portalgd@portalgd.pl</t>
  </si>
  <si>
    <t xml:space="preserve">5830005779</t>
  </si>
  <si>
    <t xml:space="preserve">4022766</t>
  </si>
  <si>
    <t xml:space="preserve">663999959</t>
  </si>
  <si>
    <t xml:space="preserve">{'id': '86c3xgn7a', 'name': 'PHU Portal Sp. z o.o.', 'status': 'akceptacja', 'color': '#008844', 'custom_type': None, 'team_id': '4659923', 'deleted': False, 'url': 'https://app.clickup.com/t/86c3xgn7a', 'access': True}</t>
  </si>
  <si>
    <t xml:space="preserve">86c3wjnrd</t>
  </si>
  <si>
    <t xml:space="preserve">EITALIA Krystian Krupa</t>
  </si>
  <si>
    <t xml:space="preserve">BLT_5047946_2dfa8be53dd29fe8b9effca1425f217c216451477583784e0b7d7dbabfabee3edd8a0645fbf98db535f50f5bfefa93bc5ee512ee68404fa84cb7ad2d205be1a3a92f51671dd566f791bc1139882159f9c3c98eb2618d689f8640b796ccd92b711cf04c40317166d5ebdcf2e26351bc66f5134e3c6a611a155ebd
BLT_5047946_4036ab72e6d196a1496c67f88db179d7413cb5f4ee8563c94a667000def958b27221b935d45c273c3e78444b3570dcf4c7e5e3c5297752e1ab68481a5be78d538fb1b641dcefc2b52506ffb310ae777a252cd1254168dfe2e13630d3f56275ac669563b18f068b0ab4e626ce4040c0831943fd76e878b3ec2454
BLT_5047946_c07ae17b39377f263637d7b4f1e09c3d8d447473932d5cbde851f3c26b4f291270148db7581f7ec743a29fd006c0955c2f610d8302260f06cf7862fed69aa6c70198cca93faade2fa9ffe6c1152e0d58d1b44795bdda0df4e73067d4f807fa51508796bc1c839fc24a42b95bff26a2d2c99b286122439bddc96a</t>
  </si>
  <si>
    <t xml:space="preserve">eitalia@vp.pl</t>
  </si>
  <si>
    <t xml:space="preserve">5792101994</t>
  </si>
  <si>
    <t xml:space="preserve">5047946</t>
  </si>
  <si>
    <t xml:space="preserve">{'id': '86c4x2u8b', 'name': 'EITALIA Krstian Krupa ', 'status': 'merchants', 'color': '#87909e', 'custom_type': 3, 'team_id': '4659923', 'deleted': False, 'url': 'https://app.clickup.com/t/86c4x2u8b', 'access': True}</t>
  </si>
  <si>
    <t xml:space="preserve">{'id': '86c4dxwg9', 'name': 'EITALIA Krystian Krupa', 'status': 'akceptacja', 'color': '#008844', 'custom_type': None, 'team_id': '4659923', 'deleted': False, 'url': 'https://app.clickup.com/t/86c4dxwg9', 'access': True}</t>
  </si>
  <si>
    <t xml:space="preserve">86c3wa9af</t>
  </si>
  <si>
    <t xml:space="preserve">CYBERGADGETS.PL SPÓŁKA Z OGRANICZONĄ ODPOWIEDZIALNOŚCIĄ</t>
  </si>
  <si>
    <t xml:space="preserve">biuro@cybergadgets.pl</t>
  </si>
  <si>
    <t xml:space="preserve">6562351707</t>
  </si>
  <si>
    <t xml:space="preserve">5010463</t>
  </si>
  <si>
    <t xml:space="preserve">+48730202745</t>
  </si>
  <si>
    <t xml:space="preserve">1749088800000</t>
  </si>
  <si>
    <t xml:space="preserve">86c3w9qet</t>
  </si>
  <si>
    <t xml:space="preserve">Zakład Produkcyjno-Handlowy Moto-Mer</t>
  </si>
  <si>
    <t xml:space="preserve">moto-mer@wp.pl</t>
  </si>
  <si>
    <t xml:space="preserve">7260132765</t>
  </si>
  <si>
    <t xml:space="preserve">3008902</t>
  </si>
  <si>
    <t xml:space="preserve">{'id': '86c3ze4rh', 'name': 'Zakład Produkcyjno-Handlowy Moto-Mer', 'status': 'akceptacja', 'color': '#008844', 'custom_type': None, 'team_id': '4659923', 'deleted': False, 'url': 'https://app.clickup.com/t/86c3ze4rh', 'access': True}</t>
  </si>
  <si>
    <t xml:space="preserve">86c3w8n2n</t>
  </si>
  <si>
    <t xml:space="preserve">Polanglo Sp. z o.o.</t>
  </si>
  <si>
    <t xml:space="preserve">15.07.  info od opiekuna - Klient twierdzi że nie ma mocy przerobowych na dodanie tagów do tej puli produktów. Mocno naciskałem, pokazałem jak mogą to masowo robić i oferowałem swoją pomoc ale są mocno na "nie"
11.07. - muszą zaangażować jakiś swój wew. dział do ogarnięcia produktów. Może to potrwać. 
09.07. - nadal 2 produkty 
Tylko 2 produkty do importu - nie przypisali tagów do produktów
Klient zainteresowany, prosi o kontakt, żeby doprecyzować szczegóły.
SM BLT_1001589_484969981bb095b15b5058c42eddb6e115350bfc2e594bc303cf30227b7bd0be919656c7c893151f5b2b06c12ba60f3c59b06f62955eaf8f28e086bafc66e2f23425e807c9dcf9724f7ade6670d60842f0ae395b36e817b25066089b1114cc2eb3819cedf9d6708748e15ff26a735065c6c6ef5e1ccabcbfe9ad
GREAT
BLT_1001589_eee8132229b146544c64df0234af45df92d4aa8cdc4a5144aa65a16ef563103561cbb94abe3b738ec1f66a735e2b53b85889c8c0226106cd67d900f1ac80d6d714f71df47cf045a5c2cc0dd378d1689c8dede4af545895156320e0be18cb8b3627de46dcc4e91590e2563ec0a3e6019cf95a49fdc040153dfc80
EXTRA
BLT_1001589_8579c2d2e42e0172f7210f321bfbfad05ebd5220105277b4f255981b93b59cbff4bf3363461bc5d08731e621913fe0919328f6f030aea3d2b6d16ce9aaf8decf7855d1e7f19ff9e5e9c4bd274c4d735ed257c815b4579695713586bfd9afc124bbbebef4ea64db590e40e303cf461c3a38992e899a93d55adcfa</t>
  </si>
  <si>
    <t xml:space="preserve">m.wojtkowska@polanglo.pl</t>
  </si>
  <si>
    <t xml:space="preserve">5272076913</t>
  </si>
  <si>
    <t xml:space="preserve">1001589</t>
  </si>
  <si>
    <t xml:space="preserve">+48695451079</t>
  </si>
  <si>
    <t xml:space="preserve">http://polanglo.pl</t>
  </si>
  <si>
    <t xml:space="preserve">{'id': '86c41q1a5', 'name': 'Polanglo Sp. z o.o.', 'status': 'akceptacja', 'color': '#008844', 'custom_type': None, 'team_id': '4659923', 'deleted': False, 'url': 'https://app.clickup.com/t/86c41q1a5', 'access': True}</t>
  </si>
  <si>
    <t xml:space="preserve">86c3w6u1g</t>
  </si>
  <si>
    <t xml:space="preserve">SKIBI DAWID CHWEDORUK</t>
  </si>
  <si>
    <t xml:space="preserve">Ponowny kontakt 11.06 - brak odbioru / SA.</t>
  </si>
  <si>
    <t xml:space="preserve">skibi.info@gmail.com</t>
  </si>
  <si>
    <t xml:space="preserve">5372658141</t>
  </si>
  <si>
    <t xml:space="preserve">3030717</t>
  </si>
  <si>
    <t xml:space="preserve">+48517081676</t>
  </si>
  <si>
    <t xml:space="preserve">https://allegro.pl/uzytkownik/SkibiStore?srsltid=AfmBOoo-P9zSbrak4Tkn0GAAhqq2quKsyrDbCJqws_PMvokiuprv_6v8</t>
  </si>
  <si>
    <t xml:space="preserve">86c3w5yyp</t>
  </si>
  <si>
    <t xml:space="preserve">Anna Guenther DESIGN AG</t>
  </si>
  <si>
    <t xml:space="preserve">Klient zainteresowany, prosi o kontakt, klient anglojęzyczny, ale mówi również po polsku. Sprzedaje meble.</t>
  </si>
  <si>
    <t xml:space="preserve">org@wonder-tech.io</t>
  </si>
  <si>
    <t xml:space="preserve">6772309195</t>
  </si>
  <si>
    <t xml:space="preserve">1008542</t>
  </si>
  <si>
    <t xml:space="preserve">+48784097755</t>
  </si>
  <si>
    <t xml:space="preserve">https://wonder.pl/</t>
  </si>
  <si>
    <t xml:space="preserve">86c3w5qa2</t>
  </si>
  <si>
    <t xml:space="preserve">HERRINGS POLSKA SPÓŁKA Z OGRANICZONĄ ODPOWIEDZIALNOŚCIĄ</t>
  </si>
  <si>
    <t xml:space="preserve">Klient zainteresowany wejściem, prosi o więcej szczegółów, prosi o kontakt w piątek 06.06. ponieważ od niedzieli jest na urlopie.</t>
  </si>
  <si>
    <t xml:space="preserve">biuro@herrings.pl</t>
  </si>
  <si>
    <t xml:space="preserve">5792299068</t>
  </si>
  <si>
    <t xml:space="preserve">5030688</t>
  </si>
  <si>
    <t xml:space="preserve">+48886200501</t>
  </si>
  <si>
    <t xml:space="preserve">http://herrings.pl</t>
  </si>
  <si>
    <t xml:space="preserve">86c3w5c9p</t>
  </si>
  <si>
    <t xml:space="preserve">EREADY SPÓŁKA Z OGRANICZONĄ ODPOWIEDZIALNOŚCIĄ</t>
  </si>
  <si>
    <t xml:space="preserve">Duży klient, jest mocno zainteresowany, sprzedaje karmy dla zwierząt. Prosi o kontakt telefoniczny, bo ma kilka pytań. 
Na urlopie do 15.07</t>
  </si>
  <si>
    <t xml:space="preserve">biuro@eready.biz</t>
  </si>
  <si>
    <t xml:space="preserve">8952128668</t>
  </si>
  <si>
    <t xml:space="preserve">4007331</t>
  </si>
  <si>
    <t xml:space="preserve">661121030</t>
  </si>
  <si>
    <t xml:space="preserve">http://cocokarma.pl</t>
  </si>
  <si>
    <t xml:space="preserve">86c3w5527</t>
  </si>
  <si>
    <t xml:space="preserve">REVOLUTION BEAUTY POLSKA SPÓŁKA Z OGRANICZONĄ ODPOWIEDZIALNOŚCIĄ</t>
  </si>
  <si>
    <t xml:space="preserve">przemyslaw.lewandowski@rebelrebel.pl</t>
  </si>
  <si>
    <t xml:space="preserve">6751757474</t>
  </si>
  <si>
    <t xml:space="preserve">5017711</t>
  </si>
  <si>
    <t xml:space="preserve">+48535089198</t>
  </si>
  <si>
    <t xml:space="preserve">{'id': '86c3w67wa', 'name': 'REVOLUTION BEAUTY POLSKA Sp. z o.o', 'status': 'akceptacja', 'color': '#008844', 'custom_type': None, 'team_id': '4659923', 'deleted': False, 'url': 'https://app.clickup.com/t/86c3w67wa', 'access': True}</t>
  </si>
  <si>
    <t xml:space="preserve">86c3w52hr</t>
  </si>
  <si>
    <t xml:space="preserve">Krzysztof Jakobi Visage</t>
  </si>
  <si>
    <t xml:space="preserve">madein_usa@op.pl</t>
  </si>
  <si>
    <t xml:space="preserve">5591400158</t>
  </si>
  <si>
    <t xml:space="preserve">5040624</t>
  </si>
  <si>
    <t xml:space="preserve">696074848</t>
  </si>
  <si>
    <t xml:space="preserve">https://evisage.pl/</t>
  </si>
  <si>
    <t xml:space="preserve">86c3w4uh3</t>
  </si>
  <si>
    <t xml:space="preserve">DANIEL MAREK D &amp; M</t>
  </si>
  <si>
    <t xml:space="preserve">Klient zainteresowany, prosi o przesłanie maila z ofertą oraz kontakt telefoniczny, ale najwcześniej od poniedziałku 09.06 (obecnie chory)</t>
  </si>
  <si>
    <t xml:space="preserve">daniel.marek@hoalte.pl</t>
  </si>
  <si>
    <t xml:space="preserve">9491920127</t>
  </si>
  <si>
    <t xml:space="preserve">3012954</t>
  </si>
  <si>
    <t xml:space="preserve">+48607834594</t>
  </si>
  <si>
    <t xml:space="preserve">https://best4car.pl/</t>
  </si>
  <si>
    <t xml:space="preserve">86c3w3pz2</t>
  </si>
  <si>
    <t xml:space="preserve">Family Business Dominika Łukasik</t>
  </si>
  <si>
    <t xml:space="preserve">SM: BLT_3030719_716423a76b80e2d682981e73330eacafbc228a2c71b1d866fd214d8546454581c2a73c5c6620f9097b54c5344d7890b6ade86ab3ac1b40be1bface56e2037f6278dd64a9f2ffd51584e67d78de8cf496c09d5045bb26a99840b4f4de61d7d114d4f4b1fc40c0cba5ad9c76c0c998f558c0b4301bed5810f83207
GS: BLT_3030719_63af69a96fbbf94518c7c54e086dec5f33fc2aa5b0e74a1224db2f77bc8d756c1aa4ae70dce442fcf332bb724b954a1e0142835b9d45fe4e303c824c9a172fae769d7e402ed75259eea84296bed74596d72f4048dad33d59cdfff5dd33468d2e904debe8cda15d8cea7052f2e72fba96f5a51ffc23a7053067cf
ES: BLT_3030719_63c40bf8a2aea2ca0e68358dba040b89ccb706112954da0c26f9c2cbd53b20146ad9be58f807bad2f06356370edbff8208f58a1613b3d41435e48f7d8ef060b5f41ea5dd1f8dece13dc9849c2b39e95c32a87be06546f6488454e6183d2cccd1cb6d38ead1f2e259281eb47cc025f1a4d754c38569f72a1e7c23</t>
  </si>
  <si>
    <t xml:space="preserve">kontakt.labadabdab@gmail.com</t>
  </si>
  <si>
    <t xml:space="preserve">8681750490</t>
  </si>
  <si>
    <t xml:space="preserve">3030719</t>
  </si>
  <si>
    <t xml:space="preserve">797877070</t>
  </si>
  <si>
    <t xml:space="preserve">86c3w2trv</t>
  </si>
  <si>
    <t xml:space="preserve">FOSET</t>
  </si>
  <si>
    <t xml:space="preserve">BLT_10019_be60fcd926f817f1810d568545a558f5967fa7755f23a2b56eaec8cb211fbeac1e70f43acf2de016b2ed1bb7aa6442f14e6b1e8295bba26abaf7be9c4d61a6c84410829cfbd7ef11eb7f5dc39cc2c1610dd2eecc8cd40a32e57594617abb260805a3007497f45c3598450084653f076146b1eabc8022e1e10e953d
BLT_10019_b27ad8adf9445fc6c966555ae3ab85ba8280e7fcca36122de95e88ac54c73216f232988a721230f62faecd2c8c5058811d7017a01cf6fa395bf187a860f4fb93eb8066adae34baa4791b696fc81901f7eb58e8e2cc7e84de4fd16910cf8aaa7862e8113ac5c43e91816510627dd522f9b08776b221ab0fb1369a48
BLT_10019_6f824210b50654787004eb70a3641a374467d2430a5c3a05df44a96294e60edf957ab11b771404cfdd30ef5744e18dd7ad59e54cc8bb912c647d2b8303e02c18ff2757a3f1eaaaae7ea6dd146c915bdbc248465d33a5455d11a1aa13e214c3e84f06b7b52ffab029bedb94e2aca3df68a4f54aabeb8d1026054100</t>
  </si>
  <si>
    <t xml:space="preserve">diykingxxl@gmail.com</t>
  </si>
  <si>
    <t xml:space="preserve">9552204395</t>
  </si>
  <si>
    <t xml:space="preserve">10019</t>
  </si>
  <si>
    <t xml:space="preserve">666086168</t>
  </si>
  <si>
    <t xml:space="preserve">http://LittleAngel.pl  /  Pinets.pl / 	FRAISE.pl / NextHook sklep</t>
  </si>
  <si>
    <t xml:space="preserve">{'id': '86c3zdkej', 'name': 'FOSET Paweł Szubczyński', 'status': 'akceptacja', 'color': '#008844', 'custom_type': None, 'team_id': '4659923', 'deleted': False, 'url': 'https://app.clickup.com/t/86c3zdkej', 'access': True}</t>
  </si>
  <si>
    <t xml:space="preserve">86c3vu6r9</t>
  </si>
  <si>
    <t xml:space="preserve">AWKS Trade</t>
  </si>
  <si>
    <t xml:space="preserve">Klient sprzedaje głównie zabawki i akcesoria dla zwierząt, prosi o przedstawienie oferty.
poniedziałek 30.06 15 spotkanie online
SM BLT_13649_e9b4910823afbcca7761b7c568c299e52e0cfb72637fb98a8fdd99786e6f848ea2bf0ec01303daba799735c2b758b87fcbd1f489a71d54b7b8509bea20c8613cac238402d48f2b7516af49f5070c02b98f9c94b3e6211f0650f93ea5d7f66f9e788403b370893720a52dab9494f5ab8b19aa6599aefd66279ad0f1
GREAT
BLT_13649_acebafdbf25051d5d8bdf19deaa9e679311adfdd8f8d75eba4709f0014294ae183a950545da51135e8ce5d81da26f91847250d2877dedd9083435c9bdfba836c948aa76ad36143b2bcce401a13e93c0a5e77605666e475d7664626ae5edff98b3c9ec05f2ae02b8c282ff7c81665267ba4d56c2f447574df774757
EXTRA
BLT_13649_64a7e056d6c92c2020fb50d7ec6fa5636e3800f0a7627ea3a5065aed198bb9387b9f7009967c27757acf5adb36e9fb39db7b8e9e196fcfbd6905909542b28a59fab1e4536abebeca731c116eefd437215303a8ac13b391fd60c4c0e97bda8a61b0b8b9883035fa76c872ae5d772ceadf62f6170bf8c77c47093c7e</t>
  </si>
  <si>
    <t xml:space="preserve">office@awkstrade.pl</t>
  </si>
  <si>
    <t xml:space="preserve">6581892947</t>
  </si>
  <si>
    <t xml:space="preserve">13649</t>
  </si>
  <si>
    <t xml:space="preserve">600642714</t>
  </si>
  <si>
    <t xml:space="preserve">http://awkstrade.pl</t>
  </si>
  <si>
    <t xml:space="preserve">{'id': '86c4v49mc', 'name': 'AWKS Trade Artur Wudarczyk', 'status': 'merchants', 'color': '#87909e', 'custom_type': 3, 'team_id': '4659923', 'deleted': False, 'url': 'https://app.clickup.com/t/86c4v49mc', 'access': True}</t>
  </si>
  <si>
    <t xml:space="preserve">{'id': '86c46d9mk', 'name': 'AWKS Trade Artur Wudarczyk', 'status': 'akceptacja', 'color': '#008844', 'custom_type': None, 'team_id': '4659923', 'deleted': False, 'url': 'https://app.clickup.com/t/86c46d9mk', 'access': True}</t>
  </si>
  <si>
    <t xml:space="preserve">86c3vg3wq</t>
  </si>
  <si>
    <t xml:space="preserve">Promodist Dominik Polak</t>
  </si>
  <si>
    <t xml:space="preserve">11.06. 
Zdublowane EANy, a te które pozostały nie mają opisów 
SH
BLT_5040738_36de8ad12179d40f1e1a98127c0922b97108b7fb2f3cc03d7b8e3220f75f4fbd3d2844f624837d18885cbe22ee0642c04969a6112cf01cedacbef7c833853f6e2b85291f6a315c58c637d4d8624362f9414d442981c225ef321570fabacb1d00dc3fce760715db76ac6803a12d463fcf666482649d222b59826a
GREAT
BLT_5040738_284991a4120c50bc0c6958ea6c7cf444b7203ec7a73124adf01ec7de6292d6a928169a6e10ebf70e522bac05cd2038a8b5324e03d064358fd3d9dc75454f00bdc36216093b2415b546e17afba46a6cd387361c29efec1670bb34de1d47c5ce1e5e55a4aaa3ac7c0e1873e2358ad8d22bee4f324ceee9b0898957
EXTRA
BLT_5040738_400dbceac17b74a6eda1d2417ceccd5064e161ea52248c54b5c404abceac1ee2e3737333193e4ed766d8964ee47aef87b161acfff0c55866cbac1e5ef1d0f72d956338f562ac898eb66ad69c737055e9984cd5d5b0141db27edb709113d44a401f4745f092ecfe95c110780a20e5240413efe672198e7141f131</t>
  </si>
  <si>
    <t xml:space="preserve">agnieszka.mirowska@pol-mak.pl</t>
  </si>
  <si>
    <t xml:space="preserve">7132632456</t>
  </si>
  <si>
    <t xml:space="preserve">5040738</t>
  </si>
  <si>
    <t xml:space="preserve">508898834</t>
  </si>
  <si>
    <t xml:space="preserve">1749002400000</t>
  </si>
  <si>
    <t xml:space="preserve">{'id': '86c3xr79d', 'name': 'Promodist Dominik Polak', 'status': 'merchants', 'color': '#87909e', 'custom_type': 3, 'team_id': '4659923', 'deleted': False, 'url': 'https://app.clickup.com/t/86c3xr79d', 'access': True}</t>
  </si>
  <si>
    <t xml:space="preserve">{'id': '86c3vnh8h', 'name': 'Promodist Dominik Polak', 'status': 'akceptacja', 'color': '#008844', 'custom_type': None, 'team_id': '4659923', 'deleted': False, 'url': 'https://app.clickup.com/t/86c3vnh8h', 'access': True}</t>
  </si>
  <si>
    <t xml:space="preserve">86c3vejhn</t>
  </si>
  <si>
    <t xml:space="preserve">YourStyle.pl Radosław Ociepka</t>
  </si>
  <si>
    <t xml:space="preserve">radoslaw.ociepka@eroplace.pl</t>
  </si>
  <si>
    <t xml:space="preserve">9691347514</t>
  </si>
  <si>
    <t xml:space="preserve">14580</t>
  </si>
  <si>
    <t xml:space="preserve">+48600876937</t>
  </si>
  <si>
    <t xml:space="preserve">{'id': '86c3vemqk', 'name': 'YOURSTYLE RADOSLAW OCIEPKA', 'status': 'akceptacja', 'color': '#008844', 'custom_type': None, 'team_id': '4659923', 'deleted': False, 'url': 'https://app.clickup.com/t/86c3vemqk', 'access': True}</t>
  </si>
  <si>
    <t xml:space="preserve">86c3vebzw</t>
  </si>
  <si>
    <t xml:space="preserve">9691557921</t>
  </si>
  <si>
    <t xml:space="preserve">86c3v4q5r</t>
  </si>
  <si>
    <t xml:space="preserve">KACZMAREK - ZAKRZEWSKI SPÓŁKA JAWNA</t>
  </si>
  <si>
    <t xml:space="preserve">internet@kz.com.pl</t>
  </si>
  <si>
    <t xml:space="preserve">8290006907</t>
  </si>
  <si>
    <t xml:space="preserve">18041</t>
  </si>
  <si>
    <t xml:space="preserve">438232530</t>
  </si>
  <si>
    <t xml:space="preserve">86c3uzezx</t>
  </si>
  <si>
    <t xml:space="preserve">ADLER SPÓŁKA Z OGRANICZONĄ ODPOWIEDZIALNOŚCIĄ</t>
  </si>
  <si>
    <t xml:space="preserve">export11@adlereurope.eu</t>
  </si>
  <si>
    <t xml:space="preserve">5272433253</t>
  </si>
  <si>
    <t xml:space="preserve">4029872</t>
  </si>
  <si>
    <t xml:space="preserve">+48604193959</t>
  </si>
  <si>
    <t xml:space="preserve">1748916000000</t>
  </si>
  <si>
    <t xml:space="preserve">{'id': '86c3v4w9m', 'name': 'Adler Sp. z o.o.', 'status': 'akceptacja', 'color': '#008844', 'custom_type': None, 'team_id': '4659923', 'deleted': False, 'url': 'https://app.clickup.com/t/86c3v4w9m', 'access': True}</t>
  </si>
  <si>
    <t xml:space="preserve">86c3uy5yn</t>
  </si>
  <si>
    <t xml:space="preserve">BE-ACTIVE.PL Sp. z o. o.</t>
  </si>
  <si>
    <t xml:space="preserve">Była rozmowa na expo</t>
  </si>
  <si>
    <t xml:space="preserve">aleksandra@be-active.pl</t>
  </si>
  <si>
    <t xml:space="preserve">7011001550</t>
  </si>
  <si>
    <t xml:space="preserve">1002642</t>
  </si>
  <si>
    <t xml:space="preserve">+48794699900</t>
  </si>
  <si>
    <t xml:space="preserve">https://be-active.pl/</t>
  </si>
  <si>
    <t xml:space="preserve">1747101600000</t>
  </si>
  <si>
    <t xml:space="preserve">86c3uy4ar</t>
  </si>
  <si>
    <t xml:space="preserve">WINTECH PRODUCTION GROUP SPÓŁKA Z OGRANICZONĄ ODPOWIEDZIALNOŚCIĄ</t>
  </si>
  <si>
    <t xml:space="preserve">dev@wintech.pl</t>
  </si>
  <si>
    <t xml:space="preserve">6661992800</t>
  </si>
  <si>
    <t xml:space="preserve">5002432</t>
  </si>
  <si>
    <t xml:space="preserve">+48632162500</t>
  </si>
  <si>
    <t xml:space="preserve">86c3uy1gp</t>
  </si>
  <si>
    <t xml:space="preserve">MK Plastimex Sp. z o.o.</t>
  </si>
  <si>
    <t xml:space="preserve">SM:
BLT_6002183_a1eac3c5a509fca7ce6b91498120d900695aea5f561cb0d99ca238b63853fb708464dc4cabebf0394cad8a43a9082e00f81f86b70f641616e6eb01b9a891302f6aa340104ad79951c8e54fc13c652e1d820286016bd97bcf7e950f22cc5c33c0a972ff87507542c09b5c182009cec7e98e99929dc8d69429e8d1   
Great:
BLT_6002183_d6afcda364ace930819d7c31c1015524c689618da71592c4d1e79411dc71c158fd3b27380647a3f62958f3fec1b2eb5d44ac56d01283790c0fc9a7844dd761010a738f8afbd09066fc54ceacd1e6daa8877195a66ca6f0ba4a0d53a586eb7ba695e0c2697728d6e78799fdea2cf0e1812b327fb1e32d1f4aeca2
Extra:
BLT_6002183_742164584aa51bc5d17f19f0767f9294f0764ff071a2c3f23f0d586e2cf46dd685ac1f352e012d1b8867580d6e6aa322b1ae135bb5f5c67632a51b0e3edd1c66bda1097f4f558fa0181b0fbd7cf68299d58e8f7e9fcd963cc56b67329fcb12864c329a12fd5cf05bb9e6e9175cc87d0b4cbf255aaeceb70ca94a</t>
  </si>
  <si>
    <t xml:space="preserve">mkplastimex@gmail.com</t>
  </si>
  <si>
    <t xml:space="preserve">5372625621</t>
  </si>
  <si>
    <t xml:space="preserve">6002183</t>
  </si>
  <si>
    <t xml:space="preserve">+48601277275</t>
  </si>
  <si>
    <t xml:space="preserve">{'id': '86c3zv40w', 'name': 'MK Plastimex Sp. z o.o.', 'status': 'akceptacja', 'color': '#008844', 'custom_type': None, 'team_id': '4659923', 'deleted': False, 'url': 'https://app.clickup.com/t/86c3zv40w', 'access': True}</t>
  </si>
  <si>
    <t xml:space="preserve">86c3uv9br</t>
  </si>
  <si>
    <t xml:space="preserve">HOP DESIGN SP ZOO</t>
  </si>
  <si>
    <t xml:space="preserve">Merchant ID 2668 - SH
BLT_2668_d3e0094bb97f1e867b8e6da8832f808c336e9d344aa134b082677a8e481994b26297dd23bdc6e0b71eb5df31a534e615f4bac346bbc69bd04c1fe1afc87bdf6ef9c54454bee5291facb8ce1d4258ff4d4229bbd6d53c2ef75bb54831cc7b7e46b40e077ca85a0a3f2360cb0dc8106867e2a3740d39641fbfd010218
Merchant ID 2668 - GREAT
BLT_2668_9f9c0400d05409b8c79c50cf90a236526c0f34342acbadb69b41c486098b355fcb09b32ebf00ab2affd0cddccfef32d1a71810ce9ef8690c7abd3367bbcf9d77e0c3103ba9e346c07f1fde72008cf11c4ac094e8239fef7f72acdbb0a0ee149dd8807436bb9f14fa080b73f948cfdf5b02678d848f199263fd2e5a7
Merchant ID 2668 - EXTRA
BLT_2668_33f231d6709faa6ab7ab3f7cc8e791ba6904bb510f99986576a633b728bf32330d17cd4d3dd47361672971fa1769a56928619c24282b5e7f3d192ea9879d8792a0cb1406cc097b07047c0d3d2cca69df02d32cf24755f91fcf1b0580d78dd64254de57089722e0a201658dfd4bfa7a1827cbd84b568f87838320251</t>
  </si>
  <si>
    <t xml:space="preserve">konradhop@gmail.com</t>
  </si>
  <si>
    <t xml:space="preserve">6793139114</t>
  </si>
  <si>
    <t xml:space="preserve">2668</t>
  </si>
  <si>
    <t xml:space="preserve">535635015</t>
  </si>
  <si>
    <t xml:space="preserve">{'id': '86c4nry52', 'name': 'HOP DESIGN SP ZOO', 'status': 'merchants', 'color': '#87909e', 'custom_type': 3, 'team_id': '4659923', 'deleted': False, 'url': 'https://app.clickup.com/t/86c4nry52', 'access': True}</t>
  </si>
  <si>
    <t xml:space="preserve">{'id': '86c3xr9h3', 'name': 'HOP DESIGN SP ZOO', 'status': 'akceptacja', 'color': '#008844', 'custom_type': None, 'team_id': '4659923', 'deleted': False, 'url': 'https://app.clickup.com/t/86c3xr9h3', 'access': True}</t>
  </si>
  <si>
    <t xml:space="preserve">86c3uugrw</t>
  </si>
  <si>
    <t xml:space="preserve">Quba Cafe Serwis Kubiak - Sp.J.</t>
  </si>
  <si>
    <t xml:space="preserve">p.kubiak@qcs.pl</t>
  </si>
  <si>
    <t xml:space="preserve">7292636374</t>
  </si>
  <si>
    <t xml:space="preserve">14970</t>
  </si>
  <si>
    <t xml:space="preserve">509109364</t>
  </si>
  <si>
    <t xml:space="preserve">86c3utuuy</t>
  </si>
  <si>
    <t xml:space="preserve">Home Screen Distribution Sp. z o.o.</t>
  </si>
  <si>
    <t xml:space="preserve">info@homescreen.pl</t>
  </si>
  <si>
    <t xml:space="preserve">6692564726</t>
  </si>
  <si>
    <t xml:space="preserve">1098</t>
  </si>
  <si>
    <t xml:space="preserve">+48793237970</t>
  </si>
  <si>
    <t xml:space="preserve">https://homescreen.pl</t>
  </si>
  <si>
    <t xml:space="preserve">86c3uqccn</t>
  </si>
  <si>
    <t xml:space="preserve">5833536023</t>
  </si>
  <si>
    <t xml:space="preserve">86c3ubxea</t>
  </si>
  <si>
    <t xml:space="preserve">FHU Tomasz Izbiński</t>
  </si>
  <si>
    <t xml:space="preserve">BLT_3006194_24b37cda21a4ca309a5779b1c50fa1370f209a90d1e1ee03f00c4b917f6dcf38d416a30e89d2d37b8603d54cff7d4a29c24764b6c62e2168ca0239c2953e72ade85588ac759e786dce8ebe47bf95a28d9a18f51184ece4b0daf2c7c5695b806ddaeac34ab09848d073f2c22173c79184173ad2f73dfe60865cf3
BLT_3006194_d8d4cf92f3316ba922c513c3f7cf4aede825ccf6882b6b39b5efcb82a61209ad747273248f632a936a71a9c7db8b6d08fe0279b51879ca3f3553e2a60b2be6267ee4f7a3341045fdd75c07106a14c258a6e1a15d0d32749de25f99e5e6f96771a3b3ad453c0f2339e75d72d1c468c9512720bd5cb7ff178d7619
BLT_3006194_ebe149543f1ae06688278959c3b9082a68e585dbced919da2121ac3ec5ee71a4c042f74eec2ddcd19ebdbd3cd75436577c037f9745d8fff80e52f77464c5ceea50b45eba22ee238b7028963caa6afaa1cdb1379512b99fe430f8055d8e017174ebd2bd5846f8d8c6442c78e30e118121d32d5d84264f42b9d2e9</t>
  </si>
  <si>
    <t xml:space="preserve">tomaszizbinski@outlook.com</t>
  </si>
  <si>
    <t xml:space="preserve">9910339177</t>
  </si>
  <si>
    <t xml:space="preserve">3006194</t>
  </si>
  <si>
    <t xml:space="preserve">+48663781173</t>
  </si>
  <si>
    <t xml:space="preserve">https://www.narzedzio-maniak.pl/</t>
  </si>
  <si>
    <t xml:space="preserve">1748829600000</t>
  </si>
  <si>
    <t xml:space="preserve">{'id': '86c3zk81v', 'name': 'FHU TOMASZ IZBIŃSKI', 'status': 'merchants', 'color': '#87909e', 'custom_type': 3, 'team_id': '4659923', 'deleted': False, 'url': 'https://app.clickup.com/t/86c3zk81v', 'access': True}</t>
  </si>
  <si>
    <t xml:space="preserve">{'id': '86c3uc27g', 'name': 'FHU TOMASZ IZBIŃSKI', 'status': 'akceptacja', 'color': '#008844', 'custom_type': None, 'team_id': '4659923', 'deleted': False, 'url': 'https://app.clickup.com/t/86c3uc27g', 'access': True}</t>
  </si>
  <si>
    <t xml:space="preserve">86c3u9tav</t>
  </si>
  <si>
    <t xml:space="preserve">KPB Spółka z o.o.</t>
  </si>
  <si>
    <t xml:space="preserve">BLT_1000026_82144e4cadd0f86b6ba60cbbd5949c3098ce015b1e284c7f9be7889a97590f1c2a1fd3f08b3f015f58fd65265b0978163f00fd6028ccbeb61fd7a15771a8d307f352151cd9a28e0b9332ef17eeb6781668a454cf6eb6a5db600f997363f30a30e1aff7bb89db4ef17d3699602b590a3a83d35b4bdf699a53326d
BLT_1000026_d12a03fa476e137dd2a48dc37216f3414e85d00132de3e66d07072dec9221a1b4550b2c179421b418bbe4ba98eb5bd60cdb133522eb52d4b7c660063bf223b4ed908ceadfb8ccc67a8a3bed6a9c4a0854e582ab005fae611a5b7d26d7258d0e2bc85a095bce74a136620421cf26d7a3add8353ee91bf27ba66f7
BLT_1000026_18ec76b117cdc2511f8777eea0866b3f055886e4c63e32da6ba5a1a16b03396e844e18bfc03089cae7a37a0631d2a40a202243370bf735155a983dc7af276b68203e2a29860f26d1f33978762de622ca687ff0808a319bf619482980c38a13d69757b98efa067cf78b93cacf572c80ab7f95b7950269bde8e8a1</t>
  </si>
  <si>
    <t xml:space="preserve">b2b@najtanszy-sport.pl</t>
  </si>
  <si>
    <t xml:space="preserve">6482796844</t>
  </si>
  <si>
    <t xml:space="preserve">1000026</t>
  </si>
  <si>
    <t xml:space="preserve">577464123</t>
  </si>
  <si>
    <t xml:space="preserve">https://najtanszy-sport.pl/</t>
  </si>
  <si>
    <t xml:space="preserve">{'id': '86c4045vq', 'name': 'KPB Spółka z o.o.', 'status': 'akceptacja', 'color': '#008844', 'custom_type': None, 'team_id': '4659923', 'deleted': False, 'url': 'https://app.clickup.com/t/86c4045vq', 'access': True}</t>
  </si>
  <si>
    <t xml:space="preserve">86c3u9bu5</t>
  </si>
  <si>
    <t xml:space="preserve">HDWR Global sp.z.o.o</t>
  </si>
  <si>
    <t xml:space="preserve">HDWR SM:
BLT_3029008_3a74a45009227d2d59f2c458f5f48165a809c33113605c5fa0e0e69cd42369341f55cd6211846d10822208b7c4d3556eefeb3fb6b32f91e618bb591d8fb0fbcd221ccd3ff7f468298d331a47c8863c94eb6a3fef8ec66ec12c845d337c2e9fd5c56e5aba7406d2a17777f93b8322f8d3213f74dbe0a25afc23f3
HDWR GREAT:
BLT_3029008_9257614c0941919b7411a300829212b1c97e8427a114caff24622e0f11b23555e7f13c841429d4dcbcb873c8ae6560dfd54450bed20aa07edd24b0e6cceb760ea00df51384e6677c6b4c55594686c39800fedaef7dc279affd054493cb83646868af5899f888b77b7d243570e45107e24542c363ae7ae26c1c4f
HDWR EXTRA:
BLT_3029008_efedc1ea0aa6cae925dec552bc83b6682fc1159391dd80c3850b068623fe1fd7b278aa6e1d8379be0152ff87e4f275245341bcbba3370cb6f33f8300d422f46bb4672305346e6547d323615f598659331541f684f2dd1446ba29fa1fe273f2ace0b80f4e8f9efa86ccc3cf02dc96c934365ee3b6b20d35d65be5</t>
  </si>
  <si>
    <t xml:space="preserve">biuro@hdwr.pl</t>
  </si>
  <si>
    <t xml:space="preserve">7861700636</t>
  </si>
  <si>
    <t xml:space="preserve">3029008</t>
  </si>
  <si>
    <t xml:space="preserve">+48533607506</t>
  </si>
  <si>
    <t xml:space="preserve">https://hdwr.pl/</t>
  </si>
  <si>
    <t xml:space="preserve">{'id': '86c3y9awj', 'name': 'HDWR Global Sp. z o.o.', 'status': 'akceptacja', 'color': '#008844', 'custom_type': None, 'team_id': '4659923', 'deleted': False, 'url': 'https://app.clickup.com/t/86c3y9awj', 'access': True}</t>
  </si>
  <si>
    <t xml:space="preserve">86c3u8ek1</t>
  </si>
  <si>
    <t xml:space="preserve">F.P.H. AJKA-BIS Andrzej Andryka</t>
  </si>
  <si>
    <t xml:space="preserve">BLT_4023121_439b3ab520ee58299a1af968d16576d0d85a6327d768e26a224edfa4fae1ca12f182fef8c52b7ddaf3c7a24507a4143e4cad0a35f4daf0c72dfe6246693aa0ff306d4b76c0c6571914fb7d477ff1fa7cf1fd19cba76e0863075b8239d0732a9cb6d1d0db51fd904071907adfcc411e6bc7d383ba934549e3da44
BLT_4023121_3452b63c083029a1581164b67aaf018686de0b74f4bbd75e348ff80da24b2c37799592b635ef74c7d73a98159fb7c1c1e71358e9007c0fe2c72a1198795165c943110ad698795c4c4fd1eabb0ed210da4d3c01eb97c5b3da89738ea8359604636688aceb7eb62409eaa86d6259b2ba6d45e67582778d02cfb319
BLT_4023121_f677e82548e34c685615c69547f3bedd8953a89200ccfdf1797ea64d3189441b780fdb4ca9c234fbe0b78cc8b68e59dc23f0e4de142f093f5df831fa71afce622a6a61ebddccf4e3413d35dbd49f0e6d0b00e193129afc9e247ed797bfa2c172bc62af40284ab1c7dbc0746b2e2deb4f1cf10b487fbaeb418c40</t>
  </si>
  <si>
    <t xml:space="preserve">szymon.komorowski@ajka.net.pl</t>
  </si>
  <si>
    <t xml:space="preserve">6811745524</t>
  </si>
  <si>
    <t xml:space="preserve">4023121</t>
  </si>
  <si>
    <t xml:space="preserve">+48506295424</t>
  </si>
  <si>
    <t xml:space="preserve">http://ajka.net.pl</t>
  </si>
  <si>
    <t xml:space="preserve">{'id': '86c46u5aj', 'name': 'F.P.H. "AJKA BIS"  Andrzej Andryka', 'status': 'merchants', 'color': '#87909e', 'custom_type': 3, 'team_id': '4659923', 'deleted': False, 'url': 'https://app.clickup.com/t/86c46u5aj', 'access': True}</t>
  </si>
  <si>
    <t xml:space="preserve">{'id': '86c468cn2', 'name': 'F.P.H. AJKA-BIS Andrzej Andryka', 'status': 'akceptacja', 'color': '#008844', 'custom_type': None, 'team_id': '4659923', 'deleted': False, 'url': 'https://app.clickup.com/t/86c468cn2', 'access': True}</t>
  </si>
  <si>
    <t xml:space="preserve">57</t>
  </si>
  <si>
    <t xml:space="preserve">86c3u869k</t>
  </si>
  <si>
    <t xml:space="preserve">NUTRILLA SPÓŁKA Z OGRANICZONĄ ODPOWIEDZIALNOŚCIĄ</t>
  </si>
  <si>
    <t xml:space="preserve">BLT_1001601_0402f89abe91ce67b2c3b6628340160e2706e1d3287daa96cf46cca9b2c78abcc88915c041e0a4d51895c04999d584e2cc8009b9115b2fb1e5d82d46b17c0c13d23d26e97e3d8588ca96d217b6ad3f479916a8ad7ee28265b2ec9a0f069bf8501dc06b41eec3132b2843c8d13e33bdc711a98e7a0f6ae96ebbd8
BLT_1001601_883a86e16c7bc1be96c9c0549f9b41806e53eae96623839f7fb4e28e06b906b8b219ab194451c7ea8d39dda1128aa7b877d9ec6acf848519167d7b8fd80c4e351b5e5ea91940376e45445bbbbd39fda957baa2ca9559624765ab0d31268e86a96bea1d5bd47b6f28da68747c338bb36d6f1b6f673b19342adc62
BLT_1001601_f5cecaac84b79ab8bdb820bb50e026134292c9933dc25eccd8972bcb6b43ddcb3b4c00d67b10125266a5a9d2bedc4556117d604b2dca1e400a40d15c50c00e397b2435aa273b13a58b6dc691e2d33b010ffedcf91187300540c5825cbcda693da391b728884be59687e991e5fb55346857f4fdb703f1ac8756bc</t>
  </si>
  <si>
    <t xml:space="preserve">aneta.warzeszak@nutrilla.pl</t>
  </si>
  <si>
    <t xml:space="preserve">5130281419</t>
  </si>
  <si>
    <t xml:space="preserve">1001601</t>
  </si>
  <si>
    <t xml:space="preserve">+48573548537</t>
  </si>
  <si>
    <t xml:space="preserve">{'id': '86c45ug41', 'name': 'Nutrilla Sp. z o.o.', 'status': 'merchants', 'color': '#87909e', 'custom_type': 3, 'team_id': '4659923', 'deleted': False, 'url': 'https://app.clickup.com/t/86c45ug41', 'access': True}</t>
  </si>
  <si>
    <t xml:space="preserve">{'id': '86c3xqyu3', 'name': 'Nutrilla Sp. z o. o.', 'status': 'akceptacja', 'color': '#008844', 'custom_type': None, 'team_id': '4659923', 'deleted': False, 'url': 'https://app.clickup.com/t/86c3xqyu3', 'access': True}</t>
  </si>
  <si>
    <t xml:space="preserve">86c3u4jx3</t>
  </si>
  <si>
    <t xml:space="preserve">"TARGET HOME" SPÓŁKA Z OGRANICZONĄ ODPOWIEDZIALNOŚCIĄ</t>
  </si>
  <si>
    <t xml:space="preserve">Jest już podłączony jako Shumee
Great
BLT_3000445_189625e8bde26c3b17fd07c28cf23e2f57cc0c3d18f7059f07aaa51cd0124f3de94f881aade43a76cb7695100b04b98ba1da6d493ff094da08df928113d0b74df767277bcd1d15885e1de0967679bf1412881af1a21330d68bd089a8bbea88059d19e45729ae937e7fa86f354389e154a3e6b7b8b7cce373b373
Extra
BLT_3000445_12ccf1f361b5d69454cda6180b9d1b7aa0fb00024b8b6d55c1b635ef6697636d22c80e200b3210fff770d6efbded394f3615fc9135f6978bf1649eca18c664d2677e71152c19faf85c7032420cccceb20656714d3f7928e1000dc9c037c108f25eb0c701cf317381f6fdddd38964f36e3eefd05578345b547e96</t>
  </si>
  <si>
    <t xml:space="preserve">targethome.meble@gmail.com</t>
  </si>
  <si>
    <t xml:space="preserve">6762592373</t>
  </si>
  <si>
    <t xml:space="preserve">3000445</t>
  </si>
  <si>
    <t xml:space="preserve">576214620</t>
  </si>
  <si>
    <t xml:space="preserve">{'id': '86c3yxp9x', 'name': 'Target home', 'status': 'merchants', 'color': '#87909e', 'custom_type': 3, 'team_id': '4659923', 'deleted': False, 'url': 'https://app.clickup.com/t/86c3yxp9x', 'access': True}</t>
  </si>
  <si>
    <t xml:space="preserve">{'id': '86c3yb8pn', 'name': 'Target Home', 'status': 'akceptacja', 'color': '#008844', 'custom_type': None, 'team_id': '4659923', 'deleted': False, 'url': 'https://app.clickup.com/t/86c3yb8pn', 'access': True}</t>
  </si>
  <si>
    <t xml:space="preserve">86c3u4hdw</t>
  </si>
  <si>
    <t xml:space="preserve">Winoszarnia Sp.z.o.o</t>
  </si>
  <si>
    <t xml:space="preserve">SUPER MERCHANT - NOWY
BLT_3012831_d6b5d36127e2041c3d1bd06035616d57201b7d50398ce60220888ab19bb444f6a67855a7118ac130c9297fb401eaa2a3c81d1a674d9d5bffd5d8541bfcc1f54852f50a0fa86d7b1837e86b9f16908fafdfc90339db134b8f6620646695fe1782aca951929e5b1dac3c49afd25ec2047bf6471bbd5f04c55b5082
GREATSTORE 
BLT_3012831_36f398006aba8d892432ba77ce2d8b9aa12de54a898290ec67e12ca61f127c6c18dba9170c871d7297079f2e83424bdaef241eda00d3ed01c9814c5f048af1d201b0c2cd46c773338ea0b199446d6974d04d2466b41eb4ae87829ef35297eaf887880450ffd74bb1a5dda4fd1286cd7559f207c6e6283c328a09
EXTRASTORE 
BLT_3012831_a3fa4565f798a2c135d852213424c561956c926439369550cf73c87e4ce5196c5dab0392790237aadd8b36a223850f2f7bb1e293faea4e5bf19635639cb1c54041127d19d592c8ad5a2ad0f3c4b9679063282fe075a2464f2c12c65ffc9a6a53a0c9f9d0bcbbd34c6d9b7ce356a24b0a3e906cba2dc98fa2d977</t>
  </si>
  <si>
    <t xml:space="preserve">marketplace@winoszarnia.pl</t>
  </si>
  <si>
    <t xml:space="preserve">9472011286</t>
  </si>
  <si>
    <t xml:space="preserve">3012831</t>
  </si>
  <si>
    <t xml:space="preserve">+48508382153</t>
  </si>
  <si>
    <t xml:space="preserve">{'id': '86c3u5p5r', 'name': 'Winoszarnia Sp.z.o.o', 'status': 'akceptacja', 'color': '#008844', 'custom_type': None, 'team_id': '4659923', 'deleted': False, 'url': 'https://app.clickup.com/t/86c3u5p5r', 'access': True}</t>
  </si>
  <si>
    <t xml:space="preserve">86c3u4fvh</t>
  </si>
  <si>
    <t xml:space="preserve">FERTONE Sp. z o.o.</t>
  </si>
  <si>
    <t xml:space="preserve">adam@fertone.pl</t>
  </si>
  <si>
    <t xml:space="preserve">8252194841</t>
  </si>
  <si>
    <t xml:space="preserve">4019525</t>
  </si>
  <si>
    <t xml:space="preserve">+48501064336</t>
  </si>
  <si>
    <t xml:space="preserve">86c3u2b68</t>
  </si>
  <si>
    <t xml:space="preserve">AVM TRADE SPÓŁKA Z OGRANICZONĄ ODPOWIEDZIALNOŚCIĄ</t>
  </si>
  <si>
    <t xml:space="preserve">[BL_ID=4025009]
[FIRMA=AVM TRADE SPÓŁKA Z OGRANICZONĄ ODPOWIEDZIALNOŚCIĄ]
[NIP=7822922901]
[KONTAKT=Paweł Wojdylak]
[EMAIL=sales@avmtrade.eu]
[TELEFON=664193089]
BLT_4025009_f4d974be569d030f1b0b6cd23be384402bc9a11cde1168a95ab48de7da2d565eaddc175f9446c70c0be0673a48860037dc4ccd80f0645afea3074fdfdad1bf9c3b8acb471e0681a3447fa6801a46fba74c0f00ab134d61ec71d29a805deec2108f205f3ff71d7571e211e6769b07d0134fce087fe9e43ad58f76
BLT_4025009_953e3353937f64c183c7a4646f4f923c34d7b1b46e14dd3d457e2ddfe07f83da64dae636724ec4120b1a61786db0367f604a2bd804324dd9d87a34c3a4c3bf93b2587f72359114c9e74d788e2bc5eeeb23c3d772763a5f5880c8e783e62fbdd28a97fa0a7749593bf0f20fd474bcd9385168d88f1c4f9db4c024
BLT_4025009_5af8abf9400d619db9040642334f646b090fcd63dfba89e39b829326985f323843fa05816f94a682317a44b295ddb89ecbd98b47cdce462d7d69b4c2cc5352cb6e77228c945a713252b1873df74d2387b3f19f81602b49898b4ea3f86bb6edf68334e281574ed6fdb11d7d242e2af2ee7888340655e85f200154</t>
  </si>
  <si>
    <t xml:space="preserve">sales@avmtrade.eu</t>
  </si>
  <si>
    <t xml:space="preserve">7822922901</t>
  </si>
  <si>
    <t xml:space="preserve">4025009</t>
  </si>
  <si>
    <t xml:space="preserve">+48789572489</t>
  </si>
  <si>
    <t xml:space="preserve">https://allegro.pl/uzytkownik/AVM_Trade/sklep</t>
  </si>
  <si>
    <t xml:space="preserve">{'id': '86c3xw6zg', 'name': 'AVM Trade Spółka z Ograniczoną Odpowiedzialnością', 'status': 'merchants', 'color': '#87909e', 'custom_type': 3, 'team_id': '4659923', 'deleted': False, 'url': 'https://app.clickup.com/t/86c3xw6zg', 'access': True}</t>
  </si>
  <si>
    <t xml:space="preserve">{'id': '86c3vpcrp', 'name': 'AVM TRADE Sp. z o.o.', 'status': 'akceptacja', 'color': '#008844', 'custom_type': None, 'team_id': '4659923', 'deleted': False, 'url': 'https://app.clickup.com/t/86c3vpcrp', 'access': True}</t>
  </si>
  <si>
    <t xml:space="preserve">86c3u1hfc</t>
  </si>
  <si>
    <t xml:space="preserve">Birdo Joanna Pieczonka</t>
  </si>
  <si>
    <t xml:space="preserve">sklep@birdo.pl</t>
  </si>
  <si>
    <t xml:space="preserve">5881662961</t>
  </si>
  <si>
    <t xml:space="preserve">1005248</t>
  </si>
  <si>
    <t xml:space="preserve">+48535817305</t>
  </si>
  <si>
    <t xml:space="preserve">86c3u0xf4</t>
  </si>
  <si>
    <t xml:space="preserve">Dipiu spółka z ograniczoną odpowiedzialnością</t>
  </si>
  <si>
    <t xml:space="preserve">sklep@dipiu.pl</t>
  </si>
  <si>
    <t xml:space="preserve">8421780577</t>
  </si>
  <si>
    <t xml:space="preserve">1003706</t>
  </si>
  <si>
    <t xml:space="preserve">597251434</t>
  </si>
  <si>
    <t xml:space="preserve">86c3tzt3k</t>
  </si>
  <si>
    <t xml:space="preserve">EINPARTS DISTRIBUTION SPÓŁKA Z OGRANICZONĄ ODPOWIEDZIALNOŚCIĄ</t>
  </si>
  <si>
    <t xml:space="preserve">Shumee S.A. - BLT_3032500_8d6963acac9a517dfb0f85178d2df08ade1d43db0ee8a8c8bb188a5c8dda3e08c2294c9e08c17515990c24cbe4ff1ee297c0afc5e8eb95e86602a1b656d12170b7fd6c6fbc02edbd9742b22f60351cf07ef00979d532992373f402be7837a221a44227999b684ce54309ac988c1d6d73c0f1eea8295f27476e07
GREATSTORE sp. z o.o. - BLT_3032500_7c06a0f31d0a5b81864e06a93baf48223eb42516da71d89853abaebc928c9bb35cdeb57aace635783010cb990a645a2be97915cabe6df7b1923db46df0165c177a50465f877cfc2b6c7376180ab4950e417488cfcad5600b957ba7abc2befabe084a0f0085e0896742e0b6cde10eccc044f9679f5c927b3d1a99
EXTRASTORE sp. z o.o. - BLT_3032500_3e715153e42f5db5068c2518d5a3222f39114057755e008874be844eb69e23f97710e51003c6b894e7081bec32a2ab9b7cf90981ecf5ded613b20989d7f11e6c271c422fd30eb5c626fb6c0517107d7bdae27c2abda3078906f69cb7d4493eee4270d2706e8a7534dc21498009e6f8a837ee5992b3c79d96f337</t>
  </si>
  <si>
    <t xml:space="preserve">tkrystian@einparts.eu</t>
  </si>
  <si>
    <t xml:space="preserve">7662000617</t>
  </si>
  <si>
    <t xml:space="preserve">3032500</t>
  </si>
  <si>
    <t xml:space="preserve">785537054</t>
  </si>
  <si>
    <t xml:space="preserve">{'id': '86c3u6y3m', 'name': 'EINPARTS DISTRIBUTION SP. Z O.O.', 'status': 'akceptacja', 'color': '#008844', 'custom_type': None, 'team_id': '4659923', 'deleted': False, 'url': 'https://app.clickup.com/t/86c3u6y3m', 'access': True}</t>
  </si>
  <si>
    <t xml:space="preserve">86c3tf7er</t>
  </si>
  <si>
    <t xml:space="preserve">ADRIAN DYNEK</t>
  </si>
  <si>
    <t xml:space="preserve">ID: 4012665 (Merchant) SM
BLT_4012665_046e634a0275c9a6500bba9f8e8c25cacded55d27ad11318dad2295c352e7d5ac5f7ceb554a43ed26e670f9c0549a6a66755fee5a0cf2a932a03ece2fa1b936813823dbfc1b11ff55c2c0d9e6142627a169fb3eca04c6634bbc594fa4261a2cedc5bcdc8dfafb75f17b05dcf54c01e0f2b9856c237bf74605550
ID: 4012665 (Merchant) GREAT
BLT_4012665_2c2fb8b851d4cf6d7650b00d6413894002ad241593ea254622f43822c43d210781fcd35f43e80b60c7c06e18730880791c8dec1aba3af8ba1069984b40f550099e49b49d53fef55abc271f5a3a2d5ebc366bc9af936efe777e8cc3d7071462d66d73b8e08f5fb49e77ca7a8358d2a7ab307416b18fc5de9c6b38
ID: 4012665 (Merchant) EXTRA
BLT_4012665_88505a8d3caa752f643b8acb79465b81bbe13c5b286d4de6c45a14ef31cc8d7ac4c533b14d983b58c4ae244e24c8404f7ae5e9c3a1c27229e6b0795ae0c6b98cac9b961bc1401f91d51ee33a4e0f406db88fb814be79b5ffcc9df49521d04ebb50b442d617efae66c3eb7c9d2f8a0958e468be44047f5846b3e7</t>
  </si>
  <si>
    <t xml:space="preserve">adriandynekk@gmail.com</t>
  </si>
  <si>
    <t xml:space="preserve">8252187278</t>
  </si>
  <si>
    <t xml:space="preserve">4012665</t>
  </si>
  <si>
    <t xml:space="preserve">+48790381132</t>
  </si>
  <si>
    <t xml:space="preserve">{'id': '86c3vez52', 'name': 'Adrian Dynek', 'status': 'akceptacja', 'color': '#008844', 'custom_type': None, 'team_id': '4659923', 'deleted': False, 'url': 'https://app.clickup.com/t/86c3vez52', 'access': True}</t>
  </si>
  <si>
    <t xml:space="preserve">86c3t0m87</t>
  </si>
  <si>
    <t xml:space="preserve">PUH VIVA JOANNA KAMIŃSKA, RENATA KAMIŃSKA S.C.</t>
  </si>
  <si>
    <t xml:space="preserve">maciek@bobozakupy.pl</t>
  </si>
  <si>
    <t xml:space="preserve">6692519714</t>
  </si>
  <si>
    <t xml:space="preserve">2007302</t>
  </si>
  <si>
    <t xml:space="preserve">517358707</t>
  </si>
  <si>
    <t xml:space="preserve">1748570400000</t>
  </si>
  <si>
    <t xml:space="preserve">86c3rtawu</t>
  </si>
  <si>
    <t xml:space="preserve">POL-PAPIER SP. Z O.O.</t>
  </si>
  <si>
    <t xml:space="preserve">grzegorz.gajewski@pol-papier.pl</t>
  </si>
  <si>
    <t xml:space="preserve">9492258305</t>
  </si>
  <si>
    <t xml:space="preserve">3012924</t>
  </si>
  <si>
    <t xml:space="preserve">+48510269479</t>
  </si>
  <si>
    <t xml:space="preserve">Hubert Maliszewski</t>
  </si>
  <si>
    <t xml:space="preserve">86c3rqt1h</t>
  </si>
  <si>
    <t xml:space="preserve">OnlyDeal</t>
  </si>
  <si>
    <t xml:space="preserve">Klient sprzedaje etui do telefonów. Jest zainteresowany wejściem, prosi o kontakt i więcej szczegółów.</t>
  </si>
  <si>
    <t xml:space="preserve">biuro@onlydeal.pl</t>
  </si>
  <si>
    <t xml:space="preserve">8822060268</t>
  </si>
  <si>
    <t xml:space="preserve">7101</t>
  </si>
  <si>
    <t xml:space="preserve">+48695531960</t>
  </si>
  <si>
    <t xml:space="preserve">https://pieceofcase.pl/</t>
  </si>
  <si>
    <t xml:space="preserve">86c3rq17c</t>
  </si>
  <si>
    <t xml:space="preserve">LEOBERT SPÓŁKA Z OGRANICZONĄ ODPOWIEDZIALNOŚCIĄ</t>
  </si>
  <si>
    <t xml:space="preserve">grzegorz.sajdak@hurtmeblowy.pl</t>
  </si>
  <si>
    <t xml:space="preserve">6020134020</t>
  </si>
  <si>
    <t xml:space="preserve">6006785</t>
  </si>
  <si>
    <t xml:space="preserve">+48578283504</t>
  </si>
  <si>
    <t xml:space="preserve">1748484000000</t>
  </si>
  <si>
    <t xml:space="preserve">{'id': '86c3w6g9b', 'name': 'LEOBERT SP. Z O.O.', 'status': 'akceptacja', 'color': '#008844', 'custom_type': None, 'team_id': '4659923', 'deleted': False, 'url': 'https://app.clickup.com/t/86c3w6g9b', 'access': True}</t>
  </si>
  <si>
    <t xml:space="preserve">86c3rnw3g</t>
  </si>
  <si>
    <t xml:space="preserve">TOP-PLANT Gospodastwo Ogrodnicze Krzysztof Woroch</t>
  </si>
  <si>
    <t xml:space="preserve">hurt@sadzonki-truskawek.eu</t>
  </si>
  <si>
    <t xml:space="preserve">5850203086</t>
  </si>
  <si>
    <t xml:space="preserve">4189</t>
  </si>
  <si>
    <t xml:space="preserve">+48666816085</t>
  </si>
  <si>
    <t xml:space="preserve">{'id': '86c3vn4eh', 'name': 'Gospodarstwo Ogrodnicze Top-Plant', 'status': 'akceptacja', 'color': '#008844', 'custom_type': None, 'team_id': '4659923', 'deleted': False, 'url': 'https://app.clickup.com/t/86c3vn4eh', 'access': True}</t>
  </si>
  <si>
    <t xml:space="preserve">86c3rmkfg</t>
  </si>
  <si>
    <t xml:space="preserve">FORMASTER SPÓŁKA AKCYJNA</t>
  </si>
  <si>
    <t xml:space="preserve">programista@formaster.com</t>
  </si>
  <si>
    <t xml:space="preserve">9590122245</t>
  </si>
  <si>
    <t xml:space="preserve">3020766</t>
  </si>
  <si>
    <t xml:space="preserve">+48664463135</t>
  </si>
  <si>
    <t xml:space="preserve">86c3rm50t</t>
  </si>
  <si>
    <t xml:space="preserve">Hi Tec Nutrition Sp z o.o.</t>
  </si>
  <si>
    <t xml:space="preserve">Klient mocno zainteresowany, prosi o kontakt i omówienie szczegółów. Podsiada suplementy diety dla sportowców, białko kreatyna itp.
Sprzedaje już na zagranicy więc kwestie prawne są dograne w związku z bezpieczeństwem produktu.
SM BLT_1010625_9dc8a19c46389851f5c39b8a71c674e81f18da6cdb18db1959e75717ccc62c4f1a9beb72bd819c934f32decc50266eae38627b5ddef770ab2c3bff3ff1f105724f7c7bbfb0611687c6709eff183b2bf0e696e632d1633c560f03ef16b048f3a69fd0a6b29ace11e6da6fd6599efa30f3a7b09368de855ac57a62
GREAT BLT_1010625_4873d15db69e88f136e6c205e421a3b8fd9a475cd5496de66e10d26d108f79740a5bbb5632e57c3c937cd972a799bc02fe28d69ffbb7897dc965dc77754eb51375092381029f04ca0210559676d5820959d328f75182aa45ebe95825817e645e05ba9e2e7ebb1cacc709b5fe52ffb45da45ebaaf33a61d7ac415
EXTRA
BLT_1010625_d5a5a9c7d60829639a7b7d5ca6322fb679ff5ee7a606e9fe17628be75b09e3e6effd987b745bc34dc6df2efeb3a7281a74385c32328b37101afd4ece49b2c5ce1ef32f92bfb9d3118942b7cbced4fc21921f6da8d43c3237020b5e37ea0b731ea9bcd361b35b5547ea2b4aa8896445d2088700f401cbd246ebb9</t>
  </si>
  <si>
    <t xml:space="preserve">oliwia@hitec.pl</t>
  </si>
  <si>
    <t xml:space="preserve">9121400507</t>
  </si>
  <si>
    <t xml:space="preserve">1010625</t>
  </si>
  <si>
    <t xml:space="preserve">+48609473373</t>
  </si>
  <si>
    <t xml:space="preserve">http://hitec.pl</t>
  </si>
  <si>
    <t xml:space="preserve">{'id': '86c4arym4', 'name': 'Hi Tec Nutrition Sp. z o.o.', 'status': 'merchants', 'color': '#87909e', 'custom_type': 3, 'team_id': '4659923', 'deleted': False, 'url': 'https://app.clickup.com/t/86c4arym4', 'access': True}</t>
  </si>
  <si>
    <t xml:space="preserve">{'id': '86c3zm8x5', 'name': 'Hi Tec Nutrition Sp z o.o.', 'status': 'akceptacja', 'color': '#008844', 'custom_type': None, 'team_id': '4659923', 'deleted': False, 'url': 'https://app.clickup.com/t/86c3zm8x5', 'access': True}</t>
  </si>
  <si>
    <t xml:space="preserve">31</t>
  </si>
  <si>
    <t xml:space="preserve">86c3rjgy8</t>
  </si>
  <si>
    <t xml:space="preserve">FIBERMARKT SPÓŁKA Z OGRANICZONĄ ODPOWIEDZIALNOŚCIĄ</t>
  </si>
  <si>
    <t xml:space="preserve">Lipiec - maja problem z przekazywaniem poprawnie zamowien do ich magento 
Shumee
BLT_3027291_1dd84c38f24c74010699ec2da5611643be099a34b4de53beef2d2aa101695f177065626a549f0149d67a521ff9d3c3fa09acc9083feaf398aba1760d7071ba57454f41f99adf8ca6b4d5bb9b045b510a38032a4232821633322ffdc8fe015098e20018efb2cda4df463730063e196cda5625808758f964e3bc4d
Extrastore
BLT_3027291_087c24ad0bd0d53d028d394ccb21f89e454aa92d8a42589f4f9fd8078566edf9c48fb077d063283cbe410eb8d0b388774c0a05325c9acea27dd4554ca555c433bf183f99695761c382c08562525481344f20ac3564ab6668291dbaaf84bbbb8edef6f47020b06e9b482690fb8902a35d8a1df91d0b916a029c18
Gretastore
BLT_3027291_174f4e38cb7f1c329355e5db03b24254452d01b764817cf76f6c002222421167bb4755a6a16b96f8bf8a611d64bc398dee33ce2aa72e9f2f04cc9ad165b8bf30299973831550d4e58ad287b1160ea1bf2ad4bf88d31527323bfd9c7bf6ca98e2e97ca397d294af79c3ac0873adfd0a3f40b84172cff164a0fa19</t>
  </si>
  <si>
    <t xml:space="preserve">malgorzata.kocur@fibermarkt.com</t>
  </si>
  <si>
    <t xml:space="preserve">6772343192</t>
  </si>
  <si>
    <t xml:space="preserve">3027291</t>
  </si>
  <si>
    <t xml:space="preserve">+48608690949</t>
  </si>
  <si>
    <t xml:space="preserve">{'id': '86c3vqepb', 'name': 'Fibermarkt Sp. z o. o.', 'status': 'merchants', 'color': '#87909e', 'custom_type': 3, 'team_id': '4659923', 'deleted': False, 'url': 'https://app.clickup.com/t/86c3vqepb', 'access': True}</t>
  </si>
  <si>
    <t xml:space="preserve">{'id': '86c3rkbqv', 'name': 'Fibermarkt Sp. z o. o.', 'status': 'akceptacja', 'color': '#008844', 'custom_type': None, 'team_id': '4659923', 'deleted': False, 'url': 'https://app.clickup.com/t/86c3rkbqv', 'access': True}</t>
  </si>
  <si>
    <t xml:space="preserve">86c3rhz2v</t>
  </si>
  <si>
    <t xml:space="preserve">CONCEPT GROUP SPÓŁKA AKCYJNA</t>
  </si>
  <si>
    <t xml:space="preserve">Klient jest zainteresowany, prosi o więcej szczegółów pod kątem logistycznym oraz prawnym. Jeśli to możliwe prosi o kontakt maksymalnie do 30.05.
ID: 3040651u_BLC_CottonMarket_SM
BLT_3040651_c5641a0618dd8f2cb042d2f17b1004daf5952cb8fc6ef58f4373adf94a2fec31f5a61b08449768b477b7c11ebc952c316c04643fa8b7c71aca8f6b4af9387c1cb6e3bb33d8f99e8faaf3d8e12f33d1b7b47de425206bac8534a502d7742717dd3c62dfa641acdaa4fb7a2315c1de36993d6cbb038271762a215c
ID: 3040651_BLC (Cotton Market) GREAT
BLT_3040651_d69b7c7423abcd931eaad688dcb8499d15618a1fb61b09f198907db82f6d665b8e813180bccc892383fa6cd6ed6971a01f2d972625bddca92e452350309f8cc4fcb1525f99756168c59c80048e0b35ea1b8565ff325cf570073084bc7db901d74f78800c69e446f36b462690359f1bfb005d3907ac711afa1c75
ID: 3040651_BLC (Państwa Nazwa) EXTRA
BLT_3040651_4b212a959ffb121df2d5519a2383f2b4e4cf203dc7bd2b4872d959e580cd2b9a33f65dce579495bbe5ba3fd4db7d8de3c0841d7bc4726e648244222bea61c362a7a48997849a7a6b934b2b09a122400efd888adffe38d10ee8acb21b34903c54cea6e1189daabd9663355725b87f6ad2efe1d3d99b0c9b00bdcf</t>
  </si>
  <si>
    <t xml:space="preserve">p.chyzy@cottonmarket.pl</t>
  </si>
  <si>
    <t xml:space="preserve">1182136526</t>
  </si>
  <si>
    <t xml:space="preserve">3040651</t>
  </si>
  <si>
    <t xml:space="preserve">791180791</t>
  </si>
  <si>
    <t xml:space="preserve">http://cottonmarket.pl</t>
  </si>
  <si>
    <t xml:space="preserve">{'id': '86c3uauyp', 'name': 'Concept Group', 'status': 'merchants', 'color': '#87909e', 'custom_type': 3, 'team_id': '4659923', 'deleted': False, 'url': 'https://app.clickup.com/t/86c3uauyp', 'access': True}</t>
  </si>
  <si>
    <t xml:space="preserve">{'id': '86c3u4g9d', 'name': 'Concept Group S.A. ', 'status': 'akceptacja', 'color': '#008844', 'custom_type': None, 'team_id': '4659923', 'deleted': False, 'url': 'https://app.clickup.com/t/86c3u4g9d', 'access': True}</t>
  </si>
  <si>
    <t xml:space="preserve">86c3rhn4y</t>
  </si>
  <si>
    <t xml:space="preserve">Kraina Tuptusia Aleksandra Macura</t>
  </si>
  <si>
    <t xml:space="preserve">ID: 1005441 (KRAINA TUPTUSIA) SM
BLT_1005441_8846a601b7d84bc4478d213832e83bd3ac81b50141055c88bd108462d08960613efcb33210a0c561a407b7c3a33ad607f24c0ffb8af3ff7a58fbe1f7a0a29221100a598c7f83ce432e372711aa938c619eba9fcaf30effb438049a57065fd40974762d59ec8c4dd516389299c05d1f01488ebeaba9753362785e
ID: 1005441 (KRAINA TUPTUSIA) GREAT
BLT_1005441_78fabc82626535d8583eed9301800d5fb6426660ba17f146755e8337d139a59f924e6f06c4fb5a90a735cb001b9fc94aaff711340def3f6af1f676a6fa002bebc87228b70808ee8415f79a342238ddee5bb32e6b9a1f943de01f76e5e4a2678d17bf9b487f4e750aa4a600cd76e994f6e01be5203506b8b62304
ID: 1005441 (KRAINA TUPTUSIA) EXTRA
BLT_1005441_be0e32fcb2ac61a189b1cff1267d2a530cc188239fc608495e04c337bc62e4dc5a8e72fc02de69417c6646a961d22d8dc3698d2094f7ebbea7067d89acc54268fa753e874245a3ec3900fdfb92fec4a97b88a95fca05f3d62a85ba90a6042ee65d131aa0e7ece1a1f957b591b558a027d93d9766c4ffe5f41ebb</t>
  </si>
  <si>
    <t xml:space="preserve">krainatuptusia@gmail.com</t>
  </si>
  <si>
    <t xml:space="preserve">5472213295</t>
  </si>
  <si>
    <t xml:space="preserve">1005441</t>
  </si>
  <si>
    <t xml:space="preserve">+48502817060</t>
  </si>
  <si>
    <t xml:space="preserve">{'id': '86c3v4utt', 'name': 'Kraina Tuptusia Aleksandra Macura', 'status': 'merchants', 'color': '#87909e', 'custom_type': 3, 'team_id': '4659923', 'deleted': False, 'url': 'https://app.clickup.com/t/86c3v4utt', 'access': True}</t>
  </si>
  <si>
    <t xml:space="preserve">1748656800000</t>
  </si>
  <si>
    <t xml:space="preserve">{'id': '86c3tgmax', 'name': 'Kraina Tuptusia Aleksandra Macura', 'status': 'akceptacja', 'color': '#008844', 'custom_type': None, 'team_id': '4659923', 'deleted': False, 'url': 'https://app.clickup.com/t/86c3tgmax', 'access': True}</t>
  </si>
  <si>
    <t xml:space="preserve">86c3r8cuk</t>
  </si>
  <si>
    <t xml:space="preserve">HEMPGOLD SPÓŁKA Z OGRANICZONĄ ODPOWIEDZIALNOŚCIĄ</t>
  </si>
  <si>
    <t xml:space="preserve">biuro@hempgold.pl</t>
  </si>
  <si>
    <t xml:space="preserve">8762495748</t>
  </si>
  <si>
    <t xml:space="preserve">4002446</t>
  </si>
  <si>
    <t xml:space="preserve">+48730823946</t>
  </si>
  <si>
    <t xml:space="preserve">1748397600000</t>
  </si>
  <si>
    <t xml:space="preserve">86c3r8cgx</t>
  </si>
  <si>
    <t xml:space="preserve">86c3r7wye</t>
  </si>
  <si>
    <t xml:space="preserve">PAVLOSPORT</t>
  </si>
  <si>
    <t xml:space="preserve">biuro@pavlosport.pl</t>
  </si>
  <si>
    <t xml:space="preserve">7881767336</t>
  </si>
  <si>
    <t xml:space="preserve">11021</t>
  </si>
  <si>
    <t xml:space="preserve">+48724511300</t>
  </si>
  <si>
    <t xml:space="preserve">86c3r70v3</t>
  </si>
  <si>
    <t xml:space="preserve">SKLEP MOTOCYKLOWY MOTOKLAN.PL SPÓŁKA Z OGRANICZONĄ ODPOWIEDZIALNOŚCIĄ</t>
  </si>
  <si>
    <t xml:space="preserve">faktury@motoklan.pl</t>
  </si>
  <si>
    <t xml:space="preserve">9121874719</t>
  </si>
  <si>
    <t xml:space="preserve">3025077</t>
  </si>
  <si>
    <t xml:space="preserve">+48783734000</t>
  </si>
  <si>
    <t xml:space="preserve">86c3r6u2d</t>
  </si>
  <si>
    <t xml:space="preserve">W &amp; W RACKET SPORTS M I M WIECZOREK S.C.</t>
  </si>
  <si>
    <t xml:space="preserve">bok@forehand.pl</t>
  </si>
  <si>
    <t xml:space="preserve">5732719992</t>
  </si>
  <si>
    <t xml:space="preserve">3022783</t>
  </si>
  <si>
    <t xml:space="preserve">600353590</t>
  </si>
  <si>
    <t xml:space="preserve">86c3r5br4</t>
  </si>
  <si>
    <t xml:space="preserve">FLHF Production sp. z o.o. (Filumi)</t>
  </si>
  <si>
    <t xml:space="preserve">Brak produktów do importu   
 zgłosił dziś, że w piątek tagował produkty / SA.
SM
BLT_2004684_2ab8dc8e41f8539b3790cf35e9cf4bc5e0d6041d3cbd0d4119f14f590cd0a8a495b0eda4a1d32da73fd595f1520a5d1823703fab88cbbb33a2234310d9e1fd88d4cbd252aa46b7070d6a7ae0e03652a0e9ff854ef89e961fc6f43cd704be3788a1429d98b4bbef343f3f72f52a117e4886f0ff6a7f5ac37489c4
GS
BLT_2004684_b3097f24db2a80591f5dde3d26e473beb1e671b96d71119c1da6bbf1216c45605192275c2f7f94009956dad2cea644233a8f3f428705391038b0ac5abc97baea66b138aac0aee5552d9ced37dcbe125fbc07939ae58988db02dbb1e75cdf50bd89b42d8bda4daa1349799986d8a24532fa10553ddbda1edfb047
ES
BLT_2004684_a73242fa95c53e9a1878e74fe02032539e64aff477c883cd045637f3f9e7352319e094ad3f7e0bcb40d9d943a5aa12c591aacbf717d1514f03864bb98df6ec552ba65052cf868efe6e9cfd6879e654015a139ebd5928f1ca300325481d4b9ae7aec6eedc4a7ce8f0aa74043e2f5d6fba436d5299a2d4547b922a</t>
  </si>
  <si>
    <t xml:space="preserve">biuro@flhfproduction.com</t>
  </si>
  <si>
    <t xml:space="preserve">8952196144</t>
  </si>
  <si>
    <t xml:space="preserve">2004684</t>
  </si>
  <si>
    <t xml:space="preserve">+48668155089</t>
  </si>
  <si>
    <t xml:space="preserve">https://flhfproduction.pl/</t>
  </si>
  <si>
    <t xml:space="preserve">{'id': '86c3wnz9v', 'name': 'FLHF PRODUCTION SPÓŁKA Z OGRANICZONĄ ODPOWIEDZIALNOŚCIĄ', 'status': 'akceptacja', 'color': '#008844', 'custom_type': None, 'team_id': '4659923', 'deleted': False, 'url': 'https://app.clickup.com/t/86c3wnz9v', 'access': True}</t>
  </si>
  <si>
    <t xml:space="preserve">86c3r4g4h</t>
  </si>
  <si>
    <t xml:space="preserve">COMTEL GROUP SPÓŁKA Z OGRANICZONĄ ODPOWIEDZIALNOŚCIĄ SPÓŁKA KOMANDYTOWA</t>
  </si>
  <si>
    <t xml:space="preserve">kacper.cylka@comtelgroup.pl</t>
  </si>
  <si>
    <t xml:space="preserve">8691585325</t>
  </si>
  <si>
    <t xml:space="preserve">4022357</t>
  </si>
  <si>
    <t xml:space="preserve">791 728 282</t>
  </si>
  <si>
    <t xml:space="preserve">https://www.comtelgroup.pl/index.php</t>
  </si>
  <si>
    <t xml:space="preserve">86c3r44wg</t>
  </si>
  <si>
    <t xml:space="preserve">Ameco Małgorzata Bilkiewicz-Dębkowska</t>
  </si>
  <si>
    <t xml:space="preserve">jdebkowski@ameco.pl</t>
  </si>
  <si>
    <t xml:space="preserve">5222400062</t>
  </si>
  <si>
    <t xml:space="preserve">3001681</t>
  </si>
  <si>
    <t xml:space="preserve">+48602264364</t>
  </si>
  <si>
    <t xml:space="preserve">86c3r34g2</t>
  </si>
  <si>
    <t xml:space="preserve">Kawowo S.C. O. Dusza, P.Dusza</t>
  </si>
  <si>
    <t xml:space="preserve">Klient sprzedaje głównie kawy, jest zainteresowany, ale prosi o kontakt w celu doprecyzowania szczegółów.</t>
  </si>
  <si>
    <t xml:space="preserve">przemek.dusza@wp.pl</t>
  </si>
  <si>
    <t xml:space="preserve">6462731215</t>
  </si>
  <si>
    <t xml:space="preserve">16606</t>
  </si>
  <si>
    <t xml:space="preserve">+48692095134</t>
  </si>
  <si>
    <t xml:space="preserve">http://sklepy-cynamonowe.eu</t>
  </si>
  <si>
    <t xml:space="preserve">86c3r2j7m</t>
  </si>
  <si>
    <t xml:space="preserve">Pigmentologia</t>
  </si>
  <si>
    <t xml:space="preserve">grzegorz@bmbtechnologie.pl</t>
  </si>
  <si>
    <t xml:space="preserve">1231299910</t>
  </si>
  <si>
    <t xml:space="preserve">3007461</t>
  </si>
  <si>
    <t xml:space="preserve">509952131</t>
  </si>
  <si>
    <t xml:space="preserve">86c3r2fxu</t>
  </si>
  <si>
    <t xml:space="preserve">BD art Sp. z o.o.</t>
  </si>
  <si>
    <t xml:space="preserve">r.krajewski@bdart.pl</t>
  </si>
  <si>
    <t xml:space="preserve">1250042744</t>
  </si>
  <si>
    <t xml:space="preserve">2006129</t>
  </si>
  <si>
    <t xml:space="preserve">+48571310232</t>
  </si>
  <si>
    <t xml:space="preserve">{'id': '86c4nx362', 'name': 'BD art Sp. z o.o. ', 'status': 'akceptacja', 'color': '#008844', 'custom_type': None, 'team_id': '4659923', 'deleted': False, 'url': 'https://app.clickup.com/t/86c4nx362', 'access': True}</t>
  </si>
  <si>
    <t xml:space="preserve">49</t>
  </si>
  <si>
    <t xml:space="preserve">86c3r29gz</t>
  </si>
  <si>
    <t xml:space="preserve">FABRYKA FIRANEK "WISAN" SPÓŁKA AKCYJNA</t>
  </si>
  <si>
    <t xml:space="preserve">g.jaroni@wisan.pl</t>
  </si>
  <si>
    <t xml:space="preserve">8670003051</t>
  </si>
  <si>
    <t xml:space="preserve">3008400</t>
  </si>
  <si>
    <t xml:space="preserve">+48665000392</t>
  </si>
  <si>
    <t xml:space="preserve">86c3r1173</t>
  </si>
  <si>
    <t xml:space="preserve">CELMAN Sp. z o.o. Sp. K.</t>
  </si>
  <si>
    <t xml:space="preserve">ID: 20196 (CELMAN) SH:
BLT_20196_7a9054fdab437817bdaca5ac0437817503cdbdae86a2e01b9c9a9439d3104684da94f70c6c257862e752f0a164eb79da656b42df0c12501c3739583a025a193222261aa61144911e7579b777fb41a8619c1e05dc03fb8b9d02ced9d4e937ee0e205059fcd5bdb5e959866c86a13c1c80df93634cae5a7f052819cb
ID: 20196 (CELMAN) GREAT:
BLT_20196_fc90eb246915000ad47b954a148eedd1d3c4ad9aa3f4461f47a7c61296ea08a414140c769f4d18a3b080b65c9559348f8d6e102eba12d2cbec122a538de1a5e5beafeeddebe900412d42952cee7fb9f955c2e8ed84fb86e9a28eb1d834882472157509f3be3ac070c18f7f94078ef2df166d587db11c5d7005e694
ID: 20196 (CELMAN) EXTRA:
BLT_20196_46578de13b58ada1ced2da157c7decaa75fa1becfe67e1dc69396295d14a648a7c608ff3c7ccd58f06a55472bbda6cf531c722f55e5844977157e490ad4ce990d2b5911ef4d4287b07a52eee1e3d14b160f2d21c5faf73822997c674c7570d3d87f1ed65ef72922a7880671c64cd220e84f9bc44c8b368b57a69d5</t>
  </si>
  <si>
    <t xml:space="preserve">kamil.dorf@celman.com</t>
  </si>
  <si>
    <t xml:space="preserve">5861933977</t>
  </si>
  <si>
    <t xml:space="preserve">20196</t>
  </si>
  <si>
    <t xml:space="preserve">+48606236825</t>
  </si>
  <si>
    <t xml:space="preserve">http://celman.com</t>
  </si>
  <si>
    <t xml:space="preserve">{'id': '86c405ym7', 'name': 'Celman sp. z o.o. sp. k.', 'status': 'merchants', 'color': '#87909e', 'custom_type': 3, 'team_id': '4659923', 'deleted': False, 'url': 'https://app.clickup.com/t/86c405ym7', 'access': True}</t>
  </si>
  <si>
    <t xml:space="preserve">{'id': '86c3r2z0g', 'name': 'Celman Sp. z o.o. Sp. K.', 'status': 'akceptacja', 'color': '#008844', 'custom_type': None, 'team_id': '4659923', 'deleted': False, 'url': 'https://app.clickup.com/t/86c3r2z0g', 'access': True}</t>
  </si>
  <si>
    <t xml:space="preserve">86c3r067e</t>
  </si>
  <si>
    <t xml:space="preserve">Olini Sp. z o.o.</t>
  </si>
  <si>
    <t xml:space="preserve">fol[EMAIL=kamil@olini.pl]
Kamil Soja
Head of Sales and Marketing
T: 693 983 394
[BL_ID=2008118]
[FIRMA=Olini Sp. z o.o.]
[NIP=8860027066]
[KONTAKT=Kamil Soja]
[EMAIL=kamil@olini.pl]
[TELEFON=+48 693-983-394]</t>
  </si>
  <si>
    <t xml:space="preserve">marek@olini.pl</t>
  </si>
  <si>
    <t xml:space="preserve">8860027066</t>
  </si>
  <si>
    <t xml:space="preserve">2008118</t>
  </si>
  <si>
    <t xml:space="preserve">+48502127070</t>
  </si>
  <si>
    <t xml:space="preserve">https://olini.pl/</t>
  </si>
  <si>
    <t xml:space="preserve">86c3qykna</t>
  </si>
  <si>
    <t xml:space="preserve">Oflo sp. z o.o.</t>
  </si>
  <si>
    <t xml:space="preserve">kontakt@oflo.pl</t>
  </si>
  <si>
    <t xml:space="preserve">7811920583</t>
  </si>
  <si>
    <t xml:space="preserve">9302</t>
  </si>
  <si>
    <t xml:space="preserve">+48506080155</t>
  </si>
  <si>
    <t xml:space="preserve">86c3qxe66</t>
  </si>
  <si>
    <t xml:space="preserve">dzikaknieja.pl Wojciech Kurtyka</t>
  </si>
  <si>
    <t xml:space="preserve">Weronika Pakuła, Marta Szczepaniak</t>
  </si>
  <si>
    <t xml:space="preserve">sklep@dzikaknieja.pl</t>
  </si>
  <si>
    <t xml:space="preserve">8691777645</t>
  </si>
  <si>
    <t xml:space="preserve">4015196</t>
  </si>
  <si>
    <t xml:space="preserve">+48730261300</t>
  </si>
  <si>
    <t xml:space="preserve">86c3qkn1k</t>
  </si>
  <si>
    <t xml:space="preserve">Granit Parts Czesci Zamienne Sp. z o.o. Sp. K</t>
  </si>
  <si>
    <t xml:space="preserve">Shumee S.A
BLT_11354_9edc4dbfea28b28c6869e55386fc65287c27bb10fcbf0cfcc46b67ddbb86ca6a42bed127781b706599b5b1cf2f90bc09f20f60038d8bc16a70bed243f5804fa2b1e887527c28e700f2e45790d620766e628a0d15cb96a35193d042049507e0a516b5ae63a4c9373adf56ea11c578994b05fb5a8ec44443fa819780
GREATSTORE sp. z o.o.
BLT_11354_cae6c6361d7d867f644630510d12cec3d8a257d422f3f8e2b6afdf5119b100820db76525dbdf7df23cd014383562c5200aa441f239183c7b25a017fb10248003f2fb88808476c8b28dbce1073d73edab9dd696ca2e4d13a9ac7c6904aba9635759bc3f134a3e991a83ec533ccb7bf5492d4b25e4f66afe451e055a
EXTRASTORE sp. z o.o.
BLT_11354_48218f0ddf1367abacceae015d661660657e997366a41ec855bd708335ddc089537b067d06b1586531c67ecb3a1f7f8b228b64a40bc0e57f43fdfd5d96e04c7656f8dd851e9720f3ba8488f5b8b190498ab30a34aee7a759289dcb884f9ad8924e48c79a564fb0f61fad346aef0014128a6f7ccbcd043c805d5094</t>
  </si>
  <si>
    <t xml:space="preserve">grzegorz.bartoszewicz@zenox.pl</t>
  </si>
  <si>
    <t xml:space="preserve">7772773562</t>
  </si>
  <si>
    <t xml:space="preserve">11354</t>
  </si>
  <si>
    <t xml:space="preserve">532407206</t>
  </si>
  <si>
    <t xml:space="preserve">1748311200000</t>
  </si>
  <si>
    <t xml:space="preserve">{'id': '86c3vr0gb', 'name': 'GRANIT PARTS CZĘŚCI ZAMIENNE SPÓŁKA Z OGRANICZONĄ ODPOWIEDZIALNOŚCIĄ SPÓŁKA KOMANDYTOWA', 'status': 'akceptacja', 'color': '#008844', 'custom_type': None, 'team_id': '4659923', 'deleted': False, 'url': 'https://app.clickup.com/t/86c3vr0gb', 'access': True}</t>
  </si>
  <si>
    <t xml:space="preserve">86c3qk7h7</t>
  </si>
  <si>
    <t xml:space="preserve">Neoneo sp. z o.o.</t>
  </si>
  <si>
    <t xml:space="preserve">pawel.janik@neoneo.pl</t>
  </si>
  <si>
    <t xml:space="preserve">8952208166</t>
  </si>
  <si>
    <t xml:space="preserve">20466</t>
  </si>
  <si>
    <t xml:space="preserve">+48502636243</t>
  </si>
  <si>
    <t xml:space="preserve">{'id': '86c3wr3gq', 'name': 'NEONEO SP. Z O.O.', 'status': 'akceptacja', 'color': '#008844', 'custom_type': None, 'team_id': '4659923', 'deleted': False, 'url': 'https://app.clickup.com/t/86c3wr3gq', 'access': True}</t>
  </si>
  <si>
    <t xml:space="preserve">86c3qhq1u</t>
  </si>
  <si>
    <t xml:space="preserve">Krzysztof Vrobel</t>
  </si>
  <si>
    <t xml:space="preserve">allegro@tri-store.pl</t>
  </si>
  <si>
    <t xml:space="preserve">9451847298</t>
  </si>
  <si>
    <t xml:space="preserve">1008717</t>
  </si>
  <si>
    <t xml:space="preserve">+48506140219</t>
  </si>
  <si>
    <t xml:space="preserve">86c3qhacj</t>
  </si>
  <si>
    <t xml:space="preserve">NEXO TRADE Jakub Korzeniewicz</t>
  </si>
  <si>
    <t xml:space="preserve">Weronika Pakuła</t>
  </si>
  <si>
    <t xml:space="preserve">nexotrade01@gmail.com</t>
  </si>
  <si>
    <t xml:space="preserve">9910540577</t>
  </si>
  <si>
    <t xml:space="preserve">3007647</t>
  </si>
  <si>
    <t xml:space="preserve">532886369</t>
  </si>
  <si>
    <t xml:space="preserve">86c3qgz5f</t>
  </si>
  <si>
    <t xml:space="preserve">KOBI ENERGY SPÓŁKA Z OGRANICZONĄ ODPOWIEDZIALNOŚCIĄ SPÓŁKA KOMANDYTOWA</t>
  </si>
  <si>
    <t xml:space="preserve">SM:
BLT_4027171_26674a99379565f7458e42db89fa14d0d8a585d8201062f8899ea6b8d6cb6708c1caf6b7718e521762fec475caa10f1e38b0795c817636930a0d6c43b7aa79f73c74d7e95e51af727bda1727e89fcc237442e1665f8620a62396185e0fb745704434b6aeb0b6c4d7bf230511a70d90cdc773548fecaf39db87e9
GS: BLT_4027171_7a5319b83d3420d8dc985837878d609c72311fa3647b62dd764fac78011b196b693d3f96fe2ddf4d26d7e1cc285db9a90004aaed0b86a916bf74c0b2a9f20b2a2fb6354e5831faee18e195971f69f88333c5e2080dbaecec2b3663d23dec62649306133c324b77795b26729af5df8df6f0c80824de25cf5f464d
ES: BLT_4027171_413c009602974326b26560e39cd557b138f0e528b8428620462a2f29391ed7d1ce7346e18ff39c8ecb067080de1994feb84b378afbf44c3535d450dacf1cc92f76769f3aa44a5dc53b622c403e0b97af3374e69bcdbebabc6b1753a411e4f304ff498737c4dd7d5d351da829394c1a7c669f24d84620ee3ce10e</t>
  </si>
  <si>
    <t xml:space="preserve">k.hussain@kobi.pl</t>
  </si>
  <si>
    <t xml:space="preserve">8133842647</t>
  </si>
  <si>
    <t xml:space="preserve">4027171</t>
  </si>
  <si>
    <t xml:space="preserve">+48515035744</t>
  </si>
  <si>
    <t xml:space="preserve">{'id': '86c3rp8nk', 'name': 'Kobi Energy Sp. z o. o. Spółka Komandytowa', 'status': 'akceptacja', 'color': '#008844', 'custom_type': None, 'team_id': '4659923', 'deleted': False, 'url': 'https://app.clickup.com/t/86c3rp8nk', 'access': True}</t>
  </si>
  <si>
    <t xml:space="preserve">71</t>
  </si>
  <si>
    <t xml:space="preserve">69</t>
  </si>
  <si>
    <t xml:space="preserve">86c3qgud0</t>
  </si>
  <si>
    <t xml:space="preserve">"NIPTER" Dariusz Osowiec</t>
  </si>
  <si>
    <t xml:space="preserve">BLT_5022243_defab1833fdd99b96a6455880adace56c67d8953f48653ed64214b0e5048dbb7ed6694bbd1f98ebb800da1ec3e0ead55280868fbe4d90fdf1a58c26ec0935936455637c4760d61df7175b3822a540bb3814be7cebbb31284454442d9d3a7ac7e43e4f64e2011518723107ed782a07116276ff574ffcf3e53da0b
BLT_5022243_bb0728003de2c8b4e40cacfde392dd189e8fdf7fd4d0998b57ae97e75f0c5f1343bb216058ac854ce903d2ea28ea7b0468ece02e007cdbceccf1b17067316e341f00026c3a2462fb141b63426b3f62c40331dca3ea29ccd26fafda3457708010ab0db8367bcb36dddf819fb5016ee55c711bdc737c4028572e26
BLT_5022243_7130a7f5043d768e6fd13250481d8906a8f9b8afdb3f7be21919542996254fdf16ca81bddd2f4765c7ff013348adae52b81e3e1f147b01dc6fd973d033632bd3dbd8adc17b126df5eb4337a9a8b70f4d5e2b22fdbe336c1228301472ad9f2b9a5e65c3daa637e867848bcdd570260b97a7f2d13d3e33766ebf1e</t>
  </si>
  <si>
    <t xml:space="preserve">kontakt@nipter.pl</t>
  </si>
  <si>
    <t xml:space="preserve">9730725559</t>
  </si>
  <si>
    <t xml:space="preserve">5022243</t>
  </si>
  <si>
    <t xml:space="preserve">+48608030676</t>
  </si>
  <si>
    <t xml:space="preserve">{'id': '86c3r29d6', 'name': '"NIPTER" Dariusz Osowiec', 'status': 'merchants', 'color': '#87909e', 'custom_type': 3, 'team_id': '4659923', 'deleted': False, 'url': 'https://app.clickup.com/t/86c3r29d6', 'access': True}</t>
  </si>
  <si>
    <t xml:space="preserve">{'id': '86c3qf33n', 'name': '"NIPTER" Dariusz Osowiec', 'status': 'akceptacja', 'color': '#008844', 'custom_type': None, 'team_id': '4659923', 'deleted': False, 'url': 'https://app.clickup.com/t/86c3qf33n', 'access': True}</t>
  </si>
  <si>
    <t xml:space="preserve">86c3qgaga</t>
  </si>
  <si>
    <t xml:space="preserve">INVESTIGATE SPÓŁKA Z OGRANICZONĄ ODPOWIEDZIALNOŚCIĄ</t>
  </si>
  <si>
    <t xml:space="preserve">SHUMEE
BLT_1007281_53e834cc5c4f1062ad04a7438e60d93e1cbc4e0176a975c8794f2f1aac740973f4ab901d588124f640c9323186462d43d633778fc9d67182abf3a1177e220d438e89a01b893f56dd70e36f1d9282007de4a547007db11975576b4d2b1ef8761bc7906debea527d35a467e1fc13865db9af248e91459201bb04c6
EXTRASTORE
BLT_1007281_3ad8514bedd9114a4be66199517882a678d43fd2817e5d700f287ef60ca818537e1a9235f5f56223d8f93bc9056727d501f6a861055b44b221b2bc10c9311ae1f02ad538d0af53204626b8fce351c55542703140e8b65da1c6f00288845d89e2647b5babfc6a718337ae76db7015f03b2a136b9b4e19eb689721
GREATSTORE
BLT_1007281_b3444355d0e9811e64594ad27902344d0e3d2f67342316d467b7926675a7580de7eeeec68aa36700b14fb8b8dec537c37dc3fd84e1aab1a399134950522b09eb16b1433e3a9d96146aa9a4ba7905c3ab96a1e1bc8c5964c9dc79932571bbe5249a3c621deb517b34c1da754ecb3a5573783edb5bec718c27f339</t>
  </si>
  <si>
    <t xml:space="preserve">kontakt@sportcross.pl</t>
  </si>
  <si>
    <t xml:space="preserve">6783172009</t>
  </si>
  <si>
    <t xml:space="preserve">1007281</t>
  </si>
  <si>
    <t xml:space="preserve">537578681</t>
  </si>
  <si>
    <t xml:space="preserve">{'id': '86c3r421h', 'name': 'Investigate sp. z o.o,', 'status': 'akceptacja', 'color': '#008844', 'custom_type': None, 'team_id': '4659923', 'deleted': False, 'url': 'https://app.clickup.com/t/86c3r421h', 'access': True}</t>
  </si>
  <si>
    <t xml:space="preserve">86c3qfcb3</t>
  </si>
  <si>
    <t xml:space="preserve">4 GLOBAL ANDRZEJ KOŚMIDER</t>
  </si>
  <si>
    <t xml:space="preserve">Id:4005973 ParrotPlanet SuperMarchand:
BLT_4005973_1cde1295e6e53386b021ca855b06213a1c65dab8afc241cabfb50df8b4e197c314a7d268d6a88f4561a836d1e88f4c2196efd8ada263db73be35d76da58b8ddebf73e3ef71492ff7f2e499bee2bbf81ef48dffb4269419dc5b8bb4a82699e89b7768f39c2468a594f0c46ae0853e5faca6f4f094ac2062e900c7
Id:4005973 ParrotPlanet GreateStore:
BLT_4005973_007aaa57e4130eeddf24c9ef77957ad402e3e7fd7f0dc604e44e7c4985e9c3989ebb1e1bd93c4e3bcade9d14dc64edf945db2bfe5207481c7b7dc508ff0adda5c09f75940c5170513a49c15f6a934d6d4d28538eb4bc5493118c99c1c3fe452d766936c2e56dfa8f3b8dd31edc03af6e23b51ce1e85151711746
id:Id:4005973 ParrotPlanet ExtraStore
BLT_4005973_ccfe12db1da0fb6ca6db647db025915f8ab61a1524331b37ed5ff0c8cf3cba5457ae0a494c958e802219e3c3c9df9e5334218c9f1e8f9680c5b30fe1487710bd9b464f374e17c948d59decac3360ba7450d172b45d0f93bc00d78c97f263643aa93e0651893b18c05f31165c1f7407c7e56b9be1327f728cd8ed
W załączeniu cennik wysyłek, ponieważ ma gabaryty. Dodatkowo prośba o nie dodawanie jej SKU na platformach.</t>
  </si>
  <si>
    <t xml:space="preserve">ania@parrotplanet.pl</t>
  </si>
  <si>
    <t xml:space="preserve">5271711365</t>
  </si>
  <si>
    <t xml:space="preserve">4005973</t>
  </si>
  <si>
    <t xml:space="preserve">504 244 653</t>
  </si>
  <si>
    <t xml:space="preserve">{'id': '86c3r3h41', 'name': '4 Global Andrzej Kośmider', 'status': 'merchants', 'color': '#87909e', 'custom_type': 3, 'team_id': '4659923', 'deleted': False, 'url': 'https://app.clickup.com/t/86c3r3h41', 'access': True}</t>
  </si>
  <si>
    <t xml:space="preserve">{'id': '86c3qmn1p', 'name': '4 Global Andrzej Kośmider', 'status': 'akceptacja', 'color': '#008844', 'custom_type': None, 'team_id': '4659923', 'deleted': False, 'url': 'https://app.clickup.com/t/86c3qmn1p', 'access': True}</t>
  </si>
  <si>
    <t xml:space="preserve">86c3qf8gt</t>
  </si>
  <si>
    <t xml:space="preserve">KOBI LIGHT SPÓŁKA Z OGRANICZONĄ ODPOWIEDZIALNOŚCIĄ</t>
  </si>
  <si>
    <t xml:space="preserve">8133499669</t>
  </si>
  <si>
    <t xml:space="preserve">2001492</t>
  </si>
  <si>
    <t xml:space="preserve">https://b2b.kobi.pl/pl/</t>
  </si>
  <si>
    <t xml:space="preserve">{'id': '86c3rp9h0', 'name': 'Kobi Light Sp. z o. o. ', 'status': 'akceptacja', 'color': '#008844', 'custom_type': None, 'team_id': '4659923', 'deleted': False, 'url': 'https://app.clickup.com/t/86c3rp9h0', 'access': True}</t>
  </si>
  <si>
    <t xml:space="preserve">86c3qe946</t>
  </si>
  <si>
    <t xml:space="preserve">ENVO</t>
  </si>
  <si>
    <t xml:space="preserve">envo@envo.pl</t>
  </si>
  <si>
    <t xml:space="preserve">5242331074</t>
  </si>
  <si>
    <t xml:space="preserve">4021302</t>
  </si>
  <si>
    <t xml:space="preserve">600313760</t>
  </si>
  <si>
    <t xml:space="preserve">86c3qce4t</t>
  </si>
  <si>
    <t xml:space="preserve">PHU XAXE</t>
  </si>
  <si>
    <t xml:space="preserve">1. Super Merchant 
BLT_12571_cfc3ca27291053f87811b51aa17bffffdddbe9f6632e050c36e659a124cd2dc32d568b56fbb42006cf0619279b8d836ee4450fe745fd22e3c5d1c9f64bf0bd2c93bba9fb0958d9f0484cb10e038f551d3dee5881998cc702575ffba700cd5238866f8168a1f4ce4ae4c152f9e528e9a27c0769e885c23807b1bb0e
2. Great Store
BLT_12571_9dae93d2ed7a98bda4c22fb61984d90f933c8fe6f6ad87400d00d96d42754b0dda758fc9ef1100e7994c57d52c670717cbbe7f3f6eec120fd36708a9f48ef03a3490b686cd2c4ac38acf3698c5f67b6a974b1f2d92d6d886cb11a5f428092b606a6af8f295e2254536177fb95926d5648de0ef77f62935cb5acd89
3. Extra Store
BLT_12571_a072fee03eaeb97c87f67009f0751b89b42e75f101c87536a04fff56f2145c415156d4370ba9dad409c92e7693f876bc03bd08abc64cd9c276ca96b6bbc8c3f09669dbe6f648711a614a518fdedbdfdcf64f6d8e13f0ab21e0e6103c731be53e5287f62d2f4bb729a12be0552b8999e3bd1f14bc306afee0e28f01</t>
  </si>
  <si>
    <t xml:space="preserve">polinarek@gmail.com</t>
  </si>
  <si>
    <t xml:space="preserve">9231563541</t>
  </si>
  <si>
    <t xml:space="preserve">12571</t>
  </si>
  <si>
    <t xml:space="preserve">693565932</t>
  </si>
  <si>
    <t xml:space="preserve">{'id': '86c3r5akh', 'name': 'PHU XAXE', 'status': 'akceptacja', 'color': '#008844', 'custom_type': None, 'team_id': '4659923', 'deleted': False, 'url': 'https://app.clickup.com/t/86c3r5akh', 'access': True}</t>
  </si>
  <si>
    <t xml:space="preserve">86c3qcabe</t>
  </si>
  <si>
    <t xml:space="preserve">TechnOVO Sp. z o.o.</t>
  </si>
  <si>
    <t xml:space="preserve">shop@v-slot.pl</t>
  </si>
  <si>
    <t xml:space="preserve">8961596096</t>
  </si>
  <si>
    <t xml:space="preserve">18699</t>
  </si>
  <si>
    <t xml:space="preserve">+48519337057</t>
  </si>
  <si>
    <t xml:space="preserve">86c3qbw6x</t>
  </si>
  <si>
    <t xml:space="preserve">NUVIO TRADING GROUP SPÓŁKA Z OGRANICZONĄ ODPOWIEDZIALNOŚCIĄ</t>
  </si>
  <si>
    <t xml:space="preserve">1. BLT_6006004_148fae20629df5e67faf996f27178181965a0a3e2efdf2e68132a334e2a22831fce5de2b076bd31c71c4ba2b2c99ceef2455217ac9275bc0a18dc49a847b26326614096bb84ef44f1a279b65bc7cf8062d4c57cbcfa266a70bcb852db10d6775d0f3aca1e8331648d8b4659b8996797af3f8c8fff6818425fad6 -  Shumee S.A.
2. BLT_6006004_bbe061d2cc6385e4fb6440245dc67f26c1d1ef54d80c562631f1b3087444f5017f473dc855a7b1b7ce619e8d2c531f4fff29507bd594c10f6a5a5eefafc3ced74fe95a569c0b6d35dc0234429427e67d86da43d3e52ef0578f98f4317b64eada6cfdd746e773828c1b74e6332f8b9cfd91e24d799b06edaf3e95 -  GREATSTORE sp. z o.o.
3. BLT_6006004_c7d95745549e0d57867462c99d579754143efbb6f40c3a85c6936c89769701a263bdda66100fcc5e35731c872e6f1aef4faada9566c06d64d45e3aa5ddb9fc4ce6fff4b431720cbf2bdc8453bd1bb5b317c50ae600d87a4e2275fbcc65a62f737ce5d50157242f1ce0e24b25464bcc60f43d0af311522e58ffd9 -  EXTRASTORE sp. z o.o.</t>
  </si>
  <si>
    <t xml:space="preserve">kontakt.nuvio@gmail.com</t>
  </si>
  <si>
    <t xml:space="preserve">7011208759</t>
  </si>
  <si>
    <t xml:space="preserve">6006004</t>
  </si>
  <si>
    <t xml:space="preserve">+48727906657</t>
  </si>
  <si>
    <t xml:space="preserve">{'id': '86c3rmh42', 'name': 'NUVIO TRADING GROUP ', 'status': 'merchants', 'color': '#87909e', 'custom_type': 3, 'team_id': '4659923', 'deleted': False, 'url': 'https://app.clickup.com/t/86c3rmh42', 'access': True}</t>
  </si>
  <si>
    <t xml:space="preserve">{'id': '86c3rjfc8', 'name': 'NUVIO TRADING GROUP SP. Z O.O.', 'status': 'akceptacja', 'color': '#008844', 'custom_type': None, 'team_id': '4659923', 'deleted': False, 'url': 'https://app.clickup.com/t/86c3rjfc8', 'access': True}</t>
  </si>
  <si>
    <t xml:space="preserve">86c3qbtbj</t>
  </si>
  <si>
    <t xml:space="preserve">Hekate Adrian Tchórzewski</t>
  </si>
  <si>
    <t xml:space="preserve">adriantchorzewski@gmail.com</t>
  </si>
  <si>
    <t xml:space="preserve">9222796872</t>
  </si>
  <si>
    <t xml:space="preserve">1006992</t>
  </si>
  <si>
    <t xml:space="preserve">+48511096247</t>
  </si>
  <si>
    <t xml:space="preserve">86c3qbn1j</t>
  </si>
  <si>
    <t xml:space="preserve">AQUARIUS MACIEJ DOBOSZ</t>
  </si>
  <si>
    <t xml:space="preserve">Dla Shumee
Dla katalogu AMA
BLT_4008505_7129b6d6fa575c8c93f0dc05e56466f5bc1339ecf9b5ab4d9f5f8dcc3021263593b648918ac6837aa07c9f29fd59c4af29c737ad830ce2115485b3315eaa53951afea15ecb6ec62feb4ae9cee98a32e8b87c544b0fb572e1642e59b53e0c15b93a36ec1a28b8ccef773b757a1ba0afdaf797c66175e2449157dc
Dla katalogu Kramp
BLT_4008505_3cd55c8488c00374b7cdd3e9e0f999efdc78686f4ddee989396a0af728e09121a346514a28d7eb32c1a890856fd2e8352bbb72e8b36dc83f87ac87fb8cd94841bfd19dc6a031f3bddd94e5a024a92a2873d10103c68038ae4459c24c08f4585dc4bbee078aff603b8ca791f592884d6dc2ddcd35c45082a0257c
Dla GREAT
Dla katalogu AMA
BLT_4008505_4f8dcbf837e40b1d405ebfbb21248a1622992b5b7764927401d66bcfa946d698f5aeecfca0592fe9bb5df809ce62fe5637a0d040687b81389844bb1ad683704e0173286c09a7d2552808b879d61ec1ecc3769a706f99252676200d94f63aa9b1d1804cd9e239a5482327394b1768c57c6c0c16e1f741515a7967
Dla katalogu Kramp
BLT_4008505_13fbee08511585b7792620f6ddecdd4b6945adf19baf21f910ee9e798b028249f5d2feb2c2d15bdf3df6515503962cca73f00c6ca7a9ad63001d43cc2590ff48762874d11a419cc43005d34f20e6940bc070c55f3f5f0452b9e3d2c482e94d8f47eef00c8ae82723de5099b75df02142e93c6ae8dcace707c69b
Dla EXTRA
Dla katalogu AMA
BLT_4008505_579693ea3ba83d767aa718ce8fbfd8f837e0c945acca61fb9648038ab24b988de1ee84554b7feff63bf69039bee5a4724f2dc6b037922584f4b8214a11445624547c4a69109fd4b8ab4c08458c9c92c7a600f748dcaca4a52011fa161e4dcdd4667ccb8ba57cfb42908e1f98fca1022baccfb89c0f142003e9a6
Dla katalogu Kramp
BLT_4008505_16d0e020c9142e41a2db31b7e802b93b3724fe8457478e6e8598a2a00e01e2129d96208e50ffee6d02b2dad41771345ed8731b8d505da62fd54b7d62950b36c31eb50d9faadc3535c66db4efe310a504b3b8e4731d5e258602d35cae7e061adca1b40d7b1b0d892dd68a78732bc7833c4fb52a49e9715f5b9762</t>
  </si>
  <si>
    <t xml:space="preserve">biuro@maszynyrolnicze-online.pl</t>
  </si>
  <si>
    <t xml:space="preserve">7722100192</t>
  </si>
  <si>
    <t xml:space="preserve">4008505</t>
  </si>
  <si>
    <t xml:space="preserve">+48793652652</t>
  </si>
  <si>
    <t xml:space="preserve">http://www.maszynyrolnicze-online.pl</t>
  </si>
  <si>
    <t xml:space="preserve">{'id': '86c3rmxc8', 'name': 'AQUARIUS Maciej Dobosz', 'status': 'akceptacja', 'color': '#008844', 'custom_type': None, 'team_id': '4659923', 'deleted': False, 'url': 'https://app.clickup.com/t/86c3rmxc8', 'access': True}</t>
  </si>
  <si>
    <t xml:space="preserve">86c3pz2cg</t>
  </si>
  <si>
    <t xml:space="preserve">JIM Sp. z o.o.</t>
  </si>
  <si>
    <t xml:space="preserve">a.szelagowska@yosoy.pl</t>
  </si>
  <si>
    <t xml:space="preserve">7312048842</t>
  </si>
  <si>
    <t xml:space="preserve">3021604</t>
  </si>
  <si>
    <t xml:space="preserve">+48783300555</t>
  </si>
  <si>
    <t xml:space="preserve">1748224800000</t>
  </si>
  <si>
    <t xml:space="preserve">86c3pxhwg</t>
  </si>
  <si>
    <t xml:space="preserve">Malina Palce Lizać Sp. Z o.o.</t>
  </si>
  <si>
    <t xml:space="preserve">30.05 Dzwonił, ze dostał mail od Nikoli. Przesłany regulamin.</t>
  </si>
  <si>
    <t xml:space="preserve">przemek@palcelizac.co</t>
  </si>
  <si>
    <t xml:space="preserve">8151820828</t>
  </si>
  <si>
    <t xml:space="preserve">577866008</t>
  </si>
  <si>
    <t xml:space="preserve">{'id': '86c3tca8j', 'name': 'Malina Pce Lizać Spółka z o.o.', 'status': 'akceptacja', 'color': '#008844', 'custom_type': None, 'team_id': '4659923', 'deleted': False, 'url': 'https://app.clickup.com/t/86c3tca8j', 'access': True}</t>
  </si>
  <si>
    <t xml:space="preserve">86c3pw6dk</t>
  </si>
  <si>
    <t xml:space="preserve">PIOTR SĘDKOWSKI STEEPS</t>
  </si>
  <si>
    <t xml:space="preserve">3017574 Steeps SM
BLT_3017574_86753b9bb3717d8298ff49938b447da11a023fadcd6b8bcd2dba27be46ce472e08af85045ef4b30b9adc77ab7c69d50ff1ca58aa32562f07add7ceb965f93f586d5cd24159811d23747104084d4188baba1871c888e14c0d2672a6d1738de533dfa65d83aee3802297cdffb65aa62bffc0df209cbb39650a06ad
3017574 Steeps GREAT
BLT_3017574_377dce721301219c8ccb527cec6269cc829ed2b7750acfddbc8c2f40c36bdb8deb8933ed3149e5fe0f857070b4b44b25fe4734e11745f65ae825e18daaba5f5f1e57e47afda59dbd4702afe9871c1e22aa548cbf9014be7ac4846aece617f7020d2046f56da3d055eaacea512745ec50a607c19a2a838bda5c90
3017574 Steeps EXTRA
BLT_3017574_20f0181792ded883131b92544ee3e3fd88c67a6710d2cd0a37b241816054763e6a1b434c91392d840daabc9d80295a133941ebb4aae2115880027b53424e18f9e6f34d3497a74c69d1de8fc23be755a38f157022435a26aa46ba5fd427c519e0ba306689bb843210aa18ed0bd3262eb41a98317e9c0989616dbd</t>
  </si>
  <si>
    <t xml:space="preserve">piotrek@gustaw.com.pl</t>
  </si>
  <si>
    <t xml:space="preserve">7282672552</t>
  </si>
  <si>
    <t xml:space="preserve">3017574</t>
  </si>
  <si>
    <t xml:space="preserve">+48504016064</t>
  </si>
  <si>
    <t xml:space="preserve">1750557600000</t>
  </si>
  <si>
    <t xml:space="preserve">{'id': '86c43vxrk', 'name': 'STEEPS PIOTR SĘDKOWSKI', 'status': 'akceptacja', 'color': '#008844', 'custom_type': None, 'team_id': '4659923', 'deleted': False, 'url': 'https://app.clickup.com/t/86c43vxrk', 'access': True}</t>
  </si>
  <si>
    <t xml:space="preserve">43</t>
  </si>
  <si>
    <t xml:space="preserve">86c3pv05b</t>
  </si>
  <si>
    <t xml:space="preserve">Shishka79 Kolano Paweł</t>
  </si>
  <si>
    <t xml:space="preserve">sklep@shishka79.pl</t>
  </si>
  <si>
    <t xml:space="preserve">8291696096</t>
  </si>
  <si>
    <t xml:space="preserve">3027659</t>
  </si>
  <si>
    <t xml:space="preserve">+48600313053</t>
  </si>
  <si>
    <t xml:space="preserve">https://www.shishka79.pl</t>
  </si>
  <si>
    <t xml:space="preserve">86c3puxbn</t>
  </si>
  <si>
    <t xml:space="preserve">TEMIKAN MICHAŁ BORYS</t>
  </si>
  <si>
    <t xml:space="preserve">09.07. - brak produktów do importu
Brak produktów do importu 
 za 2 tygodnie będzie w biurze, wtedy je doda / S.A.
SM 
BLT_6000529_09ab073dcf4b41304342cdc7de80e7516e7010afe09f2c103579a583c28495312daa8886f9d61de981a9968025f61f6bd8a6fef78ac4283e5be25da16ee6f1f5fd32ce5e46b6955eab150ba88541e665972551131e85b4ed7733dc107df51a74d7d51de076bae24d3c28d879477a0def543d070b46557d20d22f   
GS
BLT_6000529_54bd38e87445f8f6895c3c45d92bc900d42eeb78f12ddaf32ba49e49e77a5ecea32513743b16077ed99b964a07a1e4553e221e75a261f4494cd89792312383dba8d599695cbac67c3801510fac804d4eb537128278a7e024357d913577bb214ce15dbff6972aed96c065996861e39f0af5ce8e84abcecdc50537
ES
BLT_6000529_812b595931581b14f8ffe306bc5b531a9c2f051d98e26c004e82d8dabd58cd4ff6f56789241f6cce665025f674ae584623a81ef951bb2d91069b6312dc0f0118a6ed68b7fe68764f23e61c842ec92255e772ae951d0ddbf681363aaa1ad87824b6ffbe8d1ce55bb5c2c3155ab546431331ab89401e7008f638ac</t>
  </si>
  <si>
    <t xml:space="preserve">allegro@borys.pro</t>
  </si>
  <si>
    <t xml:space="preserve">8571683686</t>
  </si>
  <si>
    <t xml:space="preserve">6000529</t>
  </si>
  <si>
    <t xml:space="preserve">+48512467072</t>
  </si>
  <si>
    <t xml:space="preserve">{'id': '86c3r7u7w', 'name': 'Temikan Michał Borys', 'status': 'akceptacja', 'color': '#008844', 'custom_type': None, 'team_id': '4659923', 'deleted': False, 'url': 'https://app.clickup.com/t/86c3r7u7w', 'access': True}</t>
  </si>
  <si>
    <t xml:space="preserve">86c3pu5j1</t>
  </si>
  <si>
    <t xml:space="preserve">4L Textil Wojciech Siwy</t>
  </si>
  <si>
    <t xml:space="preserve">wojsiw.de@gmail.com</t>
  </si>
  <si>
    <t xml:space="preserve">6711646892</t>
  </si>
  <si>
    <t xml:space="preserve">10429</t>
  </si>
  <si>
    <t xml:space="preserve">607077147</t>
  </si>
  <si>
    <t xml:space="preserve">86c3ptbr0</t>
  </si>
  <si>
    <t xml:space="preserve">Grupa DPH Dominika Merta</t>
  </si>
  <si>
    <t xml:space="preserve">1. GrupaDPH SM
BLT_6003023_131faa436346d926754461873e0566394a2d88aff6e7a7ab2dfcdd9b6439ac0617bf80368b6499c2ca0432b7fd7a14239e3511052375852f7a9b995849e0329754e923cd1f74db752b1bbc41de9db8354b863fe0f9b219256bad3983c21397e8a7f86e132ee1c7aab8c5e1cf1398b7eac8945b7181345027bebc 
 2. GrupaDPH 
GREATBLT_6003023_317f66cc057d6f0f4b8d839f3b1b30ba9bd8fd2bfbcc76cb7dc7283f8eb0755d8609a94c2ed5997d4b6c208fefe1f4b0584cb30cc35fd40f6046be33c1110fb3761b5000a856edf3793286cc709ac10c1acfe429c017d3ab55134c4ea81714bd25678555b818b6ffb6936eb2b74d342adebd48d896b0dfa9763d 
 3. GrupaDPH EXTRA
EXTRABLT_6003023_78a170e62c8a49339d98cf3d37d03979ca3ed0715e3873b32348f814be2623bb8f60c616b99ad1bc1e88a1b15916fe675acadedebcd2297fc2eb30cf396cdfd0a1531065c1717409e9f9b0fbe3b5c9ad1796647c580b2d2e4070f2ea28b3e7473ea96bb5dd778d5fdbd90c787b767d014b95ffb9334e923a66a9</t>
  </si>
  <si>
    <t xml:space="preserve">grupadph@gmail.com</t>
  </si>
  <si>
    <t xml:space="preserve">7361719779</t>
  </si>
  <si>
    <t xml:space="preserve">6003023</t>
  </si>
  <si>
    <t xml:space="preserve">+48519100110</t>
  </si>
  <si>
    <t xml:space="preserve">{'id': '86c48ux8f', 'name': 'Grupa DPH Dominika Merta', 'status': 'akceptacja', 'color': '#008844', 'custom_type': None, 'team_id': '4659923', 'deleted': False, 'url': 'https://app.clickup.com/t/86c48ux8f', 'access': True}</t>
  </si>
  <si>
    <t xml:space="preserve">86c3pr3rh</t>
  </si>
  <si>
    <t xml:space="preserve">MAZOWIECKA GRUPA KAPITAŁOWA SPÓŁKA Z OGRANICZONĄ ODPOWIEDZIALNOŚCIĄ</t>
  </si>
  <si>
    <t xml:space="preserve">kontakt@kamperologia.pl</t>
  </si>
  <si>
    <t xml:space="preserve">1231536793</t>
  </si>
  <si>
    <t xml:space="preserve">3039257</t>
  </si>
  <si>
    <t xml:space="preserve">+48796562666</t>
  </si>
  <si>
    <t xml:space="preserve">{'id': '86c3q7ht5', 'name': 'MAZOWIECKA GRUPA KAPITAŁOWA SPÓŁKA Z OGRANICZONĄ ODPOWIEDZIALNOŚCIĄ', 'status': 'akceptacja', 'color': '#008844', 'custom_type': None, 'team_id': '4659923', 'deleted': False, 'url': 'https://app.clickup.com/t/86c3q7ht5', 'access': True}</t>
  </si>
  <si>
    <t xml:space="preserve">86c3pqge6</t>
  </si>
  <si>
    <t xml:space="preserve">MICHAŁ WILK PRZEDSIĘBIORSTWO WIELOBRANŻOWE ZOO wilczek</t>
  </si>
  <si>
    <t xml:space="preserve">wilk_michal@o2.pl</t>
  </si>
  <si>
    <t xml:space="preserve">5140272853</t>
  </si>
  <si>
    <t xml:space="preserve">2003418</t>
  </si>
  <si>
    <t xml:space="preserve">695693593</t>
  </si>
  <si>
    <t xml:space="preserve">86c3ppujd</t>
  </si>
  <si>
    <t xml:space="preserve">AndYou Adria Nalepa</t>
  </si>
  <si>
    <t xml:space="preserve">05.06. - brak produktów, merchant nie udostępnia nam nic, prośba o kontakt z nim  i ustalenie na czym to stoi? 
09.06 Spotkanie techniczne z Mateuszem. Brak udostępnionych produktów, źle się zaciągają.
Shumee:
BLT_18309_d922d2c034d0b57c91585877d9777bc2c09e00b56a4f6ff11fde17ee03753647f1366a19a5e4cee883c743d6e719688d6b971a04eebfa188761870452622f6a97e3891769d709074b10d426d9f0733958aff5c0bd58cc3c6be4539b0d6afddbcb978941b966634a65e0fa59696c63b0debcde4586b51f96c687ba8
GREAT:
BLT_18309_406856fe2d4f796a4ead58de002f83c10d0801859ba79468e219cc477b275b7ae0de2cb94b79c1ac22a160bd4af7e6d58ea1833fee9f688393c583cdc267c64b36c95ef878309e199f1da76979f033974b8a7478559658ad2bf69004cfef34d7479d055f62c3fec94ddd977c889c9476cc4c2c7d85c2f0f1d3120a
EXTRA
BLT_18309_d1612fdf8e00c1e6ea2183700e62f16886ca9b6bb114a94975761eaca82e34bb3f1c6d4ea1e5ff82c1fab0a514b137eea0a72b6de579352f10ea23b3bc3a2997456b51604e7ef9f643e1ae27ede8638c37884133378ab930b7b4829a2f47bfb3eee902598597603fe83a6365e7cd61e4d4c6c690d1de296e6d3750</t>
  </si>
  <si>
    <t xml:space="preserve">kontakt@andyou.com.pl</t>
  </si>
  <si>
    <t xml:space="preserve">5492202627</t>
  </si>
  <si>
    <t xml:space="preserve">18309</t>
  </si>
  <si>
    <t xml:space="preserve">+48508430400</t>
  </si>
  <si>
    <t xml:space="preserve">https://andyou.com.pl/</t>
  </si>
  <si>
    <t xml:space="preserve">{'id': '86c3ppywm', 'name': 'AndYou Adrian Nalepa', 'status': 'akceptacja', 'color': '#008844', 'custom_type': None, 'team_id': '4659923', 'deleted': False, 'url': 'https://app.clickup.com/t/86c3ppywm', 'access': True}</t>
  </si>
  <si>
    <t xml:space="preserve">86c3pnwqk</t>
  </si>
  <si>
    <t xml:space="preserve">P&amp;P P. KAROLAK P. GĄSIOROWSKI I WSPÓLNICY SPÓŁKA JAWNA</t>
  </si>
  <si>
    <t xml:space="preserve">piotr@swiatkoszy.eu</t>
  </si>
  <si>
    <t xml:space="preserve">5242359569</t>
  </si>
  <si>
    <t xml:space="preserve">3026193</t>
  </si>
  <si>
    <t xml:space="preserve">608-522-712</t>
  </si>
  <si>
    <t xml:space="preserve">86c3pm1vb</t>
  </si>
  <si>
    <t xml:space="preserve">Allepaznokcie Michał Szewczyk Alicja Szewczyk s.c.</t>
  </si>
  <si>
    <t xml:space="preserve">BLT_16998_9bbb180ec85d2972a3d2d692476cc055f8043f3858a07f8ad41a71ac10f57c0872fab16e45d1a0378e756b0ff3b9a496326c5939d53358907c0e0d5934d47cd26670a6cdc46a2b600c7c7d09504bed1e18a0b32a64c5afd3bc5d913441a5171d1fbeaf59685a79aa855b8cc707bd2d8e3bed132fce36379dce90c8
BLT_16998_23254d2ddb54584436c2122d1705b03502fae66c0167b7e448bdb592a4a5f44a3628b455574dc187f42844265271e3fdbc2058a9cf91502a6618a8a771cc25b13ce9ebce3aa3decb1951f5fe152dec6c6785aa5abd77d2d3ef172939b7ea6dd530ff840c74687ae1c04e46cf93dadc64f50eeafe5065183dba59b8
BLT_16998_85ef60164f3ea8f6fee76b95fbcab1dceb0b169083ca56ae8512f8b0dffa66661366195ac1ea7488ceda7fd041ded5baf348dc4401564aa9b668724366c839b8167abcb899d558c335de516cacf9a2fd196508e173dd2d73fb4b1ba049da67861686899982433f014dd4c06d7e6fd4f02adace78a2a07bb3230742</t>
  </si>
  <si>
    <t xml:space="preserve">j.bartosiak@gnb-lab.com</t>
  </si>
  <si>
    <t xml:space="preserve">7252070334</t>
  </si>
  <si>
    <t xml:space="preserve">16998</t>
  </si>
  <si>
    <t xml:space="preserve">+48504313267</t>
  </si>
  <si>
    <t xml:space="preserve">{'id': '86c41934b', 'name': 'Allepaznokcie Michał Szewczyk, Alicja Szewczyk spółka cywilna', 'status': 'merchants', 'color': '#87909e', 'custom_type': 3, 'team_id': '4659923', 'deleted': False, 'url': 'https://app.clickup.com/t/86c41934b', 'access': True}</t>
  </si>
  <si>
    <t xml:space="preserve">{'id': '86c3wu68b', 'name': 'Allepaznokcie Michał Szewczyk, Alicja Szewczyk spółka cywilna', 'status': 'akceptacja', 'color': '#008844', 'custom_type': None, 'team_id': '4659923', 'deleted': False, 'url': 'https://app.clickup.com/t/86c3wu68b', 'access': True}</t>
  </si>
  <si>
    <t xml:space="preserve">86c3p05j3</t>
  </si>
  <si>
    <t xml:space="preserve">WMP HANDEL SPÓŁKA Z OGRANICZONĄ ODPOWIEDZIALNOŚCIĄ</t>
  </si>
  <si>
    <t xml:space="preserve">BLT_3014318_8f77ac0f8207c887d2f869b510589020ddf37a4bde71093d04273930303878b0f4980d90fdd0f0901a5768a9e39fe1bddc618376525527f69efdb6262f7a783050244ab2c715f05d9b060450ba2adf5080116f2862fc3f3cebe817fe2f00d8a6ce570208e640baa8049d3454d10b0c84b3c8ea12a9f5c6220d0c
BLT_3014318_a4eeab2697ea662abc113218cfa6c0a3d2f2eecebfcbdc12fed3b8a732694ea0f1a03a843a4ce404bd669c727e6325fed2aa9019affbfccbfec9934471fe09b10f07cf345042753130778ed5afe300095599fab83f15bf100d873e5f7f7c30e0e94b702c09e42187849755934b1ebfee34759ed633c2ae985792
BLT_3014318_26c6c891862ef71d552f6d661925ca2cbe47de3d59b55042a2b5d8fc0311fa3acb406abe45af9bfaf4fe89b4d9870e21a79cfc6e07a5554b8966950d45189fab086e5d8cb4471c303be60fa5e7407a49375bcca8b23441725533cba111353b6d19189b97026dd4904d5231489563cdd307c1c2e757c4d6ae4ef8</t>
  </si>
  <si>
    <t xml:space="preserve">info@wmp24.pl</t>
  </si>
  <si>
    <t xml:space="preserve">9662152860</t>
  </si>
  <si>
    <t xml:space="preserve">3014318</t>
  </si>
  <si>
    <t xml:space="preserve">+48660348101</t>
  </si>
  <si>
    <t xml:space="preserve">{'id': '86c43d6xk', 'name': 'WMP Handel Sp. z o.o.', 'status': 'merchants', 'color': '#87909e', 'custom_type': 3, 'team_id': '4659923', 'deleted': False, 'url': 'https://app.clickup.com/t/86c43d6xk', 'access': True}</t>
  </si>
  <si>
    <t xml:space="preserve">{'id': '86c414jpd', 'name': 'WMP Handel Sp. z o.o.', 'status': 'akceptacja', 'color': '#008844', 'custom_type': None, 'team_id': '4659923', 'deleted': False, 'url': 'https://app.clickup.com/t/86c414jpd', 'access': True}</t>
  </si>
  <si>
    <t xml:space="preserve">86c3nyz3y</t>
  </si>
  <si>
    <t xml:space="preserve">id3.pl</t>
  </si>
  <si>
    <t xml:space="preserve">info@id3.pl</t>
  </si>
  <si>
    <t xml:space="preserve">5861777023</t>
  </si>
  <si>
    <t xml:space="preserve">3028990</t>
  </si>
  <si>
    <t xml:space="preserve">+48516452600</t>
  </si>
  <si>
    <t xml:space="preserve">1747965600000</t>
  </si>
  <si>
    <t xml:space="preserve">86c3ny32q</t>
  </si>
  <si>
    <t xml:space="preserve">NEXT LEVEL CARE SPÓŁKA Z OGRANICZONĄ ODPOWIEDZIALNOŚCIĄ</t>
  </si>
  <si>
    <t xml:space="preserve">biuro@next-level.pl</t>
  </si>
  <si>
    <t xml:space="preserve">7011131318</t>
  </si>
  <si>
    <t xml:space="preserve">1004878</t>
  </si>
  <si>
    <t xml:space="preserve">+48570607607</t>
  </si>
  <si>
    <t xml:space="preserve">86c3nxuny</t>
  </si>
  <si>
    <t xml:space="preserve">Damian Kość</t>
  </si>
  <si>
    <t xml:space="preserve">BLT_1001005_3bfd7e95c2901d896ce7518b17c67ac4e25b03e79be7925910b23f31f3aa501d33e150ad26cc30abc12dbfff2633b3ecc04813705b0592bbbf4fee46b88c04a67b5b54d554114ca821751e8a99233f39acb7ff0b8f43234d2da50777b85658813e390221bc3f1fb270c3aecab611b7e07a586533095385369321
BLT_1001005_9b35fd01b4e204af9bc9d3f122de70a161b4b7f5109895043aa4ce089af35893db34e49d3dc8df98c32539997f626b89b529b01398cdb7a4ee9a51814fe46c970b1719c5f30e2798b5b91cdf35e18dd638ec648d931df2fa9ab85bf0202b8969b190e7b2807343485d8aa783b5ccc7566e6c721e9a01f26dc720
BLT_1001005_bbea1c29ec1236f7930683236327006d2ca940f1f1bc9a8f762191eb90139cffb71ba5989ff9b2853292752be951bd517d1855aa411537da0e0cf2cd88d810dc8edc01af58a50b5789de6d07afa0baac3fae8eabcc51d719dcb63197e41cb79d17d7724778ea7741e268f88c9071ff0a6e1a01d9a7c23ccc1797</t>
  </si>
  <si>
    <t xml:space="preserve">gabriela.kaczmarczyk@dpro.pl</t>
  </si>
  <si>
    <t xml:space="preserve">7922076044</t>
  </si>
  <si>
    <t xml:space="preserve">1001005</t>
  </si>
  <si>
    <t xml:space="preserve">+48608409940</t>
  </si>
  <si>
    <t xml:space="preserve">{'id': '86c3pk5v6', 'name': 'etuitelefon', 'status': 'akceptacja', 'color': '#008844', 'custom_type': None, 'team_id': '4659923', 'deleted': False, 'url': 'https://app.clickup.com/t/86c3pk5v6', 'access': True}</t>
  </si>
  <si>
    <t xml:space="preserve">86c3nwpf2</t>
  </si>
  <si>
    <t xml:space="preserve">TRAVELER KAROLINA RUSZTYN</t>
  </si>
  <si>
    <t xml:space="preserve">info@motor-sklep.pl</t>
  </si>
  <si>
    <t xml:space="preserve">9372583149</t>
  </si>
  <si>
    <t xml:space="preserve">3012232</t>
  </si>
  <si>
    <t xml:space="preserve">+48784056598</t>
  </si>
  <si>
    <t xml:space="preserve">86c3nvz01</t>
  </si>
  <si>
    <t xml:space="preserve">TOMASZ SOBECKI TSresearch</t>
  </si>
  <si>
    <t xml:space="preserve">BLT_4035329_2d5058c92ac7737d1bcdd3a09794021d246cfbe6dd9a7f3c6e2739969a17ca16570a8b48a143f6ef4006452f8407ec5c550ab691d932a848a25cd41f56b8e44b58ca5088425f3524569aef9c136b96a5aa15eae60def0b2e4ac36a880057fed92ba2e0caf2a4be5774e409f4bef43465968f5a83b90b49edc865
BLT_4035329_1e8c32ad04590e21fbe0e4c7fdf5f98f017030d283b64fb46c4ebb1e9939dce8f6765bf8506624491e5139f92a4c5e50d3d2f01ff8df58956fca1cfce868fec41586a045bc8b6568433950c32ce4031d6c9d1f85e9f8a7964b1b85ab25fa3ae20e4c67605075ae530cf58d748f74058389c4408a021e4683974c
BLT_4035329_659251a25b464bcb0887d40471c92f9a6fc4abc927a8085a6e833831b4e893ddd1331a36b60a33802b05b142eebe9741e88bfd2640d2a1130f2274bfce44e7ac0904403d59207018e25c59dbd1d1aa549526247a1854c2c499449d30320c0944da73c0d56debf9be8bc8347ccc3b4fae618f9a3879d9e4762c79</t>
  </si>
  <si>
    <t xml:space="preserve">trade@tsresearch.pl</t>
  </si>
  <si>
    <t xml:space="preserve">5242577533</t>
  </si>
  <si>
    <t xml:space="preserve">4035329</t>
  </si>
  <si>
    <t xml:space="preserve">+48509557399</t>
  </si>
  <si>
    <t xml:space="preserve">{'id': '86c3qmdze', 'name': 'TSRESEARCH TOMASZ SOBECKI', 'status': 'merchants', 'color': '#87909e', 'custom_type': 3, 'team_id': '4659923', 'deleted': False, 'url': 'https://app.clickup.com/t/86c3qmdze', 'access': True}</t>
  </si>
  <si>
    <t xml:space="preserve">{'id': '86c3p1ndh', 'name': 'TSRESEARCH TOMASZ SOBECKI', 'status': 'akceptacja', 'color': '#008844', 'custom_type': None, 'team_id': '4659923', 'deleted': False, 'url': 'https://app.clickup.com/t/86c3p1ndh', 'access': True}</t>
  </si>
  <si>
    <t xml:space="preserve">86c3nvr2c</t>
  </si>
  <si>
    <t xml:space="preserve">MR MOPPER KRZYSZTOF KUBERA</t>
  </si>
  <si>
    <t xml:space="preserve">sklep@magictrip.pl</t>
  </si>
  <si>
    <t xml:space="preserve">7792351982</t>
  </si>
  <si>
    <t xml:space="preserve">3026694</t>
  </si>
  <si>
    <t xml:space="preserve">602267046</t>
  </si>
  <si>
    <t xml:space="preserve">86c3nvfzv</t>
  </si>
  <si>
    <t xml:space="preserve">Firma Muzyczna Sp. z o.o.</t>
  </si>
  <si>
    <t xml:space="preserve">BLT_4020588_51ae83e998c3a6baf5d783849a94e086a4aec499850ee34a98a025b241997bebbbc7dfc3ce18103a193b7663880d4358488005ed17a5ca91d333edc0745e843fe0040684a3604b0074a7a9abb0ef461d015cbd826a2e285b8af3c52590902ebe4adda1f370433dbaaac206910b1f4e419e791184cbf65b5d1442
BLT_4020588_4a2008cbb6ae25217128ebe18eff2631c8a65163538f63bec2ca8e2cb387942272146102c71308eb2a39244efe4a383660d5de9431b903db29b05f586f6575442bf1a07a3fa0875cbb7def30e5d65c9e4183407f4ee8660cec2a9ab4911556b8b3a958e75e9587417452685e8fc7150d08e1ec5c3cd7a252af53
BLT_4020588_764a5257ab70513ddc9f9093611ad360ab73f4e50c91189d61a7b57ae96128c4944e1266ac0c9634aa3be4685730f0bc6ce35e1945e37c553f656314432087ead5b0894abffad02ad732d30387778293c8d55c4d1e4d98d1fe31af0de164259acf7931e6ad5279cae368c6a874e6629d5ff1a45d8a8d61ee26a0</t>
  </si>
  <si>
    <t xml:space="preserve">kontakt@firmamuzyczna.pl</t>
  </si>
  <si>
    <t xml:space="preserve">6751481753</t>
  </si>
  <si>
    <t xml:space="preserve">4020588</t>
  </si>
  <si>
    <t xml:space="preserve">+48123577331</t>
  </si>
  <si>
    <t xml:space="preserve">{'id': '86c3pnwkk', 'name': 'Firma Muzyczna Sp. z o.o.', 'status': 'akceptacja', 'color': '#008844', 'custom_type': None, 'team_id': '4659923', 'deleted': False, 'url': 'https://app.clickup.com/t/86c3pnwkk', 'access': True}</t>
  </si>
  <si>
    <t xml:space="preserve">86c3nugzh</t>
  </si>
  <si>
    <t xml:space="preserve">MARTECH GROUP SPÓŁKA Z OGRANICZONĄ ODPOWIEDZIALNOŚCIĄ</t>
  </si>
  <si>
    <t xml:space="preserve">BLT_3015989_97c3a5671e23fbc114f4d4921603c425396d9003fa8af5f8d4e504fa3f30b2c4ce8ad658d3492d974646ac7371313edaa5c3c9c340a00966ae26159e3c117ccab1c58027a5494e6b8178969bd5c527208281f8fb72b0f5c5dcdffcbb722e76df4aefe7dcbcb052a84bfac9a9dc892fd17acdaca1ffc54d8377ea
BLT_3015989_b18afe1a4a62c7ee547d012592faa4d3940ceb869a3c551be36446cd1b440730aac34abf54dd50474aa5fd9c6f7100d2da59e8ec41dda45781819dbca02de97e00ed3e20a72e58edf964635fdf8ceb5a5b69a57bcfa2a67032ed256b356f62d8bcee7142dd346a1d252f043d8e1907ae94309b5bf90e777bcd5d
BLT_3015989_cce1583431ad42d0cc6e57151d5ca338cb5a187d746be4581fe9fa7f97007fe8a0cf54d0b5cb97cde48ffc3e0a9d5147f4bed93b5564d079ad6411519822480c9d3b33e4c4dcf931cedfd0f61ecc7bde77ded37edaa50babea8a5eba2aa73f14a93cafe92b93e2cbea22f1d666bcf5803b6f84a40f0698c3474b</t>
  </si>
  <si>
    <t xml:space="preserve">martechgroup1@gmail.com</t>
  </si>
  <si>
    <t xml:space="preserve">5423438396</t>
  </si>
  <si>
    <t xml:space="preserve">3015989</t>
  </si>
  <si>
    <t xml:space="preserve">+48505905971</t>
  </si>
  <si>
    <t xml:space="preserve">https://www.martechgroup.com.pl/</t>
  </si>
  <si>
    <t xml:space="preserve">{'id': '86c41ndyq', 'name': 'MARTECH GROUP SP ZO.O.', 'status': 'akceptacja', 'color': '#008844', 'custom_type': None, 'team_id': '4659923', 'deleted': False, 'url': 'https://app.clickup.com/t/86c41ndyq', 'access': True}</t>
  </si>
  <si>
    <t xml:space="preserve">86c3nturc</t>
  </si>
  <si>
    <t xml:space="preserve">LIKE.direct sp. z o.o. sp. k.</t>
  </si>
  <si>
    <t xml:space="preserve">SM BLT_3001518_65171d08cb4f2c794e0f08092ed14b2130256e43fb47abd628b8e89ccf55e848f6a7dc43ae22fe952e98cb91f7db6088a89cb0622d8df9c0554dccc7a3d8686fbff54df1189c7412819275449380427f31fb94112171f4c3a41571c29360d89ef1cfb249fbed55a7820c913a43f5720c2d4f215c2ee44bb872b2
GREAT BLT_3001518_854fac0f1f20d4dd5a1a6b1986cd50f4dd8786f5fc1a7206a093f702be87dcd82b33d566a3aa63780567cb4ec79a7bfc3b52bd72122cc80aedfe3622d0afc1f3525fd2bcdeb0713d041e7d72c04aa82e2210774dbbd8563f2dcd31f48b89469860994d28f26de3f638d2728b31c5f69165aef71b79f4e4858ab7
EXTRA BLT_3001518_de71929f88ca7ecb4e2fb85dfe8c29d8f989a329ea2e2b9353617ff24b5c278dcf628d0994a8ee566c1d913a8272c5e7b849ee19b38d8c066ccef74cbe1f84e108fdf81017f738368c4d6294d3732e9d5eb7f003c294cae99b77601eb017b082ed7ce0bbb688ce69756ebd6f80dbc637829aca3f7c6613a32dbf</t>
  </si>
  <si>
    <t xml:space="preserve">info@bazarpupila.pl</t>
  </si>
  <si>
    <t xml:space="preserve">8971881361</t>
  </si>
  <si>
    <t xml:space="preserve">3001518</t>
  </si>
  <si>
    <t xml:space="preserve">+48507767873</t>
  </si>
  <si>
    <t xml:space="preserve">{'id': '86c48pdbe', 'name': 'LIKE.direct sp. z o.o. sp. kom.', 'status': 'merchants', 'color': '#87909e', 'custom_type': 3, 'team_id': '4659923', 'deleted': False, 'url': 'https://app.clickup.com/t/86c48pdbe', 'access': True}</t>
  </si>
  <si>
    <t xml:space="preserve">{'id': '86c3zqtef', 'name': 'LIKE.direct sp. z o.o. sp. kom.', 'status': 'akceptacja', 'color': '#008844', 'custom_type': None, 'team_id': '4659923', 'deleted': False, 'url': 'https://app.clickup.com/t/86c3zqtef', 'access': True}</t>
  </si>
  <si>
    <t xml:space="preserve">86c3nt46a</t>
  </si>
  <si>
    <t xml:space="preserve">JMC ADRIAWIK JACEK ILCZUK SPÓŁKA KOMANDYTOWA</t>
  </si>
  <si>
    <t xml:space="preserve">GREAT: BLT_4006195_23095b88d7778420873a3a70a64d365d9e5ac4c786a4df34ee6f9a0fdcf72e7b9e850fb7ca019bb4770625700ea5598d8c97b57777d5d6c54aaab105f08edaaaaffbfd0f18471ecaba99d7c7dee809c32a5eb56e0eb52d319464b4a8f3696046949a5d18c12eaa94fd1602544e39557c02b6fdadb05150f4d070
EXTRA: BLT_4006195_f3efdcba702354a7f7d996f28ef2bef8bf87a1f9876554029949328106e023cb8efb6a3086ea0d0e8151eea50418e3bc20f59e350d17b7e6dc8458fa19b92cbf876d4e39a830f3581d1b7d1460d9ff0d2b18cc186e6dbcdcb62e6b9386a82b16ef9b0eb1fa89fb52cf3e99b040bce82a2ed8e66461dfe2637a03
SH: BLT_4006195_3ac065f5a757b57bde60246760f2ac9f59271fa48483b63e5c3bc3d5eb7f31aba12b76e511fbaa784c8cb790db1ac1c2d856c6b26b807ddfd540c48e9f759d4221334119a3aa1c600ad2ecebe37857e44a2e5a3d592e396b096870fe66777dc32715afc02e9dfcaada9160f2aa8a3ba6a718df4f6003edba98d6</t>
  </si>
  <si>
    <t xml:space="preserve">adriawik@adriawik.com</t>
  </si>
  <si>
    <t xml:space="preserve">8513161209</t>
  </si>
  <si>
    <t xml:space="preserve">4006195</t>
  </si>
  <si>
    <t xml:space="preserve">+48608060505</t>
  </si>
  <si>
    <t xml:space="preserve">{'id': '86c4cdp23', 'name': 'JMC ADRIAWIK JACEK ILCZUK SPÓŁKA KOMANDYTOWA', 'status': 'akceptacja', 'color': '#008844', 'custom_type': None, 'team_id': '4659923', 'deleted': False, 'url': 'https://app.clickup.com/t/86c4cdp23', 'access': True}</t>
  </si>
  <si>
    <t xml:space="preserve">86c3nryc3</t>
  </si>
  <si>
    <t xml:space="preserve">MISS LEMONADE Karol Samsel</t>
  </si>
  <si>
    <t xml:space="preserve">k.m.samsel@gmail.com</t>
  </si>
  <si>
    <t xml:space="preserve">7451781687</t>
  </si>
  <si>
    <t xml:space="preserve">6001605</t>
  </si>
  <si>
    <t xml:space="preserve">+48886685925</t>
  </si>
  <si>
    <t xml:space="preserve">86c3nrunf</t>
  </si>
  <si>
    <t xml:space="preserve">BES-POL Daria Furmańska</t>
  </si>
  <si>
    <t xml:space="preserve">Weronika Pakuła, Sylwia Antczak</t>
  </si>
  <si>
    <t xml:space="preserve">biuro@zawieszamy.pl</t>
  </si>
  <si>
    <t xml:space="preserve">8792344439</t>
  </si>
  <si>
    <t xml:space="preserve">8391</t>
  </si>
  <si>
    <t xml:space="preserve">+48505311705</t>
  </si>
  <si>
    <t xml:space="preserve">https://allegro.pl/uzytkownik/bes-pol</t>
  </si>
  <si>
    <t xml:space="preserve">86c3nrkxm</t>
  </si>
  <si>
    <t xml:space="preserve">ZAKŁAD MECHANIZMÓW NAPĘDOWYCH S.C. GABRIELA SZYDŁOWSKA, ROMAN TAŃSKI</t>
  </si>
  <si>
    <t xml:space="preserve">sklepbeo@gmail.com</t>
  </si>
  <si>
    <t xml:space="preserve">6721919280</t>
  </si>
  <si>
    <t xml:space="preserve">5026417</t>
  </si>
  <si>
    <t xml:space="preserve">+48605974480</t>
  </si>
  <si>
    <t xml:space="preserve">https://zmn.com.pl/</t>
  </si>
  <si>
    <t xml:space="preserve">86c3nh2z3</t>
  </si>
  <si>
    <t xml:space="preserve">UNITRAILER SP. Z O.O.</t>
  </si>
  <si>
    <t xml:space="preserve">Klient zainteresowany, prosi o przedstawienie szczegółów, żeby mógł dokładnie przedstawić je zarządowi.</t>
  </si>
  <si>
    <t xml:space="preserve">integracje@unitrailer.eu</t>
  </si>
  <si>
    <t xml:space="preserve">5213739921</t>
  </si>
  <si>
    <t xml:space="preserve">1002039</t>
  </si>
  <si>
    <t xml:space="preserve">+48221002047</t>
  </si>
  <si>
    <t xml:space="preserve">http://unitrailer.pl</t>
  </si>
  <si>
    <t xml:space="preserve">86c3ngdu4</t>
  </si>
  <si>
    <t xml:space="preserve">Sebastian Chanas</t>
  </si>
  <si>
    <t xml:space="preserve">chanasebastian@gmail.com</t>
  </si>
  <si>
    <t xml:space="preserve">7952436122</t>
  </si>
  <si>
    <t xml:space="preserve">6002462</t>
  </si>
  <si>
    <t xml:space="preserve">+48533485481</t>
  </si>
  <si>
    <t xml:space="preserve">1747879200000</t>
  </si>
  <si>
    <t xml:space="preserve">86c3ng0qe</t>
  </si>
  <si>
    <t xml:space="preserve">RAPTOR MARCIN ŚWITAJ</t>
  </si>
  <si>
    <t xml:space="preserve">KONTAKT@RAPTORSTORE.PL</t>
  </si>
  <si>
    <t xml:space="preserve">5222891019</t>
  </si>
  <si>
    <t xml:space="preserve">3033138</t>
  </si>
  <si>
    <t xml:space="preserve">+48791360638</t>
  </si>
  <si>
    <t xml:space="preserve">https://raptorstore.pl/</t>
  </si>
  <si>
    <t xml:space="preserve">86c3nfrv2</t>
  </si>
  <si>
    <t xml:space="preserve">Dog's Box</t>
  </si>
  <si>
    <t xml:space="preserve">info@dogsbox.pl</t>
  </si>
  <si>
    <t xml:space="preserve">8992569344</t>
  </si>
  <si>
    <t xml:space="preserve">3011307</t>
  </si>
  <si>
    <t xml:space="preserve">+48502206443</t>
  </si>
  <si>
    <t xml:space="preserve">{'id': '86c4xnq7r', 'name': "Dog's Box", 'status': 'akceptacja', 'color': '#008844', 'custom_type': None, 'team_id': '4659923', 'deleted': False, 'url': 'https://app.clickup.com/t/86c4xnq7r', 'access': True}</t>
  </si>
  <si>
    <t xml:space="preserve">77</t>
  </si>
  <si>
    <t xml:space="preserve">86c3nfkpm</t>
  </si>
  <si>
    <t xml:space="preserve">Artman spółka z ograniczoną odpowiedzialnością</t>
  </si>
  <si>
    <t xml:space="preserve">patryk.kosiniak@gmail.com</t>
  </si>
  <si>
    <t xml:space="preserve">9930461680</t>
  </si>
  <si>
    <t xml:space="preserve">17055</t>
  </si>
  <si>
    <t xml:space="preserve">+48669997776</t>
  </si>
  <si>
    <t xml:space="preserve">86c3nf1bz</t>
  </si>
  <si>
    <t xml:space="preserve">ROZWADOWSKI GROUP SPÓŁKA Z OGRANICZONĄ ODPOWIEDZIALNOŚCIĄ</t>
  </si>
  <si>
    <t xml:space="preserve">mtrozwadowski@gmail.com</t>
  </si>
  <si>
    <t xml:space="preserve">6572965747</t>
  </si>
  <si>
    <t xml:space="preserve">4002585</t>
  </si>
  <si>
    <t xml:space="preserve">530788703</t>
  </si>
  <si>
    <t xml:space="preserve">{'id': '86c3ze57v', 'name': 'ROZWADOWSKI GROUP  Sp. z o.o.', 'status': 'akceptacja', 'color': '#008844', 'custom_type': None, 'team_id': '4659923', 'deleted': False, 'url': 'https://app.clickup.com/t/86c3ze57v', 'access': True}</t>
  </si>
  <si>
    <t xml:space="preserve">86c3ndhpx</t>
  </si>
  <si>
    <t xml:space="preserve">Wind-Snow-Moto s.c. Bogusław Liber Ewa Liber</t>
  </si>
  <si>
    <t xml:space="preserve">ID 20821 (Nazwa Firmy) SH
BLT_20821_4f72bc7a4a7830bcb2b1976e18e43df60c30eef4a53f5272a5c80172d16318c4614b12ebb621b043f954c630f61c85153b70db7b5788db7383c988a448cfa27f232aaee224a955b3b37ddeed7818c8d32a29226824f410798a558e07ac08ebb7584aa6b18b9f3bb1c20e9a9350b7211893cc8ac45a39af9e2e1a53
ID 20821 (Nazwa Firmy) GREAT
BLT_20821_4da3d0a05c8dc85a7270cf2d792c86efbbcf2a7568fcca795857b781fe3322e32d8787a4cf016509fc98add0fbddc62d781f7fcbb00573c66089672c44698858eddae692ffdcb898f246af38a55e0b838f6b9ed467b3a945c1e35af033569d0277ebc15a8e9fd3e02a5ae047b197bc124464f48dc7cf9ba9dc5413
ID 20821 (Nazwa Firmy) EXTRA
BLT_20821_65344d69befdfdb0996b06954a958a94be7cbed31d0182ffc2d4124a60b75723566cc1a4cdff279f5ef63401fb312577053ff9eceff3a49e919d5c5f47ea4cbe1ca4d50c8b6b4804f101354f4809e679828f92af138b01c6722f2ea49b4188a152534fd1ec9acaf4cb4b30f35b03fd6281623412e3f469e7f1d150</t>
  </si>
  <si>
    <t xml:space="preserve">sklep@wsm24.com.pl</t>
  </si>
  <si>
    <t xml:space="preserve">9441866638</t>
  </si>
  <si>
    <t xml:space="preserve">20821</t>
  </si>
  <si>
    <t xml:space="preserve">+48 668160260</t>
  </si>
  <si>
    <t xml:space="preserve">{'id': '86c4ja23c', 'name': 'Wind-Snow-Moto s.c.', 'status': 'merchants', 'color': '#87909e', 'custom_type': 3, 'team_id': '4659923', 'deleted': False, 'url': 'https://app.clickup.com/t/86c4ja23c', 'access': True}</t>
  </si>
  <si>
    <t xml:space="preserve">{'id': '86c46f4gb', 'name': 'Wind-Snow-Moto s.c. Bogusław Liber Ewa Liber', 'status': 'akceptacja', 'color': '#008844', 'custom_type': None, 'team_id': '4659923', 'deleted': False, 'url': 'https://app.clickup.com/t/86c46f4gb', 'access': True}</t>
  </si>
  <si>
    <t xml:space="preserve">86c3ncpvv</t>
  </si>
  <si>
    <t xml:space="preserve">F.H. ,,Gaj" Wioletta Gaj</t>
  </si>
  <si>
    <t xml:space="preserve">info@werhe.de</t>
  </si>
  <si>
    <t xml:space="preserve">6661085781</t>
  </si>
  <si>
    <t xml:space="preserve">11004</t>
  </si>
  <si>
    <t xml:space="preserve">604969023</t>
  </si>
  <si>
    <t xml:space="preserve">86c3nc0x5</t>
  </si>
  <si>
    <t xml:space="preserve">GRUPA FEST SPÓŁKA Z OGRANICZONĄ ODPOWIEDZIALNOŚCIĄ</t>
  </si>
  <si>
    <t xml:space="preserve">Weronika Pakuła, Katarzyna Hutnik</t>
  </si>
  <si>
    <t xml:space="preserve">marta.deren@festfloor.pl</t>
  </si>
  <si>
    <t xml:space="preserve">7011180788</t>
  </si>
  <si>
    <t xml:space="preserve">18473</t>
  </si>
  <si>
    <t xml:space="preserve">+48697612878</t>
  </si>
  <si>
    <t xml:space="preserve">86c3nbjtj</t>
  </si>
  <si>
    <t xml:space="preserve">ZENETAR Sp. Z O.O.</t>
  </si>
  <si>
    <t xml:space="preserve">"Trochę zajmie nam to czasu, bo musimy jeszcze przygotować oferty w BL. Bo wcześniej nie robiliśmy import eksport na Marketplace rożne z BL i dlatego musimy w każdym towarze na BL sprawdzić, żeby był pełny opis, wszystkie zdjęcia, dodane parametry też. To trochę potrwa bo mamy 473 pozycji."</t>
  </si>
  <si>
    <t xml:space="preserve">job.wellamart.maksym@gmail.com</t>
  </si>
  <si>
    <t xml:space="preserve">6762642823</t>
  </si>
  <si>
    <t xml:space="preserve">4016357</t>
  </si>
  <si>
    <t xml:space="preserve">+48727833407</t>
  </si>
  <si>
    <t xml:space="preserve">{'id': '86c3ptt1w', 'name': 'ZENETAR SPÓŁKA Z OGRANICZONĄ ODPOWIEDZIALNOŚCIĄ', 'status': 'akceptacja', 'color': '#008844', 'custom_type': None, 'team_id': '4659923', 'deleted': False, 'url': 'https://app.clickup.com/t/86c3ptt1w', 'access': True}</t>
  </si>
  <si>
    <t xml:space="preserve">86c3nbgcz</t>
  </si>
  <si>
    <t xml:space="preserve">PIOTR MIKOŁAJCZYK "QUERCUS MIKOŁAJCZYK"</t>
  </si>
  <si>
    <t xml:space="preserve">BLT_4004810_a14c21d3cf72c2bea766034fa200e2e5d5a446411331ab7018251eced68ed340cb8e1170275bdff9097389da50167ead42b9944ac7a9ad88633a8869775863591643a4bb43d5b9ab4cd6af2d19e230c36b7f0d90a25678adc6e855a071a3063151a5bbbe342a24338e8b5fa8e82993d8912dd581c277bf968c30
BLT_4004810_f3071aae09dd8db331edd1513847bb52d52643538ebf30936dad8fd9adf838fe1e928db79fe2b225f9a4b5e0d906ee1fa826d9aacc56d3fca9807f735bea5f80747492d8d0a37695fef8d309ef0abe2a177c2140c2b0e147846a45c7856c2e83fe1623cb5e95af9cafca7f990db2293c31b3e671a3d4d4cdf865
BLT_4004810_eb7d46517487565afab12d5eae8db66acce9744a74519347afb860eba0b4f16206ac37162653368f3bb53bd69664a92241bdf839b30cfb685888f830782100e7b7da50a2510e45ced96cc40355f801a2d5d2e2d9d80b31003abf264744c6d5cc83658537c69d14a3347aab4fb10635a989c60a5f440585d6e8c5</t>
  </si>
  <si>
    <t xml:space="preserve">igormikolajczyk01@gmail.com</t>
  </si>
  <si>
    <t xml:space="preserve">7712329355</t>
  </si>
  <si>
    <t xml:space="preserve">4004810</t>
  </si>
  <si>
    <t xml:space="preserve">691176800</t>
  </si>
  <si>
    <t xml:space="preserve">{'id': '86c3ycbm5', 'name': 'Quercus Mikołajczyk', 'status': 'merchants', 'color': '#87909e', 'custom_type': 3, 'team_id': '4659923', 'deleted': False, 'url': 'https://app.clickup.com/t/86c3ycbm5', 'access': True}</t>
  </si>
  <si>
    <t xml:space="preserve">{'id': '86c3xqr7f', 'name': 'Quercus Mikołajczyk', 'status': 'akceptacja', 'color': '#008844', 'custom_type': None, 'team_id': '4659923', 'deleted': False, 'url': 'https://app.clickup.com/t/86c3xqr7f', 'access': True}</t>
  </si>
  <si>
    <t xml:space="preserve">86c3nbevy</t>
  </si>
  <si>
    <t xml:space="preserve">AgroWiteczek FILIP WITECZEK</t>
  </si>
  <si>
    <t xml:space="preserve">filip_witeczek@op.pl</t>
  </si>
  <si>
    <t xml:space="preserve">9710729666</t>
  </si>
  <si>
    <t xml:space="preserve">5002380</t>
  </si>
  <si>
    <t xml:space="preserve">+48726134877</t>
  </si>
  <si>
    <t xml:space="preserve">86c3nbbhk</t>
  </si>
  <si>
    <t xml:space="preserve">MEDICAL VISION SPÓŁKA Z OGRANICZONĄ ODPOWIEDZIALNOŚCIĄ</t>
  </si>
  <si>
    <t xml:space="preserve">BLT_1007819_0703b18a39c0682378d5b9f3c53498ec6a50b94e705d7e60218c996cafa2d43d0513e9bdebd59b844d0ac12ff284e6fc0f8ebe13d9f371b512f5aae93051c6c762cf1caa4e5569cebd3c01b2a01a6fb28c6120d50ebe0838ef81e419cc22c1fcea1664c4583ae3be83ac12d244c4c1c1523e83b2ecd36e3baaf1
BLT_1007819_d959547edda7ebd796f0bd20205d5694a4522c385db14a9cc41929f105bfef617c0d415975d00443fc1f016329c0dd9c23405833b566f520f41c11af16f57e266f033a1ee1ff0f586a175d2edcb714178552e7be226d874567648807f0d5ef1c8c2f83aa122cd8a182bf72e81378ae01b7ae0496b9a4fe6ea04b
BLT_1007819_2214b203ed203715419177a3bad5ab1965bfa4360696eac144c604936ae63d268f7620a46afe2133ef0a0d299d3edbd9f841f63595ef1b855f11b91c9367ea398a2d88e63127193c4bd8794ae0f8379557caeae062a6b2b49c1869b7edbeb1542286f1f4b9be0c2b4fa6dad05a9eabe1433e689173731e0e1e0d</t>
  </si>
  <si>
    <t xml:space="preserve">mwidera@medicalvision.pl</t>
  </si>
  <si>
    <t xml:space="preserve">6351843750</t>
  </si>
  <si>
    <t xml:space="preserve">1007819</t>
  </si>
  <si>
    <t xml:space="preserve">+48667347947</t>
  </si>
  <si>
    <t xml:space="preserve">{'id': '86c3xjdhj', 'name': 'Medical Vision Sp. z o.o.', 'status': 'merchants', 'color': '#87909e', 'custom_type': 3, 'team_id': '4659923', 'deleted': False, 'url': 'https://app.clickup.com/t/86c3xjdhj', 'access': True}</t>
  </si>
  <si>
    <t xml:space="preserve">{'id': '86c3ntf2k', 'name': 'Medical Vision Sp. z o.o.', 'status': 'akceptacja', 'color': '#008844', 'custom_type': None, 'team_id': '4659923', 'deleted': False, 'url': 'https://app.clickup.com/t/86c3ntf2k', 'access': True}</t>
  </si>
  <si>
    <t xml:space="preserve">86c3napzw</t>
  </si>
  <si>
    <t xml:space="preserve">SALON TECHNICZNY SPÓŁKA Z OGRANICZONĄ ODPOWIEDZIALNOŚCIĄ</t>
  </si>
  <si>
    <t xml:space="preserve">BLT_4015745_23350c8ae9157f611203d17763a156119ad41207e747b1ba6345d3e0a22c3e8e396fa14c0fc77448a7c90588fc85ac0208f154d5ca1c43d6fb9b265cbb77e50e88bb70663493c32d350aa5bb958f6680e0de7b6e500c90e9fa274fb0c6108f10ed32becaff81141efeefd01223ddca04083b929e95c82939f305
BLT_4015745_7f1fb79dd01e55608ce91a05691e5cdbcf6d16c5102603b6366d2ac1adc6c347e8272eca1fc8f834ba2b3ba993c3bf7e7f246a0c9a8fd93f82c50bf12ad4f8c3b545224ad8f3acaf7ad5935fb9724b814524ab441dd88f47a90dfa2cbfbe78aef0682246fbc2a59474b9fba04be18a0b970a9f5d2ef2475a8a06
BLT_4015745_c863429db02aa9491ede2629875955b8e0eb922760a9608c903cd90b50ea259361609d1030c6b0774528b6758ee8529d27cb00249d002b95a67c462402489e714a77541af050813ab148d42d151f3367b3ce560f95dfac3647ad14384a45c7f3b7abc395bc9f6ff5d1b7ea91d6b6ff8f48284cd78c37005d2569</t>
  </si>
  <si>
    <t xml:space="preserve">e-sklep@salontechniczny.pl</t>
  </si>
  <si>
    <t xml:space="preserve">6831836342</t>
  </si>
  <si>
    <t xml:space="preserve">4015745</t>
  </si>
  <si>
    <t xml:space="preserve">530950143</t>
  </si>
  <si>
    <t xml:space="preserve">{'id': '86c41kbj5', 'name': 'SALON TECHNICZNY SP. Z O.O.', 'status': 'akceptacja', 'color': '#008844', 'custom_type': None, 'team_id': '4659923', 'deleted': False, 'url': 'https://app.clickup.com/t/86c41kbj5', 'access': True}</t>
  </si>
  <si>
    <t xml:space="preserve">55</t>
  </si>
  <si>
    <t xml:space="preserve">86c3nan8e</t>
  </si>
  <si>
    <t xml:space="preserve">Primario Grande Sp. z o.o.</t>
  </si>
  <si>
    <t xml:space="preserve">19221 Primario Grande SM: 
BLT_19221_236a5012119cd26d04e786299149fbbc2f7f04df5b28da0400306fdc5b59dfae543ab4b86421ec42605c10b568744ee2aba7b4ae4f3e8402c67426d497f93e02e14df359fbfc56304710450e5bfa1150cac73dd2e673f60524058f778e3524350866a240904a1cf46f1053d9a464ff8a12bb94ae99fcdf4e690f5a
19221 Primario Grande GREAT:
BLT_19221_9ca79f078a84fc3216eb90be3eade8ed25308eb339abe884836a199e99d1cb0591c0eb9453d53c0b933b0a0f9e3766cd7e7e12d1ecff0244ccafa6cd4b8951e8ef4d0eb2fd26482021cb3ef4b752ac29d881594ac2ac045254452f25e3616a796997528464212839a5561ea6b67cbc334b4a7ad44ff504e7d163d1
19221 Primario Grande EXTRA:
BLT_19221_64563f4f3f741af4bb42ff8f92d463029e0d841b1bf7461b7bf320892d433d5b7758e4d1b9828afd55ce5761db0876fea432de1afd6e73d8bef11c0c4e241ce404a40e438fe548663a102da7ab89db52ada05a93568f4441c8c5ae15e8b22978983e19298a3b0b2d5539eed2cfd4532f1a2e3065efa42076cffa23</t>
  </si>
  <si>
    <t xml:space="preserve">rafal@lawkaogrodowa.pl</t>
  </si>
  <si>
    <t xml:space="preserve">5252723692</t>
  </si>
  <si>
    <t xml:space="preserve">19221</t>
  </si>
  <si>
    <t xml:space="preserve">48534659966</t>
  </si>
  <si>
    <t xml:space="preserve">{'id': '86c3zgpu4', 'name': 'Primario Grande sp z o.o.', 'status': 'merchants', 'color': '#87909e', 'custom_type': 3, 'team_id': '4659923', 'deleted': False, 'url': 'https://app.clickup.com/t/86c3zgpu4', 'access': True}</t>
  </si>
  <si>
    <t xml:space="preserve">{'id': '86c3w1bvv', 'name': 'Primario Grande sp z o.o.', 'status': 'akceptacja', 'color': '#008844', 'custom_type': None, 'team_id': '4659923', 'deleted': False, 'url': 'https://app.clickup.com/t/86c3w1bvv', 'access': True}</t>
  </si>
  <si>
    <t xml:space="preserve">86c3n9j8v</t>
  </si>
  <si>
    <t xml:space="preserve">FIRMA HANDLOWO PRODUKCYJNO USŁUGOWA PIOTR WOŹNIAK</t>
  </si>
  <si>
    <t xml:space="preserve">BLT_2005460_adfaf55a7417add74c3be6a50deac210bc79b7ce2951d18970cedf584297c8affff22cf62e11b5bb3e2439cf4764a01efb57d87bee9186c38d51adfffcef6b209470d5eb40b7177386d7ef95a0124855cc79f900a8873f37e39f033976cc2c84a19e40d53de392b51f09e1021a517500cfd16d089bac9a9000cd
BLT_2005460_10496f4e38898f672482f07cc234e21ade6dd701ba23f2b6f092d54c8e24ff7c631431368443478833d2efcb3d06d1cee962ac0e63fc35dd6d46888fb13d2db80bccbb460670c513f4e737f56d94e9f4e6d8ba35be905d8d4fa7868e3a33eb29d8d4cdaba823ec601ea71a5b56708ec9943a410646a334ef2eae
BLT_2005460_490308e72fc63e9dface06c2aaa2d0075f9c631f2f46117a889fc120d4bd23ea6c82c812a032381f7d732a08e577418dea978b1f26333e8a7c3a83e342fdf4c70721a09d8a330c52efe93e76eb2c4b48cbd8e528c639ca23334d9d42dfeda299a7d601dac74da2ea105818f4bdae58f760c60f84bc6e22fdb4de</t>
  </si>
  <si>
    <t xml:space="preserve">sklep@szopeneria.pl</t>
  </si>
  <si>
    <t xml:space="preserve">6671002414</t>
  </si>
  <si>
    <t xml:space="preserve">2005460</t>
  </si>
  <si>
    <t xml:space="preserve">+48781776394</t>
  </si>
  <si>
    <t xml:space="preserve">{'id': '86c43hn63', 'name': 'FHPU Piotr Woźniak', 'status': 'akceptacja', 'color': '#008844', 'custom_type': None, 'team_id': '4659923', 'deleted': False, 'url': 'https://app.clickup.com/t/86c43hn63', 'access': True}</t>
  </si>
  <si>
    <t xml:space="preserve">86c3n9gj6</t>
  </si>
  <si>
    <t xml:space="preserve">P.P.H.U. TOMAS mgr inż. Tomasz Grzegorski</t>
  </si>
  <si>
    <t xml:space="preserve">50k sku, do udostepnienia pewnie ok 5k</t>
  </si>
  <si>
    <t xml:space="preserve">tomas@tomas.com.pl</t>
  </si>
  <si>
    <t xml:space="preserve">6351596731</t>
  </si>
  <si>
    <t xml:space="preserve">14435</t>
  </si>
  <si>
    <t xml:space="preserve">504904460</t>
  </si>
  <si>
    <t xml:space="preserve">https://tomas.com.pl</t>
  </si>
  <si>
    <t xml:space="preserve">{'id': '86c3wwt58', 'name': 'PPHU TOMAS Tomasz Grzegorski', 'status': 'akceptacja', 'color': '#008844', 'custom_type': None, 'team_id': '4659923', 'deleted': False, 'url': 'https://app.clickup.com/t/86c3wwt58', 'access': True}</t>
  </si>
  <si>
    <t xml:space="preserve">86c3n93j5</t>
  </si>
  <si>
    <t xml:space="preserve">Manuart Stsiapan Presniakou</t>
  </si>
  <si>
    <t xml:space="preserve">manuart.net@gmail.com</t>
  </si>
  <si>
    <t xml:space="preserve">5361929493</t>
  </si>
  <si>
    <t xml:space="preserve">3001051</t>
  </si>
  <si>
    <t xml:space="preserve">+48733290892</t>
  </si>
  <si>
    <t xml:space="preserve">86c3n6kq3</t>
  </si>
  <si>
    <t xml:space="preserve">Egomore Dominik Derdziński</t>
  </si>
  <si>
    <t xml:space="preserve">Nowy token pod extra w procesie 
Klient prosi, że jak nie odbierze telefonu o SMS, wtedy oddzwoni. Zarówno też o maila-  odczytuje na bieżąco. 
EGOMORE SM 
BLT_3006042_5dbfb32267af8e655cedd61011d4012f98ee0a341ba48171620fd62054fe1428019fe0a6bb34cc3e8eda760caa99c278a8ebcf7e8e267c810819e553e2046c49c0ab5f64f27d6a4419a719f6b576156a042d151cb38ddc10db7916b000b04ea21dd1bae97eea260aa13448b5f8d0d8b3acb33794ab6a070a44b5 
EGOMORE GREAT
BLT_3006042_bb55ac8480a4434864fa0868c5d78bc324616653e3cff1f208940d77b9b3b750800966a25d93e171c354026ab13478995a187bde073701822a22c4a6228f4fd29e0a0157b265973bedada4f6059fe710875d549239f7fbc8a45ffe55257ec2d10aff3dcd3af4dff4b1f8790986f59c33db52dbebd55affec16d0 
EGOMORE EXTRA - poprawione
BLT_3006042_e8a61f98f03c86b2a5ba442cbb380a04cd8d0429709c7fabba8f8066873eca044f65b2b2d89afa2999a5fed1baacf5619c5a12437f580c2c31e087b30238e34533d4ffe2de0b33d975f7f6ca33f283965885bd5e09f027e5eeeec0dc76100151a3795fae9842cbf44063a7ebfe97da8e4adfea0562260891f1c7</t>
  </si>
  <si>
    <t xml:space="preserve">info.egomore@gmail.com</t>
  </si>
  <si>
    <t xml:space="preserve">8393222634</t>
  </si>
  <si>
    <t xml:space="preserve">3006042</t>
  </si>
  <si>
    <t xml:space="preserve">+48737529385</t>
  </si>
  <si>
    <t xml:space="preserve">https://elixe.com.pl</t>
  </si>
  <si>
    <t xml:space="preserve">{'id': '86c444zah', 'name': 'Egomore Dominik Derdziński', 'status': 'merchants', 'color': '#87909e', 'custom_type': 3, 'team_id': '4659923', 'deleted': False, 'url': 'https://app.clickup.com/t/86c444zah', 'access': True}</t>
  </si>
  <si>
    <t xml:space="preserve">{'id': '86c3nbk5p', 'name': 'Egomore', 'status': 'akceptacja', 'color': '#008844', 'custom_type': None, 'team_id': '4659923', 'deleted': False, 'url': 'https://app.clickup.com/t/86c3nbk5p', 'access': True}</t>
  </si>
  <si>
    <t xml:space="preserve">86c3mwnpt</t>
  </si>
  <si>
    <t xml:space="preserve">Alusfera Krzysztof Łabanowski</t>
  </si>
  <si>
    <t xml:space="preserve">bartosz@alusfera.eu</t>
  </si>
  <si>
    <t xml:space="preserve">7392486247</t>
  </si>
  <si>
    <t xml:space="preserve">13013</t>
  </si>
  <si>
    <t xml:space="preserve">602170904</t>
  </si>
  <si>
    <t xml:space="preserve">{'id': '86c4kau0a', 'name': 'Alusfera Krzysztof Łabanowski', 'status': 'akceptacja', 'color': '#008844', 'custom_type': None, 'team_id': '4659923', 'deleted': False, 'url': 'https://app.clickup.com/t/86c4kau0a', 'access': True}</t>
  </si>
  <si>
    <t xml:space="preserve">58</t>
  </si>
  <si>
    <t xml:space="preserve">86c3mvyha</t>
  </si>
  <si>
    <t xml:space="preserve">SOLIDPARTS DOMINIK MYSZK</t>
  </si>
  <si>
    <t xml:space="preserve">SM BLT_3020128_580531febf0ee42451b04b0da10bc1a6569bf5d7c9ef5c4e7ae98d4ae38bfb18f083b4c8b652ffab6bc9a618ea2b04a5acc94e251106fdf5873b113ab4571aee18f06b4f1bca87fe2cc84e4a580371f7143e7441af99af39ccd284ccf494639f34fbe971f149d54bc8c491475e9b5e8ded7b80ba3f22d1c6418c
GREAT
BLT_3020128_7475d10f9fa4778b8ec29c7beec262d0a3dcb4067868b38d469d30c3f8982618d3c4514fd58a58ec7bf89cf191d6d50c176e2f01197870410904f0a89c0bb239510fa64b59a7506d65aae30e67065d9b7cf0311fc58afc466804d1500f6e72f18dcb6a569edb1e474aae849b4e56451271b207fe0a1078d384af
EXTRA BLT_3020128_6757e931872521724b36a21de637059af92c4b9b1b315a6e55a1c954b1eea9f4b0fad2d96f982bb192c448fd54018cdbe8cb47775291ea878aa3f21163ad0c4f0a3c718cf9e25e5cdfa1fd90b5b5f29c92d83d8d1c71dd6bfef00e27b4cf015a18f547948196a674a6d4ea73729fade494bebf86383eb9b593c6</t>
  </si>
  <si>
    <t xml:space="preserve">info@solid-parts.pl</t>
  </si>
  <si>
    <t xml:space="preserve">5782398194</t>
  </si>
  <si>
    <t xml:space="preserve">3020128</t>
  </si>
  <si>
    <t xml:space="preserve">+48668255122</t>
  </si>
  <si>
    <t xml:space="preserve">{'id': '86c3yhc0g', 'name': 'SOLIDPARTS Dominik Myszk', 'status': 'merchants', 'color': '#87909e', 'custom_type': 3, 'team_id': '4659923', 'deleted': False, 'url': 'https://app.clickup.com/t/86c3yhc0g', 'access': True}</t>
  </si>
  <si>
    <t xml:space="preserve">{'id': '86c3x2ktn', 'name': 'SOLIDPARTS Dominik Myszk', 'status': 'akceptacja', 'color': '#008844', 'custom_type': None, 'team_id': '4659923', 'deleted': False, 'url': 'https://app.clickup.com/t/86c3x2ktn', 'access': True}</t>
  </si>
  <si>
    <t xml:space="preserve">86c3mvuf4</t>
  </si>
  <si>
    <t xml:space="preserve">LED EXPERT Sp. z o.o.</t>
  </si>
  <si>
    <t xml:space="preserve">ledfabricpl@gmail.com</t>
  </si>
  <si>
    <t xml:space="preserve">7312073277</t>
  </si>
  <si>
    <t xml:space="preserve">3011232</t>
  </si>
  <si>
    <t xml:space="preserve">+48519895644</t>
  </si>
  <si>
    <t xml:space="preserve">86c3mvhwy</t>
  </si>
  <si>
    <t xml:space="preserve">ZACNY SPÓŁKA Z OGRANICZONĄ ODPOWIEDZIALNOŚCIĄ</t>
  </si>
  <si>
    <t xml:space="preserve">info@zacny24.pl</t>
  </si>
  <si>
    <t xml:space="preserve">7252197566</t>
  </si>
  <si>
    <t xml:space="preserve">6001241</t>
  </si>
  <si>
    <t xml:space="preserve">+48534558259</t>
  </si>
  <si>
    <t xml:space="preserve">86c3mvhw9</t>
  </si>
  <si>
    <t xml:space="preserve">20.06. - follow up - cały czas walczą z Base Connect
po EXPO</t>
  </si>
  <si>
    <t xml:space="preserve">sklep@superbutelki.pl</t>
  </si>
  <si>
    <t xml:space="preserve">https://superbutelki.pl/</t>
  </si>
  <si>
    <t xml:space="preserve">86c3mv4ag</t>
  </si>
  <si>
    <t xml:space="preserve">ELHURT - INSTAL GRZEGORZ SAWICKI</t>
  </si>
  <si>
    <t xml:space="preserve">BLT_6001276_2a9fceb30d554f1323fd309593ee5ac446e2358264bfe9559ddb334cfca010ace2d750a8391a2fb0b5699685f44ba542cf8d000f395c22875e0cac00e5cbb834ee0bf381f49c54c71611b321623e864252b07793b257433ffe98b6800ebd80238bbece7c725a16cc49c274e103493310a39d7d86548e3e82dc8b
BLT_6001276_6f211cb5f516da5e7c6d14a2cd19d1710b8840d1a9138e06038aed63f7b9c6f9a2771fd75940ccc160b3bb1f37dfc3d5af59368fccfd80884fa0f7bb92e60682ec63ba05a6086fecf49b291d2df9a2c222a2cda6564383583df085057767367502197a98dd9a91bf4adfc6cc70cf5a18e767ada828926b5e7ba4
BLT_6001276_085083b732a29d0c7ba7f1a5ce350b44c0e630444d632a988cd640440b4be49064d0bc30472cf2f715524753f752c2a6806ed217a79150157306deafe05bb493efc674490dddfaa34687055d9d97e7426d5b78d190e9e3f28b870321928b60aad5f569be82b7d44a9dcdea3493cb0a4926e7286a450b6c33ac46</t>
  </si>
  <si>
    <t xml:space="preserve">sklep@elhurtinstal.pl</t>
  </si>
  <si>
    <t xml:space="preserve">7191402746</t>
  </si>
  <si>
    <t xml:space="preserve">6001276</t>
  </si>
  <si>
    <t xml:space="preserve">+48883532888</t>
  </si>
  <si>
    <t xml:space="preserve">https://elhurtinstal.pl/</t>
  </si>
  <si>
    <t xml:space="preserve">{'id': '86c3r5kmd', 'name': 'ELHURT-INSTAL Grzegorz Sawicki', 'status': 'merchants', 'color': '#87909e', 'custom_type': 3, 'team_id': '4659923', 'deleted': False, 'url': 'https://app.clickup.com/t/86c3r5kmd', 'access': True}</t>
  </si>
  <si>
    <t xml:space="preserve">{'id': '86c3ntmc4', 'name': 'ELHURT-INSTAL Grzegorz Sawicki', 'status': 'akceptacja', 'color': '#008844', 'custom_type': None, 'team_id': '4659923', 'deleted': False, 'url': 'https://app.clickup.com/t/86c3ntmc4', 'access': True}</t>
  </si>
  <si>
    <t xml:space="preserve">86c3mukg5</t>
  </si>
  <si>
    <t xml:space="preserve">"SALE4YOU" ANNA BERENT</t>
  </si>
  <si>
    <t xml:space="preserve">office@sale4you.net</t>
  </si>
  <si>
    <t xml:space="preserve">7393241105</t>
  </si>
  <si>
    <t xml:space="preserve">2007213</t>
  </si>
  <si>
    <t xml:space="preserve">+48506444748</t>
  </si>
  <si>
    <t xml:space="preserve">86c3mtnje</t>
  </si>
  <si>
    <t xml:space="preserve">MEGASAM24.pl PSA</t>
  </si>
  <si>
    <t xml:space="preserve">proszę przejmij ten temat. Merchant rozmawiał wcześniej z Weroniką, aktualnie przekazał informacje w Base., że oczekuje na jakiś kontakt</t>
  </si>
  <si>
    <t xml:space="preserve">szymon.krasnodebski@megasam24.pl</t>
  </si>
  <si>
    <t xml:space="preserve">5272981612</t>
  </si>
  <si>
    <t xml:space="preserve">16988</t>
  </si>
  <si>
    <t xml:space="preserve">+48608192600</t>
  </si>
  <si>
    <t xml:space="preserve">86c3mraue</t>
  </si>
  <si>
    <t xml:space="preserve">AUTODYWANIKI.pl  RAFAŁ SZCZEPAŃSKI</t>
  </si>
  <si>
    <t xml:space="preserve">hurt@autodywaniki.pl</t>
  </si>
  <si>
    <t xml:space="preserve">6222235391</t>
  </si>
  <si>
    <t xml:space="preserve">2006891</t>
  </si>
  <si>
    <t xml:space="preserve">694339399</t>
  </si>
  <si>
    <t xml:space="preserve">86c3mr7gc</t>
  </si>
  <si>
    <t xml:space="preserve">PPHU PELEK Piotr Pelec</t>
  </si>
  <si>
    <t xml:space="preserve">ID: 17619 (jasiekcompl) SM BLT_17619_28b4c5975340693b6d2a75a599478ec5e89231b4a8b6046f190cd5d993bedad8a2a59522bade3518eefb79e7ba382b4992e3069c69bb010e67dbf3234aa98f6b6cbf7042cd96b8096024c244a9e475c16c905866afaa30ffe3d3a753bc9b3ad847827a1d20730714ebe4b306d38dfd4ce33361d9d4f54d496a4dcf
ID: 17619 (jasiekcompl) GREAT BLT_17619_75835398b0f18632ab70044c0a07b0b4c7359f514e231e01db15dd1b9a2ff77db3d324d35c29d3dc5eef7bc0340a92f3d7af21e664630bb91c21cb78aeecd41a830779816b827c508ec43dd57bb1f8adee53b1bc183f5c45efe9958c66a9a0693c898c345fcce23bf748b0efb7e729a12735f05243056c7352ccdf
ID: 17619 (jasiekcompl) EXTRA
BLT_17619_281868d40f599e0424c42b42ee7860fe63febc256b7f6b2175412ed83baba8e0f0e5cad2d4454259cc3cab87ce717377d527513de5a07649ae57c5a68105ccaae51cc46dbf2ff01d7178926c4aabd480228a368906b8a70a7fbeb2393f36612d22cbec91b1ebd540d07920a3e5f72122b8bf1dcdb4680eae6c1d18</t>
  </si>
  <si>
    <t xml:space="preserve">piotr@pelec.eu</t>
  </si>
  <si>
    <t xml:space="preserve">5961649000</t>
  </si>
  <si>
    <t xml:space="preserve">17619</t>
  </si>
  <si>
    <t xml:space="preserve">+48609238251</t>
  </si>
  <si>
    <t xml:space="preserve">{'id': '86c3n6mxx', 'name': 'PPHU PELEK Piotr Pelec', 'status': 'merchants', 'color': '#87909e', 'custom_type': 3, 'team_id': '4659923', 'deleted': False, 'url': 'https://app.clickup.com/t/86c3n6mxx', 'access': True}</t>
  </si>
  <si>
    <t xml:space="preserve">{'id': '86c3mw1dt', 'name': 'PPHU PELEK Piotr Pelec', 'status': 'akceptacja', 'color': '#008844', 'custom_type': None, 'team_id': '4659923', 'deleted': False, 'url': 'https://app.clickup.com/t/86c3mw1dt', 'access': True}</t>
  </si>
  <si>
    <t xml:space="preserve">86c3mqh3m</t>
  </si>
  <si>
    <t xml:space="preserve">GRUPA BPM SPÓŁKA Z OGRANICZONĄ ODPOWIEDZIALNOŚCIĄ</t>
  </si>
  <si>
    <t xml:space="preserve">SM  BLT_5042404_4bb4ca266f8586e35756d601d69b5bc1ad5530840f9198da5cc69450fe8df09e881e737e26f197f453605293e563e4e11be9f9aae0fdf8fb00851cc62726e4ccbd370784c3c2d4789f7bbe219f464b54202d3db135546b3781dc6569756436f41967bc3644b01183b6a9e8a7fcfd13d0898b43cd74094d1c9424
GREAT
BLT_5042404_fe2f817640a498f1b6e3d4a211fe0b88fa26bf445d4535052b54a045f7bf63176ec842a6350797dbf90b302c654804050a78f793b31612393c45b141e978a99603e91f4d15faf93e18430f9e1a61d02d9accc2f6418e64e4b55854749edbf561c7362faa3c7224181fba1fdb36ee2f296ff6e3a7a9859e09c4d6
EXTRA
BLT_5042404_c9319f90bdc586550a2241b907c2774849d65e78b267252d19dfc02b09787f54b8fb0b83143c919b0a9cd133ac4a4334b3b1a60de283710e55a1cd5dc17ee055d4c967fabfdf6b87bc22396497acc485686345f4a61291f2941fcc18f8582476ccbf6e36518f18c59a2eea69b9b5b5bab0c9b4327450c3dba824</t>
  </si>
  <si>
    <t xml:space="preserve">allegrogrupabpm@gmail.com</t>
  </si>
  <si>
    <t xml:space="preserve">5472180087</t>
  </si>
  <si>
    <t xml:space="preserve">5042404</t>
  </si>
  <si>
    <t xml:space="preserve">504814355</t>
  </si>
  <si>
    <t xml:space="preserve">{'id': '86c3r93nk', 'name': 'Grupa Bpm Sp.z.o.o.', 'status': 'merchants', 'color': '#87909e', 'custom_type': 3, 'team_id': '4659923', 'deleted': False, 'url': 'https://app.clickup.com/t/86c3r93nk', 'access': True}</t>
  </si>
  <si>
    <t xml:space="preserve">{'id': '86c3mqweh', 'name': 'Grupa Bpm Sp.z.o.o.', 'status': 'akceptacja', 'color': '#008844', 'custom_type': None, 'team_id': '4659923', 'deleted': False, 'url': 'https://app.clickup.com/t/86c3mqweh', 'access': True}</t>
  </si>
  <si>
    <t xml:space="preserve">{'id': '86c3mpgqj', 'name': 'Grupa Bpm Sp.z.o.o.', 'status': 'akceptacja', 'color': '#008844', 'custom_type': None, 'team_id': '4659923', 'deleted': False, 'url': 'https://app.clickup.com/t/86c3mpgqj', 'access': True}</t>
  </si>
  <si>
    <t xml:space="preserve">86c3mq33f</t>
  </si>
  <si>
    <t xml:space="preserve">JMB TEAM SPÓŁKA Z OGRANICZONĄ ODPOWIEDZIALNOŚCIĄ</t>
  </si>
  <si>
    <t xml:space="preserve">BLT_3011443_1cf6709269732e815640efd444ec5735ccca83731a28964985f6842fb287add33e411be08ca54141b05afc902bf018aeaaef72675a27a53675908e756d9ab04b3bbbeefa32725c4b335b502df34f97bb375646c515f42e03f40cd3283657b1865992cba14f2156480cc12c390a128a69086dc3c5d8a09c1538c1
BLT_3011443_4f406404355cada7dd456e812743a547480dec47fdd4630946e0578e33d5f08b5525159a1e90f0e29cb2cdb7e69b933b3786888fef111846e92450ad46c1ba612e7b80efb6ff60c27804eac0fe6ff5d921aaae40c80fb37ccd652b62e385dca08c17b35128263db3a49a0b9c39a18c4b5e3a06eeeaea61db75fa
BLT_3011443_3b3afd4d83dc6d7bea4368ef409cf8117bbab736ec778e998326778ed7ec03cecc3c1cac02bfa486017065ac1977367f6a384b86289e716125b5e48bc5d99e17858e1742dbffb8ebaf2febb35a4c9d6870882d0f9cf49f0bc4ac1ed66f2e956413cc8eeae80b558ac857a46d3052b775c284af7293418bb5a8a8</t>
  </si>
  <si>
    <t xml:space="preserve">mbakowski@jmbteam.com</t>
  </si>
  <si>
    <t xml:space="preserve">6392018043</t>
  </si>
  <si>
    <t xml:space="preserve">3011443</t>
  </si>
  <si>
    <t xml:space="preserve">+48781858455</t>
  </si>
  <si>
    <t xml:space="preserve">{'id': '86c4v92qt', 'name': 'JMB TEAM Sp. z o.o. ', 'status': 'merchants', 'color': '#87909e', 'custom_type': 3, 'team_id': '4659923', 'deleted': False, 'url': 'https://app.clickup.com/t/86c4v92qt', 'access': True}</t>
  </si>
  <si>
    <t xml:space="preserve">{'id': '86c3r0m7u', 'name': 'JMB TEAM Sp. z o.o.', 'status': 'akceptacja', 'color': '#008844', 'custom_type': None, 'team_id': '4659923', 'deleted': False, 'url': 'https://app.clickup.com/t/86c3r0m7u', 'access': True}</t>
  </si>
  <si>
    <t xml:space="preserve">48</t>
  </si>
  <si>
    <t xml:space="preserve">41</t>
  </si>
  <si>
    <t xml:space="preserve">86c3mpke9</t>
  </si>
  <si>
    <t xml:space="preserve">AMSTER GLOBAL SPÓŁKA Z OGRANICZONĄ ODPOWIEDZIALNOŚCIĄ</t>
  </si>
  <si>
    <t xml:space="preserve">SM BLT_4022604_6dd8925ef16141c56169a4947d62e354a4be9b3ef58a247f57df74c374195d438ea6762eb877e1692b0f5eae9a38375151dd5036028930d42a5b45568fe77e9347ddcb5cfd3c0271f184decff6906e53d44900e782250c80e20385a86bd964065f39c6b81102b0624568e1726440e7f6733fff28fe39219f6d28
Extra BLT_4022604_3f78652cfbeed96ddca4830536054c78d802c96fe9292d78945f2fc55863153693e625722282a880f407402fd07e3cb1f0db516091797a2067dde68f0884091add4152e7a4bda2b4e4ee79200ced8d3ce0d39dd306a7570e00f5f7de6ab541c95846b9184f6fa53e3e2c338b3e0febe9d68d9855a4d0d2576d6f
Great BLT_4022604_375245bb9268ab3bc90d6b87db3492a391d31abd00401c1c9405a2133e11d5b0559b111e53afeb514b19bf71c0ddad3a665e19b2526b8b14268bbf0afea679fe7780920d0daf4988df5e51bc612e3732bdb4974158be362749e6252d457aa16dd527e69034e8bd9973031ec0be53b79d9f76c1e4199edfd2b5f8</t>
  </si>
  <si>
    <t xml:space="preserve">smatura@amster.pl</t>
  </si>
  <si>
    <t xml:space="preserve">9452104978</t>
  </si>
  <si>
    <t xml:space="preserve">4022604</t>
  </si>
  <si>
    <t xml:space="preserve">+48513177654</t>
  </si>
  <si>
    <t xml:space="preserve">{'id': '86c412y4e', 'name': 'AMSTER GLOBAL SP. Z O. O.', 'status': 'akceptacja', 'color': '#008844', 'custom_type': None, 'team_id': '4659923', 'deleted': False, 'url': 'https://app.clickup.com/t/86c412y4e', 'access': True}</t>
  </si>
  <si>
    <t xml:space="preserve">86c3mmhta</t>
  </si>
  <si>
    <t xml:space="preserve">Peak Couture</t>
  </si>
  <si>
    <t xml:space="preserve">BLT_5004842_c60bd7affd017c93fb95b4a9b1c82030e3d0c201d0be09d391a392ef23cf24c6ca8d8485c1c38e01a113bafb7c5065c68800c82e64c45d25d27ffde77c9866494d2e4d804ad1a4f8b67787ad5fda876d0760736baf90f0e9f148a9a7294284acd2fa8f022ce5ab6f3ad9949c5055e4a9ac239765d9bd2e4fb959   
BLT_5004842_967cff24404334d0dd96a9087988494b1ca26c38dbcd10d790633ba68937988825d0d6874b40e75cb05c13cb172d0718dae2c9d3f9553155c6e2cddcaca0cba0b462f3c1ee4f251464738f7aa170175aed6504beb0f1f74024d67f099d88d12d29a144fcf8d5240165bec0699abb1bad894bfe5f7987de60b92e
BLT_5004842_5719b3b91c08b054b7fe0d006b9136f486d7f414eceb27a25cf857040334741e608c5817a1cf56ad3514552787a56fac9233bbcc65a5b6a50760bf0c624127f44a97528708b8e7f550dd093d543760527d345805be0774ce77b93e493e194adec88174b4906d1f54caa83939710206068328da319239ad08563c</t>
  </si>
  <si>
    <t xml:space="preserve">peakcouture02@gmail.com</t>
  </si>
  <si>
    <t xml:space="preserve">5512660699</t>
  </si>
  <si>
    <t xml:space="preserve">5004842</t>
  </si>
  <si>
    <t xml:space="preserve">+48788857095</t>
  </si>
  <si>
    <t xml:space="preserve">{'id': '86c3mrd2v', 'name': 'Peak Couture', 'status': 'brak w merchants', 'color': 'var(--cu-status-red)', 'custom_type': None, 'team_id': '4659923', 'deleted': False, 'url': 'https://app.clickup.com/t/86c3mrd2v', 'access': True}</t>
  </si>
  <si>
    <t xml:space="preserve">86c3mjbat</t>
  </si>
  <si>
    <t xml:space="preserve">Michał Borowiecki</t>
  </si>
  <si>
    <t xml:space="preserve">11.06. - ceny zero
 tutaj wszędzie są ceny na zero, proszę ustalmy z merchantem co z tymi produktami.   
BLT_5042609_2f3b5ef1c6bf23776365572342761789ef9c2461f14afb4999c6e763795db366452adfabd8a11e84d6952639455c073cb0c0aa2962c8cce994fd769e2791e85ff996cef1b7da25caf8b05b3262a7ac74449abecc01366dc596f22a178336a5bfe501147a61cb0d7cfd07305f71f3bfcb20c2f12e696998cffa84
BLT_5042609_86c96bf4af499999cadc54dca579fc580f3940f2c0bc11a572ebc3133cc7cf6966ac86fa28731c56750bc044f2d8901cf9846989e12533ef9f6418d2ce82beb74953e1dcdfbc2cb5a086e537c1072071b3f18a7143df944341630ac28b8b027498f11a17217ea5694083e2dc1f21727a9a66377545336924658e
BLT_5042609_2b68bb1ca3a5c03905b7d9e1c905fda64bb2ddf13d85ef9a3e3647d3784596a687373510bf3d0e5961e257dcc2b815681c69a52573219665a8a5efcbc9d81653a2146bdf1aa31a60949c5afc46d14c806cb91f48d61985323fb4ac3775a444a3f38e98b1f0011e89b0e20f6276349762bbec90f742dc9fbf9d1b
5042609</t>
  </si>
  <si>
    <t xml:space="preserve">kontaktborowiecki@gmail.com</t>
  </si>
  <si>
    <t xml:space="preserve">7282690030</t>
  </si>
  <si>
    <t xml:space="preserve">5042609</t>
  </si>
  <si>
    <t xml:space="preserve">+48503970065</t>
  </si>
  <si>
    <t xml:space="preserve">{'id': '86c3rprk5', 'name': 'Michał Borowiecki', 'status': 'merchants', 'color': '#87909e', 'custom_type': 3, 'team_id': '4659923', 'deleted': False, 'url': 'https://app.clickup.com/t/86c3rprk5', 'access': True}</t>
  </si>
  <si>
    <t xml:space="preserve">{'id': '86c3qdy6x', 'name': 'Michał Borowiecki', 'status': 'akceptacja', 'color': '#008844', 'custom_type': None, 'team_id': '4659923', 'deleted': False, 'url': 'https://app.clickup.com/t/86c3qdy6x', 'access': True}</t>
  </si>
  <si>
    <t xml:space="preserve">86c3mez8r</t>
  </si>
  <si>
    <t xml:space="preserve">Dropnews Przemysław Klęczar</t>
  </si>
  <si>
    <t xml:space="preserve">11.07. - utrudniony kontakt, nie odbiera przy zamówieniu testowym 
Sklep z figurkami Funko 
BLT_4020624_95181c2f2ad7ce8528db24888657bc4eca2fbb62535072e223c39a076f44b40d5ed6e3ae4a4364858f54ade29212b393ae54e6dab7de288726f02cf31bd84a3df3de2693cf36769ff05ec508e5cf26adc46df890ad6617570a605eeed8f6c79083a75d407a35c0ce419d14e22da67d31fc83e24aa1702d4edc33
BLT_4020624_2f4148df6a115bbdde9e2b8f015a1f73331f29f4b69dbb0f275bcc7c0c25a402a961f79bab88eeb9c6e8591f9035075f803970edea3ba244867f0ec193132f8bc426c02a914b54d9b904aa27ab5dfdec50ea8b46ed70b9589c105879e1a96897781467798b676f6223a05714033c9fbe0d955af41fe88e1cafca
BLT_4020624_d30300bb3ad44e17a659c9ceb1ab13b5ec2271b783428d7e4c2a9a0940a6529f4544f62f22b12287d6598071d65c995f85301aa8e97d8c192e5284c39a2f8c971edb29759c94aafd4a1866a99434dd3087a6d9aaeb5e1925ab44959f79538c327d681cb2fe96eab1f68d0091c8120644cb566f00dc00a99cd728</t>
  </si>
  <si>
    <t xml:space="preserve">kontakt@dropnews.pl</t>
  </si>
  <si>
    <t xml:space="preserve">5492465249</t>
  </si>
  <si>
    <t xml:space="preserve">4020624</t>
  </si>
  <si>
    <t xml:space="preserve">48503160392</t>
  </si>
  <si>
    <t xml:space="preserve">1748052000000</t>
  </si>
  <si>
    <t xml:space="preserve">{'id': '86c3p7xkf', 'name': 'Dropnews Przemysław Klęczar', 'status': 'akceptacja', 'color': '#008844', 'custom_type': None, 'team_id': '4659923', 'deleted': False, 'url': 'https://app.clickup.com/t/86c3p7xkf', 'access': True}</t>
  </si>
  <si>
    <t xml:space="preserve">86c3m5uxn</t>
  </si>
  <si>
    <t xml:space="preserve">Eurokontakt Grzegorz Trojanowski</t>
  </si>
  <si>
    <t xml:space="preserve">BLT_6001086_63d151382873c1bc79ea1585e5fc6af04c6f4603d4537376bfb9c4bbce7079169e10896439729074c08d4d2bfd32c0627e7316415b7cd5178e897829fc26cacdc50188a9d58e74ac2b67406fe73fe192680f542f2243d412c8015b4897232a2bee769eefccca011b10394dac555d3c7deb86e0dd063b6ec1f6a2
BLT_6001086_88a48eb483adf2703e1ce76131a8b612fc0ce1eed1930cd7e9a61c3afbb66f19d4697a4657b85a5f182fc896d6f750b809f74040a733bf45cd916285cf36bf715d67abff01f267da423d4c83f5614646f261bbf8f2c8519979912309213f7cd784462d2281bf2ffffc20e485d6221eb784ca7786f68770d631ec
BLT_6001086_26ad641063d2becafab9d43950669cb62a026dd7daad39278018b5654fa6c98430edbeec6b4e4d5d8125a04c771ba9fe79446349b08844527ec7a4638061ecc0c5ff68857bdfce335ca7165014505e81ed7f0435af8671897ff3d089fa89b549818fa8e522032974e928cb2e156c6eeda7ff13ef1df0d7f175e4</t>
  </si>
  <si>
    <t xml:space="preserve">trojanowskig@wp.pl</t>
  </si>
  <si>
    <t xml:space="preserve">5391007781</t>
  </si>
  <si>
    <t xml:space="preserve">6001086</t>
  </si>
  <si>
    <t xml:space="preserve">+48 503 190 990</t>
  </si>
  <si>
    <t xml:space="preserve">1747706400000</t>
  </si>
  <si>
    <t xml:space="preserve">{'id': '86c3m60r7', 'name': 'Eurokontakt Grzegorz Trojanowski', 'status': 'akceptacja', 'color': '#008844', 'custom_type': None, 'team_id': '4659923', 'deleted': False, 'url': 'https://app.clickup.com/t/86c3m60r7', 'access': True}</t>
  </si>
  <si>
    <t xml:space="preserve">86c3m405q</t>
  </si>
  <si>
    <t xml:space="preserve">Pakdrew S.C</t>
  </si>
  <si>
    <t xml:space="preserve">r.marciniak@pakdrew.pl</t>
  </si>
  <si>
    <t xml:space="preserve">8212348918</t>
  </si>
  <si>
    <t xml:space="preserve">13803</t>
  </si>
  <si>
    <t xml:space="preserve">+48535000039</t>
  </si>
  <si>
    <t xml:space="preserve">86c3m3xzn</t>
  </si>
  <si>
    <t xml:space="preserve">PRAM A. Dudel, P. Gierałtowska s.c.</t>
  </si>
  <si>
    <t xml:space="preserve">pm@unikatoutlet.pl</t>
  </si>
  <si>
    <t xml:space="preserve">5423410044</t>
  </si>
  <si>
    <t xml:space="preserve">3001591</t>
  </si>
  <si>
    <t xml:space="preserve">86c3m3xh7</t>
  </si>
  <si>
    <t xml:space="preserve">5222709842</t>
  </si>
  <si>
    <t xml:space="preserve">https://www.medima.pl/</t>
  </si>
  <si>
    <t xml:space="preserve">86c3m083p</t>
  </si>
  <si>
    <t xml:space="preserve">RELENTLESS SPÓŁKA Z OGRANICZONĄ ODPOWIEDZIALNOŚCIĄ</t>
  </si>
  <si>
    <t xml:space="preserve">1. HURTEO SM BLT_3039477_78619f9fa8dcce1d79e9d10beb4f2730e800cfd74d706fee03b83c009117be2d9244fd879d34830a0959c0a38974e6240635ac4461361ac95eca2f763e01c2ea47f4be5a779096cb352099799277ba1a38fd45a3d3203a18429c1bc0ea870ca0386d81c94f96cc6fb1d3bda1de19881744072527cd309fe91077
2. HURTEO GREAT BLT_3039477_72ba69699992fd911f6d46acd7485404469bf089d3f3d75c8afd994838882f30dfa66229d5c874e14848fc3517cce7465df91c26a3a911df77e4345b3dd352fc2c1054f86f1189e06afd4635e3c8fabcdd4e77c36ea6f675e065fec72ee0c1caeba9844febd71383a1480291bebe12808604fcbea978675f7dc7
3. HURTEO EXTRA BLT_3039477_0335ec143205dd7fc2e4c7503819553746a9eaaf93c6f4151b017cd8b99dfe5d384170fe5bf3fa9d2d9f329e4bb86ee138cb223d47861dee678fc1f06b990f10f9c3a1f9093b900c8e327bf4e95959773e71814dd6f9720fcb47b12447f20526c0aeab703c71f98462a0411a5028280ef0ed99b167c7f3d3598f</t>
  </si>
  <si>
    <t xml:space="preserve">relelinker@gmail.com</t>
  </si>
  <si>
    <t xml:space="preserve">7822907238</t>
  </si>
  <si>
    <t xml:space="preserve">3039477</t>
  </si>
  <si>
    <t xml:space="preserve">789147397</t>
  </si>
  <si>
    <t xml:space="preserve">{'id': '86c427vaw', 'name': 'RELENTLESS SPÓŁKA Z OGRANICZONĄ ODPOWIEDZIALNOŚCIĄ', 'status': 'merchants', 'color': '#87909e', 'custom_type': 3, 'team_id': '4659923', 'deleted': False, 'url': 'https://app.clickup.com/t/86c427vaw', 'access': True}</t>
  </si>
  <si>
    <t xml:space="preserve">{'id': '86c416m31', 'name': 'Relentless sp. z o.o.', 'status': 'akceptacja', 'color': '#008844', 'custom_type': None, 'team_id': '4659923', 'deleted': False, 'url': 'https://app.clickup.com/t/86c416m31', 'access': True}</t>
  </si>
  <si>
    <t xml:space="preserve">86c3kyj34</t>
  </si>
  <si>
    <t xml:space="preserve">M-TAC SPÓŁKA Z OGRANICZONĄ ODPOWIEDZIALNOŚCIĄ SPÓŁKA KOMANDYTOWA</t>
  </si>
  <si>
    <t xml:space="preserve">kamiltuz@m-tac.pl</t>
  </si>
  <si>
    <t xml:space="preserve">5213875044</t>
  </si>
  <si>
    <t xml:space="preserve">4035049</t>
  </si>
  <si>
    <t xml:space="preserve">+48798033502</t>
  </si>
  <si>
    <t xml:space="preserve">https://m-tac.pl/</t>
  </si>
  <si>
    <t xml:space="preserve">86c3kxpam</t>
  </si>
  <si>
    <t xml:space="preserve">4 WU SPÓŁKA Z OGRANICZONĄ ODPOWIEDZIALNOŚCIĄ</t>
  </si>
  <si>
    <t xml:space="preserve">Klient zainteresowany Supermerchantem.</t>
  </si>
  <si>
    <t xml:space="preserve">grzegorz@darmarsklep.pl</t>
  </si>
  <si>
    <t xml:space="preserve">6572572290</t>
  </si>
  <si>
    <t xml:space="preserve">3031289</t>
  </si>
  <si>
    <t xml:space="preserve">515151106</t>
  </si>
  <si>
    <t xml:space="preserve">http://darmasklep.pl</t>
  </si>
  <si>
    <t xml:space="preserve">86c3kv0c0</t>
  </si>
  <si>
    <t xml:space="preserve">CARSS-POL  SPÓŁKA Z OGRANICZONĄ ODPOWIEDZIALNOŚCIĄ</t>
  </si>
  <si>
    <t xml:space="preserve">BLT_5016417_a191b5d2efa50eec0e1de362c341c567848f52f2fa8a5fb60e4f8217b484afec5387c6ea6964bc20f0fc6cc3288cbfbf4a9fac01273bca00edf299840c58b1562e38d43beefb28398d890be5763b1394033576a2b0a03e00ca6a91d6fc425120115dffbb6c2c4c698b199d8999eeb586302bb288946e6eac3486
BLT_5016417_45240d14e077884330e24d06926f630af5b6a779e1c75f4c2e3430783cb975b1df01355ba9e95750ef063c7a702d91d0005edd05343572c7e4dbf2fb3bb8b31a7efc46eb0d92605e58cb112589e0015905d62336686d6d62a9098d8df93216b3f3860ffc521e05cf2be74ddcdf744e431e3da4cebbde8af7dadd
BLT_5016417_e2127998eaa0efc66942e16808968199daf5dd0b2fd781f46195e576610c1d22d2cd6d4fd0b719e9517385353436cbc3366960a1229a6a74a617eccb111962e24bec343157f53fda354ef83ecb32ef3cb5585708fa3c689d5ded81905fdcc98d9516093ee14f3c2c57870a09318291ae4c0794eba771b66da82b</t>
  </si>
  <si>
    <t xml:space="preserve">carsspol2020@gmail.com</t>
  </si>
  <si>
    <t xml:space="preserve">5512645984</t>
  </si>
  <si>
    <t xml:space="preserve">5016417</t>
  </si>
  <si>
    <t xml:space="preserve">+48795464319</t>
  </si>
  <si>
    <t xml:space="preserve">https://allegro.pl/uzytkownik/Carss-pol2025</t>
  </si>
  <si>
    <t xml:space="preserve">{'id': '86c3n1e4k', 'name': 'CARSS-POL SP Z O.O.', 'status': 'merchants', 'color': '#87909e', 'custom_type': 3, 'team_id': '4659923', 'deleted': False, 'url': 'https://app.clickup.com/t/86c3n1e4k', 'access': True}</t>
  </si>
  <si>
    <t xml:space="preserve">{'id': '86c3m74kz', 'name': 'CARSS-POL SP Z O.O.', 'status': 'akceptacja', 'color': '#008844', 'custom_type': None, 'team_id': '4659923', 'deleted': False, 'url': 'https://app.clickup.com/t/86c3m74kz', 'access': True}</t>
  </si>
  <si>
    <t xml:space="preserve">86c3krdg2</t>
  </si>
  <si>
    <t xml:space="preserve">Brak konta w bazie Base..</t>
  </si>
  <si>
    <t xml:space="preserve">7812009035</t>
  </si>
  <si>
    <t xml:space="preserve">86c3kq9w5</t>
  </si>
  <si>
    <t xml:space="preserve">Cedar sp. z o.o.</t>
  </si>
  <si>
    <t xml:space="preserve">Klient wcześniej był klientem shumee i był bardzo niezadowolony. Chce wejść do programu SM, ale musimy mu przyznać najlepszego i zaangażowanego opiekuna. 
Super Merchant S.A Peterson
BLT_1002030_fe69da319489768f705ead03a75e4bfcbac1a894ba37678a4717029ffdbb78d7e018757c122c97cb4fcea6d78ce7b56a03d7cc4d8295982218b4086b4d5be114bdf5df386f5f06145a49dc155b97026d9ea0cf80691592efb4f33a91a80678303195f8e9081c79a260dd8adc05a23b7b1f80919ad3d8bfdcf0d5
GREATSTORE sp. z o.o. Peterson 
BLT_1002030_63f649f20591bc0ced74f8d9d1944d23823ad510dfde16b0be056d49ad9b044f08abb0e7f40b79d5bc5e979409576ec8863c7ad8933c65e297e4fc41cad6c52450cccbfb432b12cdcac7a56fd0bac59e426c173ff0ad1bd0695614ccc7bd9bdff3a64022f1093dab8a0c66dbf5003f31736af03e090bf86a4672
EXTRASTORE sp. z o.o Peterson 
BLT_1002030_1f5b830d1694fbf36f0954470af16d0657a24773c6d7a92cc0a3cdebcc5db1e086b3c4864f688bd5ca8de3de048587fcee81453679a8eae813815ca83d407abd14f8e67c025597079a4a1d402d9341517ce22e5147baada8adf87e2ea5c5e159849ab938dc1adea611350c15130d603de868a28b0cf26eb4c1be
Super Merchant S.A  Himawari   
BLT_1002030_3d9b137b96de7604514974c98fac89f689588a1c25baeaa4a2940c33305d17e850e5ef09fb205642f4c25a211b40860d75377bf4afb45c9ced3d5dfee7828d8ef4c7b8c27d0fd3d1217dd6c81f26cbe178d15758e86f5bbe8236dc357d96a43006f1cfcc478be0d9985d363dbf5c75039c351973b5a8fd176c50
GREATSTORE sp. z o.o. Himawari
BLT_1002030_5b4ea4593475ad841a0b5bd65f3eadf42cdcfa5410bc3eaff64984aced348a6e941eb2b393f103114ec2e4e092baf4fa6b57813614395d60df0dbb4c919361ae4ea1e4d069c74021b1ceca8774b8ef289ce9e40bfb8e1b75316833cc26cd2501f03d483ed02d7e5badf07b98519031f013a3df0d20db90ba86f7
EXTRASTORE sp. z o.o Himawari
BLT_1002030_83cf7a9ae0f030deb4a9ec8f0e7c2270c0bf11b2f0f479fa60e9a7f9019cf845d7d82e7fda2eedef275eb914b1500e8a1fb0cb461e897f13c15b3fe04dfb8b1b06ef9beb56d4fdf748a7ba6045a8e948ebeb504d4eddf181d07ba69fcb09c7824d67f9885e2b496796639f77299ef72571d2075fd538ac25c5a7</t>
  </si>
  <si>
    <t xml:space="preserve">a.dmochowska@cedar-import.com.pl</t>
  </si>
  <si>
    <t xml:space="preserve">5222804167</t>
  </si>
  <si>
    <t xml:space="preserve">1002030</t>
  </si>
  <si>
    <t xml:space="preserve">+48519363277</t>
  </si>
  <si>
    <t xml:space="preserve">https://rovicky.eu/</t>
  </si>
  <si>
    <t xml:space="preserve">{'id': '86c4uj2gh', 'name': 'Cedar sp. z o.o', 'status': 'merchants', 'color': '#87909e', 'custom_type': 3, 'team_id': '4659923', 'deleted': False, 'url': 'https://app.clickup.com/t/86c4uj2gh', 'access': True}</t>
  </si>
  <si>
    <t xml:space="preserve">{'id': '86c3mq7p5', 'name': 'Cedar sp. z o.o.', 'status': 'akceptacja', 'color': '#008844', 'custom_type': None, 'team_id': '4659923', 'deleted': False, 'url': 'https://app.clickup.com/t/86c3mq7p5', 'access': True}</t>
  </si>
  <si>
    <t xml:space="preserve">86c3kkdky</t>
  </si>
  <si>
    <t xml:space="preserve">Hermes Plus  Małgorzata Bożek</t>
  </si>
  <si>
    <t xml:space="preserve">11.07. - merchant potrzebuje jeszcze dodatkowego wsparcia tech, podobno 15.07. ma jakieś spotkanie, ale my nic o tym nie wiemy
10.07. - brak działań 
30.06. - merchant jest otwarty na współpracę, ale potrzebuje jeszcze chwile czasu
Należy dokonać jedno zamówienie testowe przed faktycznymi zamówieniami testowymi, a następnie partner musi odbyć spotkanie z Mateuszem w celu konfiguracji systemów zewnętrznych z Baselinker. 
SH  BLT_4019829_72290b1bf5bd6b79dcfe20338008721103d303daed252023ee8d816a633892efaa859549a6ecf0850c6d7ca9723531915eca8b4c943d11d357b444c4498da2e473c1ebd46ddd903687941c08d700dda8fba450decb4fe2d925607464a2426334c8f341702b07b9a393a26a32085c2856d7ec6139b9745d89db03
GREAT
BLT_4019829_51213f8ee817ced4fb160ce0f3a9c0ec592697c50643dd8f9cb613ae95fc3fda4964859ff59f57818accbc141d923ff724e6a0613583fcd13d9f06105061fc184141300f9880cc4a46cacb71cc3efb8e65ecb0fa9b9cf009985711632d3fdf8869a546bc274d519f3632a8e67a3c01ee696df55615b5b39be54f
EXTRA 
BLT_4019829_e906935b5b781170b754dbee21eea0fc5b07916e855b023a58d6e82e6ef4a429c6a2bb1d38741018c6f4ef85efc65d4d1ae89f03c8bac7a1e2dcd4a833f5a68447da8ba0aa88455d62156ec22d050b972bfe3ee3736c7f796c4b007572d1bed40d4af23334169253eedbc39129594c89df0259481785f7b7cc80</t>
  </si>
  <si>
    <t xml:space="preserve">biuro@hermesplus.pl</t>
  </si>
  <si>
    <t xml:space="preserve">9690067422</t>
  </si>
  <si>
    <t xml:space="preserve">4019829</t>
  </si>
  <si>
    <t xml:space="preserve">+48511234512</t>
  </si>
  <si>
    <t xml:space="preserve">https://www.hermesplus.pl/</t>
  </si>
  <si>
    <t xml:space="preserve">1747620000000</t>
  </si>
  <si>
    <t xml:space="preserve">{'id': '86c3u25md', 'name': 'Hermes Plus Małgorzata Bożek', 'status': 'akceptacja', 'color': '#008844', 'custom_type': None, 'team_id': '4659923', 'deleted': False, 'url': 'https://app.clickup.com/t/86c3u25md', 'access': True}</t>
  </si>
  <si>
    <t xml:space="preserve">86c3kk5rr</t>
  </si>
  <si>
    <t xml:space="preserve">Dingo Sp. z o.o.</t>
  </si>
  <si>
    <t xml:space="preserve">a.ploszynska@dingo.com.pl</t>
  </si>
  <si>
    <t xml:space="preserve">5542405397</t>
  </si>
  <si>
    <t xml:space="preserve">2002126</t>
  </si>
  <si>
    <t xml:space="preserve">+48523722607</t>
  </si>
  <si>
    <t xml:space="preserve">86c3kk0vt</t>
  </si>
  <si>
    <t xml:space="preserve">Sensso Jakub Krzemiński</t>
  </si>
  <si>
    <t xml:space="preserve">biuro@ledison.com.pl</t>
  </si>
  <si>
    <t xml:space="preserve">8911529229</t>
  </si>
  <si>
    <t xml:space="preserve">11491</t>
  </si>
  <si>
    <t xml:space="preserve">794090778</t>
  </si>
  <si>
    <t xml:space="preserve">86c3kjumf</t>
  </si>
  <si>
    <t xml:space="preserve">Expertmobil.pl Sp. z o.o.</t>
  </si>
  <si>
    <t xml:space="preserve">kontakt@expertmobil.pl</t>
  </si>
  <si>
    <t xml:space="preserve">5833150832</t>
  </si>
  <si>
    <t xml:space="preserve">18902</t>
  </si>
  <si>
    <t xml:space="preserve">+48500662777</t>
  </si>
  <si>
    <t xml:space="preserve">86c3kjh9n</t>
  </si>
  <si>
    <t xml:space="preserve">KMS KAMIL NAGÓRSKI</t>
  </si>
  <si>
    <t xml:space="preserve">aletno@wp.pl</t>
  </si>
  <si>
    <t xml:space="preserve">5921999395</t>
  </si>
  <si>
    <t xml:space="preserve">5011841</t>
  </si>
  <si>
    <t xml:space="preserve">+48517543859</t>
  </si>
  <si>
    <t xml:space="preserve">86c3kja4j</t>
  </si>
  <si>
    <t xml:space="preserve">Fernika</t>
  </si>
  <si>
    <t xml:space="preserve">ID:5004342 (FERNIKA)SH
BLT_5004342_a38117990ef862ad0bcef2e261247fd583b109212e1190c77f3daa9c27363ec55292968db8d16177e5e2959447558a45778eeacb9bfd64d99feaabd3082b1aff4009f42152b5a67f03c5ddd745f235147ad3e7d6143f874d10c753140241ff7e0c0c33ad3a941b37c8089bffbaa4edb5ca036be6dc983f3ef6ac
ID:5004342 (FERNIKA)GREAT
BLT_5004342_fee635a48bdb6c8f354fc4bd12c94cb5e189baff11066d8060df78c33a5d93cb107c30e4b5151aecb73b302259d25745cc0022be5bb2381e057c90a6f447d958d9d1ed23af4e9712a4f84859b5088298c59e365bf110be87a5b237ff407b950f4689c60d59894268f49037c60c721861d918330205c98883205e
ID:5004342 (FERNIKA)EXTRA
BLT_5004342_0c41da81fc51f772454cf7172368193a40e403ca0d09a79ac5d3bd9470ee447e93231bc09138c2fd164877024243d84ab0c117b2e605bf9d8ca8b0705f7ef7a1810bb34aa3da5b59ae7f6e7407f08bdaab63fbbaa563c947a25e59579d966364762405e1f42c07b58b6582067053a33029efb1630972d93bc8df</t>
  </si>
  <si>
    <t xml:space="preserve">client@fernika.pl</t>
  </si>
  <si>
    <t xml:space="preserve">7722431523</t>
  </si>
  <si>
    <t xml:space="preserve">5004342</t>
  </si>
  <si>
    <t xml:space="preserve">+48505558231</t>
  </si>
  <si>
    <t xml:space="preserve">https://fernika.pl/</t>
  </si>
  <si>
    <t xml:space="preserve">{'id': '86c47w23v', 'name': 'FERNIKA S.C. P. PURZYŃSKI K. SZMIT', 'status': 'akceptacja', 'color': '#008844', 'custom_type': None, 'team_id': '4659923', 'deleted': False, 'url': 'https://app.clickup.com/t/86c47w23v', 'access': True}</t>
  </si>
  <si>
    <t xml:space="preserve">86c3kh3dr</t>
  </si>
  <si>
    <t xml:space="preserve">EDU-KSIĄŻKA Sp. z o.o.</t>
  </si>
  <si>
    <t xml:space="preserve">SM: BLT_1005086_a2263443683aea2347ad247ebc28f8cbccb333b16c81a0c387c2e9bbbe3865f0dd0d3986a17e004d575a7ae694f4c9ed9d8fe018aaf72d65a79365ca46b47470c0a2028ac9f345bfe7d6588f314074d5e51cdc1948aeb57268eb0855e69caf111188d4baf2231d97485fdb26a12c2022d565f3903e704c68e986
GS: BLT_1005086_88662c1d8db2c1e349e5418461b2a4c6d46020ead0d25b20416d3d4cd247e6d35d7f7b17eaba5c5d7be64b9ed51e0ede17deaa0d61650fbb2f6127af2a03829d6f954cb2f3963c3c8cdfe09d1045ee54c973c44bee6c4253d2943a90e27cdea4bd0194d5b194d9446dfc9919ffd689ab5278681850594e3c4a51
ES: BLT_1005086_dce1fec0711f7e6156a2167da166e1a753eb57098010e432ffeb2318eedd4be2933d383f9cb449237ace74b0da7f440602482bf186cd4e46191163bfa37cec9690160ec0ec8de6bc401d2370a9933efa883f0a8c2fe39df202ac4ac0abe80cfc13601c86464a283f0f0904e09bdead6bc9dd3114196d5a16efbe</t>
  </si>
  <si>
    <t xml:space="preserve">ecommerce@eduksiazka.pl</t>
  </si>
  <si>
    <t xml:space="preserve">5272523217</t>
  </si>
  <si>
    <t xml:space="preserve">1005086</t>
  </si>
  <si>
    <t xml:space="preserve">+48774565696</t>
  </si>
  <si>
    <t xml:space="preserve">{'id': '86c3waaja', 'name': 'Edu-Książka Sp. z o. o.', 'status': 'merchants', 'color': '#87909e', 'custom_type': 3, 'team_id': '4659923', 'deleted': False, 'url': 'https://app.clickup.com/t/86c3waaja', 'access': True}</t>
  </si>
  <si>
    <t xml:space="preserve">{'id': '86c3u0322', 'name': 'Edu-Książka Sp. z o. o. ', 'status': 'akceptacja', 'color': '#008844', 'custom_type': None, 'team_id': '4659923', 'deleted': False, 'url': 'https://app.clickup.com/t/86c3u0322', 'access': True}</t>
  </si>
  <si>
    <t xml:space="preserve">86c3kfx9p</t>
  </si>
  <si>
    <t xml:space="preserve">MatsMore Rafał Stańczyk</t>
  </si>
  <si>
    <t xml:space="preserve">ecomercepage@gmail.com</t>
  </si>
  <si>
    <t xml:space="preserve">8842793809</t>
  </si>
  <si>
    <t xml:space="preserve">2004059</t>
  </si>
  <si>
    <t xml:space="preserve">+48607536660</t>
  </si>
  <si>
    <t xml:space="preserve">86c3kfffk</t>
  </si>
  <si>
    <t xml:space="preserve">IC ELECTRONICS AGNIESZKA ORZELSKA</t>
  </si>
  <si>
    <t xml:space="preserve">biuro@granitowezlewy.pl</t>
  </si>
  <si>
    <t xml:space="preserve">5311661717</t>
  </si>
  <si>
    <t xml:space="preserve">1009456</t>
  </si>
  <si>
    <t xml:space="preserve">+48604179049</t>
  </si>
  <si>
    <t xml:space="preserve">https://granitowezlewy.pl/</t>
  </si>
  <si>
    <t xml:space="preserve">86c3kemab</t>
  </si>
  <si>
    <t xml:space="preserve">ZABI KAMIL ZABIEGAJŁO</t>
  </si>
  <si>
    <t xml:space="preserve">biuro@sonoma.pl</t>
  </si>
  <si>
    <t xml:space="preserve">8222321217</t>
  </si>
  <si>
    <t xml:space="preserve">6000555</t>
  </si>
  <si>
    <t xml:space="preserve">+48690177172</t>
  </si>
  <si>
    <t xml:space="preserve">https://sonoma.pl/</t>
  </si>
  <si>
    <t xml:space="preserve">{'id': '86c4518t9', 'name': 'ZABI Kamil Zabiegajło', 'status': 'akceptacja', 'color': '#008844', 'custom_type': None, 'team_id': '4659923', 'deleted': False, 'url': 'https://app.clickup.com/t/86c4518t9', 'access': True}</t>
  </si>
  <si>
    <t xml:space="preserve">86c3kdzhe</t>
  </si>
  <si>
    <t xml:space="preserve">PETBOX SPÓŁKA Z OGRANICZONĄ ODPOWIEDZIALNOŚCIĄ</t>
  </si>
  <si>
    <t xml:space="preserve">biuro@petbox.pl</t>
  </si>
  <si>
    <t xml:space="preserve">1182235346</t>
  </si>
  <si>
    <t xml:space="preserve">4008375</t>
  </si>
  <si>
    <t xml:space="preserve">+48692572589</t>
  </si>
  <si>
    <t xml:space="preserve">{'id': '86c3mhxcv', 'name': 'Petbox sp. z o.o.', 'status': 'akceptacja', 'color': '#008844', 'custom_type': None, 'team_id': '4659923', 'deleted': False, 'url': 'https://app.clickup.com/t/86c3mhxcv', 'access': True}</t>
  </si>
  <si>
    <t xml:space="preserve">86c3kcvxv</t>
  </si>
  <si>
    <t xml:space="preserve">StylAuto P.H.U. Żydowska Izabela</t>
  </si>
  <si>
    <t xml:space="preserve">BLT_19070_b6d46700bde782ffa2ab64fcfdbb5287c0125464f9592e9fe46c30f423f1881cbfb3abf51fdbd93856cec955e2f54c888e3c23c17d0230c6f785c70225c0d05bea6931cdf1a6a4f90fb1757097901b71d52a90a3ec8e877308b8204ecb3e66b0b924874e8e94621635d90ee7dd02efc3bab36b29e06738ecb0ac05
BLT_19070_cf9f8dc5c31b4ae179dfaa620fbe9c9730eea260629ea1753b5b423b69d4f2a1a66dd0655b9f15b479af1ead3e6d77117adf0d6722c01c2915d382fc5b9c7a1503d74286ad5bf1afb8a5097cd3ab624adafbc822fdfc90d16700f4d2c93714a32e1f3be704a62aead9295af7bda3b49b7a289fb338fef270ea8e47
 BLT_19070_d92ffb866699187084c0b61d558e1528e025c4eb5d539a4cb5fec245aad55c5596ea6a78c098e1ba57ac278b7d0fa722982ede5cf248dde30f40bebf5b7140454e848008f71535a6c5fb66371bd542f510334fc52806dd67380a1c236319ca3e87990d631b55c935bda49dd6aa907a75d4f30a4fc8724995db4965</t>
  </si>
  <si>
    <t xml:space="preserve">allegro@stylauto.pl</t>
  </si>
  <si>
    <t xml:space="preserve">8991693846</t>
  </si>
  <si>
    <t xml:space="preserve">19070</t>
  </si>
  <si>
    <t xml:space="preserve">+48601901451</t>
  </si>
  <si>
    <t xml:space="preserve">{'id': '86c4jf6a8', 'name': 'StylAuto P.H.U. Izabela Żydowska', 'status': 'merchants', 'color': '#87909e', 'custom_type': 3, 'team_id': '4659923', 'deleted': False, 'url': 'https://app.clickup.com/t/86c4jf6a8', 'access': True}</t>
  </si>
  <si>
    <t xml:space="preserve">{'id': '86c3wn55u', 'name': 'StylAuto P.H.U. Żydowska Izabela', 'status': 'akceptacja', 'color': '#008844', 'custom_type': None, 'team_id': '4659923', 'deleted': False, 'url': 'https://app.clickup.com/t/86c3wn55u', 'access': True}</t>
  </si>
  <si>
    <t xml:space="preserve">86c3kbrqr</t>
  </si>
  <si>
    <t xml:space="preserve">AL-KOR ONE SPÓŁKA Z OGRANICZONĄ ODPOWIEDZIALNOŚCIĄ</t>
  </si>
  <si>
    <t xml:space="preserve">"są chętni dalej na działania, tylko odchodzi im teraz główna osoba od baselinkera, więc automatyczne reorganizują się w związku z tym" - info od opiekuna ENT → będą gotowi w sierpniu 
Proszę o przedstawienie oferty
Farby</t>
  </si>
  <si>
    <t xml:space="preserve">gwalkowski@al-kor.eu</t>
  </si>
  <si>
    <t xml:space="preserve">5862403046</t>
  </si>
  <si>
    <t xml:space="preserve">1011377</t>
  </si>
  <si>
    <t xml:space="preserve">+48609072060</t>
  </si>
  <si>
    <t xml:space="preserve">https://solidpaint.pl/</t>
  </si>
  <si>
    <t xml:space="preserve">{'id': '86c3rza9q', 'name': 'AL-kor One Sp. z o.o.', 'status': 'akceptacja', 'color': '#008844', 'custom_type': None, 'team_id': '4659923', 'deleted': False, 'url': 'https://app.clickup.com/t/86c3rza9q', 'access': True}</t>
  </si>
  <si>
    <t xml:space="preserve">86c3jndqx</t>
  </si>
  <si>
    <t xml:space="preserve">SOTBE</t>
  </si>
  <si>
    <t xml:space="preserve">01.07. -→T ylko 17 produktów w feedzie, ma być więcej.   
SM:
BLT_1000420_2a412a5ff0213cb7a64c7fa8dc0094971bdc3697493be487df507bb418afd3e7291e38cd37446bd50beb75ef6137a3276c1a2f3ae6b28e64bd63a50f03c042c28fca7f2dcb20002c5057d4a8b69d37feb41ed4b97382d0948c9162eda6b441fa55eb9a7e34096edecab1922ef70769d285cafc10ee16a7cf923a
ES:
BLT_1000420_15b08aab6f9f53cd3c973998db11a00698aee24614179d80effd4a927d92ac79836487a91469944d2b7d6bdb33dcef2e59f1f6b9f9e614ff2431c88e50a5239d7343e30de2e54743d6d6715436e63df58ce950ca54a06240ffb85b7edcc189dbb40c0b8fc2ad1eaf7018dc9c7a97e7cd7ffb11dd866561e4109f
GS:
BLT_1000420_96bb7c8b93eecbe7abec9ca639b1b7ee0b68a756c7775e71eb397b4647472ab1f86805ff36a8518138574d88f19fc9f76b24f5e84d283946babbfc7c9e9b454ec73f5f5e9addfd95a2fb68a69c2aee049ab0a290858144554178cf95eb7642421c2f5e5d93880ed6ee71e36975e4540374fb5ea23b9a1d9d2957</t>
  </si>
  <si>
    <t xml:space="preserve">biuro@sotbe.com</t>
  </si>
  <si>
    <t xml:space="preserve">6351526127</t>
  </si>
  <si>
    <t xml:space="preserve">1000420</t>
  </si>
  <si>
    <t xml:space="preserve">+48881370600</t>
  </si>
  <si>
    <t xml:space="preserve">1747360800000</t>
  </si>
  <si>
    <t xml:space="preserve">{'id': '86c3kbnun', 'name': 'SOTBE TOMASZ JAGUCKI', 'status': 'akceptacja', 'color': '#008844', 'custom_type': None, 'team_id': '4659923', 'deleted': False, 'url': 'https://app.clickup.com/t/86c3kbnun', 'access': True}</t>
  </si>
  <si>
    <t xml:space="preserve">66</t>
  </si>
  <si>
    <t xml:space="preserve">63</t>
  </si>
  <si>
    <t xml:space="preserve">86c3jkxvy</t>
  </si>
  <si>
    <t xml:space="preserve">BAXTAN sp. z o.o.</t>
  </si>
  <si>
    <t xml:space="preserve">Klient prosi o przedstawienie oferty, mocno zainteresowany programem. Może być nieuchwytny, ma sporo spotkań.</t>
  </si>
  <si>
    <t xml:space="preserve">kamil@baxtan.com</t>
  </si>
  <si>
    <t xml:space="preserve">7952560721</t>
  </si>
  <si>
    <t xml:space="preserve">3007527</t>
  </si>
  <si>
    <t xml:space="preserve">+48883075244</t>
  </si>
  <si>
    <t xml:space="preserve">http://baxtan.com</t>
  </si>
  <si>
    <t xml:space="preserve">86c3jjkch</t>
  </si>
  <si>
    <t xml:space="preserve">FROSTMEISTER PIWOWAR SPÓŁKA KOMANDYTOWA</t>
  </si>
  <si>
    <t xml:space="preserve">rafal.piwowar@frostmeister.eu</t>
  </si>
  <si>
    <t xml:space="preserve">5253034983</t>
  </si>
  <si>
    <t xml:space="preserve">5034503</t>
  </si>
  <si>
    <t xml:space="preserve">+48781542071</t>
  </si>
  <si>
    <t xml:space="preserve">{'id': '86c3kctwj', 'name': 'Frostmeister Piwowar Sp. K.', 'status': 'merchants', 'color': '#87909e', 'custom_type': 3, 'team_id': '4659923', 'deleted': False, 'url': 'https://app.clickup.com/t/86c3kctwj', 'access': True}</t>
  </si>
  <si>
    <t xml:space="preserve">{'id': '86c3jefcw', 'name': 'FROSTMEISTER PIWOWAR SP.K.', 'status': 'akceptacja', 'color': '#008844', 'custom_type': None, 'team_id': '4659923', 'deleted': False, 'url': 'https://app.clickup.com/t/86c3jefcw', 'access': True}</t>
  </si>
  <si>
    <t xml:space="preserve">61</t>
  </si>
  <si>
    <t xml:space="preserve">86c3jgwjb</t>
  </si>
  <si>
    <t xml:space="preserve">Euro-Box</t>
  </si>
  <si>
    <t xml:space="preserve">SM BLT_4016417_b5f3ac8e79a91e0bcb963697e8f2e0f96a9368290bcc1688b6e6ce0b737411d5ecf60b51c8c15c6b650d4b6164c31642b5d62d0ced91594fdda7c0ea48939620944e29d3157ce5c0b8452a0eafdbbf55265da3f7cc49505f1d6caa3f80257cb62efa53e519099bdfa505bfdc6aba5c73d2a44d59936a7329f7f4
EXTRA BLT_4016417_46385288f19119266ed6458633f144aaac0881d9f1364fae7e6b3a26aee4ccdef2afd170910397b09cc007108e3a704e0970a5c516fcf42fe585923b7cb7221c93b012492cc72b28f4a557145006c0cefdfcbfcc3b7f6e1f7b807b519694bb937930756ba0c5ac1fac73e76dc0cfd46a7ca380ab8b9ff85d4014
GREAT
BLT_4016417_60c48cbc37a578fee460f03292ceff5ebb8c6a67b049e0d186bd1db83b0dea26c3f2145d7e3bc7a155ae66f5fb1cb287b1fa2859b76fdc98ea161c2f04db332d2d5fa06f39db648657f2f9e7596a7c1baa0f7ade727cc73a4a3d142b93e37af431f55c223e84c079c9b550a93c569ff31edbfb60a5a9e262ade2</t>
  </si>
  <si>
    <t xml:space="preserve">oliwia.sajnaj@eurobox.pl</t>
  </si>
  <si>
    <t xml:space="preserve">9271003914</t>
  </si>
  <si>
    <t xml:space="preserve">4016417</t>
  </si>
  <si>
    <t xml:space="preserve">+48538551830</t>
  </si>
  <si>
    <t xml:space="preserve">{'id': '86c4tyc4u', 'name': 'Euro-Box Sp. z o.o.', 'status': 'akceptacja', 'color': '#008844', 'custom_type': None, 'team_id': '4659923', 'deleted': False, 'url': 'https://app.clickup.com/t/86c4tyc4u', 'access': True}</t>
  </si>
  <si>
    <t xml:space="preserve">75</t>
  </si>
  <si>
    <t xml:space="preserve">86c3jg45n</t>
  </si>
  <si>
    <t xml:space="preserve">Foto7 s.c.</t>
  </si>
  <si>
    <t xml:space="preserve">ID:  3018786 (FOTO 7) SH: BLT_3018786_ec49da2b93bde2c22db3ef352c2f122896587419f92779c2000bf1a5307934a0e00662cbc00ad89f236aa08908c3a8b4168e97aedfbf65eb4450eaa12dd986f5c2dc8745b417aaca49c1f817c74a70dbf9899865572a5661a261e35fbd012de23af4edbb2e6e54e0b2062b1a341ddf53a3019817cb020305e16f
ID:  3018786 (FOTO 7) GREAT: BLT_3018786_1ab849575d15ecbe1d0d680d8a9576b612ce8c27cb4ba15fcf68c33a7d8a1deab53dd5e5b8da7222348d730e31ca82d6073bbf42a816353ff5cc03e6d396ee6113bac66523846694b7a34707ce31ca361653c7c2a916c52395bef363cdb522409a2292f061d42659ff5918b8206408e77898c9b47468c2763444
ID:  3018786 (FOTO 7) EXTRA:
BLT_3018786_c8f9c9bb34670d81cbce7c7521732597891fe478d3f8948255bf73785739cf9a21d91e0083238754b708677f9f3b6e82608da620babcc5616ea6a6c7c1c913079fdaf96c732e5dd83283c37beae5bd9bf47e51f34c997515b4e991f9a487f8210882786b822de92d88698ed1d1ca50fb66812a682b9e597cd3ab</t>
  </si>
  <si>
    <t xml:space="preserve">artur@foto7.pl</t>
  </si>
  <si>
    <t xml:space="preserve">9691162192</t>
  </si>
  <si>
    <t xml:space="preserve">3018786</t>
  </si>
  <si>
    <t xml:space="preserve">+48323313704</t>
  </si>
  <si>
    <t xml:space="preserve">1747274400000</t>
  </si>
  <si>
    <t xml:space="preserve">{'id': '86c429mrw', 'name': 'Foto 7 s. c.', 'status': 'akceptacja', 'color': '#008844', 'custom_type': None, 'team_id': '4659923', 'deleted': False, 'url': 'https://app.clickup.com/t/86c429mrw', 'access': True}</t>
  </si>
  <si>
    <t xml:space="preserve">45</t>
  </si>
  <si>
    <t xml:space="preserve">86c3jd7ew</t>
  </si>
  <si>
    <t xml:space="preserve">Mimii Sp. z o.o.</t>
  </si>
  <si>
    <t xml:space="preserve">Kod dla SM: BLT_12548_58239f05432a0bb5d39f0b1e2c8780a75b0f34138dc2384c223fc5ee2259c076ac644ec4c89d8aaf2ab8c54b3114f2390f7c1653fb3607ef968febd410187f07116fe3fbff8da7c9c354cca73086d1d47059adbad81743f148a535e1730bcee06491ca5974c803ac984f227298edbf34da20b2f842d4c05e3eb503
Kod dla GREAT:
BLT_12548_6ed8cb38df582ecfc04e3c85c2207297c0a6fb0f245b4e78efe1cd411e9477a3ca554c98db11f38a698d5d03607d3c45658c5abcb1c57c2daeb865153b9cbafc9c5e54d995bfdedd64373564c58f18389ec83193c56efa006ff8b47b95b5f14f8ca68321ef089d648a101f613ae6d1502a005e92740f94ccf399f2
Kod dla EXTRA:
BLT_12548_9518ddaac5f3784e79060f38147041efadb92487416eed11b1238b7788929a49e1562c8cda892997bdd2747b54d59f146a2a9acdf31993a69f4cb68f717a3c23cd5341b0d092d536a5f4fc6866838e31c56030ceca732512a89f0e3636c0cf26b54ab51e334cb3fb89332d9cda9cf251a6a15f595c589843941d83</t>
  </si>
  <si>
    <t xml:space="preserve">tomasz.deyna@mimii.pl</t>
  </si>
  <si>
    <t xml:space="preserve">5932630848</t>
  </si>
  <si>
    <t xml:space="preserve">12548</t>
  </si>
  <si>
    <t xml:space="preserve">+48794906709</t>
  </si>
  <si>
    <t xml:space="preserve">https://mimii.pl/</t>
  </si>
  <si>
    <t xml:space="preserve">{'id': '86c3nebeq', 'name': 'Mimii Sp. o.o.', 'status': 'merchants', 'color': '#87909e', 'custom_type': 3, 'team_id': '4659923', 'deleted': False, 'url': 'https://app.clickup.com/t/86c3nebeq', 'access': True}</t>
  </si>
  <si>
    <t xml:space="preserve">{'id': '86c3jqrcx', 'name': 'Mimii Sp. z o.o.', 'status': 'akceptacja', 'color': '#008844', 'custom_type': None, 'team_id': '4659923', 'deleted': False, 'url': 'https://app.clickup.com/t/86c3jqrcx', 'access': True}</t>
  </si>
  <si>
    <t xml:space="preserve">86c3jc0q5</t>
  </si>
  <si>
    <t xml:space="preserve">FIXFY PIWOWAR SPÓŁKA KOMANDYTOWA</t>
  </si>
  <si>
    <t xml:space="preserve">po expo 
BLT_5034499_0dd9a6ad80c5d565a2fb8178e3a768c1aa02a4355cfc7abff099b1243b07f8fe3a0dcd4739125ec6727b89bd6ff8ce3515d0a25f33238f8662ec2912c8cdf70c40d44bbd4dc272a7436fd61b99bcd5b71d7fedb28ffef03f3703fdb828a2172b916bd3dcc8ae0bf7806ea7142f4adef55284ac07d728c3ebb13a
BLT_5034499_a92a64b162106d0fa1a420235325cb17bc51944181f749dace63c1657597fe2cec20f04872ccf96fc6845e90f8a26dc5f364a0df46a83930b115ae5818a8e3556b5087f9de78fd2ab44090d5c86f66b0bba45007317c0ae70e23cb6a0571746e4b2751e2096fb85464b24e6aa7bbb64ea6c6bfed78a89a6ccf5e
BLT_5034499_163c623142ad2e54d63432b3ee203a77eeeab9475d531f0513726a101bee46a68ba1dfe8c396c6a61e2027cf30782681e34e0ab464e5cfb2980f70c0ae6f74c7f7871e75d8ad1b81583c3f774457b388edeb346b25f808e7f9debf1f371093355aec05c711975103203135f7dbe41af380cb52cc36b69b1386a1</t>
  </si>
  <si>
    <t xml:space="preserve">rafal@fixfy.pl</t>
  </si>
  <si>
    <t xml:space="preserve">5253036137</t>
  </si>
  <si>
    <t xml:space="preserve">5034499</t>
  </si>
  <si>
    <t xml:space="preserve">https://fixfy.pl/</t>
  </si>
  <si>
    <t xml:space="preserve">{'id': '86c3kaemy', 'name': 'FIXFY PIWOWAR SP.K.', 'status': 'merchants', 'color': '#87909e', 'custom_type': 3, 'team_id': '4659923', 'deleted': False, 'url': 'https://app.clickup.com/t/86c3kaemy', 'access': True}</t>
  </si>
  <si>
    <t xml:space="preserve">{'id': '86c3jebrv', 'name': 'FIXFY PIWOWAR SP. K.', 'status': 'akceptacja', 'color': '#008844', 'custom_type': None, 'team_id': '4659923', 'deleted': False, 'url': 'https://app.clickup.com/t/86c3jebrv', 'access': True}</t>
  </si>
  <si>
    <t xml:space="preserve">86c3jbqnf</t>
  </si>
  <si>
    <t xml:space="preserve">5K PARTS SP. Z O.O.</t>
  </si>
  <si>
    <t xml:space="preserve">BLT_5022964_45a2e5682d546171af3b25ec2e5e8ffe4d4de3ca62b642df8e62adf96e022ba2d319968c5f2ebd174e034d4a7202900f20988894d89f4f9599cf20bff24ef1f128f8ff35730508ec1180542625b7d72e64d8a7fb8f8308ef0d67118be73a9cc5604a5945d9c455743cae1cd5b6cb6bf8e37ed18c679f5bc56fdf
BLT_5022964_a296f23f226253985dbe7c0ebefe91bcfd21d41407c4ebf72f9e59c577e38619e3af8b89806ffa8f01cea87e78f57d91149c7a03c0c432dad62c994b02907d085b9cbce6ff6930b237e3432ad3e35151de8a7570a36826344a0b283b7c84b190130d05cd518cf9f62a9a73076044c87a499c209011a79066b410
BLT_5022964_a3d2df5762b5d6e6f8827cef36582832c9f9ca99076e78d8929641a39005c87431b9e534847ba71adab7dea9cc6599e939b15ae2dfa934dcbbe3f01c2576e054328ebf6ca3525ade220cf5bab2e386b7b09ba55cf9c7fe2a8244317d2569c9fc6dc4b2b83940b0d8dd723eebd61889af89e8277ddeefe5948d33</t>
  </si>
  <si>
    <t xml:space="preserve">biuro@5kparts.pl</t>
  </si>
  <si>
    <t xml:space="preserve">6572965894</t>
  </si>
  <si>
    <t xml:space="preserve">5022964</t>
  </si>
  <si>
    <t xml:space="preserve">+48534355466</t>
  </si>
  <si>
    <t xml:space="preserve">https://bagazniki24.pl/?srsltid=AfmBOooiz5-IQUuZr1pOVnYPiGtWkNhEyLPjxw2cWhKVtBaKBHpDj06H</t>
  </si>
  <si>
    <t xml:space="preserve">{'id': '86c3m4z3t', 'name': '5K PARTS SP. Z O.O.', 'status': 'merchants', 'color': '#87909e', 'custom_type': 3, 'team_id': '4659923', 'deleted': False, 'url': 'https://app.clickup.com/t/86c3m4z3t', 'access': True}</t>
  </si>
  <si>
    <t xml:space="preserve">{'id': '86c3kcaf9', 'name': '5K PARTS SPÓŁKA Z OGRANICZONĄ ODPOWIEDZIALNOŚCIĄ', 'status': 'akceptacja', 'color': '#008844', 'custom_type': None, 'team_id': '4659923', 'deleted': False, 'url': 'https://app.clickup.com/t/86c3kcaf9', 'access': True}</t>
  </si>
  <si>
    <t xml:space="preserve">86c3j088e</t>
  </si>
  <si>
    <t xml:space="preserve">Form Submission - #2025-05-15T14:38:47+02:00</t>
  </si>
  <si>
    <t xml:space="preserve">6922320058</t>
  </si>
  <si>
    <t xml:space="preserve">86c3hzzv8</t>
  </si>
  <si>
    <t xml:space="preserve">COFFEE PLANET SPÓŁKA Z OGRANICZONĄ ODPOWIEDZIALNOŚCIĄ</t>
  </si>
  <si>
    <t xml:space="preserve">biuro@coffeeplanet.eu</t>
  </si>
  <si>
    <t xml:space="preserve">9721323407</t>
  </si>
  <si>
    <t xml:space="preserve">https://coffeeplanet.eu/</t>
  </si>
  <si>
    <t xml:space="preserve">86c3hzga2</t>
  </si>
  <si>
    <t xml:space="preserve">ICO Sp. z o.o. Sp. k.</t>
  </si>
  <si>
    <t xml:space="preserve">BLT_1003907_6a5ada98b6df3d558c818af45400157a49f64098321165f0761575a33320d78fa89221e32145b8d25a9187b8a15f9d1e905794df05fe139a1ec7807db820b7516ec5752423b18ff1e7199e7639beb1d4becc3ca1ed14a8cd123643047d682b1eb752c7720227acf9327fa345f19ec24849e342de2f523059a90a
BLT_1003907_b30ca051e0e3d0d080bdd023759d8c43f4aba14d62dba4f6bff900a5aed7be279e321e5ecbc593c21633721c8708f7a39ed3ef9bbfb0db036f12383f009b660f99212d607f28973518d61071f45097bf2ce101dac0c1ced714a65c230a62b6aa83c19c1efe3b01a7c914c9d77df5cd854148ef38779a9f0ff547
BLT_1003907_6f9ee2fc64a7bf93fcc89d09ed4a16628bda0bc5df9aa68590e8cb0a850f17655d2b0f0c7258552e0a96d35e6ce3ae17d3d0d9d948669abd31200cf5d9d45ee6514473cc7040c3997bb54ac93e1eba6464fb3555a4fe44610f0dee43f74e9df304723a0607993ec747a329df982ae83e057956c667e24dcad6be</t>
  </si>
  <si>
    <t xml:space="preserve">lukasz@ico.net.pl</t>
  </si>
  <si>
    <t xml:space="preserve">8961557653</t>
  </si>
  <si>
    <t xml:space="preserve">+48717583759</t>
  </si>
  <si>
    <t xml:space="preserve">https://www.movano.pl/</t>
  </si>
  <si>
    <t xml:space="preserve">1003907</t>
  </si>
  <si>
    <t xml:space="preserve">{'id': '86c3uvd2k', 'name': 'ICO sp. z o.o. sp. k.', 'status': 'merchants', 'color': '#87909e', 'custom_type': 3, 'team_id': '4659923', 'deleted': False, 'url': 'https://app.clickup.com/t/86c3uvd2k', 'access': True}</t>
  </si>
  <si>
    <t xml:space="preserve">{'id': '86c3jmv21', 'name': 'ICO sp. z o.o. sp. k.', 'status': 'akceptacja', 'color': '#008844', 'custom_type': None, 'team_id': '4659923', 'deleted': False, 'url': 'https://app.clickup.com/t/86c3jmv21', 'access': True}</t>
  </si>
  <si>
    <t xml:space="preserve">86c3hyftd</t>
  </si>
  <si>
    <t xml:space="preserve">PAW Marta Kosman</t>
  </si>
  <si>
    <t xml:space="preserve">BLT_6002666_5c11a987bcd1ebee2b28be597dc8c8db1b2b0c6ac087acb5c29faf0ad90e4c7cf34b14513137fe616f49cdaed34c8856d3376d75b7993da9eb5977b05c2273ebc582ee05c16c6d6c74ad729be3b3a3c6850aae583aea5fd1a7a50101b5d0194b2a41c43d1945150912086ee23bb5acfb598a20238507cd63cee5
BLT_6002666_e060793437ef4e5d341afac4083cb46014e4f40c2b0b1ea734b542aaaeee692d1f27306341a59da4f76fd0316bfa2c0d907ef72012aea6d856c4ca08079bbfc074fe361d4fb2c7c8e16d195cfa2eeeb02d0f4c70121c4f2bb20a5d5052736dd17fae0dbcd4ec15a8c3bb74026eb4c6023f558c711d70ee5fffac
BLT_6002666_ff49523faa160340936753850e05664054399c4abb8b5303a2a109176a7c7528e026c879d823f2e9bfdebe209d7995613a5364aea36fb0e392412bab8ae56a6677da6547a2f3b1b5db69e5e61afa2ddb0f8b26b2ec98cd2cf620d8d3f3ecfa55e08a25aa595c4fc850c922c63f8001120ca7354e208a57b79c9d</t>
  </si>
  <si>
    <t xml:space="preserve">biuro@paw-am.pl</t>
  </si>
  <si>
    <t xml:space="preserve">5732758408</t>
  </si>
  <si>
    <t xml:space="preserve">6002666</t>
  </si>
  <si>
    <t xml:space="preserve">+48606834904</t>
  </si>
  <si>
    <t xml:space="preserve">{'id': '86c3jcvhc', 'name': 'PAW MArta Kosman', 'status': 'akceptacja', 'color': '#008844', 'custom_type': None, 'team_id': '4659923', 'deleted': False, 'url': 'https://app.clickup.com/t/86c3jcvhc', 'access': True}</t>
  </si>
  <si>
    <t xml:space="preserve">46</t>
  </si>
  <si>
    <t xml:space="preserve">86c3hwwxt</t>
  </si>
  <si>
    <t xml:space="preserve">VEHPA SPÓŁKA CYWILNA KUBA KWEĆKO MACIEJ GRAVESTONE (ID 5009966)</t>
  </si>
  <si>
    <t xml:space="preserve">BLT_5009966_5a3e7d00fc5939c1407cdc6da0f6bb2dd626d23887d80665662b31df218653b3880104ba64b44373249ce27ef233723a16341dedb6791d7a13fef2a98c306e0c92054417664fbf4dbf30a8db407bc87f6269bf6f68410a85a4192a9074cbf814d73c64a71675ef92c40aa036d0af59fb125ba2e1cc9d40f4328e
BLT_5009966_17b33a4e9e759f9f25de15e59c894d884ce18ffa27572c8726bf417a26995f4a40283962b016c8e4dc6747914f30a642ea704f0cf02c7f0ef0df206b4730136d4593c4431d72d08bbd75e69585b8d153a414d0e37dd53eaabb28b1a466471ddf355b1a8c7be01aa68f577bfd444d2ba66772ce39bd62134eecc8
BLT_5009966_77e69e6e631bbf4003252ae6db09689aaaf5b5fef44f3d9a4e6274b3a77e5e6a97997bd9b4b08d8ac15fdb211542d9e822d7ab2cc16e8dd024e1842feed73294e35efe0948483b2ea9d21ed7af9f0094ea63899a4d4bd4750bf9fb92d2aa9faeda2b01ad08414a6878bfde76301a8c2fa720be80ccf830556036</t>
  </si>
  <si>
    <t xml:space="preserve">m.gravestone@vehpa.com</t>
  </si>
  <si>
    <t xml:space="preserve">5732947977</t>
  </si>
  <si>
    <t xml:space="preserve">5009966</t>
  </si>
  <si>
    <t xml:space="preserve">+48883417770</t>
  </si>
  <si>
    <t xml:space="preserve">{'id': '86c3jq8ka', 'name': 'Vehpa s.c.', 'status': 'merchants', 'color': '#87909e', 'custom_type': 3, 'team_id': '4659923', 'deleted': False, 'url': 'https://app.clickup.com/t/86c3jq8ka', 'access': True}</t>
  </si>
  <si>
    <t xml:space="preserve">{'id': '86c3j8mjk', 'name': 'Vehpa s.c.', 'status': 'akceptacja', 'color': '#008844', 'custom_type': None, 'team_id': '4659923', 'deleted': False, 'url': 'https://app.clickup.com/t/86c3j8mjk', 'access': True}</t>
  </si>
  <si>
    <t xml:space="preserve">86c3hvrux</t>
  </si>
  <si>
    <t xml:space="preserve">LEGATUS Leszek Gębski</t>
  </si>
  <si>
    <t xml:space="preserve">infantilo.biuro@gmail.com</t>
  </si>
  <si>
    <t xml:space="preserve">9481997370</t>
  </si>
  <si>
    <t xml:space="preserve">4006181</t>
  </si>
  <si>
    <t xml:space="preserve">510497349</t>
  </si>
  <si>
    <t xml:space="preserve">86c3hv43b</t>
  </si>
  <si>
    <t xml:space="preserve">Aleksandra Kwiatkowska</t>
  </si>
  <si>
    <t xml:space="preserve">BLT_6004533_441115c16626caae98fe7797de1d6cfeb47f5b13beaffbe4e7a9e73ca89eada46fab0415c1846ccebd89762ee57aabb849b62d2c0498ef86c11d677e651c502be5edbba4f813a985b1e188c862a284761cb3092f93adbf448baec36282d79d8e9a7059da8015d86f31547705385e3f65e8c74357236b389075a7
BLT_6004533_71271895118012318f558bf15c2615945448449e56f2b8d38568acb6645cf20dc51dca4b92110185af11cfe83b2e7348494dff553e3178b1503f8be9e0acd1bf0e591fed3e154b002cbbc0e3a66400d08bdf66b2583ff83364458ac9a25c20fe323331b38faae7342ef9afbb5620f642f649a54466bca8737440
BLT_6004533_63b99b2d6b98ab60b91548d90f208384841b8b46ab79570c9b1fa5164e064f686586d5f0ede6fd321cb2ac9dfddf8d60c0c7bfc429c03259a04dd01eebc849aee8f48a2ebb146be1c2526b1880e57d7327e8fedd7a6302bc48341b207e1cb639f5d9701fe95d6c0da1d23500598fd4d76d98344c8065a6cefb48</t>
  </si>
  <si>
    <t xml:space="preserve">manufaktura.skory@gmail.com</t>
  </si>
  <si>
    <t xml:space="preserve">6722062433</t>
  </si>
  <si>
    <t xml:space="preserve">6004533</t>
  </si>
  <si>
    <t xml:space="preserve">+48530653794</t>
  </si>
  <si>
    <t xml:space="preserve">{'id': '86c3hw8gr', 'name': 'ALEKSANDRA KWIATKOWSKA', 'status': 'akceptacja', 'color': '#008844', 'custom_type': None, 'team_id': '4659923', 'deleted': False, 'url': 'https://app.clickup.com/t/86c3hw8gr', 'access': True}</t>
  </si>
  <si>
    <t xml:space="preserve">86c3huu80</t>
  </si>
  <si>
    <t xml:space="preserve">WINYLOWNIA Krystian Woźniak</t>
  </si>
  <si>
    <t xml:space="preserve">5423002902</t>
  </si>
  <si>
    <t xml:space="preserve">4033596</t>
  </si>
  <si>
    <t xml:space="preserve">+48537666753</t>
  </si>
  <si>
    <t xml:space="preserve">86c3hujn9</t>
  </si>
  <si>
    <t xml:space="preserve">ARTMAR ITL MAŁOLEPSZY SPÓŁKA KOMANDYTOWA</t>
  </si>
  <si>
    <t xml:space="preserve">SH
BLT_4010534_509e6ca70d42d5a4f327bbd040f950fa102e6e89286dbbe3f6eebc3ca52408a21698c17634871702ae1d4a8518e2b49d374b4ca36b6a9a1e25ecbbd3cb63fcb56d0a51c63400d62a4426e9fa2740234d2b981d1845ce9eea82bdd8c17a9f5ac9b4ca34c62ebf97236ef8acf4c023c4cee67c4530cd6646e384d8
GREAT BLT_4010534_1e3e78e0ccfee5d0f73815833085bf6d71548307c39e40c22276b4663113e8abd7c19608892debb43e84aab078abdad3ab16a52135e0ae93e553e148f95a4882af8274dde788c6107304e34dceb1025bb6ea32d2defa0cd7839fe70a55d5674e39f48258c390b7c8972d9d8100ab371338d23d2abee2437ddda9
EXTRA BLT_4010534_3bc9ab98c53e5f3dfd3abe765aa05a7a138209db8ab4f042683f35a56d05571eda5d8ccccdbce9705724d1726e734102f8546ff6b6c43634a9a87cbba25ff930d716db962ea3272539141c463c934fb6a107dfea8ceed135d5d80bf8b3acd1eef50b12f77a4ed0ecc7c62e1a742b91633b7029a29add0f3c128b</t>
  </si>
  <si>
    <t xml:space="preserve">adam@delitire.pl</t>
  </si>
  <si>
    <t xml:space="preserve">5732894867</t>
  </si>
  <si>
    <t xml:space="preserve">4010534</t>
  </si>
  <si>
    <t xml:space="preserve">+48504814355</t>
  </si>
  <si>
    <t xml:space="preserve">https://delitire.pl/index.php</t>
  </si>
  <si>
    <t xml:space="preserve">{'id': '86c3wbjtn', 'name': 'Artmar ITL Małolepszy Sp.k', 'status': 'merchants', 'color': '#87909e', 'custom_type': 3, 'team_id': '4659923', 'deleted': False, 'url': 'https://app.clickup.com/t/86c3wbjtn', 'access': True}</t>
  </si>
  <si>
    <t xml:space="preserve">{'id': '86c3hwhhh', 'name': 'ARTMAR ITL MALOLEPSZY SP.K.', 'status': 'akceptacja', 'color': '#008844', 'custom_type': None, 'team_id': '4659923', 'deleted': False, 'url': 'https://app.clickup.com/t/86c3hwhhh', 'access': True}</t>
  </si>
  <si>
    <t xml:space="preserve">86c3hthxw</t>
  </si>
  <si>
    <t xml:space="preserve">PH PROGRESS DANIEL WIĘCEK</t>
  </si>
  <si>
    <t xml:space="preserve">justyna@ph-progress.pl</t>
  </si>
  <si>
    <t xml:space="preserve">7890004862</t>
  </si>
  <si>
    <t xml:space="preserve">4004903</t>
  </si>
  <si>
    <t xml:space="preserve">+48614374984</t>
  </si>
  <si>
    <t xml:space="preserve">https://ph-progress.pl/</t>
  </si>
  <si>
    <t xml:space="preserve">86c3hrugq</t>
  </si>
  <si>
    <t xml:space="preserve">TRADEBIT Sp. z o.o. </t>
  </si>
  <si>
    <t xml:space="preserve">Shumee:
BLT_7943_bb6771947877b7e1ce8b1ffc1f1422ab55b3c6a883df34d212b2f39d784982458d3fbfb00ca60934724131292c7d6ea55f14f4d69dd62d77890578e4d38f3e909e89ce4a521ec79f2a763c7366ee634ebee23f13fef63aaa20db3db3208fc68dc5df52f40ebdb5063b1f6ffb5fe1a07c684657d58c74a2e8b181b4c
GREAT:
BLT_7943_4338a02ef1fae8118a6b333db30f6df2956053e3964bebd5fbe83b78b8837e0f57367f80d94aeb8f99298e3b21bb4117d37e483643525c1dec9767b108005f249d8fdf7aac41dc80adc4a417e37ce47a74458a19070e22ff4c5ec01256c050e0847da7898119c27244e5e2253703657bf5a9a107d9e9e5c1463f7ae
EXTRA:
BLT_7943_79a6f2cc023741a50402b7b4985ce60ae4716de4bec7888247ae7cf4ea26c6b66a989c0347507f215ef7f288094545e8ff9e804f1e21ffcbc43c288312a0e9e1d1630f3ffd9d6615fa0e974ac993fe11487cf17fb28e2b9d04bcb06ec785e590b4d868f5e0699e7b831352edf77f9cd129acef6c18d393b6af3158f</t>
  </si>
  <si>
    <t xml:space="preserve">ws@tb-parts.de</t>
  </si>
  <si>
    <t xml:space="preserve">7831735452</t>
  </si>
  <si>
    <t xml:space="preserve">7943</t>
  </si>
  <si>
    <t xml:space="preserve">883950952</t>
  </si>
  <si>
    <t xml:space="preserve">https://parts-store.pl/</t>
  </si>
  <si>
    <t xml:space="preserve">{'id': '86c3knutc', 'name': 'Tradebit Sp. z o.o.', 'status': 'merchants', 'color': '#87909e', 'custom_type': 3, 'team_id': '4659923', 'deleted': False, 'url': 'https://app.clickup.com/t/86c3knutc', 'access': True}</t>
  </si>
  <si>
    <t xml:space="preserve">{'id': '86c3kdng7', 'name': 'Tradebit Sp. z o.o.', 'status': 'akceptacja', 'color': '#008844', 'custom_type': None, 'team_id': '4659923', 'deleted': False, 'url': 'https://app.clickup.com/t/86c3kdng7', 'access': True}</t>
  </si>
  <si>
    <t xml:space="preserve">86c3hgura</t>
  </si>
  <si>
    <t xml:space="preserve">BRK DISTRIBUTION SPÓŁKA Z OGRANICZONĄ ODPOWIEDZIALNOŚCIĄ</t>
  </si>
  <si>
    <t xml:space="preserve">17.06 Nie mają grupy cenowej, ale ceny niższe niż na allegro. 
ID: 6008667_BLC (store) SM
BLT_6008667_915290061bf6410a70d977898944e241cb207f989a65a4caab7d72e36bffa01139530a6dd74e78551051bafcede8e0e984d9fc7568a967eb006d7eea10d6a50f2b3f3912cca2201a9a562761477a3314af8771f8d54d81956e617a39e6ed2d4cb5a3553957d2fb0a4b6b3a52778b9d8284fe2f03b3d9c53f3f0f
ID: 6008667_BLC (Store) GREAT
BLT_6008667_46f30edf57bda4f09081abe358cf59bb7a176fa484de8ceef937935bf153fab0e6fa736a5f0b7b4c21f463590176abe7413bceb6e587c43d1f8c7cd54170a3c339d6e9a31b1d3bd921d332a7190d016dc64b288041cd2f82a20b08499fd62e1b6bed585df537b1c15440e3695daa2d4bc790a2e2f818f7c8d3a3
ID: 6008667_BLC (Store) EXTRA
BLT_6008667_6824eceab41d1664030e68ab141873fff0a35b8fd54b12ce49ca02a2da2f656e8cdb90974113e7900d0c32b35b05ce06fa5b612e61daa4ff0ad65c92ef019801a86fbc3c906add150795cd42084175323c102efac38a8db868c11f3cfb0dadd7ce4087dad3433be1a4bfa95ce5df49452c3ff130453675f531f5</t>
  </si>
  <si>
    <t xml:space="preserve">contact@brkdistribution.pl</t>
  </si>
  <si>
    <t xml:space="preserve">5253031795</t>
  </si>
  <si>
    <t xml:space="preserve">6008667</t>
  </si>
  <si>
    <t xml:space="preserve">+48575045671</t>
  </si>
  <si>
    <t xml:space="preserve">https://allegro.pl/uzytkownik/DrogeriaBRK</t>
  </si>
  <si>
    <t xml:space="preserve">{'id': '86c3nkzvw', 'name': 'BRK DISTRIBUTION SPÓŁKA Z O.O.', 'status': 'merchants', 'color': '#87909e', 'custom_type': 3, 'team_id': '4659923', 'deleted': False, 'url': 'https://app.clickup.com/t/86c3nkzvw', 'access': True}</t>
  </si>
  <si>
    <t xml:space="preserve">{'id': '86c3jqdwv', 'name': 'BRK DISTRIBUTION SPÓŁKA Z OGRANICZONĄ ODPOWIEDZIALNOŚCIĄ', 'status': 'akceptacja', 'color': '#008844', 'custom_type': None, 'team_id': '4659923', 'deleted': False, 'url': 'https://app.clickup.com/t/86c3jqdwv', 'access': True}</t>
  </si>
  <si>
    <t xml:space="preserve">86c3hd5mg</t>
  </si>
  <si>
    <t xml:space="preserve">Krzysztof Włodarczak DIR / Greekbox</t>
  </si>
  <si>
    <t xml:space="preserve">Kontaktuję się od kilku dni, za każdym razem Pani mówi, że przekazuje mój numer telefonu do Pana Krzysztofa i ma oddzwonić. Nie oddzwania, rozumiem, że nie jest zainteresowany. / SA.
SM: BLT_3028008_2f8b76c715b7016329f787f6499c5b56014338949a6e10155e77dc5c7063ea60f4940c5def07bb80d160ff425a21c90478255c6087540f2d4ce12e55e2e78ae2c35fad94ebaba05221f03b60c16d4577e78ef59a113cd81a6b21c2df62975d6de170364f8924ac46a4ddc3ee6671ce8284ebe678fb1911c14e4d
GS: BLT_3028008_fc9005a19d1f5408a805a7662989b1c287ec276e7173de2a2b4c3220a5c862cd5865df024e5de57b6154a8b1d59b6cbc639de60ab1c959e12ab84619c189c9e19c74a0425c9dbe3b2dbeb43b8ec23003843b56f0c0e38ffa3c9e15ba1007a8943ae3ed3f3e270b069f39c18ce098c044ddabd5d78c7bf6bcc378
ES: BLT_3028008_604cdf1dec1de80abff676855c3a08d248a01240053b2317568367dea019a5d5301515419294389d62ff080805957b9fdc0b1d4c03f02ac55d0b6873cf20f113a6adc3ccd936cbb7c3abb5de28af594074a1782a841ae9e57881b19f4d2e6b2a3f1cb5752463f923d266292e8751da9c7f730a4cc85bf503f84c</t>
  </si>
  <si>
    <t xml:space="preserve">krzysztof@greekbox.pl</t>
  </si>
  <si>
    <t xml:space="preserve">5252177835</t>
  </si>
  <si>
    <t xml:space="preserve">3028008</t>
  </si>
  <si>
    <t xml:space="preserve">660200077</t>
  </si>
  <si>
    <t xml:space="preserve">https://greekbox.pl</t>
  </si>
  <si>
    <t xml:space="preserve">{'id': '86c4jpyrr', 'name': 'Krzysztof Włodarczak DIR', 'status': 'merchants', 'color': '#87909e', 'custom_type': 3, 'team_id': '4659923', 'deleted': False, 'url': 'https://app.clickup.com/t/86c4jpyrr', 'access': True}</t>
  </si>
  <si>
    <t xml:space="preserve">{'id': '86c4ju4gg', 'name': 'Krzysztof Włodarczak DIR', 'status': 'akceptacja', 'color': '#008844', 'custom_type': None, 'team_id': '4659923', 'deleted': False, 'url': 'https://app.clickup.com/t/86c4ju4gg', 'access': True}</t>
  </si>
  <si>
    <t xml:space="preserve">86c3hccvn</t>
  </si>
  <si>
    <t xml:space="preserve">ILOVE.LIGHTING</t>
  </si>
  <si>
    <t xml:space="preserve">Shumee S.A. - Super Merchant (Italux)
BLT_10575_3cefc71c529b55b2f5e723936002fe16bbe0bc6b5e5367debf245a18e472aad53065a4a5a69a6e08c4c41630bb87ac0dd46046c811ff80d9f06223f70d3bd81046e2d42868726e6a62e00cc9a4caf742c0473a77db4161dc24c7519f5541641bdefb9cc990367d08624b1772d08dc7a786fbee33fe1a42bf764d40
GREATSTORE - Super Merchant (Italux)
BLT_10575_99e3a54dc898f6e3e66bec7c8e070c9b727b51ffeac5cd5016732831c59479b1dc0026b5db1dfc53cecb3b656fe66451413bad4a8470464ef5e760e48c0f6db188155a9433e2ba7e8f9f03244637bf7a8b645f5be15223f206df288dbd4bc459362ab2dfd8da32ba90129ec1f42d2dcdbdd239f175de66e712a240
EXTRASTORE - Super Merchant (Italux)
BLT_10575_c0abe4ed019405da12e511b3aaa6acf2f4c793eb9963e07ca35b73fb1edbfc9e0fcda2d046df9ee1aa38c465374990808b8425544b56a74b034b3780d7091c9fee2036b61f2c8a3dd31e01d0c18b5841920413d76d447daa1d6e7afbfdc7187255c7e58865b288cea7eaae70b8e30bfa639356e072546fabc2b1bf</t>
  </si>
  <si>
    <t xml:space="preserve">salon@ilove.lighting</t>
  </si>
  <si>
    <t xml:space="preserve">9880119978</t>
  </si>
  <si>
    <t xml:space="preserve">10575</t>
  </si>
  <si>
    <t xml:space="preserve">606256383</t>
  </si>
  <si>
    <t xml:space="preserve">https://www.lampa24.com/</t>
  </si>
  <si>
    <t xml:space="preserve">{'id': '86c3mn2jx', 'name': 'ILOVE.LIGHTING Jarosław Rewak', 'status': 'merchants', 'color': '#87909e', 'custom_type': 3, 'team_id': '4659923', 'deleted': False, 'url': 'https://app.clickup.com/t/86c3mn2jx', 'access': True}</t>
  </si>
  <si>
    <t xml:space="preserve">{'id': '86c3m5gz0', 'name': 'ILOVE.LIGHTING Jarosław Rewak', 'status': 'akceptacja', 'color': '#008844', 'custom_type': None, 'team_id': '4659923', 'deleted': False, 'url': 'https://app.clickup.com/t/86c3m5gz0', 'access': True}</t>
  </si>
  <si>
    <t xml:space="preserve">86c3hbgjk</t>
  </si>
  <si>
    <t xml:space="preserve">Adam Walus</t>
  </si>
  <si>
    <t xml:space="preserve">BLT_3032728_32990e5f9ed93f555bdaaa6a11c31e0f196bd423aea4acb85c1e038ed044fa5b253d03e7e1735d60bf8452bf37b3774c3e21a860173c7ca924bb34413b7d32fd43781f9fb8d1003246ce7fd71b3d72a5c42b13b675fb4ac347e158766caa1840016643ee7cf17aea0712907ed6ac06c38f3f2b5b2a4183f037c2
BLT_3032728_b91b1b461a2fd26df464d38350e1e82749b9db796a2dc7e17bc387852e8dc522cc8ff4e38de4680bb0abc451ecfed2af2ca221e44edcccec3de71a75577b68f0d68afb9b9898b068041d6db469167cb12d7bf77223f370a380a9ff816af17c0a4c89f166d0e9b9924bd4aa7136b30e978ef7f0deacddecc466a5
BLT_3032728_95c18793077060d721c0e8799bf39a467df860d2415e4ad40586bff433448f89e294a0ae4d617f6b216e509dd2b81a202d365aee721d0c12b3bcf0a9d3589876a540501a1ce83262f5316b6e31e39f6e49e0678e6d4a59d58f90d1213a5d7cde4ed1ec2a58ff742fc54d6c793d558a7a81a8477384eaa071c479</t>
  </si>
  <si>
    <t xml:space="preserve">biuro@twistly.pl</t>
  </si>
  <si>
    <t xml:space="preserve">6443561172</t>
  </si>
  <si>
    <t xml:space="preserve">3032728</t>
  </si>
  <si>
    <t xml:space="preserve">+48503348607</t>
  </si>
  <si>
    <t xml:space="preserve">https://twistly.pl/</t>
  </si>
  <si>
    <t xml:space="preserve">{'id': '86c3n7wgd', 'name': 'Adam Walus', 'status': 'merchants', 'color': '#87909e', 'custom_type': 3, 'team_id': '4659923', 'deleted': False, 'url': 'https://app.clickup.com/t/86c3n7wgd', 'access': True}</t>
  </si>
  <si>
    <t xml:space="preserve">{'id': '86c3knw77', 'name': 'Adam Walus Twistly', 'status': 'akceptacja', 'color': '#008844', 'custom_type': None, 'team_id': '4659923', 'deleted': False, 'url': 'https://app.clickup.com/t/86c3knw77', 'access': True}</t>
  </si>
  <si>
    <t xml:space="preserve">86c3hb93p</t>
  </si>
  <si>
    <t xml:space="preserve">Higher Monika Godlewska</t>
  </si>
  <si>
    <t xml:space="preserve">24.06. 
Merchant zainteresowany, natomiast nie akceptuje jeszcze regulaminu, ponieważ przygotowują produkty dla nas, które będą udostępniać.</t>
  </si>
  <si>
    <t xml:space="preserve">marketing@drabiny.info</t>
  </si>
  <si>
    <t xml:space="preserve">8862551914</t>
  </si>
  <si>
    <t xml:space="preserve">7141</t>
  </si>
  <si>
    <t xml:space="preserve">+48748570339</t>
  </si>
  <si>
    <t xml:space="preserve">https://sklep.drabiny.info/</t>
  </si>
  <si>
    <t xml:space="preserve">1747188000000</t>
  </si>
  <si>
    <t xml:space="preserve">86c3hb3a2</t>
  </si>
  <si>
    <t xml:space="preserve">ONNINEN SPÓŁKA Z OGRANICZONĄ ODPOWIEDZIALNOŚCIĄ</t>
  </si>
  <si>
    <t xml:space="preserve">SH
BLT_4006531_c021d53a2e6af36796cd9991761405d4ca4034ad6f97ebffe978661c241d17dfac0b11b762d534f897bf13c86f8cb859f64764bee0877def7b12cd38ea5ed5b8f51fb73fa009afc5e9e1af52ac3a1a19af34116a3f4767027ad7b53bce60d6e9bfaa0f453b14362f408e8452f5aa422c7937164fbf50d651eb5d
GREAT
BLT_4006531_7f8e39b48f46f4a04b8602eacd8f6c999a4a121e033e1ed0f50d1f6e03cf1b669f4f49aca0fce8014b174fee9574175a75acb16cb79c4d5271c57b2cca353473a0389ba42ec7c9903cf915e270f056829f2f1a584628548e91af381c6dd66285a1494d9a753024aff55ac808d2919906cae1aa14e8ed594ba9db</t>
  </si>
  <si>
    <t xml:space="preserve">arkadiusz.holwek@onninen.com</t>
  </si>
  <si>
    <t xml:space="preserve">5261032852</t>
  </si>
  <si>
    <t xml:space="preserve">4006531</t>
  </si>
  <si>
    <t xml:space="preserve">+48502197770</t>
  </si>
  <si>
    <t xml:space="preserve">https://onninen.pl/</t>
  </si>
  <si>
    <t xml:space="preserve">{'id': '86c3xkr1d', 'name': 'Onninen Sp. z o.o.', 'status': 'merchants', 'color': '#87909e', 'custom_type': 3, 'team_id': '4659923', 'deleted': False, 'url': 'https://app.clickup.com/t/86c3xkr1d', 'access': True}</t>
  </si>
  <si>
    <t xml:space="preserve">{'id': '86c3mk3c8', 'name': 'Onninen Sp. z o.o.', 'status': 'akceptacja', 'color': '#008844', 'custom_type': None, 'team_id': '4659923', 'deleted': False, 'url': 'https://app.clickup.com/t/86c3mk3c8', 'access': True}</t>
  </si>
  <si>
    <t xml:space="preserve">86c3hau4w</t>
  </si>
  <si>
    <t xml:space="preserve">DECORDRUK Sp. z o. o.</t>
  </si>
  <si>
    <t xml:space="preserve">1. BLT_3020241_8ac5fc38c8009aaebd6458b10e47cccc3236ca88467ea49eeea1c9b69c11812d2c79de0982b055eecb613369541346100e49c0be446f516c362a320e3cddf6ea3e711d838f2bb15a1e412b5790e55aac46b8e332fc1f8574c06204a3af3fc8a48929850eaf030547812b8f262d611d59f6de1e6a876fb30d754c
2. BLT_3020241_da6b0e2dd022551fb9e0b5b4e43a0b7685d7fedc66eaa79f28c47850231d8508fe0f0d6470287d401e70999cf9f2c2ae010bc4d39a9e724570886c38871839f3985a169a17a870a4098948a597cbaf85e1d7e07c8128fcc559600e5bd9fc8cde474cde72bba7421f99a2c1c2b0ebea7bbbed396a4212676196ac
3.
BLT_3020241_2a3945bfb5052c6445303935d61a7a2772eae56aa0bf745faf8a5ea6013845b789127d7c73ce9ef0d3ebaddbd1c961ebce6822cf6a758426a7545860d2973019a97280981a574b72879abc28be9ac6702ce8c81f90f0cf9b12e2b612e5e37ea2e5e9b52ddefa06202e96bab48ca4fb752e7c3e0b006adb9c23b3</t>
  </si>
  <si>
    <t xml:space="preserve">kamila@decordruk.pl</t>
  </si>
  <si>
    <t xml:space="preserve">6472565913</t>
  </si>
  <si>
    <t xml:space="preserve">3020241</t>
  </si>
  <si>
    <t xml:space="preserve">+48887750445</t>
  </si>
  <si>
    <t xml:space="preserve">{'id': '86c48gr9v', 'name': 'DECORDRUK Sp. z o. o.', 'status': 'akceptacja', 'color': '#008844', 'custom_type': None, 'team_id': '4659923', 'deleted': False, 'url': 'https://app.clickup.com/t/86c48gr9v', 'access': True}</t>
  </si>
  <si>
    <t xml:space="preserve">86c3hak99</t>
  </si>
  <si>
    <t xml:space="preserve">ePWN Sp. z o.o</t>
  </si>
  <si>
    <t xml:space="preserve">Do kontaktu ws kodów połączeń BLC Pani Joanna Godlewska
BLT_20785_98929921d4a2dc7796d8e011e7f9571be52e056e6316aa63ae96817b0988d28c97c1f44a15658e533f1d4bcfdd52433333415aad5763cb81ef5368442037b1b14c87c2b370200a5397236159c26eacc883c4faa7d493a3ee8d2fd4d58701247f1a0d8d98bc2df0970bf696952ac00df7f31ea3c4abdf867946cfd7 
 BLT_20785_9ca517ad124e439a470f02b4b69b50c84a723f88da128fdf47a2a0f8a41bc6f762d09c888f2dbf2172ba9c4155e0313ff724f4dac06f3b1c53f468ae5d7a817f7990ee63f8f23b011fdb0857a26279696023673c6ffcf4e412cde1326bf6ff22a7639caf041c60d9a8d9f1403f2de6d861ecaa3d87ce05a0bff3a9
BLT_20785_b45c1cc2aeb1d4d1df8dc2749ceaa9ac1d3326d2abf222de36a9443c9cfbee5e63b6bedc644c6ff9122563300f1469639bf018bd3333ea928d1c3caf4d601d0260090e40cc8e15379ec40aa7fe10cd9d35b6c4fdddfa69d5521f3d0342fd7ea2f4703f7c428fe380bbe05319c19fab2e20ff17590109866643713c</t>
  </si>
  <si>
    <t xml:space="preserve">lukasz.sieminski@epwn.pl</t>
  </si>
  <si>
    <t xml:space="preserve">5252543576</t>
  </si>
  <si>
    <t xml:space="preserve">20785</t>
  </si>
  <si>
    <t xml:space="preserve">+48502457324</t>
  </si>
  <si>
    <t xml:space="preserve">{'id': '86c3jtmwe', 'name': 'EPWN Sp z oo', 'status': 'akceptacja', 'color': '#008844', 'custom_type': None, 'team_id': '4659923', 'deleted': False, 'url': 'https://app.clickup.com/t/86c3jtmwe', 'access': True}</t>
  </si>
  <si>
    <t xml:space="preserve">86c3haj60</t>
  </si>
  <si>
    <t xml:space="preserve">Drukarnia piga.pl Sp. z o.o</t>
  </si>
  <si>
    <t xml:space="preserve">Zależy im na BOL.com - jako że dodawanie klientów do integracji_beta zostało wstrzymane:
"Wracając jeszcze do tematu bol.com - czy jeżeli nie ma bezpośredniej integracji to czy można wystawić nasze jakieś najlepsze produkty w SUPER MERCHANT ?"
[BL_ID=3028367]
[FIRMA=Drukarnia PIGA.pl Sp. z.o.o.]
[NIP=6462933172]
[KONTAKT=Sylwia Pożyczka]
[EMAIL=s.pozyczka@piga.pl]
[TELEFON=730 138 000]
ID: 3028367 (Drukarnia PIGA) SM
BLT_3028367_0b40a520ac92fac8eafdfc3b92f38c9b5d3ea260b375e4e913ed650f99e76e7b0067a284fa647ff77bc7ccaa1844fa29cc06668495f3de83b9d329bdc10954213dae782a653a0107873cab4c69f603ab4dc8c3f711cd2601bbb3a9ad432c6f37feae214c71b9d79d9fa0e31d43fbdfef9bd30995097b49b43665
ID: 3028367 (Drukarnia PIGA) GREAT
BLT_3028367_24cc60f492c71b90c816ebd344ef978d64b729493533ee19373172fc45075f4b6529175ecf426abe474a789a6e120e7c24595b0abfff4de7ab8cd461f1080f5204942b688aee347b0ffd4a2521b29ec895083659d358e168689ed3b6a52a24c2a308527bd8a370e5a911971423dbd23723f1c57d3bd0140686c9
ID: 3028367 (Drukarnia PIGA) EXTRA
BLT_3028367_cbba8100e7e89e5e1d88ef0ea0b7f2450ca4ac0f94632c8a238ac27aa973c6f9c5e8c08a9569071052749e5759bad7f9b643278d30b676888f6241859e9221200d451f8729b650b97e44d830f283e4160965bb21fcaddb9617c4656da46bc4c71e4b0bf567829ff5f760381a31ace942e0d7d01f2a12b4d2e77d</t>
  </si>
  <si>
    <t xml:space="preserve">Sylwia Antczak, Michał Rak</t>
  </si>
  <si>
    <t xml:space="preserve">m.hamik@piga.pl</t>
  </si>
  <si>
    <t xml:space="preserve">6462933172</t>
  </si>
  <si>
    <t xml:space="preserve">3028367</t>
  </si>
  <si>
    <t xml:space="preserve">+48731538777</t>
  </si>
  <si>
    <t xml:space="preserve">https://allegro.pl/uzytkownik/DecorOutlet_pl/sklep</t>
  </si>
  <si>
    <t xml:space="preserve">{'id': '86c47wh2x', 'name': 'Drukarnia Piga.pl Sp. z o.o.', 'status': 'merchants', 'color': '#87909e', 'custom_type': 3, 'team_id': '4659923', 'deleted': False, 'url': 'https://app.clickup.com/t/86c47wh2x', 'access': True}</t>
  </si>
  <si>
    <t xml:space="preserve">{'id': '86c45q9p9', 'name': 'Drukarnia Piga.pl Sp. z o.o.', 'status': 'akceptacja', 'color': '#008844', 'custom_type': None, 'team_id': '4659923', 'deleted': False, 'url': 'https://app.clickup.com/t/86c45q9p9', 'access': True}</t>
  </si>
  <si>
    <t xml:space="preserve">86c3h99p0</t>
  </si>
  <si>
    <t xml:space="preserve">Firma Kastor Wacław Wiecha</t>
  </si>
  <si>
    <t xml:space="preserve">29.04 Nie było Pana Marka, przesłana oferta na mail. 
19.05 "Dzisiaj powinniśmy mieć już opisy PL, cennik hurtowy, wymiary oraz wagi w systemie. Jak tylko to będzie gotowe, zarejestruje się do Merchanta"  
09.06.  to działajmy</t>
  </si>
  <si>
    <t xml:space="preserve">marek.kastor@gmail.com</t>
  </si>
  <si>
    <t xml:space="preserve">6791015997</t>
  </si>
  <si>
    <t xml:space="preserve">14898</t>
  </si>
  <si>
    <t xml:space="preserve">508556248</t>
  </si>
  <si>
    <t xml:space="preserve">86c3h98u1</t>
  </si>
  <si>
    <t xml:space="preserve">EET Polska Sp. z o.o.</t>
  </si>
  <si>
    <t xml:space="preserve">kody połączenia:
ID: 17337 (EET) SM
BLT_17337_b3e3734597ee08028f030226b78837cfd4b033531a14d02d7c8488c0e12dcc88495219cb6eb461dd38bb542defcf1e8819b476f88b0edf944b43aeba072009062d1e3790c03b2000c314f7d4e90dfa623b61b3310eacc46bb81e1e94a0d82390d577d2952717533568b0d93346bec624f458f1208f3bd1cb72ed60
ID: 17337 (EET) GREAT
BLT_17337_087665d3a97ab49ac047d6486b1e53a505959f8ccdffca8cba9d92a611505ddbeb55cecea92073544c9de6ac36415df183f3c781c64c608612d9114fd1823cb4a19f0a4d2a92e8733ed4b3b78e22858c97ba1d5d75b0218f621707737b7fc7cd88cbe6a34b38f8aea175560198b6f0f8fbae0371b84836fc68fd5a
ID: 17337 (EET) EXTRA
BLT_17337_563e2ebe3f9247f0015af0e230ba4a82e27340c9383c59c0691071ae132268a65f01ae100c3e16ebce8328bdae31cd712207b7ecb1dc1036e69259bf5bf2f8c40fcac719c88baefa8c18441a112bd2e4b3a524dd4d112965d955fb2cb4c5bf8454763655709dc4cf84776266e07bc29a0434dfa59f7e692c70d57d</t>
  </si>
  <si>
    <t xml:space="preserve">kdo@eeteuroparts.pl</t>
  </si>
  <si>
    <t xml:space="preserve">5832762734</t>
  </si>
  <si>
    <t xml:space="preserve">17337</t>
  </si>
  <si>
    <t xml:space="preserve">+48227012495</t>
  </si>
  <si>
    <t xml:space="preserve">{'id': '86c3mufzv', 'name': 'EET Polska Sp. z o.o.', 'status': 'merchants', 'color': '#87909e', 'custom_type': 3, 'team_id': '4659923', 'deleted': False, 'url': 'https://app.clickup.com/t/86c3mufzv', 'access': True}</t>
  </si>
  <si>
    <t xml:space="preserve">{'id': '86c3hbk55', 'name': 'EET Polska Sp. z o. o.', 'status': 'akceptacja', 'color': '#008844', 'custom_type': None, 'team_id': '4659923', 'deleted': False, 'url': 'https://app.clickup.com/t/86c3hbk55', 'access': True}</t>
  </si>
  <si>
    <t xml:space="preserve">86c3h8rfk</t>
  </si>
  <si>
    <t xml:space="preserve">AWESOME COSMETICS SPÓŁKA Z OGRANICZONĄ ODPOWIEDZIALNOŚCIĄ</t>
  </si>
  <si>
    <t xml:space="preserve">1/ BLT_6004569_2757d7a360bd0052626ac32054bc5fd499d33d27b0af2d7a6ea86467374de6b2747d7fba195aafd3ffda656b53884116940a7c1b8fee89a80d1a7ff858dc57cd1b5021e6b6af0b5fd0f026321e5a86b1413a075ac7270668ffa5d267aa50c231db231eb2c2e519f64d945dc4bcabca6a796167f2bc869872229a
2/
BLT_6004569_6e9ffcf3dc3e21f18968871eb03cfa6692ea43dd3ddd5402e999c4e4f20cd9ba967a1784bf908ecf2fc076c4ea526ed087431c65ca80eea8833b8b8554676ea8cbd27d89f5dee2eb8682df49403f076fd491e527c0bfb703b3c6a97ddfc9e36dece71fa38467495e766fd288c4905d6ace4a3d8da62d4430ea7d
3/
BLT_6004569_84342e08346e2f04021546cf92fc2fb388e0d3caef152385ad06cde37793dce0a1fca89d10fb8c6ae3fb1e28c2dfff5a5ab599a8cab060e9488fe1fee1ead82e465d567c4ec281ca89920f5e6ea55adf55cf80229de1303d5d4525df8bb52e48d826fbeb67ae308e89a944325f31beccdf1a09f1c28b6f088669</t>
  </si>
  <si>
    <t xml:space="preserve">mju@awesomecosmetics.eu</t>
  </si>
  <si>
    <t xml:space="preserve">6342821996</t>
  </si>
  <si>
    <t xml:space="preserve">6004569</t>
  </si>
  <si>
    <t xml:space="preserve">+48537551737</t>
  </si>
  <si>
    <t xml:space="preserve">{'id': '86c4wtjrk', 'name': 'Awesome Cosmetics Sp. z o.o.', 'status': 'akceptacja', 'color': '#008844', 'custom_type': None, 'team_id': '4659923', 'deleted': False, 'url': 'https://app.clickup.com/t/86c4wtjrk', 'access': True}</t>
  </si>
  <si>
    <t xml:space="preserve">78</t>
  </si>
  <si>
    <t xml:space="preserve">86c3h89bg</t>
  </si>
  <si>
    <t xml:space="preserve">LA MANIA FASHION SPÓŁKA Z OGRANICZONĄ ODPOWIEDZIALNOŚCIĄ</t>
  </si>
  <si>
    <t xml:space="preserve">michal.polakowski@lamania.eu</t>
  </si>
  <si>
    <t xml:space="preserve">5214096276</t>
  </si>
  <si>
    <t xml:space="preserve">5017390</t>
  </si>
  <si>
    <t xml:space="preserve">+48609279116</t>
  </si>
  <si>
    <t xml:space="preserve">86c3h84zc</t>
  </si>
  <si>
    <t xml:space="preserve">LINMOT SPÓŁKA Z OGRANICZONĄ ODPOWIEDZIALNOŚCIĄ SPÓŁKA KOMANDYTOWA</t>
  </si>
  <si>
    <t xml:space="preserve">BLT_4011228_6b0560c9774b780cf88f7028bdfd586b3bc5a553388f44342f3b625ae55602a068d4ccf62e1979b7d5b54b54eb470f3fa0dd40b66f9776427e8d973cbc1baf39debac1affc26106d2339d52c2c6cf252fa074ad12adb571ac13f613c3cb9dad54edf9da884c8c6adfc7b0d6e550b732727895f76947dfd23c231
BLT_4011228_8565454995f33a4eaff752edd05619996a7782666ee93e478cb1d583b867415bc36e537733f4720e775e115832761c6cced482f2679bd1eddb6218552367e41e182f5b3cb16a5feadb6ce3117cfe928e4cf6bf77778ed678fee23c683bbe78879f2f0dc87d111709578633b1083be52b58982211125d6d33d79f
BLT_4011228_e881b169109c12d7026c23f6c5d136a037e6c6156d6500806f9c23fed28e9d2213df38cba7fb6a911ecc7ff14394593287472f4ea00b69a94b9b809dddbb1a9632310f4d7809bdba1f86d07b01c939854e73e879b4547a8a39fedb1698250953117dc25379711d2955d5cb5bd3d81aca40fdcb0b0d01365e13be</t>
  </si>
  <si>
    <t xml:space="preserve">kordian.brzezinski@linmot.pl</t>
  </si>
  <si>
    <t xml:space="preserve">5732840297</t>
  </si>
  <si>
    <t xml:space="preserve">4011228</t>
  </si>
  <si>
    <t xml:space="preserve">535932068</t>
  </si>
  <si>
    <t xml:space="preserve">{'id': '86c3hy1xn', 'name': 'LINMOT SP. Z O.O. SP.K.', 'status': 'akceptacja', 'color': '#008844', 'custom_type': None, 'team_id': '4659923', 'deleted': False, 'url': 'https://app.clickup.com/t/86c3hy1xn', 'access': True}</t>
  </si>
  <si>
    <t xml:space="preserve">90</t>
  </si>
  <si>
    <t xml:space="preserve">86c3h6u79</t>
  </si>
  <si>
    <t xml:space="preserve">Firma Handlowo-Usługowa TMC Tomasz Cudzich</t>
  </si>
  <si>
    <t xml:space="preserve">09.07. - 
05.06. - brak produktów w katalogu - koniecznie skontaktować się i ustalić na jakim to jest etapie.  Dodane produkty
BLT_3020932_375ed7af1ad92512e7bb3c6a20b9b7e3ad7c3c5d4b01bf74dbdae6ef6fc2b04233729c8c0cba04835a9939526d28a4dfb4749cd66c661a001ed3d9b050e47d0b18e447834fd9ef6df330b30d3bec5f727bfc25e20373b1b1aa3672047f73bbb9bdd357aeee9ecdcce715f456167a437f9be2b2b7ff6daaaca787
 BLT_3020932_43dceae5ea60849f97a5a340eb8b9eae3c404d5e0cf9e4a9e2fd8a7a6f4f0cd6e43ebedbd0be7e41166d3cb8797bb00ac6808c61d6739d1311516c8c4afe58a669cfb9761be2c87b51958654aded301ee9ae3f83680303abde1dd6b76238a1e7f8bb1799e1497a3ce1d0e1862ad59127e58f9d12da2740f16f23
BLT_3020932_15605a05ad8efbf602ae771d8909f3597d62595c35a1d8e22b3d02e87c971b88571681605bb4c84ce70fac7ec3a2e469260051b62f6dfc40783619c1888cb14f29dc9aba4ef8b427921487cff8a5068adbca2a096cba44730c69dfa96ffe2503552fc89a8419bc228875060e56ac13e3989e6c6f5ee40cce640d</t>
  </si>
  <si>
    <t xml:space="preserve">biuro@torebki-skorzane.pl</t>
  </si>
  <si>
    <t xml:space="preserve">7361617961</t>
  </si>
  <si>
    <t xml:space="preserve">3020932</t>
  </si>
  <si>
    <t xml:space="preserve">+48535186004</t>
  </si>
  <si>
    <t xml:space="preserve">{'id': '86c3qdth1', 'name': 'TMC Tomasz Cudzich', 'status': 'merchants', 'color': '#87909e', 'custom_type': 3, 'team_id': '4659923', 'deleted': False, 'url': 'https://app.clickup.com/t/86c3qdth1', 'access': True}</t>
  </si>
  <si>
    <t xml:space="preserve">{'id': '86c3hx4d7', 'name': 'TMC', 'status': 'akceptacja', 'color': '#008844', 'custom_type': None, 'team_id': '4659923', 'deleted': False, 'url': 'https://app.clickup.com/t/86c3hx4d7', 'access': True}</t>
  </si>
  <si>
    <t xml:space="preserve">84</t>
  </si>
  <si>
    <t xml:space="preserve">83</t>
  </si>
  <si>
    <t xml:space="preserve">86c3h62pr</t>
  </si>
  <si>
    <t xml:space="preserve">ADJ Trading Sp.  z o.o.</t>
  </si>
  <si>
    <t xml:space="preserve">Błędne ceny, wszędzie 1, dopóki nie poprawi nie przesuwamy do weryfikacji. 
ID: 3017220 (ADJ TRADING SP. Z O.O.)SH
BLT_3017220_f781928a0a65bae1cd12ac116c79ee0071f9f017f3767e1d3c30d97b9dc00476460a6bb7ce1a5ffa09f0b23edf92cc4943f6e8d9be96973bf6fbf25a5a98e9640ffbfca747b95d1cbfe8edd41b1395ab39172522a57b264fe0daf1419e7bd045d9c34328708dcd3ab517bf4dccfc3f9c462bb9a6e184d99e6d61
ID: 3017220 (ADJ TRADING SP. Z O.O.)GREAT
BLT_3017220_54b9026ff5ed75b41ba52f32b32e19cf1e6707b8f49002f1ca51eec31182edd9ac5466d241f7578e2d3fe717ee485c2dda162fda068188c24080e668c3b90745533921f0f106de7122798f8fb5402577a48758f571683e3d506ca03bdc45fe3ec2d85a3fe5f00ee26516e37ee544eb3e78e78731b6d6d5452d60
ID: 3017220 (ADJ TRADING SP. Z O.O.)EXTRA
BLT_3017220_295ba0d36bc2291f7e67954a7da981726be4ef3d1ac1a1c1517b9dd0b0b46311b2c8e3f09b11bf87268d9f451ebff8c78b134ebd215b70c7ed3832c329ef2e787b721a5aab9a157aefe94de39cfc630b4c75784f582d077dcebff2483841803ea3b9159d12d0642d95ebdc034288a0e5e24877a974b0337b223c</t>
  </si>
  <si>
    <t xml:space="preserve">adrian.bobrowski@adjtrading.pl</t>
  </si>
  <si>
    <t xml:space="preserve">9522198307</t>
  </si>
  <si>
    <t xml:space="preserve">3017220</t>
  </si>
  <si>
    <t xml:space="preserve">+48519835132</t>
  </si>
  <si>
    <t xml:space="preserve">{'id': '86c444qaq', 'name': 'ADJ TRADING Sp. z o.o.', 'status': 'akceptacja', 'color': '#008844', 'custom_type': None, 'team_id': '4659923', 'deleted': False, 'url': 'https://app.clickup.com/t/86c444qaq', 'access': True}</t>
  </si>
  <si>
    <t xml:space="preserve">86c3h5brh</t>
  </si>
  <si>
    <t xml:space="preserve">FIRMA HANDLOWA "BOZ" SPÓŁKA AKCYJNA</t>
  </si>
  <si>
    <t xml:space="preserve">BLT_4033399_eb86cabef74d8f2582cb08a0fbbf5d3260277c3fed29831ab3a738997cf22d46e5d78ea0cd76db3927e15ac6b942fcd28cc7711405dc325f0d53987a0f51341909e1132ba993520faa037a650d623fc254733bcaca1ed6c7e3cffd42dd46bb9efb34757964582f17c7cd4dd1b79d4568aaee7527801a4eeeadf4
BLT_4033399_a10b6b190b37fa9694269f5aea2948caf2236565373ec4c6fb5a6fd59e211a22707a6bf73577acc6d7b23f70e457cba931f97598659abdbf32913efb83617d5539a96effd6575934611535bc0dc327c1fb5d94d3b9d377d91ed3613de1cd3e920e081ad5db158671025c19a565d42105fcea738538d9183d7bdc
BLT_4033399_1cc501dbf572a2ed97bd558e18edd90216dec6b76158b9babffe3520ba6e800921a15b1a031c86302aaafde69a9f024154e138dd5eff85344f2e7baf8dfaaa2e81db1800d09f41e4946bbaa20f2c0901234ae7bfe1af4f5faa8c19b3253bc939a129941036c9a741529408524231e9b5e2d40953a7fb12a946ac</t>
  </si>
  <si>
    <t xml:space="preserve">ostrowski.marek@boz.pl</t>
  </si>
  <si>
    <t xml:space="preserve">8133193947</t>
  </si>
  <si>
    <t xml:space="preserve">4033399</t>
  </si>
  <si>
    <t xml:space="preserve">+48601444579</t>
  </si>
  <si>
    <t xml:space="preserve">{'id': '86c3hx5tf', 'name': 'F.H. BOZ S.A.', 'status': 'merchants', 'color': '#87909e', 'custom_type': 3, 'team_id': '4659923', 'deleted': False, 'url': 'https://app.clickup.com/t/86c3hx5tf', 'access': True}</t>
  </si>
  <si>
    <t xml:space="preserve">{'id': '86c3htzf2', 'name': 'F.H. BOZ S.A.', 'status': 'akceptacja', 'color': '#008844', 'custom_type': None, 'team_id': '4659923', 'deleted': False, 'url': 'https://app.clickup.com/t/86c3htzf2', 'access': True}</t>
  </si>
  <si>
    <t xml:space="preserve">86c3h39a5</t>
  </si>
  <si>
    <t xml:space="preserve">FENIX VITAL SPÓŁKA Z OGRANICZONĄ ODPOWIEDZIALNOŚCIĄ</t>
  </si>
  <si>
    <t xml:space="preserve">1.
BLT_6005625_d53b64f1c103d297878ecd68f3b8e66af0275068eee2064660c708671850036a5944fe24c86a624a9235f867a22af5bf9977a99b202217179ea50a605f8a47f32bf66ac9abb49eb3da3cbafb621d9dd9b7f8397bbfac35ae490c079f96a342f410ffdfddfbedd2057d899809fdafc0f158e6366a0b79d993ace7
2.
BLT_6005625_7c096081450da5fd752429e60a95b31b2cc24ac61b670e45a0187d8a352a26a21f3b3de2a49030d412cbbda48172e60c66d30fe20d92abda158c7bf4bc82946f78fba373d15ac2594a08285e8e5afdb5017bac2ed7f623710fd8db25cb369ab7f5a513b7875828f74c069d97fae3b511c80f2dd892df656864df
3.
BLT_6005625_38ba73695ea6d9d26c3fdbfcbaa5b0d510da34a17cea79aa3027a5c1902968f8d10c2bf27b70a63abe054a1a8e07f0ad9addc28d34f54cde780996006a434b135061463c52b4114f465cd3983b50bc789ca11a086f4a380dc3a4366c8fa49a57bb321697e8481c56e8642b0af04fa0b7d0ebf31600d12928aea4</t>
  </si>
  <si>
    <t xml:space="preserve">Michał Rak, Marta Szczepaniak</t>
  </si>
  <si>
    <t xml:space="preserve">biuro@dawmar.pl</t>
  </si>
  <si>
    <t xml:space="preserve">5862406866</t>
  </si>
  <si>
    <t xml:space="preserve">6005625</t>
  </si>
  <si>
    <t xml:space="preserve">{'id': '86c3kfhy7', 'name': 'FENIX VITAL SPÓŁKA Z OGRANICZONĄ ODPOWIEDZIALNOŚCIĄ', 'status': 'merchants', 'color': '#87909e', 'custom_type': 3, 'team_id': '4659923', 'deleted': False, 'url': 'https://app.clickup.com/t/86c3kfhy7', 'access': True}</t>
  </si>
  <si>
    <t xml:space="preserve">1747533600000</t>
  </si>
  <si>
    <t xml:space="preserve">{'id': '86c3k4uhg', 'name': 'Fenix Vital Sp. z o.o.', 'status': 'akceptacja', 'color': '#008844', 'custom_type': None, 'team_id': '4659923', 'deleted': False, 'url': 'https://app.clickup.com/t/86c3k4uhg', 'access': True}</t>
  </si>
  <si>
    <t xml:space="preserve">86c3h2yab</t>
  </si>
  <si>
    <t xml:space="preserve">Merchant z EXPO</t>
  </si>
  <si>
    <t xml:space="preserve">wozniak.mariusz@interia.eu</t>
  </si>
  <si>
    <t xml:space="preserve">8393240750</t>
  </si>
  <si>
    <t xml:space="preserve">5033633</t>
  </si>
  <si>
    <t xml:space="preserve">86c3h2267</t>
  </si>
  <si>
    <t xml:space="preserve">"BALTIC COMPANY" SPÓŁKA Z OGRANICZONĄ ODPOWIEDZIALNOŚCIĄ</t>
  </si>
  <si>
    <t xml:space="preserve">tutaj komentarz od Kamila, który jest ich opiekunem w ENT::: "Z nimi jest ogólnie ciekawie, bo wykorzystują Base jako szyne danych i nie mają nic u nas oprócz etykiet (decyzja związana z ich ERP), staram się ich namówić do większego wykorzystania Base ale blokuje go zarząd. Ciekawe jest to, że sam napisał do mnie zapytanie o SM więc nwm dlaczego nie idą w to dalej. Generalnie u nich wiązałoby się to z importem produktów do nas to może dlatego jest to tak powolne." 
Klient jest zainteresowany, prosi o telefon z przedstawieniem warunków logistycznych oraz prawnych.</t>
  </si>
  <si>
    <t xml:space="preserve">w.juszczak@balticcompany.pl</t>
  </si>
  <si>
    <t xml:space="preserve">5210082403</t>
  </si>
  <si>
    <t xml:space="preserve">3008984</t>
  </si>
  <si>
    <t xml:space="preserve">+48605909501</t>
  </si>
  <si>
    <t xml:space="preserve">http://puderikrem.pl</t>
  </si>
  <si>
    <t xml:space="preserve">{'id': 88727988, 'username': 'Kamil Rokosz', 'email': 'k.rokosz@baselinker.com', 'color': '#0197a7', 'initials': 'KR', 'profilePicture': 'https://attachments.clickup.com/profilePictures/88727988_4KZ.jpg'}</t>
  </si>
  <si>
    <t xml:space="preserve">86c3h1fug</t>
  </si>
  <si>
    <t xml:space="preserve">FIXCLIMA SPÓŁKA Z OGRANICZONĄ ODPOWIEDZIALNOŚCIĄ</t>
  </si>
  <si>
    <t xml:space="preserve">Wiadomość od klienta po EXPO:
Piszę do Pana, ponieważ byliśmy dziś na Expo BaseLinkera – bardzo zainteresował nas temat związany ze sprzedażą na rynkach zagranicznych.
SuperMerchant wydaje się być idealnym rozwiązaniem dla nas. Chcielibyśmy dowiedzieć się, jak – korzystając z Pana doświadczenia – możemy wdrożyć to jak najszybciej. Zbliżamy się do szczytu sezonu i uważam, że to doskonały moment 😊
 Shumee S.A. (Super Merchant S.A.)
BLT_4020196_b50fa54b8483f40747e93456ecdd8cb392c6471143d76133eac2148e0b91819bce60e33488442260e58c5684fb1cb36b35250ad4ac68428ace2c44b0b47595d6e343aff054ded94ce7850f91426077c078395c749c8443c64897643e16e6635152c720ac4866c869bae3ad1497d8be24112e363a7573f4a667aa
Nazwa kodu połączenia
GREATSTORE sp. z o.o.
BLT_4020196_93594411e9d7db5114f61b8280ff523820d0c3d099b7121d44794c4cbad9bdbc6b01a4fe1d35d87dccef2f74402e952bf64fee10d28b3fe4374db04a2a9e5a687a253f66e3c9ae8041b246fe5298fe9a398d56859cd8e8d8086de5fc744bb925f6ba83d882b8198f2db40a4d3fa3d7161e5769694e36c282e9b2
Nazwa kodu połączenia
EXTRASTORE sp. z o.o.
BLT_4020196_92b717a177a92ddf379695458cc42f9cac316476afbd8eee741182364cd827a1ce5e74a972240222b3813c5cd3970c192a89af6a05773bbbf416b5bf721a7fa44c4d12fdef21301bb0e16f1eee5467c0876a670f87c22068a82bdd227a156e8d8cfdb8d465061ccce0fb91b8120d2bf6509f35c75f39cda4d347</t>
  </si>
  <si>
    <t xml:space="preserve">fixclima@wp.pl</t>
  </si>
  <si>
    <t xml:space="preserve">8971885703</t>
  </si>
  <si>
    <t xml:space="preserve">4020196</t>
  </si>
  <si>
    <t xml:space="preserve">601072511</t>
  </si>
  <si>
    <t xml:space="preserve">http://fixclima.pl</t>
  </si>
  <si>
    <t xml:space="preserve">{'id': '86c3rfed9', 'name': 'FIXCLIMA SP. Z O.O.', 'status': 'merchants', 'color': '#87909e', 'custom_type': 3, 'team_id': '4659923', 'deleted': False, 'url': 'https://app.clickup.com/t/86c3rfed9', 'access': True}</t>
  </si>
  <si>
    <t xml:space="preserve">{'id': 82560010, 'username': 'Daniel Popławski', 'email': 'd.poplawski@baselinker.com', 'color': '#5d4037', 'initials': 'DP', 'profilePicture': 'https://attachments.clickup.com/profilePictures/82560010_819.jpg'}</t>
  </si>
  <si>
    <t xml:space="preserve">{'id': '86c3jgt20', 'name': 'FIXCLIMA SP. Z O.O.', 'status': 'akceptacja', 'color': '#008844', 'custom_type': None, 'team_id': '4659923', 'deleted': False, 'url': 'https://app.clickup.com/t/86c3jgt20', 'access': True}</t>
  </si>
  <si>
    <t xml:space="preserve">86c3h0k6h</t>
  </si>
  <si>
    <t xml:space="preserve">ANTYKUNA.PL. Paweł Luberda Skuteczne Odstraszacze Gryzoni</t>
  </si>
  <si>
    <t xml:space="preserve">marketing@antykuna.pl</t>
  </si>
  <si>
    <t xml:space="preserve">6770005025</t>
  </si>
  <si>
    <t xml:space="preserve">1009694</t>
  </si>
  <si>
    <t xml:space="preserve">508697707</t>
  </si>
  <si>
    <t xml:space="preserve">86c3gxdu3</t>
  </si>
  <si>
    <t xml:space="preserve">MASTER-SPORT-AUTOMOBILTECHNIK (MS) SPÓŁKA Z OGRANICZONĄ ODPOWIEDZIALNOŚCIĄ ODDZIAŁ W POLSCE</t>
  </si>
  <si>
    <t xml:space="preserve">16.06. - zamówienie testowe, nie odbierają, nie odpisują - problem z potwierdzeniem zamówień testowych. 
ID: 5032528 (Master-Sport Automobiltechnik (MS) GmbH) EXTRA
BLT_5032528_9972808bd16839aed6439a6a15228b3246c39505408bccdafe571143082e58581ab286ebd66d5a4c91ea60303b0305f5d9564d8ba4d2f2c2c0a06101351b2005118f47902763a0869e28cbcc430719832067cc1883d4f54a14ffd7c85d185cbda60eed7db554052a9b8ae4ca091f9a0d4b0d7620002536844b11
ID: 5032528 (Master-Sport Automobiltechnik (MS) GmbH) GREAT
BLT_5032528_a30ffc53048be208d8ce1e33119c45d6b67427cc4e4b4c4d3abc3a59d04d7f0163dc85bc2e23c01d43ca8d2ad8eca5afad31fac0fcc4b203e38389c19d87b2e74cefbeaabf7afb065f08c5740e641a10c5e3b8b878ca9cde815b818ade5465cdd76376310a7736831faef7af845c5df4060f2a37eccbc6299463
ID: 5032528 (Master-Sport Automobiltechnik (MS) GmbH) SM
BLT_5032528_432984e4804d43c100c7f404583ce92c8d9893bcbad7b9f6798c4be226b73bbd149b36b9f88dda0ad642bf8497548e6d37afe791f39c5574e53e7e535da50fb4761535451696d1c2a8fe0116d543c6b9425d4510c2752f93e20d13ffcd6cb3d22d88dc31fa7cee3f76e75d1123fd2fca284c985ff98d392ac7b2</t>
  </si>
  <si>
    <t xml:space="preserve">l.bagnicki@master-sport.com.pl</t>
  </si>
  <si>
    <t xml:space="preserve">5262996405</t>
  </si>
  <si>
    <t xml:space="preserve">5032528</t>
  </si>
  <si>
    <t xml:space="preserve">+48665655310</t>
  </si>
  <si>
    <t xml:space="preserve">{'id': '86c3hr5tj', 'name': 'MASTER-SPORT AUTOMOBILTECHNIK (MS) spółka z o.o. Oddział w Polsce', 'status': 'akceptacja', 'color': '#008844', 'custom_type': None, 'team_id': '4659923', 'deleted': False, 'url': 'https://app.clickup.com/t/86c3hr5tj', 'access': True}</t>
  </si>
  <si>
    <t xml:space="preserve">86c3guc2j</t>
  </si>
  <si>
    <t xml:space="preserve">WAWA SPÓŁKA Z OGRANICZONĄ ODPOWIEDZIALNOŚCIĄ</t>
  </si>
  <si>
    <t xml:space="preserve">biuro@aptekawawa.pl</t>
  </si>
  <si>
    <t xml:space="preserve">5242826841</t>
  </si>
  <si>
    <t xml:space="preserve">3016009</t>
  </si>
  <si>
    <t xml:space="preserve">690879999</t>
  </si>
  <si>
    <t xml:space="preserve">86c3gubgj</t>
  </si>
  <si>
    <t xml:space="preserve">WAKS SPÓŁKA Z OGRANICZONĄ ODPOWIEDZIALNOŚCIĄ</t>
  </si>
  <si>
    <t xml:space="preserve">SH
BLT_5007487_1d08b941e2d43127f919f27c64cd924615d4997989ce88338657ec62204607222a5d8896b0fdd12b85de7e1553cd26256701246543b363ad36504dc22389ea25b32064eb6b1fd05597969b5cfdcfd38eb9084788801ad81aa947168292b31af4dac95a5847ea57a921f615c07f14f69bc6806df9e7e5355e101b
Great
BLT_5007487_7aeef755fbe3f416defaa69bca900a7bd97f64905c828a38990ba9325be25b864d4aa86b619be9ed9516a7e8ce710ccce1b36873076c76fb4bb42baa96b8c57593a6bf3511d02e39f4811d0fc583a7b81215440cc6753d69fd6feb8bb22af8b6dfde0b1b3d156961656e332844100f311c6925d854effa9cff08
Extra
BLT_5007487_de5c1dbc5483afae4c3f36e1a01efe0d33c6cc45abda1afb79ab7e1eef457caae5d3dbe802a893732d33d0817781bf0f761772e19b3bc5b4c042acb489337babcba4556422f18e884dd521c7db3a5768b40f811a493a59797c3fe72eba8c58d8049015dd09efa657ac1e6858ff285319eee5b6c5ea3fad80b01a</t>
  </si>
  <si>
    <t xml:space="preserve">waks@waks.pl</t>
  </si>
  <si>
    <t xml:space="preserve">6423187865</t>
  </si>
  <si>
    <t xml:space="preserve">5007487</t>
  </si>
  <si>
    <t xml:space="preserve">+48797407354</t>
  </si>
  <si>
    <t xml:space="preserve">{'id': '86c3h5q5a', 'name': 'Waks sp. z o.o.', 'status': 'akceptacja', 'color': '#008844', 'custom_type': None, 'team_id': '4659923', 'deleted': False, 'url': 'https://app.clickup.com/t/86c3h5q5a', 'access': True}</t>
  </si>
  <si>
    <t xml:space="preserve">86c3gubby</t>
  </si>
  <si>
    <t xml:space="preserve">ZENWIRE SPÓŁKA Z OGRANICZONĄ ODPOWIEDZIALNOŚCIĄ</t>
  </si>
  <si>
    <t xml:space="preserve">Super Merchant:
BLT_15638_904abbc427edd7f347efae7f13d5468c80308e2b15f738c3f4652a0cac33f3467a3c763642220986d5672f9721a18ca787e82a9b6e4da1af20af63faf1aab8a7c7b640d1a81769a43ec120cab14a05abf7d944ef2e292ebe673f4901ab32ee6a18e9a6c339940024aa7535e4925c83488a8101bfa1e7a4f1218ac9
GREAT:
BLT_15638_a358974b70ae1ddc67f471ca1b61d67923be06a58f7b918cf7f4ea7b5c68819b362a540a948a4341f5883eb6449755c1becedb9f4bd5285e3e7192c803a7a675e522f0a4b5179215844bf7af60f7e89aa117d854035e6432b56b81c71c81959f228aa3c93f34fd99b973f462ad2255da7798e3023d0f46be966751
EXTRA:
 BLT_15638_d993dad300892a6ca6887ca50128330f234d5a9ef66278e6ea4944862fedaafe8b1218932ccbc240493bef47ebc4955e12574ea598c328113692db180fa2441ba36f4f1ce1f3f53a8e4086d3fe94f99824a488059aace188cd9d2baf2462d1767fcafd305916e0893e23c5e27d2212b203a5f90d1a4840cfa4d1b3</t>
  </si>
  <si>
    <t xml:space="preserve">biuro@zenwire.eu</t>
  </si>
  <si>
    <t xml:space="preserve">9721296053</t>
  </si>
  <si>
    <t xml:space="preserve">15638</t>
  </si>
  <si>
    <t xml:space="preserve">+48696402568</t>
  </si>
  <si>
    <t xml:space="preserve">Https://zenwire.eu</t>
  </si>
  <si>
    <t xml:space="preserve">{'id': '86c3j65u5', 'name': 'ZENWIRE SPÓŁKA Z OGRNICZONĄ ODPOWIEDZIALNOŚCIĄ', 'status': 'merchants', 'color': '#87909e', 'custom_type': 3, 'team_id': '4659923', 'deleted': False, 'url': 'https://app.clickup.com/t/86c3j65u5', 'access': True}</t>
  </si>
  <si>
    <t xml:space="preserve">{'id': 88741521, 'username': 'Filip Petlic', 'email': 'f.petlic@baselinker.com', 'color': '#455963', 'initials': 'FP', 'profilePicture': 'https://attachments.clickup.com/profilePictures/88741521_KkW.jpg'}</t>
  </si>
  <si>
    <t xml:space="preserve">{'id': '86c3hg5qk', 'name': 'Zenwire Sp. Z.O.O.', 'status': 'akceptacja', 'color': '#008844', 'custom_type': None, 'team_id': '4659923', 'deleted': False, 'url': 'https://app.clickup.com/t/86c3hg5qk', 'access': True}</t>
  </si>
  <si>
    <t xml:space="preserve">86c3gub8u</t>
  </si>
  <si>
    <t xml:space="preserve">ZnajdzPrezent.pl Rafał Irla</t>
  </si>
  <si>
    <t xml:space="preserve">Wstrzymajmy się z wystawianiem 
BLT_22596_476b35fa87f807c35bcf85e4459e5ec8485517fb1c7cf311851b586a27b210b78e861cee40f5a53372ec1f25c481ec33b6385b08cec0092670d7ccc88fded45f80af4045120fb608733313eeacd430707645f96c10902d6b086d0c667e332dcf772ec8c3a8337e7e5ce96bad0984dabe91279ef8710f26b09a73a3
BLT_22596_8fbb423cfa0d4d91d02fd45b540ac17bf864a98401293ca4658434e82057fb9ec4c6f019e699e7b870d23e583cdf723a2ccf33be78c4b4964885d36bb0275dafc47689db09d940793d26e47c9516e7b1563145200b231c56e4ac08517b24c003077c100bf74c48b4b1e6c50824f808b6422f1e90c66e80b4cde6c0
BLT_22596_eac481bfdb8f6bd66fbc8f03580c55f9f4e8567f518b751a67a875d458dcc9075bba2b048260b39d400d82ec1eaca8edd9045cbed84c806777523b3532da48386f090b86e509e58b41cd0f21623427509ffe824a83b7afa72db327f2b0d3d596ac9c519a1f1a15ed37d4affa545e6b774bf8eac6bd6d8d9f4768b9</t>
  </si>
  <si>
    <t xml:space="preserve">foreginbooks@gmail.com</t>
  </si>
  <si>
    <t xml:space="preserve">8792335819</t>
  </si>
  <si>
    <t xml:space="preserve">22596</t>
  </si>
  <si>
    <t xml:space="preserve">+48513777027</t>
  </si>
  <si>
    <t xml:space="preserve">{'id': '86c4vgaux', 'name': 'ZnajdzPrezent.pl Rafał Irla', 'status': 'merchants', 'color': '#87909e', 'custom_type': 3, 'team_id': '4659923', 'deleted': False, 'url': 'https://app.clickup.com/t/86c4vgaux', 'access': True}</t>
  </si>
  <si>
    <t xml:space="preserve">1747447200000</t>
  </si>
  <si>
    <t xml:space="preserve">{'id': '86c3jyb77', 'name': 'ZnajdzPrezent.pl Rafał Irla', 'status': 'akceptacja', 'color': '#008844', 'custom_type': None, 'team_id': '4659923', 'deleted': False, 'url': 'https://app.clickup.com/t/86c3jyb77', 'access': True}</t>
  </si>
  <si>
    <t xml:space="preserve">86c3gub09</t>
  </si>
  <si>
    <t xml:space="preserve">TOPLANTA SPÓŁKA Z OGRANICZONĄ ODPOWIEDZIALNOŚCIĄ</t>
  </si>
  <si>
    <t xml:space="preserve">11.07. - kilka prób w sprawie zamówień testowych, niestety nie odbierają nadal 
BLT_4035147_26d24b04d5607efbc702b85ffe09eb24c83a4c363350602c7ec607754e17a99e717d6067df752da10d446fe554952fdb1fa4a9757200548cbea2bcac45975fe0c270d0a2b5289ec5695d67d184e3edb6f7e8fddd46e833f9c1136bee7f824cfe6781043cdc14f5ab23e4fd910855cfbd3c5680a13c3bd348cc55
BLT_4035147_a132ee5d898d4abc5a356e7ba30a6f1e0b75fb94282fd98007685baa6f3a1b7a0fabf1ee04d2de8d9ba4b1520ec3cc08fb58c83d9d5c87a59acc39c68a27d93ff5197c1c9c203f644986c7e1d33bdf5ac24a58ac8c24a287e1d62ec82823e319aeb985116a6c0fa16243d6e4c7f2bc4826c8c8c9a283ff97858a
BLT_4035147_5e63b697c51ee3cfffee58ecf29e4a52163f451896b66ed5c5e4ad372546ddbe271ca2c97a0342bdad7bab1f748fb3d6978ba31bd8d41020e51c9c5cfea30c67222bfefb6f83d613405b2507da8089454f99f48aeb64bb9f452fd3f5604e4ed07ffad8e605ece5e28ecb44e86d718289ef6775b349dd68550b0e</t>
  </si>
  <si>
    <t xml:space="preserve">toplantalab@gmail.com</t>
  </si>
  <si>
    <t xml:space="preserve">6192051018</t>
  </si>
  <si>
    <t xml:space="preserve">4035147</t>
  </si>
  <si>
    <t xml:space="preserve">+48573001692</t>
  </si>
  <si>
    <t xml:space="preserve">{'id': '86c3y6ax7', 'name': 'TOPLANTA SPÓŁKA Z OGRANICZONĄ ODPOWIEDZIALNOŚCIĄ', 'status': 'akceptacja', 'color': '#008844', 'custom_type': None, 'team_id': '4659923', 'deleted': False, 'url': 'https://app.clickup.com/t/86c3y6ax7', 'access': True}</t>
  </si>
  <si>
    <t xml:space="preserve">86c3gtxfh</t>
  </si>
  <si>
    <t xml:space="preserve">SANDEZIA SPÓŁKA Z OGRANICZONĄ ODPOWIEDZIALNOŚCIĄ</t>
  </si>
  <si>
    <t xml:space="preserve">patryk.badurak@sandezia.com</t>
  </si>
  <si>
    <t xml:space="preserve">7343548238</t>
  </si>
  <si>
    <t xml:space="preserve">3037258</t>
  </si>
  <si>
    <t xml:space="preserve">+48780170074</t>
  </si>
  <si>
    <t xml:space="preserve">86c3grhvm</t>
  </si>
  <si>
    <t xml:space="preserve">FIRMA HANDLOWO USŁUGOWA "EDKAR" EDWARD GORZKOWSKI</t>
  </si>
  <si>
    <t xml:space="preserve">system@edkar.eu</t>
  </si>
  <si>
    <t xml:space="preserve">8211288781</t>
  </si>
  <si>
    <t xml:space="preserve">4032134</t>
  </si>
  <si>
    <t xml:space="preserve">+48664310280</t>
  </si>
  <si>
    <t xml:space="preserve">86c3gq8cq</t>
  </si>
  <si>
    <t xml:space="preserve">VONHERS Sylwester Bręczewski</t>
  </si>
  <si>
    <t xml:space="preserve">Mamy już z nimi współpracę pod firmą Demar24
Soki purena</t>
  </si>
  <si>
    <t xml:space="preserve">sklep@butyodszewca.pl</t>
  </si>
  <si>
    <t xml:space="preserve">6491419236</t>
  </si>
  <si>
    <t xml:space="preserve">5032783</t>
  </si>
  <si>
    <t xml:space="preserve">+48603776290</t>
  </si>
  <si>
    <t xml:space="preserve">{'id': '86c47avkc', 'name': 'Vonhers Sylwester Bręczewski', 'status': 'akceptacja', 'color': '#008844', 'custom_type': None, 'team_id': '4659923', 'deleted': False, 'url': 'https://app.clickup.com/t/86c47avkc', 'access': True}</t>
  </si>
  <si>
    <t xml:space="preserve">86c3gq6u8</t>
  </si>
  <si>
    <t xml:space="preserve">Cup24 Tomasz Młynarczyk</t>
  </si>
  <si>
    <t xml:space="preserve">lasertm.biuro@gmail.com</t>
  </si>
  <si>
    <t xml:space="preserve">8862925970</t>
  </si>
  <si>
    <t xml:space="preserve">4020943</t>
  </si>
  <si>
    <t xml:space="preserve">+48609994217</t>
  </si>
  <si>
    <t xml:space="preserve">86c3gq6a1</t>
  </si>
  <si>
    <t xml:space="preserve">MATT REMAY GROUP MATEUSZ TWARDOSZ</t>
  </si>
  <si>
    <t xml:space="preserve">Dodane tagi do ok. 3600 produktów . / SA. - stan magazynowy 0
SM BLT_4016464_cd98f769513cd259718becf20b2d57f0f716aa5b27c6f7370cc42fefa66f93dcdd01e461fcbc48edf35a4eb802735cf874f3d5253246d161c504d12aa444accb184cc16dae35c84c85ffb12561b5d45d48413618906281fc22b12c8788f221c42bbd736faf599d375ad10f68d09a6a3ec48aad73537888ef29d8
ES   
BLT_4016464_2a9bd5616a857190b1faa9fce9b6a40127d4a344afe60b21dc2664a2b9ac76e31c15898c008ba142a30a80c8fd96a7262e809dc1d69564ed9762582be9da52c241ce021deb339d2cfd6a456bb4696f0de155c2353998cc0cd0bfea98852f448924c88da5e9f2d591f7376126ced7d22d9af268ade855c7c06a8b
GS 
BLT_4016464_a2d4717d66be6f039234b86e4bdeddeb13e0809f54542a1d6d9fb5fccde459755d9b863f452719ced233dee9d59ba0dadd289fabc86e8b935ee2e94a86ded874be16f6c98672dac01615762851f1ac80de574a4cde9517194038d3eaa3c9c555f27cb4bdde26a014db24304cc77c431e4d835d3c55c6d63e1f25</t>
  </si>
  <si>
    <t xml:space="preserve">mattremay@gmail.com</t>
  </si>
  <si>
    <t xml:space="preserve">6793020519</t>
  </si>
  <si>
    <t xml:space="preserve">4016464</t>
  </si>
  <si>
    <t xml:space="preserve">https://hurtowniainstalatora.pl/</t>
  </si>
  <si>
    <t xml:space="preserve">{'id': '86c4c40t7', 'name': 'HURTOWNIA INSTALATORA', 'status': 'merchants', 'color': '#87909e', 'custom_type': 3, 'team_id': '4659923', 'deleted': False, 'url': 'https://app.clickup.com/t/86c4c40t7', 'access': True}, {'id': '86c3wx8uw', 'name': 'MATT REMAY GROUP MATEUSZ TWARDOSZ', 'status': 'merchants', 'color': '#87909e', 'custom_type': 3, 'team_id': '4659923', 'deleted': False, 'url': 'https://app.clickup.com/t/86c3wx8uw', 'access': True}</t>
  </si>
  <si>
    <t xml:space="preserve">{'id': '86c3k1jk3', 'name': 'MATT REMAY GROUP MATEUSZ TWARDOSZ', 'status': 'akceptacja', 'color': '#008844', 'custom_type': None, 'team_id': '4659923', 'deleted': False, 'url': 'https://app.clickup.com/t/86c3k1jk3', 'access': True}</t>
  </si>
  <si>
    <t xml:space="preserve">59</t>
  </si>
  <si>
    <t xml:space="preserve">86c3gq0m8</t>
  </si>
  <si>
    <t xml:space="preserve">Centrum Ogrodnicze Garden Life Marcin Labuda</t>
  </si>
  <si>
    <t xml:space="preserve">marcin@garden-life.pl</t>
  </si>
  <si>
    <t xml:space="preserve">5891721926</t>
  </si>
  <si>
    <t xml:space="preserve">4024259</t>
  </si>
  <si>
    <t xml:space="preserve">+48668823689</t>
  </si>
  <si>
    <t xml:space="preserve">86c3gper4</t>
  </si>
  <si>
    <t xml:space="preserve">ROZRUSZNIK.EU</t>
  </si>
  <si>
    <t xml:space="preserve">SM”
BLT_3001549_f84468978ca1d8ac09b8a9f22c6b15f863af956ac622346dc7c1fca96b5aefd492300d37cd77bb8daffe7e1f5d3f83fb5795c43fab2519213c6ca0f97cc1b20658cd0d87942d7f83f82e1c2aa56871a840ebadf9cfce81c3c0db453ec49bb8e391a69b7b4b5a62ae4e60de25dc8de025cd5baaab00110dbb472f
GREAT”
BLT_3001549_000f4bb4236f6c2fb5969f4c366025b3e30ef3c000f186fafd6d9f42287cd4eb8f94cdf3dc33fa0473e028bb77ad2f5b59b957f4f30cb1bd7cbd015dc8cac14996510b74c368eb5dcb20b27f1a9bf9ea2fb6a72fcb68eb6c7fc2ef19e27172252baaa543c7bf097d22d038f0b41e3e4b3c7bd0ec59d9f8088449
EXTRA”
 BLT_3001549_22e418d59767bffd9657b586f91efe7fe77e8c8f7dce288e641d4193b9c69e318c23722770d8f5c782be5326fe3d37fe89275abf275ca949c77293b2d59ff5a4419d997c0a263808278d6873b3845718b86a405b850cf83895e61deb8e2c3d9e00367f5f98b1d1ff399d1d236e1fb645abc4a6e6c0e6e74df592</t>
  </si>
  <si>
    <t xml:space="preserve">robertwillichgda@gmail.com</t>
  </si>
  <si>
    <t xml:space="preserve">5832720457</t>
  </si>
  <si>
    <t xml:space="preserve">3001549</t>
  </si>
  <si>
    <t xml:space="preserve">+48535807511</t>
  </si>
  <si>
    <t xml:space="preserve">{'id': '86c3ybxmk', 'name': 'Rozrusznik.eu', 'status': 'merchants', 'color': '#87909e', 'custom_type': 3, 'team_id': '4659923', 'deleted': False, 'url': 'https://app.clickup.com/t/86c3ybxmk', 'access': True}</t>
  </si>
  <si>
    <t xml:space="preserve">{'id': '86c3yn0y4', 'name': 'Rozrusznik.eu Robert Willich', 'status': 'akceptacja', 'color': '#008844', 'custom_type': None, 'team_id': '4659923', 'deleted': False, 'url': 'https://app.clickup.com/t/86c3yn0y4', 'access': True}</t>
  </si>
  <si>
    <t xml:space="preserve">86c3gn126</t>
  </si>
  <si>
    <t xml:space="preserve">OFFROAD BROTHERS S.C. SEWERYN I SEBASTIAN BIRULA-BIAŁYNICCY</t>
  </si>
  <si>
    <t xml:space="preserve">sewerynbialynicki@enduro-cross.pl</t>
  </si>
  <si>
    <t xml:space="preserve">9471987424</t>
  </si>
  <si>
    <t xml:space="preserve">3008115</t>
  </si>
  <si>
    <t xml:space="preserve">+48608514180</t>
  </si>
  <si>
    <t xml:space="preserve">86c3gmyer</t>
  </si>
  <si>
    <t xml:space="preserve">EMALPOL Monika Tytko</t>
  </si>
  <si>
    <t xml:space="preserve">SH BLT_10097_fdc311d8326ceaae0c4e9417dc21051fe50b24af86715af9525d5e4bb5ff47f23e67b8b5e59b248e412624202e33a01703efb2cd3847e6bfc58c9312acb79bac2465bbd2a827f3323fa71c3a4e91db02bce779b520f045164e40fffac04d8d33fef2bbe505c18ddb13667dd4afe8d2a4899b9ac50a5da3d302ee3a
GS BLT_10097_a6051a9e4806a28c26ff00aff42f6de4faa9f4d785417cf78a96b55ddb92032fa7883867a9a2364133a127ab1196719d6956472d4e64a0e4416d335183492a1c57720d36f115386507f96e2548bb4952ed7fc45f2d32861beacd226341dbbfa7c30d441fb577612e7751f04552015d3601708e6e4b3c71b99cc706
ES BLT_10097_7476b8fe243f2a73af9c5c694c3bc574abe346280ca7a52bb631b5c2dc9b5c24dc02ade994d8b03ad9ba865c0160b1e717274d3071216c1c634bca872fe908058983aa24d187f7123ec8dd140c866804f5e8e1d89acbbc2ac48916d1f0ae2e49103a0d0aebdb7a5729dcdb1fbaa1b026027586cca9f24be0bd46ab</t>
  </si>
  <si>
    <t xml:space="preserve">sklep@imperiumzabawek.pl</t>
  </si>
  <si>
    <t xml:space="preserve">7421189398</t>
  </si>
  <si>
    <t xml:space="preserve">10097</t>
  </si>
  <si>
    <t xml:space="preserve">+48504212282</t>
  </si>
  <si>
    <t xml:space="preserve">{'id': '86c408fgj', 'name': 'Emalpol.pl Monika Tytko', 'status': 'akceptacja', 'color': '#008844', 'custom_type': None, 'team_id': '4659923', 'deleted': False, 'url': 'https://app.clickup.com/t/86c408fgj', 'access': True}</t>
  </si>
  <si>
    <t xml:space="preserve">56</t>
  </si>
  <si>
    <t xml:space="preserve">86c3gmjp8</t>
  </si>
  <si>
    <t xml:space="preserve">KOELL Ela Kochanowicz</t>
  </si>
  <si>
    <t xml:space="preserve">biuro@koell.pl</t>
  </si>
  <si>
    <t xml:space="preserve">8141188990</t>
  </si>
  <si>
    <t xml:space="preserve">3015587</t>
  </si>
  <si>
    <t xml:space="preserve">579885961</t>
  </si>
  <si>
    <t xml:space="preserve">86c3gjfjw</t>
  </si>
  <si>
    <t xml:space="preserve">TRI Consumer</t>
  </si>
  <si>
    <t xml:space="preserve">klient chce wejść w SM, ale najbardziej mu zależy na obsłudze zwrotów - aby ktoś im je obsługiwał i przychodziły na adres firmy obsługującej.</t>
  </si>
  <si>
    <t xml:space="preserve">lukasz@rmconsumer.pl</t>
  </si>
  <si>
    <t xml:space="preserve">7773220747</t>
  </si>
  <si>
    <t xml:space="preserve">1007427</t>
  </si>
  <si>
    <t xml:space="preserve">+48669760313</t>
  </si>
  <si>
    <t xml:space="preserve">https://rmconsumer.pl</t>
  </si>
  <si>
    <t xml:space="preserve">{'id': 88741584, 'username': 'Diana Grobelna', 'email': 'd.grobelna@baselinker.com', 'color': '#0388d1', 'initials': 'DG', 'profilePicture': 'https://attachments.clickup.com/profilePictures/88741584_ntK.jpg'}</t>
  </si>
  <si>
    <t xml:space="preserve">86c3ghab3</t>
  </si>
  <si>
    <t xml:space="preserve">DISCARVE DUBIŃSKI SIKORSKI SPÓŁKA JAWNA</t>
  </si>
  <si>
    <t xml:space="preserve">BLT_3034271_db55e791a2a72a5a6a1225df3d363ee570d006290be3c8aedd58e45d840f332f29e3b96e311f9cc09bc70976a459eb3ef66b7817b4dbc462180ed82f03dd3a9ea97e8c540e6e19fb8d6ce0b0614fcec12acb1041dde721588e2af04a7b51eb810f6616996ddf9813c811180973d65229cca22241bdf2ade5b18e
BLT_3034271_4d60dcf39d918f153734c879498509e259029bcd31770de313f6de22144f3db8b801bb872d81c71cea14c0653ab54e08910e3ffe6dfdd6581f370b1af6b6aa8f511e8e4d89383544997400f0467162c850b734bcea7dea90aab70c46cd1db1c446b3dfffd4a1d3124ecaa5ae8dbb3ff754e2a0cde151f895d91c
BLT_3034271_f13f3975d1155fd78ff134dc8132fd3fd11b86baddf19f80825cade5b8599fecf6f3c4a7ce554e9d4053116860a4b6e00bf27d4daa2c88feee37bd7acacc50197953cd713f5b8f7862e83ae05df816bc79d886a9fb02ba01b1ee169f12604c646e9385a00b5f27f25f7361dd3da0543a093fde69d232f70317fa</t>
  </si>
  <si>
    <t xml:space="preserve">office@discarve.com</t>
  </si>
  <si>
    <t xml:space="preserve">7252308600</t>
  </si>
  <si>
    <t xml:space="preserve">3034271</t>
  </si>
  <si>
    <t xml:space="preserve">600513020</t>
  </si>
  <si>
    <t xml:space="preserve">{'id': '86c3xp349', 'name': 'Discarve Dubiński Sikorski spółka jawna', 'status': 'merchants', 'color': '#87909e', 'custom_type': 3, 'team_id': '4659923', 'deleted': False, 'url': 'https://app.clickup.com/t/86c3xp349', 'access': True}</t>
  </si>
  <si>
    <t xml:space="preserve">{'id': '86c3pr6mp', 'name': 'Discarve Dubiński Sikorski spółka jawna', 'status': 'akceptacja', 'color': '#008844', 'custom_type': None, 'team_id': '4659923', 'deleted': False, 'url': 'https://app.clickup.com/t/86c3pr6mp', 'access': True}</t>
  </si>
  <si>
    <t xml:space="preserve">86c3geqdy</t>
  </si>
  <si>
    <t xml:space="preserve">COFFEMA INTERNATIONAL POLAND SP. Z O.O.</t>
  </si>
  <si>
    <t xml:space="preserve">sklep@coffema.pl</t>
  </si>
  <si>
    <t xml:space="preserve">5840251310</t>
  </si>
  <si>
    <t xml:space="preserve">19157</t>
  </si>
  <si>
    <t xml:space="preserve">601354476</t>
  </si>
  <si>
    <t xml:space="preserve">86c3g54z7</t>
  </si>
  <si>
    <t xml:space="preserve">"STUDIO" SPÓŁKA Z OGRANICZONĄ ODPOWIEDZIALNOŚCIĄ</t>
  </si>
  <si>
    <t xml:space="preserve">mikolaj.broniecki@studiocen.pl</t>
  </si>
  <si>
    <t xml:space="preserve">7881460632</t>
  </si>
  <si>
    <t xml:space="preserve">2002740</t>
  </si>
  <si>
    <t xml:space="preserve">+48504139842</t>
  </si>
  <si>
    <t xml:space="preserve">86c3g4xry</t>
  </si>
  <si>
    <t xml:space="preserve">Edison Oktawian Adamski</t>
  </si>
  <si>
    <t xml:space="preserve">Biuro@OTER.pl</t>
  </si>
  <si>
    <t xml:space="preserve">9492154020</t>
  </si>
  <si>
    <t xml:space="preserve">3013940</t>
  </si>
  <si>
    <t xml:space="preserve">+48791019503</t>
  </si>
  <si>
    <t xml:space="preserve">1747015200000</t>
  </si>
  <si>
    <t xml:space="preserve">86c3g1cb8</t>
  </si>
  <si>
    <t xml:space="preserve">FIRMA PRODUKCYJNO-HANDLOWA EDYLIT S.C. ROBERT CIASK, AGNIESZKA CIASK</t>
  </si>
  <si>
    <t xml:space="preserve">BLT_3039078_815901b40f503d0fd42d187739f752090559dc6f900dfdf864150b0dcc4158790a06ec03b787b232c1a6d403aedd60e9563bc8ce3f1a54d0c7a810bc6702118f03cf5eab2948bc71735fc2781b976c498a1f0f7f2e0f9228347413e9174e9408badfec4dd2a35cac65cf7752874dfd2bee3be56f04b78b902c7e
BLT_3039078_0d339758655e9579bb7e40c8a5461347c58bb89c894258a98e4ddd47dce6ebea28fbc50184b72ae900ea4d9b9a7d63e09bdcb306f5d3779e53718844290b2fe5f8fdfb2603944e95116240870868285019480ee91aaee526d3e41fa483a124c908a9052f16f5255f500d725dd1444b311e5168218687fd317037
BLT_3039078_7e4e0d6e6ca7d49d015dd31eae30900cdde21db5f0e070be6855aaf5abccc449e9cb61d0d17fd169ae7e221792e28e7a797ee732964e93298d648dce08956d8ceb251ca0b5499e1c42b9d849a0c337c9380153c8cb2d66f0f1c93cb89e08617bd59f50c906bece22ef1d33b55391add1848b5b0c1fe3c417df88</t>
  </si>
  <si>
    <t xml:space="preserve">robert@edylit.pl</t>
  </si>
  <si>
    <t xml:space="preserve">6792177207</t>
  </si>
  <si>
    <t xml:space="preserve">3039078</t>
  </si>
  <si>
    <t xml:space="preserve">501327440</t>
  </si>
  <si>
    <t xml:space="preserve">{'id': '86c3wwwa4', 'name': 'FIRMA PRODUKCYJNO-HANDLOWA EDYLIT S.C. ROBERT CIASK, AGNIESZKA CIASK', 'status': 'merchants', 'color': '#87909e', 'custom_type': 3, 'team_id': '4659923', 'deleted': False, 'url': 'https://app.clickup.com/t/86c3wwwa4', 'access': True}</t>
  </si>
  <si>
    <t xml:space="preserve">{'id': '86c3p0j5j', 'name': 'FIRMA PRODUKCYJNO-HANDLOWA EDYLIT S.C. ROBERT CIASK, AGNIESZKA CIASK', 'status': 'akceptacja', 'color': '#008844', 'custom_type': None, 'team_id': '4659923', 'deleted': False, 'url': 'https://app.clickup.com/t/86c3p0j5j', 'access': True}</t>
  </si>
  <si>
    <t xml:space="preserve">86c3fy7dm</t>
  </si>
  <si>
    <t xml:space="preserve">DISOVEN SPÓŁKA Z OGRANICZONĄ ODPOWIEDZIALNOŚCIĄ</t>
  </si>
  <si>
    <t xml:space="preserve">09.07 - M.Loch wysłał link do spotkania - brak informacji czy mechant się umówił 
01.07. zgłoszone do M.Loch
 zerknij proszę - Udostępniają nam magazyn - produkty z tagami a produkty nie są oznaczone 
 produkty już są
SuperMerchant BLT_3034015_9852e90ff232cff7b7e705a7eded8c2abd261bc996dd5cd9d55a86e0cb9490fb79fb10a433690422ae0eb655d4e9b9a8ced9cfdc4602ee9893046efb29dd681fa7dfff0b8c300c79043c2a0d235d9500b0d053e8fe8f4dc58f7b8ca61c963e160c79621975e4518d70a38a4ce651eb0d5ff98dfe488bcc5dde48
GreatStore
BLT_3034015_b9b001913fb7d1aaa7812896aea4c458dc3110914536f51f8a24420ed2631030f978e8f0291d0342ec4aa71929300568383f1c0a49ebc7abb16d93e1c0e9eb52d42d24af663321295605a0c60df63a12cfd65e8330078be7b36951473c2b87ca6965c6580d0dadf792f0391f298e54c697a33dfb282bb4637470
Extrastore
 BLT_3034015_ee6cd7aa5adb2b6ba023fb697a7358cb0cecc54a5af9eecdc3e23d7debfc1a064bc35830ae0cf6ae08f47fa224738606ed38b3c90842d0f7551c2a1b67259f04c175547c27cf796dcf737631aadc9eb1a84d8d539228d53c77a3fb37f044edacd65bf9be8bb62bffdd199c6ead8bd0f0fff053d4b55f4b4a7489</t>
  </si>
  <si>
    <t xml:space="preserve">biuro@disoven.com</t>
  </si>
  <si>
    <t xml:space="preserve">5291858930</t>
  </si>
  <si>
    <t xml:space="preserve">3034015</t>
  </si>
  <si>
    <t xml:space="preserve">+48506697402</t>
  </si>
  <si>
    <t xml:space="preserve">https://time4rest.pl/</t>
  </si>
  <si>
    <t xml:space="preserve">{'id': '86c449g5q', 'name': 'Disoven Spółka z o.o.', 'status': 'merchants', 'color': '#87909e', 'custom_type': 3, 'team_id': '4659923', 'deleted': False, 'url': 'https://app.clickup.com/t/86c449g5q', 'access': True}</t>
  </si>
  <si>
    <t xml:space="preserve">{'id': '86c3rdaun', 'name': 'Disoven Spółka z o.o.', 'status': 'akceptacja', 'color': '#008844', 'custom_type': None, 'team_id': '4659923', 'deleted': False, 'url': 'https://app.clickup.com/t/86c3rdaun', 'access': True}</t>
  </si>
  <si>
    <t xml:space="preserve">65</t>
  </si>
  <si>
    <t xml:space="preserve">86c3fwphy</t>
  </si>
  <si>
    <t xml:space="preserve">FLONIK Dagmara Radgowska</t>
  </si>
  <si>
    <t xml:space="preserve">flonik1204@gmail.com</t>
  </si>
  <si>
    <t xml:space="preserve">8291731869</t>
  </si>
  <si>
    <t xml:space="preserve">6001069</t>
  </si>
  <si>
    <t xml:space="preserve">+48660759987</t>
  </si>
  <si>
    <t xml:space="preserve">86c3ffcau</t>
  </si>
  <si>
    <t xml:space="preserve">Brak konta w bazie Base. / Nowoczesna Technologia M+S Marcin Stuszewski</t>
  </si>
  <si>
    <t xml:space="preserve">Nowoczesna Technologia M+S Marcin Stuszewski
info@bagbooster.pl
bagbooster.pl</t>
  </si>
  <si>
    <t xml:space="preserve">5213430514</t>
  </si>
  <si>
    <t xml:space="preserve">86c3f0q2f</t>
  </si>
  <si>
    <t xml:space="preserve">F.H.U. INTRO</t>
  </si>
  <si>
    <t xml:space="preserve">emix24@interia.pl</t>
  </si>
  <si>
    <t xml:space="preserve">6252233965</t>
  </si>
  <si>
    <t xml:space="preserve">16562</t>
  </si>
  <si>
    <t xml:space="preserve">502621850</t>
  </si>
  <si>
    <t xml:space="preserve">https://emix24.pl/?srsltid=AfmBOorDMKXltpzQW10taPGXSg6uJdWwMHYmYKK_3D8ju1UunX3vILDN</t>
  </si>
  <si>
    <t xml:space="preserve">1746756000000</t>
  </si>
  <si>
    <t xml:space="preserve">86c3eznkc</t>
  </si>
  <si>
    <t xml:space="preserve">NEW CONCEPT DAMIAN SZATKOWSKI SPÓŁKA KOMANDYTOWA</t>
  </si>
  <si>
    <t xml:space="preserve">ID: 4027642 (sklepreksio) SM
BLT_4027642_45e37a687cb286dff318355b4fa793bec7c2ac3acd89682adb67d0e81379d335ab7eb556f959e6b3d9647de5e68645618569e555117c1f8b454b7d102cea9367c38992f08b706c59dcb64a936d8df7915216ea263ec614b9c5f933770509efd6490d38c52954d46b82b520448411cc3b7c41446afd6354e7b392
ID: 4027642 (sklepreksio) GREAT
BLT_4027642_13748107145545331cf187256fd0a795a9c8444e9191f8271120596fbeb988ec7e361da7de3150ec89cabc12908676aeb556d6838a1fdb20953d542f544856aca13c29fea3e9255d05bce4fd94da54b7888070a817cc2c5ce18dda1c98acd27c5ea90d75d554b3400a3f14515b620c16fae2a7b9a305e8ac921e
ID: 4027642 (sklepreksio) EXTRA
BLT_4027642_fbd16372f5a5f1556044dc2a512626b18250e7d8b4e7d49c727025ec0d778eeb90963b8191a73e016c58c45da285c145dbb44fd77cb2164feb3cda4222b466a84f35b9472c23ccdcc7d04ae5d9716049ec98fe0734ded8aea96fba4d542964cdaaccdb800f3cb33e08d3590c8c81737ead4a786f79c8fb9b73dc</t>
  </si>
  <si>
    <t xml:space="preserve">ncszatkowski@gmail.com</t>
  </si>
  <si>
    <t xml:space="preserve">9662177825</t>
  </si>
  <si>
    <t xml:space="preserve">4027642</t>
  </si>
  <si>
    <t xml:space="preserve">+48668667390</t>
  </si>
  <si>
    <t xml:space="preserve">{'id': '86c45jtya', 'name': 'New Concept Damian Szatkowski Spółka Komandytowa', 'status': 'akceptacja', 'color': '#008844', 'custom_type': None, 'team_id': '4659923', 'deleted': False, 'url': 'https://app.clickup.com/t/86c45jtya', 'access': True}</t>
  </si>
  <si>
    <t xml:space="preserve">86c3eyrf7</t>
  </si>
  <si>
    <t xml:space="preserve">Sklepy Firmowe Stanisław Szelągiewicz</t>
  </si>
  <si>
    <t xml:space="preserve">kontakt@jeansoriginal.pl</t>
  </si>
  <si>
    <t xml:space="preserve">5780021806</t>
  </si>
  <si>
    <t xml:space="preserve">7060</t>
  </si>
  <si>
    <t xml:space="preserve">517-040-097</t>
  </si>
  <si>
    <t xml:space="preserve">https://marbex.pl/</t>
  </si>
  <si>
    <t xml:space="preserve">86c3ew7nf</t>
  </si>
  <si>
    <t xml:space="preserve">Taniec w Powietrzu</t>
  </si>
  <si>
    <t xml:space="preserve">1. Shumee S.A. BLT_4033205_0c7c0b5ea6dc48d2b3e8cf8fbfb581da48d46342d4f4bbca0db73269e4ed69e45cc72609dfb272c97a1a0578249174338afc4adfa9e77c5a45ababf3a8b7d762c54c7c9df6b241935ec1ba7bfad474b9325b97aae509e114484119a5bacf882d00403a9bd734612996bd7413bfbee923917cabf1ae897cf373eb
dla 
2. GREATSTORE sp. z o.o. z
BLT_4033205_eaa8e584a93f3f41c59461f8bdee05a522324bde2dcaadfdcce2e0b08bbc1d175633260f59d5f7e21a8906f5fac1c8536f03b9f19e1922b5d3e74e20fc6be7a38eee09da08c20bfab62288674d3818d248f6b480dd1319ea888fc40567a8212d2d7f94ca925754fdcfd793abfb1cb5346610371e4d9ffd97ad5f
dla 
3. EXTRASTORE sp. z o.o.
BLT_4033205_4594fd45046bc6a35dd9262b2bd05f9dbe4f0d0838491dcc9067fe0c0022b673efc5a2f10ddc028a1354f0255d45d0f791bd7004fddb2a7144cdd28923df4c3e232bb0f49f0aad1754ce08630745e7de58ae097cca18c64b4a100e2fb6d1bf405fdf22445e54fec46bfef8516197f2f7826a6f879def9b650bec
dla</t>
  </si>
  <si>
    <t xml:space="preserve">skleptaniecwpowietrzu@gmail.com</t>
  </si>
  <si>
    <t xml:space="preserve">7272606660</t>
  </si>
  <si>
    <t xml:space="preserve">4033205</t>
  </si>
  <si>
    <t xml:space="preserve">+48504027205</t>
  </si>
  <si>
    <t xml:space="preserve">{'id': '86c3h9jm6', 'name': 'Taniec w powietrzu.pl Justyna Kozulska-Biesiada', 'status': 'akceptacja', 'color': '#008844', 'custom_type': None, 'team_id': '4659923', 'deleted': False, 'url': 'https://app.clickup.com/t/86c3h9jm6', 'access': True}</t>
  </si>
  <si>
    <t xml:space="preserve">86c3eujbx</t>
  </si>
  <si>
    <t xml:space="preserve">Opticoo Sp. z o.o. / PriusBrand</t>
  </si>
  <si>
    <t xml:space="preserve">28.07. - great i extra  - zdublowane tokeny 
11.06. 
Są zainteresowani, muszą wdrożyć nowy sklep i muszą zrobić eany - czekamy
· ID: BLT_4023539_f1954ab2e35b21a5319c3d949a1886ab896261c4d8b6e26aa7ddb99d85ca49f7ca6cd81ddb7fcb14237951f2d8a7d255181e0959bdeb595f554d9e8180796791ecf6dbabf9c76f7d4ec64d993713139e5edc9628ba641276b518bb2eda0c2d74ef6de430aa3dc4f23474fb1c8522bd5ed5ad574527d7353ac3a7 (PriusBrand) SM
· ID: BLT_4023539_d76392a7963768d506fd18f0d3fa24f4d06df937d2767d207bf2fb15178dcbfbafa2e99ffe492f69812d9cd2803b94016d0d8fadd956f50bb30dc15937d8b34161c9a533fd406a97784bdada80d9d307661e3753967af91ec716fea9d28ffddd1ae3f97148421e8ef96c88b303f3d60c44123f097a806261d48e (PriusBrand) GREAT
· ID: BLT_4023539_03e89b1146985351cb3654019d540bb7f77b4376ba755c229f679f2fa2ced55fcd62e01a1f4d1dec30e3ed803f10af04457a4d7d458c98e574530533f68f3c2e221819091e28f85196fd10c14570af98d02150d784421d4548d14f4885e76d277b03c1303e94a65ebc1fa2dbcb45e837b0bd5a32b28251e0686e (PriusBrand) EXTRA</t>
  </si>
  <si>
    <t xml:space="preserve">psk@opticoo.pl</t>
  </si>
  <si>
    <t xml:space="preserve">5223266418</t>
  </si>
  <si>
    <t xml:space="preserve">4023539</t>
  </si>
  <si>
    <t xml:space="preserve">+48668829755</t>
  </si>
  <si>
    <t xml:space="preserve">{'id': '86c4guejf', 'name': 'OPTICOO SPÓŁKA Z OGRANICZONĄ ODPOWIEDZIALNOŚCIĄ', 'status': 'merchants', 'color': '#87909e', 'custom_type': 3, 'team_id': '4659923', 'deleted': False, 'url': 'https://app.clickup.com/t/86c4guejf', 'access': True}</t>
  </si>
  <si>
    <t xml:space="preserve">{'id': '86c4gphm9', 'name': 'OPTICOO SPÓŁKA Z OGRANICZONĄ ODPOWIEDZIALNOŚCIĄ', 'status': 'akceptacja', 'color': '#008844', 'custom_type': None, 'team_id': '4659923', 'deleted': False, 'url': 'https://app.clickup.com/t/86c4gphm9', 'access': True}</t>
  </si>
  <si>
    <t xml:space="preserve">67</t>
  </si>
  <si>
    <t xml:space="preserve">86c3euf45</t>
  </si>
  <si>
    <t xml:space="preserve">EWNAR SPÓŁKA Z OGRANICZONĄ ODPOWIEDZIALNOSCIĄ</t>
  </si>
  <si>
    <t xml:space="preserve">sklep@ewnar.eu</t>
  </si>
  <si>
    <t xml:space="preserve">1231505870</t>
  </si>
  <si>
    <t xml:space="preserve">3033788</t>
  </si>
  <si>
    <t xml:space="preserve">885880060</t>
  </si>
  <si>
    <t xml:space="preserve">86c3etxpw</t>
  </si>
  <si>
    <t xml:space="preserve">EYOKA BŁAŻEJ MISZCZYŃSKI</t>
  </si>
  <si>
    <t xml:space="preserve">(EYOKA) SM BLT_5031740_5bcc8246faaaf8df34631c7d2aebfec9d4d0e4447d6048770a4a618fdce9c64166397ccba304ec928c5eba2dedf886ba49940f9de9e6ec7acbfe174701175c67481682ce8a86bee3c34d8dc6ad9717c69469a01e6f2125549f5d55a5bd66c635038627b0b1b1a5fbc8604ee8eea7946d2ba7cc7d7cf78dedaf4a
(EYOKA) GREAT
BLT_5031740_bec626f6ff7f40e569955dad759fb0c7b53639413712cd6b0339b9d072ce61ad11d90e20356deeed101768a284d4198969d0e390170dc691edab67e5f1c2f11cff998d6da9b6a3f69f0ea7bb13353a8d84f9a9a06e3ef832fa4404b7b667265bc79f735a5f2152beb888ad82b6633d47ff564204be283715ca98
(EYOKA) EXTRA
BLT_5031740_1444a47ca2f596741e6fcfbd294d3bb79cd912c4ddd24b1ac60dde5c20bd56baf5a2f57faf9605502fa8839da7f8b98cac3767ae13d167b7a015ce50e60166bbbb7c029caec5a1a83a8ca541a5cf3c6a289bda5c6896e17070edda70da112c2c4624d25479f02b7116089c733a4d36d53cbdfc042902ded1e7c0</t>
  </si>
  <si>
    <t xml:space="preserve">blazej.eyoka@gmail.com</t>
  </si>
  <si>
    <t xml:space="preserve">7492121806</t>
  </si>
  <si>
    <t xml:space="preserve">3037631</t>
  </si>
  <si>
    <t xml:space="preserve">+48506067565</t>
  </si>
  <si>
    <t xml:space="preserve">{'id': '86c3gkzf3', 'name': 'EYOKA SPÓŁKA Z OGRANICZONĄ ODPOWIEDZIALNOŚCIĄ', 'status': 'merchants', 'color': '#87909e', 'custom_type': 3, 'team_id': '4659923', 'deleted': False, 'url': 'https://app.clickup.com/t/86c3gkzf3', 'access': True}</t>
  </si>
  <si>
    <t xml:space="preserve">{'id': '86c3eyf5c', 'name': 'EYOKA', 'status': 'akceptacja', 'color': '#008844', 'custom_type': None, 'team_id': '4659923', 'deleted': False, 'url': 'https://app.clickup.com/t/86c3eyf5c', 'access': True}</t>
  </si>
  <si>
    <t xml:space="preserve">86c3etpbp</t>
  </si>
  <si>
    <t xml:space="preserve">JK Styl</t>
  </si>
  <si>
    <t xml:space="preserve">biuro@jkstyl.pl</t>
  </si>
  <si>
    <t xml:space="preserve">6861104885</t>
  </si>
  <si>
    <t xml:space="preserve">5424</t>
  </si>
  <si>
    <t xml:space="preserve">604823399</t>
  </si>
  <si>
    <t xml:space="preserve">86c3eq73g</t>
  </si>
  <si>
    <t xml:space="preserve">KAMARAN BIS Jan Bałandziuk</t>
  </si>
  <si>
    <t xml:space="preserve">BLT_22505_4e8820c98e89abec74f9f2036bcb7956bf4373ffc2b5700e8f13cecd8fd657ccad4235d21d47bf26f217beabfa3fdd289f9a6bbd1c0891d8dfa9f390da45cefa635dc672dbf0a80f4a4f7ee5f069f73257cbfe37eb80063639056f93d328386471448167090766770ff1ba25d6da5869aa029fae13b36ad4316d98
BLT_22505_936e94594c78cd446960eb0c8f8dacfc19fffa5a424a1c47f17cbe7df37f057b853eb52d9868d5f92158ea434ae3b889dccfdf1691d5a7b31aed7051a2e407c6c9dd259447fe5bf6c93f48cada982f1509f0c4ef2c27976ecd338c94084779f36046665ef1e30c71d9c2d335debbc3e88511ad0d06fc49c7a99010
BLT_22505_b08ce19ed061090f33761cae6104cec31433d191d1a942f04026b3f83d556a5f9bb1e71b339f3d528a16309822acae0e6aff8addafc5af1c1d1f70820cea34c9dc67c0925f6e6fda736784a6192971e1c86cb7e8f537108976f53bed0fb175217a90996550598cc97fa90b248972a21699ec5d48d3128f221569f2</t>
  </si>
  <si>
    <t xml:space="preserve">Top.online.pl@gmail.com</t>
  </si>
  <si>
    <t xml:space="preserve">5482170363</t>
  </si>
  <si>
    <t xml:space="preserve">22505</t>
  </si>
  <si>
    <t xml:space="preserve">+48500428904</t>
  </si>
  <si>
    <t xml:space="preserve">{'id': '86c3g5j5b', 'name': 'KAMARAN BIS Jan Bałandziuk', 'status': 'akceptacja', 'color': '#008844', 'custom_type': None, 'team_id': '4659923', 'deleted': False, 'url': 'https://app.clickup.com/t/86c3g5j5b', 'access': True}</t>
  </si>
  <si>
    <t xml:space="preserve">86c3ef66p</t>
  </si>
  <si>
    <t xml:space="preserve">DOMOTECHNIKA S.C.</t>
  </si>
  <si>
    <t xml:space="preserve">BLT_1002437_aee298ae3b6e539781d0624d73086a36b6865a5911c2bbcb051c2c30c2901c2ca85715edfc1bdb5d057c00d155d1ca3bb6957bfc25d0c53f4e5b23dbd0277f9e5117fd4db10999ae30a13f533f10d2bd68b8c27247a84b6974d1cf352c1f6cb7b1eb533700944ceca6c15695430ce0a2e5b11440aa46c15fa99e 
BLT_1002437_071f8d24afdf982af63ba3a2160ddf1bdfe3e3c1c9f1cbc108a24e0ff4c9cce6ed663783fddceb826a852302b7f893a0c87c49910271d693e136452826d6608229fe10333b40a416fcdd9172f985a14aa6a9b42a563ee54ba1187d5fc6a8511d1e31875ed6fcc102f0fb33e5429048a46bdc3eb70001e988dd75
BLT_1002437_75b1c6cb0caedacf162befdeea9330b33c61cafae8c4d343e5b7b8a6c1000cd9bbb997286b4e8bfedf79d9b2a51f473e4effa55fd7459cf41b7113e7cd9d57c6d7362b65e634e375298b5e6acee7186cba877f13a9a444ab796218053013132619859cd98cbd125b2b772d30b18d5cbf25ad1511193c0a699510</t>
  </si>
  <si>
    <t xml:space="preserve">domotechnika12@wp.pl</t>
  </si>
  <si>
    <t xml:space="preserve">8522599885</t>
  </si>
  <si>
    <t xml:space="preserve">1002437</t>
  </si>
  <si>
    <t xml:space="preserve">690-030-990</t>
  </si>
  <si>
    <t xml:space="preserve">1746669600000</t>
  </si>
  <si>
    <t xml:space="preserve">{'id': '86c3h88y2', 'name': 'Domotechnika s.c.', 'status': 'akceptacja', 'color': '#008844', 'custom_type': None, 'team_id': '4659923', 'deleted': False, 'url': 'https://app.clickup.com/t/86c3h88y2', 'access': True}</t>
  </si>
  <si>
    <t xml:space="preserve">86c3ef5f0</t>
  </si>
  <si>
    <t xml:space="preserve">BB REPUBLIC SPÓŁKA Z OGRANICZONĄ ODPOWIEDZIALNOŚCIĄ</t>
  </si>
  <si>
    <t xml:space="preserve">13.05 Umówiony na spotkanie techniczne, kończy przygotowanie oferty. 
Shumee
BLT_5019090_e9416457856ed956766bf3c31dbac4a8500da2db1d77a10f20f128eff27c128f39a678fbe449da4b7ce8655640ca9342815c81481498a795c59dc8af36169de6d7b732f17b643fb38a2ca3dca82d474232a85b17496fb424c35f7590e56d7455f70dc7615eda2836a496146442a459b1fb41caa6a4a516c1b14b
EXTRASTORE
BLT_5019090_05e992433cfbaf8eb6637ee2dbd8aaae0e90d283a9c7687a5781ef42738e64589ca5c009cbfedd5f1e1387e1624c37a1eb31dfff0c22b9a028a421ed9771d72c17194a15532879c3d691d5284e0ff3265d7ff6fb9e156168612e5037bd6ed39310918e1f86ff13fa8991e3e5f8ebba19e6e4d32e9b4880160d7f
GREATSTORE
BLT_5019090_bc4763a4f71dcebb826739d8d581b34720e18d644ca25eeb18bcc123e287e9ddfc03c25ff64b7a4c4428af56519969d934e06f2775dadac88b7169f968bb11125c573be34c1440fc76601358a397c1bb35ac4ca7a8ec65120fccabdb80925b1727564b8a0d16e6b1a2115a1de6668b7cf5fe46f8295444f978d6</t>
  </si>
  <si>
    <t xml:space="preserve">dawid@bowlandbone.com</t>
  </si>
  <si>
    <t xml:space="preserve">9581709583</t>
  </si>
  <si>
    <t xml:space="preserve">5019090</t>
  </si>
  <si>
    <t xml:space="preserve">+48519536746</t>
  </si>
  <si>
    <t xml:space="preserve">1746928800000</t>
  </si>
  <si>
    <t xml:space="preserve">{'id': '86c3fpejx', 'name': 'BB REPUBLIC sp. z o.o.', 'status': 'akceptacja', 'color': '#008844', 'custom_type': None, 'team_id': '4659923', 'deleted': False, 'url': 'https://app.clickup.com/t/86c3fpejx', 'access': True}</t>
  </si>
  <si>
    <t xml:space="preserve">86c3een7e</t>
  </si>
  <si>
    <t xml:space="preserve">Bea Beleza Sp. z o.o.</t>
  </si>
  <si>
    <t xml:space="preserve">Czy tutaj potrzebujemy przycisnąć coś?</t>
  </si>
  <si>
    <t xml:space="preserve">bartosz.filas@beabeleza.pl</t>
  </si>
  <si>
    <t xml:space="preserve">7792383864</t>
  </si>
  <si>
    <t xml:space="preserve">1007723</t>
  </si>
  <si>
    <t xml:space="preserve">+48618667756</t>
  </si>
  <si>
    <t xml:space="preserve">86c3edgat</t>
  </si>
  <si>
    <t xml:space="preserve">Fun with Mum Sp. z o.o.</t>
  </si>
  <si>
    <t xml:space="preserve">kontakt@funwithmum.pl</t>
  </si>
  <si>
    <t xml:space="preserve">1080014185</t>
  </si>
  <si>
    <t xml:space="preserve">3006</t>
  </si>
  <si>
    <t xml:space="preserve">792029209</t>
  </si>
  <si>
    <t xml:space="preserve">{'id': '86c3emzxv', 'name': 'Fun with Mum Sp. z o.o.', 'status': 'akceptacja', 'color': '#008844', 'custom_type': None, 'team_id': '4659923', 'deleted': False, 'url': 'https://app.clickup.com/t/86c3emzxv', 'access': True}</t>
  </si>
  <si>
    <t xml:space="preserve">86c3eb9uf</t>
  </si>
  <si>
    <t xml:space="preserve">KULYK GROUP SPÓŁKA Z OGRANICZONĄ ODPOWIEDZIALNOŚCIĄ</t>
  </si>
  <si>
    <t xml:space="preserve">info@kulykgroup.com</t>
  </si>
  <si>
    <t xml:space="preserve">5252849358</t>
  </si>
  <si>
    <t xml:space="preserve">4024971</t>
  </si>
  <si>
    <t xml:space="preserve">+48733888912</t>
  </si>
  <si>
    <t xml:space="preserve">https://handiwork.pl/</t>
  </si>
  <si>
    <t xml:space="preserve">{'id': '86c3ygrgz', 'name': 'Kulyk Group Sp. z o.o.', 'status': 'akceptacja', 'color': '#008844', 'custom_type': None, 'team_id': '4659923', 'deleted': False, 'url': 'https://app.clickup.com/t/86c3ygrgz', 'access': True}</t>
  </si>
  <si>
    <t xml:space="preserve">86c3eb2fj</t>
  </si>
  <si>
    <t xml:space="preserve">P.P.H. "WOJEWODZIC" Włodzimierz Wojewodzic</t>
  </si>
  <si>
    <t xml:space="preserve">SM: BLT_3032241_c8e4d053cddd9945710eba225089d58200cee831d2802134eb24d93855b7002ee1d72fc773e22d32534700f0a723ec4ed2540da9192f5d43e8cb603c067cb63bea4f2e8dae8faf4d428777600d4d723f7470d61d1ba43309925bcf460fb77e2cdcc9f771ea629cd5af30d166bca06867f5088e1a96f67b3c5a29
GS: BLT_3032241_e4937d758ba372e86e2e8bfab3e7cabfe867397f1956da9f93a4a70dca5775dcde880873d72bedd61cc10b767b37dbc4801d1272ea7a34fea94989d27feece4ea7206edfe35c37f6c26c9a2476af7d820c44ec0aa8d4cef85876204c0e6bb1f2bc2a54d79ebcc639bdf29c9e1ba016db9918cac67d5833aeef51
ES: BLT_3032241_65bc032eccdfa0163de0d37268b3bef7f273626759073bc256c68b9bbb1caa891f4312339b9e536f85d4f8f104781edc19e7f17caaacfb243f9ef1c290dceef34f60fdbe630319ac6fc41c27a6508324bf8197f2a478d70d875669feda2aebb635a23a1bcc920782cd85a3f41e93cd3b4cc4231cfee3e6b61c60</t>
  </si>
  <si>
    <t xml:space="preserve">b2b@wojewodzic.com.pl</t>
  </si>
  <si>
    <t xml:space="preserve">7341038326</t>
  </si>
  <si>
    <t xml:space="preserve">3032241</t>
  </si>
  <si>
    <t xml:space="preserve">+48660477997</t>
  </si>
  <si>
    <t xml:space="preserve">https://wojewodzic.com.pl/</t>
  </si>
  <si>
    <t xml:space="preserve">{'id': '86c41tw9t', 'name': 'P.P.H. WOJEWODZIC Włodzimierz Wojewodzic', 'status': 'merchants', 'color': '#87909e', 'custom_type': 3, 'team_id': '4659923', 'deleted': False, 'url': 'https://app.clickup.com/t/86c41tw9t', 'access': True}</t>
  </si>
  <si>
    <t xml:space="preserve">{'id': '86c3v3t0u', 'name': 'P.P.H. WOJEWODZIC Włodzimierz Wojewodzic', 'status': 'akceptacja', 'color': '#008844', 'custom_type': None, 'team_id': '4659923', 'deleted': False, 'url': 'https://app.clickup.com/t/86c3v3t0u', 'access': True}</t>
  </si>
  <si>
    <t xml:space="preserve">86c3eahnt</t>
  </si>
  <si>
    <t xml:space="preserve">BASKETO Emilian Tomczak</t>
  </si>
  <si>
    <t xml:space="preserve">Shumee S.A. - BLT_6004064_b030597c1e3c3910139454f15718cf3c419e46ec719aeaf28f6eb602aef9643bf7336355209895b02cb4725d743a6484e47752d0eb058df0001bd86842eb518f03b4c6a0089b5e141eb7480a6beb01bbbe4bb9eaac03586608f07506f9b42b03b1f4d6fea393db9d2a0868257f6ffb670d44772b11c92823ebef
GREATSTORE sp. z o.o.
BLT_6004064_5a156196c69fc64e7b460299ecf20967482a59bd826eb7268c887868c9df26020333e31826069bf82e1da94b653e9c1180820171e42f8d252774e262a1828c4cc8de4971a0bba617c75fcc0712ffa6edfd69c75af518a187072e39119958e8d17e279b1d9897a45347c3cb05ce0b4ecae9ef5c83b14e19c2a5a3
EXTRASTORE sp. z o.o.
BLT_6004064_123672e54f2950c2add8083835beb8c3144f34d702882c3f119261a76ad7e40525ffb8aab757088bc64577ac21212440dc84f925f494fd10d4009fd7fc6c3cf85350e96ee394b1a9971c6209672c2c7b54b570e28dcca15f2aea3f2b1b1aa6fde494ea5a69c4bba45181751d1254cbd7cdf061d4cf7ba849bba7</t>
  </si>
  <si>
    <t xml:space="preserve">emilian.tomczak@basketo.pl</t>
  </si>
  <si>
    <t xml:space="preserve">5562518963</t>
  </si>
  <si>
    <t xml:space="preserve">6004064</t>
  </si>
  <si>
    <t xml:space="preserve">+48605229878</t>
  </si>
  <si>
    <t xml:space="preserve">{'id': '86c3g2zfx', 'name': 'Basketo Emilian Tomczak', 'status': 'akceptacja', 'color': '#008844', 'custom_type': None, 'team_id': '4659923', 'deleted': False, 'url': 'https://app.clickup.com/t/86c3g2zfx', 'access': True}</t>
  </si>
  <si>
    <t xml:space="preserve">39</t>
  </si>
  <si>
    <t xml:space="preserve">86c3e96wu</t>
  </si>
  <si>
    <t xml:space="preserve">Lumarko Piotr Pałasz</t>
  </si>
  <si>
    <t xml:space="preserve">30.05 Otagował produkty tagiem Supermerchant.
Shumee 
BLT_10162_f988dde6303fded9b68df0bb7517274298ebc337a7ac074f45c098911b43a76410fec2dfbae0e1ce34eeeeefc1c013beadf76f5d2e5f3a09639be4b04adeaaa2e61c746fc6d129cf26b1d72c4bb9ee768f6ff000b67a42889be48f3729352756a9f2ade6e1f5ca74fb3011b2a24d1d25eccf7bc2f7f227ff3626d4
Greatstore
BLT_10162_f0ab7c8f2b25374c8d08aa3e37aec9ef0e69a7c90c04bb8604ca8cfdabfc7c41b6d6e425e142b45c99377f0f45bb973df034bf7974e9f813dd01d836fc8c6abc30aa908a096c42b29a2ae4508a4191766ae88d8b51cd8b632f9d03a579924b4cfe291e23b97f02f749d4ff5b8d3fe41b5bdae4ccc2688cece7e9a5
Extrastore
BLT_10162_6da9a9e21e18c579be1ebfd4c1740db321d7e4192a853b6ae4249d6e3b1861f39c7ea7f039c57480d173059c203a1dc25c24cd0c32db28a1e442f3a2c0200a909288a3114bef61f426645cd005916644cb02d3401a86712e985db9b997eca9d9f77087ec5ac97a3195c13798f0a2e5dad34bd0442d6c4fb5890e1c</t>
  </si>
  <si>
    <t xml:space="preserve">piotr.palasz@e-lumarko.pl</t>
  </si>
  <si>
    <t xml:space="preserve">5881162307</t>
  </si>
  <si>
    <t xml:space="preserve">10162</t>
  </si>
  <si>
    <t xml:space="preserve">604438560</t>
  </si>
  <si>
    <t xml:space="preserve">{'id': '86c3exb04', 'name': 'Lumarko Piotr Pałasz', 'status': 'akceptacja', 'color': '#008844', 'custom_type': None, 'team_id': '4659923', 'deleted': False, 'url': 'https://app.clickup.com/t/86c3exb04', 'access': True}</t>
  </si>
  <si>
    <t xml:space="preserve">86c3dyct3</t>
  </si>
  <si>
    <t xml:space="preserve">ARCHITEA PROSTA SPÓŁKA AKCYJNA</t>
  </si>
  <si>
    <t xml:space="preserve">o.dobrowolski@architea.biz</t>
  </si>
  <si>
    <t xml:space="preserve">9571170674</t>
  </si>
  <si>
    <t xml:space="preserve">4023540</t>
  </si>
  <si>
    <t xml:space="preserve">+48504032186</t>
  </si>
  <si>
    <t xml:space="preserve">1746583200000</t>
  </si>
  <si>
    <t xml:space="preserve">86c3dwvca</t>
  </si>
  <si>
    <t xml:space="preserve">FPUH Meblobol Bogdan Baran</t>
  </si>
  <si>
    <t xml:space="preserve">03.06 Sprawdza, ile produktów będzie w stanie udostępnić, jednocześnie pracuje nad poprawą opisów. Posiada dostępne produkty, jednak niektóre z nich przekraczają dopuszczalne gabaryty. Umówiony kontakt na 04.06 w celu potwierdzenia i dodania produktów. - Zrobiony import dostępnych 252 produktów.
BLT_3003493_5e3de13b59c063525dd5b5344d27ee915c207b6471710386b9bced87bfa96d6d289b4ba37eba4fa7b0ebcea28325f0d1cf2a1f46e88173a09092e820da3279bf5f0f8ae86d504f033d3e53fb52c68622bbcd27609e9d1f8b3f6f935ee092d99ebd811570883a8e8c6971ab7231799c41c562f04cf0f53bfe919d
BLT_3003493_479b59d612065174552098b792a4e383f50b21341adae3ad2884c60a31fdd417d659b305482e2d49c703479ca6096516b5b3831e04f9a2ed782fcd60dcc86ddc7002e9d9aa6fafb2d534e32466f279d5546ec9c0b6c17d4a8de6a9aa6b1cf21293b9f3dd965b59d5a16eda38f1c446f4e53eb85e074ced3b15d5
BLT_3003493_0d9b83f19ee57ce0f14f2d5ea1a6b8fe25aa7aa51d132b8617c30faa94599fd09705d9f5d8c2b70e0910b2581ac7d425bfc4223ff3e7f37f15ceb183bdbd58206cdacb9049e7c7ebb939b6afb1d3e164c976e01a0e50993569f9bedd421fef65b11ad9e570fb196642bbefc43ab04ff7874f718ead2dda077065</t>
  </si>
  <si>
    <t xml:space="preserve">biuro.mebledlawszystkich@gmail.com</t>
  </si>
  <si>
    <t xml:space="preserve">8132901106</t>
  </si>
  <si>
    <t xml:space="preserve">3003493</t>
  </si>
  <si>
    <t xml:space="preserve">+48535455185</t>
  </si>
  <si>
    <t xml:space="preserve">{'id': '86c3erq30', 'name': 'Firma Produkcyjno-Usługowo-Handlowa "Meblobol" Bogdan Baran', 'status': 'akceptacja', 'color': '#008844', 'custom_type': None, 'team_id': '4659923', 'deleted': False, 'url': 'https://app.clickup.com/t/86c3erq30', 'access': True}</t>
  </si>
  <si>
    <t xml:space="preserve">86c3du8f5</t>
  </si>
  <si>
    <t xml:space="preserve">Bjeska sp. z o.o sp.k.</t>
  </si>
  <si>
    <t xml:space="preserve">hurtownia@oddychasz.pl</t>
  </si>
  <si>
    <t xml:space="preserve">7792299980</t>
  </si>
  <si>
    <t xml:space="preserve">6004061</t>
  </si>
  <si>
    <t xml:space="preserve">+48516422334</t>
  </si>
  <si>
    <t xml:space="preserve">{'id': '86c4w4ufz', 'name': 'Bjeska sp. z o.o. sp.k.', 'status': 'akceptacja', 'color': '#008844', 'custom_type': None, 'team_id': '4659923', 'deleted': False, 'url': 'https://app.clickup.com/t/86c4w4ufz', 'access': True}</t>
  </si>
  <si>
    <t xml:space="preserve">89</t>
  </si>
  <si>
    <t xml:space="preserve">86c3drj4b</t>
  </si>
  <si>
    <t xml:space="preserve">EVERTREK MARCIN GAJEWSKI</t>
  </si>
  <si>
    <t xml:space="preserve">evertrek@evertrek.pl</t>
  </si>
  <si>
    <t xml:space="preserve">5921973964</t>
  </si>
  <si>
    <t xml:space="preserve">4008333</t>
  </si>
  <si>
    <t xml:space="preserve">+48696302113</t>
  </si>
  <si>
    <t xml:space="preserve">86c3dqxa7</t>
  </si>
  <si>
    <t xml:space="preserve">Fundacja SWT</t>
  </si>
  <si>
    <t xml:space="preserve">motoLEDySM:
BLT_8393_4a1e9530c21bcacaedc4e3acbf217cecf8eda9d3b510d08d472b4cea964f154ba63e616ac2620b51cf7c7720cee7cc8bbe68e538a1f9aff5696c80adead94a1f8e11ba583fbd123258c141e05c2ad31ce1bb7466457a431c8db44b1f9eb198a21340c5d88db73dcc0359dca8b53a95a804e0a81c9788bfa610da114
motoLEDyGREAT
BLT_8393_14abedc0678ddbab026beacd32649c681718a9066cb16cce9b7a3e70447619efe6c029b6f456ee1270e757b9176ea05c4ca414f792caff9097588eaac17aa753ca8305493aaf3286a632e923c1e670c5853cc153ea54a165eac89b9729b646521622f5cf0280eb8c921c06636b231a979bcf3659c4368a72ff89910
motoLEDyEXTRA
BLT_8393_d79bfba07f9908c67e802619394365c2b9da9552c9b59261b155f5e397ceb39415485cab60b7916dbe1cdb1a57e2969354c8689e65620e768f9666368c4b43fcf098804baf9455e848215e332e7c3dda4500688e7142d182cc0dda083203e55a2a42d4e1005f3fa26e1a31f5222c649de713c80be00edf089d6147e</t>
  </si>
  <si>
    <t xml:space="preserve">biuro@motoledy.pl</t>
  </si>
  <si>
    <t xml:space="preserve">5423229528</t>
  </si>
  <si>
    <t xml:space="preserve">8393</t>
  </si>
  <si>
    <t xml:space="preserve">+48513182597</t>
  </si>
  <si>
    <t xml:space="preserve">{'id': '86c3eff60', 'name': 'Podlaska Fundacja sportu, turystyki i ochrony przyrody SWT', 'status': 'merchants', 'color': '#87909e', 'custom_type': 3, 'team_id': '4659923', 'deleted': False, 'url': 'https://app.clickup.com/t/86c3eff60', 'access': True}</t>
  </si>
  <si>
    <t xml:space="preserve">{'id': '86c3e00vc', 'name': 'Podlaska Fundacja sportu, turystyki i ochrony przyrody SWT', 'status': 'akceptacja', 'color': '#008844', 'custom_type': None, 'team_id': '4659923', 'deleted': False, 'url': 'https://app.clickup.com/t/86c3e00vc', 'access': True}</t>
  </si>
  <si>
    <t xml:space="preserve">86c3dqty2</t>
  </si>
  <si>
    <t xml:space="preserve">Tojato Aleksandra Konecka</t>
  </si>
  <si>
    <t xml:space="preserve">TOJATO SM
BLT_3027249_b20c18fec58a2f768801a75b7cef5543f581a0682f6f9a4e0f26cf4338466ef76c68b0c19e619c535afded8e02c1aa7e7b88ae7245a5f3aa6c12debd390329330d37be0b2a2fd3dec3da8882ff42bcb084629314d91b4805114efcc48a9b1d81096c8677fc236a8862c2499e9c69ce1c3612bd75578bfd0a9c82
TOJATO GREAT:
BLT_3027249_bd6c94b0f5624f10a5e4aa1a16da4532ce73924064631dc37919ef22efbc1833a4fecb6e1c058f6142c74106b854063e234f1f824e06957707055e5958625331d4c4c2e01492400e990fbd2dd8703d23e03c37cda8a0f457dd035314a52d536d88338d195357ad9aeacd85dcbcca3da9b4e1f16dd1663803baec
TOJATO EXTRA:
BLT_3027249_40726d8c20580a0515e9c134d7fd046fbba3c7b91aee58f7d9127dae3f4c91e369546ccc8e3381447d1e40c77652069177194d9a7d13a4fc73fcce914e43c47ba19fddb34dd978b1763023183ca466f86bc10a1e511ac22ff41a944639c2b4ec30f0a4b1cf95d7fd31d13748ba1017ddc7156fdf2e1838b3a60f</t>
  </si>
  <si>
    <t xml:space="preserve">9662053098</t>
  </si>
  <si>
    <t xml:space="preserve">3027249</t>
  </si>
  <si>
    <t xml:space="preserve">798345733</t>
  </si>
  <si>
    <t xml:space="preserve">{'id': '86c3j5884', 'name': 'Tojato Aleksandra Konecka', 'status': 'merchants', 'color': '#87909e', 'custom_type': 3, 'team_id': '4659923', 'deleted': False, 'url': 'https://app.clickup.com/t/86c3j5884', 'access': True}</t>
  </si>
  <si>
    <t xml:space="preserve">{'id': '86c3h6v8z', 'name': 'Tojato Aleksandra Konecka', 'status': 'akceptacja', 'color': '#008844', 'custom_type': None, 'team_id': '4659923', 'deleted': False, 'url': 'https://app.clickup.com/t/86c3h6v8z', 'access': True}</t>
  </si>
  <si>
    <t xml:space="preserve">86c3dqe3t</t>
  </si>
  <si>
    <t xml:space="preserve">DDW LOGISTICS Spółka z Ograniczoną Odpowiedzialnością</t>
  </si>
  <si>
    <t xml:space="preserve">BLT_8106_396c837fc32cbe864d42e354df9a4fbc36a8cb6266f34159dacbeb424f6561972c3b98af306cd668c56e736e6c98cf222c280559d2812f9a7a4cc7316d06e3b38cf005f3cf9518224fb62db83a453e3befbe0dffb02df732bd26f2ad10d0145ca849784d3668be7ddd724bf9f1331b304e109a4a78edfd44a7fd4ab
BLT_8106_d75ace609923b26299ce94be06c4b8885f47b4d68fdd42da0ee1dd4c2a28cfe3c6eeabec86fa281a06c0ea55f1fdf084a082297362fc57c944b648a9ebae54d986b1f71ae79bf42330778150a8214ec48ef2904acb2857048f85fdafa7a4fda7c93106a545414636bb26bc13e60b2c839e818ee4f56a0115466490a
BLT_8106_75b472b9e29eeed985d4fc8422d9380959ecaa232217520a7d8624c3384a501a3002badddc86552bcaad4e2ff101af79112a772a26ab77d3eddd3bbe8ac013ece703bce378c5a68697162a159c891cc755fec00b10923d6df4c3724a97cc38314a97c7495db46784bd3837b260adefde3916342eb576cb7c7dddb30</t>
  </si>
  <si>
    <t xml:space="preserve">sklep.ddw@gmail.com</t>
  </si>
  <si>
    <t xml:space="preserve">1132881104</t>
  </si>
  <si>
    <t xml:space="preserve">8106</t>
  </si>
  <si>
    <t xml:space="preserve">+48888414345</t>
  </si>
  <si>
    <t xml:space="preserve">{'id': '86c3gktr2', 'name': 'DDW LOGISTICS Spółka z Ograniczoną Odpowiedzialnością', 'status': 'akceptacja', 'color': '#008844', 'custom_type': None, 'team_id': '4659923', 'deleted': False, 'url': 'https://app.clickup.com/t/86c3gktr2', 'access': True}</t>
  </si>
  <si>
    <t xml:space="preserve">86c3dqaj6</t>
  </si>
  <si>
    <t xml:space="preserve">P.H.U WIP-CAR PIOTR KOZIOŁ</t>
  </si>
  <si>
    <t xml:space="preserve">BLT_1000068_8c0c55c3fc7c3069570f7358a2484303a3599f785802deb4451bd9dbcaef3c371421f80e77862b76335632eac8a6fe54eabfa98fd610acc80ecd1dfeb751d05f4e61100050637d70cc37331f75111dd1271e8c0050b3f19ecafed3ec01992d1e6f935e6dd3dd31fb70385084db737aa9c20d2e3b95cb2e3be4e2
BLT_1000068_b7ec3557034cc1c923e7063234c5d67831817aed9722654419abd9bcdea583ffe3679974225da6e3de988c970c12ab53f842ef59128cb4c0b5fd891f9ce4e7573a0968545edf31bed162371d6bf839231098bad18877ab83277fbc0a2909b5c3ac6b43288fc2a005eadf475276a8fd37a001516a52e6a5a48bed
BLT_1000068_dd139facb24709402d87f057d9f37cbdcfc8936b612e6ea821b34feeff65847fb46924e9c58a4fecc69ba256eec7e91096044d92489fc6f442b7c57b3d64a842133dd3e7b35f85d15c15ce266ac2599f38cf06bfb61960dfbb241ff0d3ac4a6a138708b4f8f5d06da1da2636911c958946fe5909804c66fcac91</t>
  </si>
  <si>
    <t xml:space="preserve">sklep@wipcar.pl</t>
  </si>
  <si>
    <t xml:space="preserve">8331356858</t>
  </si>
  <si>
    <t xml:space="preserve">1000068</t>
  </si>
  <si>
    <t xml:space="preserve">+48601856880</t>
  </si>
  <si>
    <t xml:space="preserve">{'id': '86c3n6kqg', 'name': 'P.H.U WIP-CAR PIOTR KOZIOŁ', 'status': 'akceptacja', 'color': '#008844', 'custom_type': None, 'team_id': '4659923', 'deleted': False, 'url': 'https://app.clickup.com/t/86c3n6kqg', 'access': True}</t>
  </si>
  <si>
    <t xml:space="preserve">86c3dn0yp</t>
  </si>
  <si>
    <t xml:space="preserve">SUPER - LINE Marek Kowalczyk</t>
  </si>
  <si>
    <t xml:space="preserve">biuro@super-line.pl</t>
  </si>
  <si>
    <t xml:space="preserve">8241569800</t>
  </si>
  <si>
    <t xml:space="preserve">3040158</t>
  </si>
  <si>
    <t xml:space="preserve">+48723066277</t>
  </si>
  <si>
    <t xml:space="preserve">86c3dmfkn</t>
  </si>
  <si>
    <t xml:space="preserve">Arkadiusz Leśniak Truh.pl</t>
  </si>
  <si>
    <t xml:space="preserve">Kod połączenia SM:BLT_6001569_bf070911da3656184678d0e7df9472dcf6cb169939aacc8ac7385dffcb1d3d70b19565668440cd414941240a258398f2b0f74de3731f86098990b6951eb792583690d11ffd12057ae2d67bc788deae8bac3433355bcc8dd265992d066d1162f592e9e09d5fd78f213052b0baa080cb8649fa476bc1d7bc2b30d6
Kod połączenia GREAT:
BLT_6001569_df619e28aa4c2fb2742dac5cbe606a99a25d28968f8b502fa743ff71217c2b5aaa7c667211000426108c0f49fb0bd6380876f7959ac2d701e40b719eaf8ca741f2a0696c8d7b9906e23f234573029568548df6412fb5525c3950dc4ceec466e0afe6c8c16fee677656b519a931affb28dca2713ed1205d3f305a
Kod połączenia EXTRA:
BLT_6001569_23a420bdb0bca0b1c5b3d9c6417b1a400fda8878ad0aeb793d5f3f0cef3251f22dae1f0de9c2ddd22e82f6e5eeaa42efbe3843d6ba21a41d21ab611ad92ec635427d54b5262a9fb2f4aa6f7431b93511745a92ebf520fd1f2c4a7b58fce9d9c56a9eba6b68baa506e216cc98fd89f388eb6b3da63a01f1bbbe38
--</t>
  </si>
  <si>
    <t xml:space="preserve">info@truh.pl</t>
  </si>
  <si>
    <t xml:space="preserve">9541362110</t>
  </si>
  <si>
    <t xml:space="preserve">6001569</t>
  </si>
  <si>
    <t xml:space="preserve">+48664159731</t>
  </si>
  <si>
    <t xml:space="preserve">{'id': '86c3hrup6', 'name': 'Truh.pl Arkadiusz Leśniak', 'status': 'merchants', 'color': '#87909e', 'custom_type': 3, 'team_id': '4659923', 'deleted': False, 'url': 'https://app.clickup.com/t/86c3hrup6', 'access': True}</t>
  </si>
  <si>
    <t xml:space="preserve">{'id': '86c3hreum', 'name': 'Truh.pl Arkadiusz Leśniak', 'status': 'akceptacja', 'color': '#008844', 'custom_type': None, 'team_id': '4659923', 'deleted': False, 'url': 'https://app.clickup.com/t/86c3hreum', 'access': True}</t>
  </si>
  <si>
    <t xml:space="preserve">86c3dm7t5</t>
  </si>
  <si>
    <t xml:space="preserve">Groovyreality Marek Pokorski</t>
  </si>
  <si>
    <t xml:space="preserve">05.08. 
Problemy techniczne ( u Mateusz ) oraz zapytanie do Karoliny ENT czy ma jakieś info
ID: 19962 (Groovyreality.net Marek Pokorski) SH
BLT_19962_67d6ce13cfd658b44ea92fce7fe24990eb76aa116bf21ee52f91aef896cf03d645c53ba20da6a0afe71156913e89665768149ab571f1e9160632d1e72767866104f674c26b729ea78307a64a21068d359168b40651d8ce6e1828cc9564c98ef246bcd3e7f7fc0c4688c0b57e4f159f6796b4e9bef8da74bf6277d9
ID:  19962 (Groovyreality.net Marek Pokorski) GREAT
BLT_19962_c0c49651140cc61511d83a2c8bb69f055048b41fbc22dda941bc342db97c4fb7c12b79c456acf86634b311f3372ec82dd96267e81fee37a6e47481af7eb84b8e2bf47110c81f6d1dd5f49d718379d201d03c1323811e59dd59cc79c1fef556806d75885bfde2ca89f1813ff00ac2c80dff2a7a460cff7562709329
ID:  19962 (Groovyreality.net Marek Pokorski) EXTRA
BLT_19962_e87e6635561e92344ad83c68ee1ca1537c3efaa02869c51f7d066b89887c35d7bab7b080194925dd44508a296d02fec5bad47d1e33cd9b5617d90525423ff8fd91ea0a67846f902eade7cd30e11a4c8142b33bba3bedeb0d8090355d790039e7cfbb4d35876ce63260d9d4bce0dd3d8537342cf8aa20a507cbc5ea</t>
  </si>
  <si>
    <t xml:space="preserve">m.pokorski@groovyreality.pl</t>
  </si>
  <si>
    <t xml:space="preserve">7742903072</t>
  </si>
  <si>
    <t xml:space="preserve">19962</t>
  </si>
  <si>
    <t xml:space="preserve">+48535380795</t>
  </si>
  <si>
    <t xml:space="preserve">https://www.dystryktzero.pl/</t>
  </si>
  <si>
    <t xml:space="preserve">{'id': '86c4bguet', 'name': 'Groovyreality.net Marek Pokorski', 'status': 'akceptacja', 'color': '#008844', 'custom_type': None, 'team_id': '4659923', 'deleted': False, 'url': 'https://app.clickup.com/t/86c4bguet', 'access': True}</t>
  </si>
  <si>
    <t xml:space="preserve">60</t>
  </si>
  <si>
    <t xml:space="preserve">86c3dm2g6</t>
  </si>
  <si>
    <t xml:space="preserve">SHUMEE
BLT_1005054_30c0dcded2e28b2aeca519d1217b2eea897a436e5cf1ee95d2fec828295592c35daab7519591ce80ff6b3f6202834ebc5529c3ff27b152a2175f71f645cfc38ff8362946642f35df30b3a7ca3902aaf7184f9c868e04da0101a9ddeb8d198eff57d1e0c4549fd3b8497cd53797a4d430093e49bba8487f489757
 GREATSTORE - BLT_1005054_66906d932821d886e0a700649f6863ba4443329629dc1bab4d68eb86ccee5bbc79899ab659f13fbc19acbca9ee490d91ebd59b10260a50c87ecbf1df77cfa35843e1b84d0fab6d8fed9bad3498d335885ef969a07bf8f02506d02fe584d2edbd223e367aa9271658ec1e3dd27a3b50843a701942766c623548a3
  EXTRASTORE- 
BLT_1005054_730ab66b989b5b67f91484fd02a99c14f9643e6419f95e0012cf9afaa4dce37d8bd9b8a3dd7a911183abefdfdcaff67f3bef60baa0a84c5371ff4fe53af649ce5d4aea5f1768130ef1a6c465ea3ee9e2ab303fefac0fb0ee9c5869ca70766aa7628184cecbb207f89a211e182431ef935059bfc7301f5feb2606</t>
  </si>
  <si>
    <t xml:space="preserve">k.wilk@artegeist.com</t>
  </si>
  <si>
    <t xml:space="preserve">k.wil@artegist.com</t>
  </si>
  <si>
    <t xml:space="preserve">86c3dh98w</t>
  </si>
  <si>
    <t xml:space="preserve">MAX-DYWANIK Grzegorz Wojciechowski</t>
  </si>
  <si>
    <t xml:space="preserve">SM
BLT_5023399_3e9f6de792579e13df13fa9763531456b9575787bdd159de78b48886630bd4e44edd66f56556199cb5cfa4bae638f43d9e9b25e55635df5cf4b6d6b521f7f4212954c8a1e7378aaf300a53486552b44fd4b5868c5b3ed10bc421b2fd36f3b6101afa218ee175261860db3129ec4998eb38a079a666f68f5859f0
GREAT
BLT_5023399_a4b94f123d0d0cdda11ea56bda3c0d8c9ca843f74468551ec0c3a018dd8b8f52efbfe8dfac4386f8eede3562e51f71773523d9599f3ae950de2fa8df7ee4db40a3613394bfcbf75fc2a647952a87498fc62b334f2216e6ef8f3dfc506a6f4e6655056519641e1f7c484502c6bead3cf8225be5edc142121ac0d7
EXTRA
BLT_5023399_017603d6080c294d88767bc66dc5b2542bc121b67d73e9ca8b1281024c9f9919382c36f3d6681136b338893ed87bd3b866f97947780dc843512eda2b3840139707fd2e6623fb92c0927aa71a578c9070541445be4cb65c3da1f2004bc09794da42fa5a65b9fabdc650ada4ec8967847ce2dea65b54ee70476edd</t>
  </si>
  <si>
    <t xml:space="preserve">mateusz.wojciechowski@max-dywanik.pl</t>
  </si>
  <si>
    <t xml:space="preserve">9680085252</t>
  </si>
  <si>
    <t xml:space="preserve">1606</t>
  </si>
  <si>
    <t xml:space="preserve">605 210 270</t>
  </si>
  <si>
    <t xml:space="preserve">{'id': '86c4tv1j7', 'name': 'MAX-DYWANIK Grzegorz Wojciechowski', 'status': 'merchants', 'color': '#87909e', 'custom_type': 3, 'team_id': '4659923', 'deleted': False, 'url': 'https://app.clickup.com/t/86c4tv1j7', 'access': True}</t>
  </si>
  <si>
    <t xml:space="preserve">{'id': '86c4rafn8', 'name': 'MAX-DYWANIK Grzegorz Wojciechowski', 'status': 'akceptacja', 'color': '#008844', 'custom_type': None, 'team_id': '4659923', 'deleted': False, 'url': 'https://app.clickup.com/t/86c4rafn8', 'access': True}</t>
  </si>
  <si>
    <t xml:space="preserve">86c3da843</t>
  </si>
  <si>
    <t xml:space="preserve">AD CRAS SPÓŁKA CYWILNA</t>
  </si>
  <si>
    <t xml:space="preserve">1. Shumee S.A. BLT_3029870_03dbffcd54ef743c37ee75d24a7cdfa0cf09d51dc2dac679355906bf89fa828a814d8fd37e56f0fa7839fd59c1817a01158f1861b2aa0dc903e9e90da00fec458aa9cb680af69a917ea6506bada8b39a6e65d2593e7a875c6f545ed0e86cc6fa4cfff32765c6947755729b48af041d0240672e60b4b62faa4130
2. GREATSTORE sp. z o.o. BLT_3029870_3fdb527a63a1d2c7df3443b6132973c7531530a949f7ae414ef9f2c281ca3b3c638a72a3b6af2ec2e502727f571faf056f6a6dcfdc2b1b702ea9cbca0d5cbeebc7ce5987b61cac9fe7220463839ec5645833d75b60570c79765be34b0854d4528c5e57deae1b97bcac03205cec03aa74adb80a8bfe5150687c40
3. EXTRASTORE sp. z o.o. BLT_3029870_6e2882ddec4cee7da2c8bb5536804aa8f641785c5335cfa8b4a4fb5d3eb181ba40db0237374b7753aa6aa23b3de0f83614c043e293213987d9e5e8d436986074281aa5b82826384ecbbc6cf618bd8b5fafaa801c4a3a8ec5cd98cece69e45273c7e7a7c651618c9f84d08b9a336466fef41841449b5404a23818</t>
  </si>
  <si>
    <t xml:space="preserve">bl@adcras.pl</t>
  </si>
  <si>
    <t xml:space="preserve">8442375511</t>
  </si>
  <si>
    <t xml:space="preserve">3029870</t>
  </si>
  <si>
    <t xml:space="preserve">+48571933144</t>
  </si>
  <si>
    <t xml:space="preserve">https://sklepledy.pl</t>
  </si>
  <si>
    <t xml:space="preserve">{'id': '86c3edq7y', 'name': 'AD CRAS Spółka Cywilna', 'status': 'akceptacja', 'color': '#008844', 'custom_type': None, 'team_id': '4659923', 'deleted': False, 'url': 'https://app.clickup.com/t/86c3edq7y', 'access': True}</t>
  </si>
  <si>
    <t xml:space="preserve">86c3d52m7</t>
  </si>
  <si>
    <t xml:space="preserve">RYBARZ SPÓŁKA Z OGRANICZONĄ ODPOWIEDZIALNOŚCIĄ</t>
  </si>
  <si>
    <t xml:space="preserve">info@rybarz.pl</t>
  </si>
  <si>
    <t xml:space="preserve">6472589871</t>
  </si>
  <si>
    <t xml:space="preserve">6005228</t>
  </si>
  <si>
    <t xml:space="preserve">+48507057813</t>
  </si>
  <si>
    <t xml:space="preserve">https://www.ekookno.pl/</t>
  </si>
  <si>
    <t xml:space="preserve">1746496800000</t>
  </si>
  <si>
    <t xml:space="preserve">86c3d48gj</t>
  </si>
  <si>
    <t xml:space="preserve">KAZI-MEB Jarosław Kazimierski</t>
  </si>
  <si>
    <t xml:space="preserve">biuro@kazi-meb.pl</t>
  </si>
  <si>
    <t xml:space="preserve">6671749768</t>
  </si>
  <si>
    <t xml:space="preserve">3009896</t>
  </si>
  <si>
    <t xml:space="preserve">+48609909083</t>
  </si>
  <si>
    <t xml:space="preserve">86c3d2g6t</t>
  </si>
  <si>
    <t xml:space="preserve">MEGAT Dariusz Branny</t>
  </si>
  <si>
    <t xml:space="preserve">BLT_6361_151015197da575e6de8a25ca468314ec8dee5bda25be265b06b95b68ec44801337da80292154354f90b3a7ea71d25c27bc2f7adf596f9e0e7ba81ec576c45e753ab6d00d3888b2c7993f9a6226c1d3533dbcfe8a895e48b954ce849cd87320b037c6cd2fd9b4f69420f64585cad1e4411bc725288f7b8217b3c895c
BLT_6361_dc917cdd99639bfb632308e198bfc6e7d174329f36de1e1b29fcad7b9d31e77fbc7052752247bdf01d985290f443c92eb80c380e8d7acf17e8cc60a4d25669860bb28b71edf12f0aebfc49aa43e38885ede0c4907a63e0ffa6bf8b4583d9bfc642bdb2a427291744984ea49e5b0689fa84c172f51b27ae10560e9cf
BLT_6361_24bc7ba979f6902ea106eeaa486dea7dcf9e7b1b13d015e66e8b5bc1d9e8460c261b9d321c65e9ac739c074df6c355dec8f2607ab25a205520520a320be52982a9df83016401d1c3f6258a065e14933ab1dcfbd491acf3336dd50185b03f44df8b7a651dba720f684b7744aac3e86c0b508a97cf4a8c85dbbc5b703</t>
  </si>
  <si>
    <t xml:space="preserve">megat@poczta.onet.pl</t>
  </si>
  <si>
    <t xml:space="preserve">5481281095</t>
  </si>
  <si>
    <t xml:space="preserve">6361</t>
  </si>
  <si>
    <t xml:space="preserve">602583024</t>
  </si>
  <si>
    <t xml:space="preserve">https://www.coricamo.pl/</t>
  </si>
  <si>
    <t xml:space="preserve">{'id': '86c3ek4d4', 'name': 'MEGAT Dariusz Branny', 'status': 'merchants', 'color': '#87909e', 'custom_type': 3, 'team_id': '4659923', 'deleted': False, 'url': 'https://app.clickup.com/t/86c3ek4d4', 'access': True}</t>
  </si>
  <si>
    <t xml:space="preserve">{'id': '86c3duftw', 'name': 'MEGAT Dariusz Branny', 'status': 'akceptacja', 'color': '#008844', 'custom_type': None, 'team_id': '4659923', 'deleted': False, 'url': 'https://app.clickup.com/t/86c3duftw', 'access': True}</t>
  </si>
  <si>
    <t xml:space="preserve">86c3d1jpd</t>
  </si>
  <si>
    <t xml:space="preserve">Evedream Ewa Przewięźlikowska</t>
  </si>
  <si>
    <t xml:space="preserve">2004tomek@interia.pl</t>
  </si>
  <si>
    <t xml:space="preserve">6792158658</t>
  </si>
  <si>
    <t xml:space="preserve">13748</t>
  </si>
  <si>
    <t xml:space="preserve">513097515</t>
  </si>
  <si>
    <t xml:space="preserve">86c3d0hjj</t>
  </si>
  <si>
    <t xml:space="preserve">Moledo Łytka i Krowiorz Spółka Jawna</t>
  </si>
  <si>
    <t xml:space="preserve">11.06. 
wymiary / wagi 
określić kurierów</t>
  </si>
  <si>
    <t xml:space="preserve">biuro@moledo.pl</t>
  </si>
  <si>
    <t xml:space="preserve">6192055111</t>
  </si>
  <si>
    <t xml:space="preserve">2000076</t>
  </si>
  <si>
    <t xml:space="preserve">+48690426424</t>
  </si>
  <si>
    <t xml:space="preserve">{'id': '86c4pmu8h', 'name': 'Moledo Łytka i Krowiorz Spółka Jawna', 'status': 'merchants', 'color': '#87909e', 'custom_type': 3, 'team_id': '4659923', 'deleted': False, 'url': 'https://app.clickup.com/t/86c4pmu8h', 'access': True}</t>
  </si>
  <si>
    <t xml:space="preserve">86c3d0f36</t>
  </si>
  <si>
    <t xml:space="preserve">PHU Malwa</t>
  </si>
  <si>
    <t xml:space="preserve">biuro@e-zabawki.sklep.pl</t>
  </si>
  <si>
    <t xml:space="preserve">6221004637</t>
  </si>
  <si>
    <t xml:space="preserve">4022442</t>
  </si>
  <si>
    <t xml:space="preserve">+48601719064</t>
  </si>
  <si>
    <t xml:space="preserve">86c3d0bkt</t>
  </si>
  <si>
    <t xml:space="preserve">Centrum Sportu s. c. Hurt-Detal Emilia Nawojczyk &amp; Paweł Nawojczyk</t>
  </si>
  <si>
    <t xml:space="preserve">patryk@centrumsportu.pl</t>
  </si>
  <si>
    <t xml:space="preserve">5632302005</t>
  </si>
  <si>
    <t xml:space="preserve">2587</t>
  </si>
  <si>
    <t xml:space="preserve">+48508305325</t>
  </si>
  <si>
    <t xml:space="preserve">86c3cg7bw</t>
  </si>
  <si>
    <t xml:space="preserve">"GOPOL" Spółka z ograniczoną odpowiedzialnością</t>
  </si>
  <si>
    <t xml:space="preserve">5040697_GOPOL SM 
BLT_5040697_ce8c313335d6296c8e9013ee8e43e26305ec44c38ba2a1db74ee2f639c4030a88637dde09cfbac2468506454b08dd6a208e315eaa24d42e1253df5203f1aa0169124060ad0d437b5c6d77f9331642fd2ca2974d1aefece99115c4d78a757999b6f6d8e6fc58be4a7e75b79dde417d5798dea19d98a5b747b3eca 
5040697_GOPOL GREAT 
BLT_5040697_3a7c64724ca71a62a790680fc92c01ce0ffb66a0701e82940a8e3865ffe30059dc6f049e7f5cbfe07e270b0ccc7cdae51986efb90eb84325cd78620ca0f191e1e550a55c41fb3b886c3e08a0ff2beba056a3f4cf802a39e1c573df2e4bfbd408cf44b8a67ff2c393dce1e26a3c3717481f4f5c19bc1d831af821 
5040697_GOPOL EXTRAT 
BLT_5040697_0bc2a447f30820d11e050a46604bcef550c3e8a5221ce0fe9309a0a50e78e1b9c6aa8db029062790d1b141b5995716090b690525857a57ee35b1f94327bf9a65088aa85c7513a47380f0dad4204d512f0ffa7796b4817e1ffb65d5d365dbe8f23e7d9bb2662332c9de1432f60c57ef825c889c3cf33fa3ac08d1</t>
  </si>
  <si>
    <t xml:space="preserve">wojciech.adamski@gopol.pl</t>
  </si>
  <si>
    <t xml:space="preserve">6170001303</t>
  </si>
  <si>
    <t xml:space="preserve">5040697</t>
  </si>
  <si>
    <t xml:space="preserve">+48661948875</t>
  </si>
  <si>
    <t xml:space="preserve">1746410400000</t>
  </si>
  <si>
    <t xml:space="preserve">{'id': '86c3m7h57', 'name': 'GOPOL sp. z o.o.', 'status': 'merchants', 'color': '#87909e', 'custom_type': 3, 'team_id': '4659923', 'deleted': False, 'url': 'https://app.clickup.com/t/86c3m7h57', 'access': True}</t>
  </si>
  <si>
    <t xml:space="preserve">{'id': '86c3exgmv', 'name': 'GOPOL sp. z o.o.', 'status': 'akceptacja', 'color': '#008844', 'custom_type': None, 'team_id': '4659923', 'deleted': False, 'url': 'https://app.clickup.com/t/86c3exgmv', 'access': True}</t>
  </si>
  <si>
    <t xml:space="preserve">86c3cg2w7</t>
  </si>
  <si>
    <t xml:space="preserve">PrimeSale Jakub Cichoń</t>
  </si>
  <si>
    <t xml:space="preserve">09.07. - merchant w żaden sposób nie jest zaangażowany w proces ( mail ostatniej szansy ) 
04.06 Przygotowują katalog, będą gotowi po weekendzie. 
BLT_4005807_9e5ceaa025130e6aafa485ff3100081fddf9d11418896d2c0f2be556399d9984af109e14a224df8a9fbceed571980fac810a6f5e63d2391b7c2a2da636a8a927d137fba0c45014949a1c751e10046ce9d9c874ed04be49b36112e9748acf7b4458a00c422d2714c8177897307c2e21ac7a8afb329445e37bb0a0
BLT_4005807_faba401d8321ab5b2a604591606ec56af4377a5c723242e1e9362de92032db3d01f8128d855439171976d76256af9e32e43c7f27ed594a23249212930efc93b881c58c19ee84640afada7a2c9c1f9b854ab7ee3a872039ddfeb32afbcafa8b8af2c817a7b479154510a1a1fe589123299268adb4d4ad7819e88d
BLT_4005807_3b344f1410e455ecbc4693812c315748e7563cd44bd953a2b9f3a1e95d439632936a520ddece5b96027ed58d1f8c33d0c785d290524a7222d301ef50e9de2800df771e2e9b15cb43745dcaabb162ed3e980cffac8d8b45031ac886d924530bc91c92a7fdbb326216900e6365d06179d3f10f5417606b3e9f4fa1</t>
  </si>
  <si>
    <t xml:space="preserve">info@primesale.pl</t>
  </si>
  <si>
    <t xml:space="preserve">6381718564</t>
  </si>
  <si>
    <t xml:space="preserve">4005807</t>
  </si>
  <si>
    <t xml:space="preserve">+48888266899</t>
  </si>
  <si>
    <t xml:space="preserve">{'id': '86c3hkkec', 'name': 'PRIMESALE JAKUB CICHOŃ', 'status': 'akceptacja', 'color': '#008844', 'custom_type': None, 'team_id': '4659923', 'deleted': False, 'url': 'https://app.clickup.com/t/86c3hkkec', 'access': True}</t>
  </si>
  <si>
    <t xml:space="preserve">86c3cf5nu</t>
  </si>
  <si>
    <t xml:space="preserve">MU-1 SPÓŁKA Z OGRANICZONĄ ODPOWIEDZIALNOŚCIĄ</t>
  </si>
  <si>
    <t xml:space="preserve">1 kod połączenia:
BLT_3001668_5ab9927ce700595cf4e7013a121724ce139c10d967eb1fd581171425777d4247c7f908b94e339fada3767df07b46b33cbe0643ca695088b12e6944b457ead5c7622a9c32084da5afff263d386961b2f8b37d0e898f26ea8d797f3d01b7047d46749f646d61cfd96c4a51503feb3c6a972931b048f556790f1ca0
2 kod połączenia:
BLT_3001668_9e7b2862b7a206c4e2f9f6b1e2301c2a9e65cde2ff1335efddca74486177be742be955f6435bcebd34afab5a44619382b83e1801bbe2f41e61f9fe920ce8e1ebc67878b4af35a96875b8b036abf75df69eb6a6a763b6ebc141e2eb8ba547c02e6b3bb7fc80a293cf604699fc84c14393082bf56a24747580cc26
3 kod połączenia:
BLT_3001668_9f510fe9987b9bf7e1f96b10b2fa4052d4d02057c0903e2204ab1511c8739d8524eff20ab5bdf38aa7e642548a4639a7f9c90b15f2d4d7c1b4f503db6bf7260c261c2708bfb7a3fef3c3c13192c2be27a9bb4e1d4f76ff1a3928b4a0e44e7a5d2e192abe6c69d661b186572d7d01b9dc356f06069ba7003eaa5a</t>
  </si>
  <si>
    <t xml:space="preserve">contact@wallvy.com</t>
  </si>
  <si>
    <t xml:space="preserve">8971857291</t>
  </si>
  <si>
    <t xml:space="preserve">3001668</t>
  </si>
  <si>
    <t xml:space="preserve">+48508400010</t>
  </si>
  <si>
    <t xml:space="preserve">{'id': '86c3exvew', 'name': 'MU-1 Sp. z o.o.', 'status': 'akceptacja', 'color': '#008844', 'custom_type': None, 'team_id': '4659923', 'deleted': False, 'url': 'https://app.clickup.com/t/86c3exvew', 'access': True}</t>
  </si>
  <si>
    <t xml:space="preserve">86c3cdgww</t>
  </si>
  <si>
    <t xml:space="preserve">Prol Rafał Maloch</t>
  </si>
  <si>
    <t xml:space="preserve">rafal@valdoro.pl</t>
  </si>
  <si>
    <t xml:space="preserve">6342486517</t>
  </si>
  <si>
    <t xml:space="preserve">22374</t>
  </si>
  <si>
    <t xml:space="preserve">+48883933663</t>
  </si>
  <si>
    <t xml:space="preserve">86c3ccteb</t>
  </si>
  <si>
    <t xml:space="preserve">ZAKŁADY CHEMICZNE "UNIA" SPÓŁDZIELNIA PRACY</t>
  </si>
  <si>
    <t xml:space="preserve">m.stachowiak@unia.pl</t>
  </si>
  <si>
    <t xml:space="preserve">7770001803</t>
  </si>
  <si>
    <t xml:space="preserve">3001568</t>
  </si>
  <si>
    <t xml:space="preserve">+48601366340</t>
  </si>
  <si>
    <t xml:space="preserve">86c3ccr29</t>
  </si>
  <si>
    <t xml:space="preserve">Marbex sp.z o.o.</t>
  </si>
  <si>
    <t xml:space="preserve">BLT_4027761_f275ba861bfc64c0097099e87d83c11eec463e78df00839b2e423651d63ddaed98991d5776e90e793f733988c31ce92c1cd1d96bb998b19942df261c849876cb2d561e16cbc549ce4a1d7a972dd78e852732e8d1df5ade75b1e41db94ba3d362a32b28bf6d73b51e13cffdcb3ea67fb234fe98013def3ce39abe
BLT_4027761_33061db612dd4351fbe88fed2373695e3a4b65593ca22534c483ba45bfe7055f18c9e2048ae0180b4d6aa3ae414f93ec7f4014bcd07d949346b2d1dbcc2d0c123fe975bc4b8a56ea68cb1aaabc1bca6138b357d9975949412e79080c17d2caaa861be74d2ee392d3a9c28094886e130f1585831488afcc99e4aa
 BLT_4027761_afcd4c3bddde60b8528b111195bfac63e89fce03db0ce68f0055616dc826f4c90df8a4c2fa4bfa30cba7b8133fe9162934a9ac766a16ddbe7f1380998080d83a3896b9b761c8bedeb34db5ef2cc29ed17841b10ffda498e8a9707d0c037e7294c480faf2bed39df5c08369554c033ad548d449a73bd0287dd0aa</t>
  </si>
  <si>
    <t xml:space="preserve">techniczny@dywanstyl.pl</t>
  </si>
  <si>
    <t xml:space="preserve">7731009232</t>
  </si>
  <si>
    <t xml:space="preserve">4027761</t>
  </si>
  <si>
    <t xml:space="preserve">+48604506167</t>
  </si>
  <si>
    <t xml:space="preserve">{'id': '86c3f19rz', 'name': 'Marbex Sp. z o.o.', 'status': 'merchants', 'color': '#87909e', 'custom_type': 3, 'team_id': '4659923', 'deleted': False, 'url': 'https://app.clickup.com/t/86c3f19rz', 'access': True}</t>
  </si>
  <si>
    <t xml:space="preserve">{'id': '86c3eym55', 'name': 'Marbex Sp. z o.o.', 'status': 'akceptacja', 'color': '#008844', 'custom_type': None, 'team_id': '4659923', 'deleted': False, 'url': 'https://app.clickup.com/t/86c3eym55', 'access': True}</t>
  </si>
  <si>
    <t xml:space="preserve">86c3cb0ek</t>
  </si>
  <si>
    <t xml:space="preserve">G-TRONIC SPÓŁKA Z OGRANICZONĄ ODPOWIEDZIALNOŚCIĄ</t>
  </si>
  <si>
    <t xml:space="preserve">michal@g-tronic.pl</t>
  </si>
  <si>
    <t xml:space="preserve">7543247903</t>
  </si>
  <si>
    <t xml:space="preserve">5026092</t>
  </si>
  <si>
    <t xml:space="preserve">+48511724444</t>
  </si>
  <si>
    <t xml:space="preserve">86c3cafr2</t>
  </si>
  <si>
    <t xml:space="preserve">DISPOL2 PIOTR DUSIŁO</t>
  </si>
  <si>
    <t xml:space="preserve">centrumokazji1@gmail.com</t>
  </si>
  <si>
    <t xml:space="preserve">7922312421</t>
  </si>
  <si>
    <t xml:space="preserve">3026859</t>
  </si>
  <si>
    <t xml:space="preserve">535023901</t>
  </si>
  <si>
    <t xml:space="preserve">86c3c8ujx</t>
  </si>
  <si>
    <t xml:space="preserve">LTDC Sp. z o.o.</t>
  </si>
  <si>
    <t xml:space="preserve">krystian.stolecki@luxtrade.pl</t>
  </si>
  <si>
    <t xml:space="preserve">6381857113</t>
  </si>
  <si>
    <t xml:space="preserve">3007242</t>
  </si>
  <si>
    <t xml:space="preserve">86c3c82n2</t>
  </si>
  <si>
    <t xml:space="preserve">PMMT SPÓŁKA Z OGRANICZONĄ ODPOWIEDZIALNOŚCIĄ</t>
  </si>
  <si>
    <t xml:space="preserve">BLT_3015288_89e737fc1f3b6686d10852afe75e25ad55d806eff2da6fa29eb90a825ce6a5f6029cc9ca0983fbff32b2bfdbb2b0c36545efc13338dbe9ae62d9d13fdbdbfc69656c0f8175d3c2e0ea0ec701dc235f51166e29a71e26b813f534dd65364d4ed4d397b427eab216072154a0760e95f7595ec1ca6a5931a6f4ed05
BLT_3015288_b534f35decc7d0f11eeecf19b3e4f8e20ced4a8084d72e5212ea6c506c241d4d8590aae0e94f383294ec4d04735a40202cfd54acfdd18f1565812cd443d5e3f0f62f824371677efa7b07c727b88eb435e954a800fd3ce58f580be99dbce348f47c34ca873778722c32998694a3bb49b5a4acd344224f879c83c5 
BLT_3015288_dc57b26be2b02b82ffc3e94dfa4b53212917f0fe83e819863a685981cdab110aa9333ced9df41697bc00a2127b819b86b3afa7bc7a68ac016837e706bf66581c3a738e832f66385326ca85275049a5fb54bd87b7a034f9a2219b5e845fe0ea06d4bebc102450edd4421f3d19335daa5994b47291eaef0cf7592e</t>
  </si>
  <si>
    <t xml:space="preserve">finance@pmmt.pl</t>
  </si>
  <si>
    <t xml:space="preserve">7792440266</t>
  </si>
  <si>
    <t xml:space="preserve">3015288</t>
  </si>
  <si>
    <t xml:space="preserve">+48501632064</t>
  </si>
  <si>
    <t xml:space="preserve">https://pmmt.pl/</t>
  </si>
  <si>
    <t xml:space="preserve">{'id': '86c3m64j6', 'name': 'PMMT Sp. z o.o.', 'status': 'akceptacja', 'color': '#008844', 'custom_type': None, 'team_id': '4659923', 'deleted': False, 'url': 'https://app.clickup.com/t/86c3m64j6', 'access': True}</t>
  </si>
  <si>
    <t xml:space="preserve">86c3b17k0</t>
  </si>
  <si>
    <t xml:space="preserve">KRZYSZTOF RUTKOWSKI "TRADE - IN"</t>
  </si>
  <si>
    <t xml:space="preserve">SM: 
BLT_1005458_2a6bb30ac76ba58f7089e6fac015f470ce42b4dfbf65b079adf75f7dc315cee649bc0dca16a5033f1c65c3dad33b891414960f3d75b3d8ae2b99e827ec7bca759a3dd4f09c110abd971a403091e86fc6c7be878a181a082d9965d6e361edff811e74bd40cc2f0d7857359b0bfac285042ec1d60d24688f78c8f6
GS:
BLT_1005458_26712904d11b0e8c622b58c0dbc638c8597423a5b128e4e79d9112ff8db9f478ba2b834ed3e3bbce6dbe2054f230c4166ac6549c24729d2ca8a949bdbce7a6014f5fa8b71f4085bff9a1fdfc7b3c36cc0dbed2afad1439a19087b551a273149a29c7f31cc5ae3fd0360df3d8df4c3401f946f90acd935e311c05
ES:
BLT_1005458_5df0a1c79d9ce69b4f22067805bc56a57979d5bdc91d80c7361fe5210f66c4d31395d78a3e20f32d7504a213314648c09a0db23fd4a54f9a0c33d26a026a5a4106000b94b290d9832a5ce06b187ab5a5e61e35e190fcf4e862be8cfb4cc77cbd7587f3eebb8af391572f840e310e156a42c4ff9cbc84265fe664</t>
  </si>
  <si>
    <t xml:space="preserve">sklep@ubierzsie.com</t>
  </si>
  <si>
    <t xml:space="preserve">7811751057</t>
  </si>
  <si>
    <t xml:space="preserve">1005458</t>
  </si>
  <si>
    <t xml:space="preserve">+48502362700</t>
  </si>
  <si>
    <t xml:space="preserve">http://www.ubierzsie.com ; www.onstock.pl</t>
  </si>
  <si>
    <t xml:space="preserve">{'id': '86c429rhv', 'name': 'KRZYSZTOF RUTKOWSKI "TRADE-IN"', 'status': 'merchants', 'color': '#87909e', 'custom_type': 3, 'team_id': '4659923', 'deleted': False, 'url': 'https://app.clickup.com/t/86c429rhv', 'access': True}</t>
  </si>
  <si>
    <t xml:space="preserve">{'id': '86c3t4x52', 'name': 'Trade-in Krzysztof Rutkowski', 'status': 'akceptacja', 'color': '#008844', 'custom_type': None, 'team_id': '4659923', 'deleted': False, 'url': 'https://app.clickup.com/t/86c3t4x52', 'access': True}</t>
  </si>
  <si>
    <t xml:space="preserve">86c3ah5yc</t>
  </si>
  <si>
    <t xml:space="preserve">STICKERWALL SPÓŁKA Z OGRANICZONĄ ODPOWIEDZIALNOŚCIĄ</t>
  </si>
  <si>
    <t xml:space="preserve">SHUMEE - 
BLT_6000902_e66eb15a1b73b37056c72cd5b8152ea1e8159b336d9fddc8cd861ec48295217677dc932630213899f6c2fa109c8c9e624545a3dc90cc4ff086bd13dbae7d0fd63f4e57bf7641e0c404007d18ad3fecdb31ad87236a012b2c6b58c44a12d5f17763f3d0f4d92e8ecc32fc9df6cf403eb53d90b96ac6aff5ae8c2d
GREAT - BLT_6000902_73c8085e36083643bdf7479bff4c7c677a821cc21fd570682b7afc02ba639fe85e6d5ee8a6e3cc8939176a46714d1f10ebf610e92d630a56ec14f80803359adc0dc3dad3f69e76ee93ef4725aa899c8bd39ce212f009648fdcf2a3c2c6a9c7a246184b4e0fe6a43c5bd6f161b74116d4ed029efd0b360e225fa0
EXTRA - BLT_6000902_d0d7650423d5fcdb962f9efd96ce31d6da1230cedebf1e2bfd81758798497cafb42c39c707afa85db551862272c2a63d2f1378057fc77cff1bc8b7ecb91fc67cd77f2f954c1d7f594777bf82fee29a4ceeb2dae1212e872e2ed440ccc5c03305f0f377f9447e1cd9ed6d2ef5aa4d58d76b59a3b143ec34f29a28</t>
  </si>
  <si>
    <t xml:space="preserve">stickerwall.pl.sales1@gmail.com</t>
  </si>
  <si>
    <t xml:space="preserve">5252907908</t>
  </si>
  <si>
    <t xml:space="preserve">6000902</t>
  </si>
  <si>
    <t xml:space="preserve">+48452440329</t>
  </si>
  <si>
    <t xml:space="preserve">1745978400000</t>
  </si>
  <si>
    <t xml:space="preserve">{'id': '86c3g2v1p', 'name': 'STICKERWALL SPÓŁKA Z  OGRANICZONĄ  ODPOWIEDZIALNOŚCIĄ', 'status': 'akceptacja', 'color': '#008844', 'custom_type': None, 'team_id': '4659923', 'deleted': False, 'url': 'https://app.clickup.com/t/86c3g2v1p', 'access': True}</t>
  </si>
  <si>
    <t xml:space="preserve">86c3adpd7</t>
  </si>
  <si>
    <t xml:space="preserve">PPH KAMIL CHOJNOWSKI</t>
  </si>
  <si>
    <t xml:space="preserve">1
BLT_16417_823b50856d5a911e1f75deae7be9c9d63c093956260f70dc5b942de3c91d718c9e2f8f5dfbe8bfad5897eea7531cdff1026054e7c869484ebab65bc07dddfeca1e4b8089af7b097ed3e67c79e31281b1bd229fcb86c6966fbb7493c32bc742325c21201870b98064d431e94bf739089a515d49cb124c445d31ed14
2
BLT_16417_1e2583d6837707a1a38c1d7397e76162078a838be2528a23d26e461f72aae2e649ec900bd0fce22df519ac8d8c13c5a5ce16d52f5c3985e2faec90329ad8bd8638ffb827de59214c2ac0d3602128cd468c877831b64b31a832ba4077a59f7fed3b44108c0656a23c5de244b49519bab8a3b63a7be9d38bbb458cca
3
BLT_16417_655bb3fc32df3b30ac51f3f46c46b75976cf94546fdb90f11c7d0117777f3561598d6e537be86cbad75d9a61a20fa683bbe4e5d8b4572a1821258db159875b62a17c40f271ff6ad09c6c0cfaf1061974b8b978ddd66e987f297b169f1e61aa619238bcc2dc79ff0e829de6f8374ec79d5f19ab9b432e3e64e2e8f6</t>
  </si>
  <si>
    <t xml:space="preserve">kalioo321@gmail.com</t>
  </si>
  <si>
    <t xml:space="preserve">5422782393</t>
  </si>
  <si>
    <t xml:space="preserve">16417</t>
  </si>
  <si>
    <t xml:space="preserve">606382944</t>
  </si>
  <si>
    <t xml:space="preserve">{'id': '86c3adpva', 'name': 'PPH KAMIL CHOJNOWSKI', 'status': 'akceptacja', 'color': '#008844', 'custom_type': None, 'team_id': '4659923', 'deleted': False, 'url': 'https://app.clickup.com/t/86c3adpva', 'access': True}</t>
  </si>
  <si>
    <t xml:space="preserve">86c3a2hgq</t>
  </si>
  <si>
    <t xml:space="preserve">Woogler Łukasz Gabler</t>
  </si>
  <si>
    <t xml:space="preserve">sklep@deconest.pl</t>
  </si>
  <si>
    <t xml:space="preserve">9950136026</t>
  </si>
  <si>
    <t xml:space="preserve">14711</t>
  </si>
  <si>
    <t xml:space="preserve">+48574778396</t>
  </si>
  <si>
    <t xml:space="preserve">1745892000000</t>
  </si>
  <si>
    <t xml:space="preserve">86c3a1ycy</t>
  </si>
  <si>
    <t xml:space="preserve">Michał Chełmiński</t>
  </si>
  <si>
    <t xml:space="preserve">sklep@kiteninja.pl</t>
  </si>
  <si>
    <t xml:space="preserve">5851395952</t>
  </si>
  <si>
    <t xml:space="preserve">1005173</t>
  </si>
  <si>
    <t xml:space="preserve">503123872</t>
  </si>
  <si>
    <t xml:space="preserve">86c3a1qx0</t>
  </si>
  <si>
    <t xml:space="preserve">NEXTKOM S.C. K. KIERES-WITKOWSKA, M. TORBICKA</t>
  </si>
  <si>
    <t xml:space="preserve">BLT_22569_65400abc8516693086307de62c332ecab9f19de53f138d227714293af0fd4e85524f96ab2a6213fc8ca2b0349982ce90c7402d0e5e1aca863d481036d10bb71f959efda54b01b642e1caa106754962f7345871c47d3aa91ef9709631d48870272de0bb1922bb274cf1773b07a40714f28cd597cbe7571649cf801f
BLT_22569_72217a86c79602bf01b96a1ca724b720700a6ee6907342743d78b415f030aaf6bb74983569174f2797db93d1497d0262dbe603232337dfdac2e101880ded6949c1c1d36095a7a243cad5fbf3fffad06cffd2c162333cdf3dab19c07ab69f97b6b89a4c0162f990c0cd60f310e5f825f27706a06813409fc6dae7e1
BLT_22569_cb7dacaf7113f3102deb55ca382f02050e30a42b412e0883d320e4ca4d7838ffb70dbcc8403d7cbc526ba7ff0150782689d25c9e7804119e2d58d419a294e4f38770fe87c7378488565e49d3fea3c2abd349694792d5713ead0e118929bb253bf5df0388e2437c1540834e0fd3d6891ce78db8fee504f5a2111d71</t>
  </si>
  <si>
    <t xml:space="preserve">biuro@nextkom.pl</t>
  </si>
  <si>
    <t xml:space="preserve">1132618306</t>
  </si>
  <si>
    <t xml:space="preserve">22569</t>
  </si>
  <si>
    <t xml:space="preserve">509349413</t>
  </si>
  <si>
    <t xml:space="preserve">{'id': '86c3r7pha', 'name': 'NEXTKOM S.C.', 'status': 'akceptacja', 'color': '#008844', 'custom_type': None, 'team_id': '4659923', 'deleted': False, 'url': 'https://app.clickup.com/t/86c3r7pha', 'access': True}</t>
  </si>
  <si>
    <t xml:space="preserve">86c3a1e9p</t>
  </si>
  <si>
    <t xml:space="preserve">ADRK A.SZ. SPÓŁKA Z OGRANICZONĄ ODPOWIEDZIALNOŚCIĄ</t>
  </si>
  <si>
    <t xml:space="preserve">adrian.dworak@adrk.com</t>
  </si>
  <si>
    <t xml:space="preserve">6192059882</t>
  </si>
  <si>
    <t xml:space="preserve">86c3a1dcd</t>
  </si>
  <si>
    <t xml:space="preserve">LANDCAR ADEL MIŁEK</t>
  </si>
  <si>
    <t xml:space="preserve">sklep@landcar.eu</t>
  </si>
  <si>
    <t xml:space="preserve">9552076655</t>
  </si>
  <si>
    <t xml:space="preserve">18233</t>
  </si>
  <si>
    <t xml:space="preserve">604695230</t>
  </si>
  <si>
    <t xml:space="preserve">86c3a02z4</t>
  </si>
  <si>
    <t xml:space="preserve">ELDAR ELEGANCE SPÓŁKA Z OGRANICZONĄ ODPOWIEDZIALNOŚCIĄ SPÓŁKA KOMANDYTOWA</t>
  </si>
  <si>
    <t xml:space="preserve">Stan magazynowy na 0 
Na Shumee już jesteśmy połączeni
ID: 3006164 SHUMEE EXTRA
BLT_3006164_3692904d59e2ac2390331e188a41a2857a67b539623c0add81dfe80363d3ab3414228bc848f65ca5bce359cc574646ec90c46ecfc9fca0a20674acb324c89ee0bf7ff063e4e68700402c28a64d226edb224e0ab231afaa20792c800fd4745c95254ab7ac429c77c7a9b64d85e7aea027f97c4ed495cdca547760
ID:3006164 SHUMEE GREAT
BLT_3006164_d0f056ed193a68435c223f8126477a05fcea3ca7f565d544a032e4f4670f1a72dc63e56154090c2db5991fe16c26408a4e593a09aafa70cdf24f8e42104108467ee5fb4c7e32d27c7dbd86dbcee5a44ee1357503554eeacc3f0112f0a7a1236d74879a1c874d412978ed7de3f30733a23de0141a21c2c6bfc816</t>
  </si>
  <si>
    <t xml:space="preserve">mwosinski@eldar.com.pl</t>
  </si>
  <si>
    <t xml:space="preserve">7250019725</t>
  </si>
  <si>
    <t xml:space="preserve">3006164</t>
  </si>
  <si>
    <t xml:space="preserve">+48426403679</t>
  </si>
  <si>
    <t xml:space="preserve">{'id': '86c3u5atr', 'name': 'ELDAR ELEGANCE Sp. z o.o. Spółka komandytowa', 'status': 'akceptacja', 'color': '#008844', 'custom_type': None, 'team_id': '4659923', 'deleted': False, 'url': 'https://app.clickup.com/t/86c3u5atr', 'access': True}</t>
  </si>
  <si>
    <t xml:space="preserve">70</t>
  </si>
  <si>
    <t xml:space="preserve">86c39y490</t>
  </si>
  <si>
    <t xml:space="preserve">NATURO SPÓŁKA Z OGRANICZONĄ ODPOWIEDZIALNOŚCIĄ</t>
  </si>
  <si>
    <t xml:space="preserve">BLT_2008187_ba9cc5c1a94771ecddd8a0346425e6511f0a2f64ac68f3a34e32a2aa0be82eb00b0646ec660d5ca3edb1e000ac79d04383aed04aa554250330c327dc37d5a2b902894941f05582f0c8e10cc3e1b8bb4b8402f816561629cc07cfa5cf542a54124115d76ad954d754ea40a35abdd3a12612ebd4cf9a19362b9610 Shumme
BLT_2008187_3444f81c183166942b1cc8f7af8ed124ffaaa1d2acf5db4b5c940ccf5f8665d0bf56e5d23ac80e2a9e731b7dbd093c250f07248fd13e11281d82872963671e831fab276a8c2f2ae4626a333559d868311711e51a9c0b4c62f7439ff2de80784d6fc7193c7ad7dfb5f7ad6b141cb5ac6ea6eabb2415277151df07 Extrastore
BLT_2008187_2576cb3fb578b15545423d2a2de3cd87f9936ce8f8da13df85454504ba51c31dd4557c8268f7aa5d87fd7affe0ab934a904cf599100f0580fe8f72c93d024918144a72e8f5c927380245d8f9b8967a250100868fe5a96458b0977bad294510e261bc73255fe287e6f2bc76df4f4486a01637f8b77ed803adcc3c   GREAT STORE</t>
  </si>
  <si>
    <t xml:space="preserve">w.wawrzyniak@naturo.org.pl</t>
  </si>
  <si>
    <t xml:space="preserve">7123278825</t>
  </si>
  <si>
    <t xml:space="preserve">2008187</t>
  </si>
  <si>
    <t xml:space="preserve">+48507504227</t>
  </si>
  <si>
    <t xml:space="preserve">{'id': '86c3uy7u3', 'name': 'Naturo Sp. z o. o.', 'status': 'merchants', 'color': '#87909e', 'custom_type': 3, 'team_id': '4659923', 'deleted': False, 'url': 'https://app.clickup.com/t/86c3uy7u3', 'access': True}</t>
  </si>
  <si>
    <t xml:space="preserve">{'id': '86c3adz58', 'name': 'Naturo Sp. z o. o.', 'status': 'akceptacja', 'color': '#008844', 'custom_type': None, 'team_id': '4659923', 'deleted': False, 'url': 'https://app.clickup.com/t/86c3adz58', 'access': True}</t>
  </si>
  <si>
    <t xml:space="preserve">86c39vdw3</t>
  </si>
  <si>
    <t xml:space="preserve">HMS TRADE SEBASTIAN RUSZCZAK</t>
  </si>
  <si>
    <t xml:space="preserve">info@hmstrade.com</t>
  </si>
  <si>
    <t xml:space="preserve">2810017163</t>
  </si>
  <si>
    <t xml:space="preserve">3002077</t>
  </si>
  <si>
    <t xml:space="preserve">+48791387323</t>
  </si>
  <si>
    <t xml:space="preserve">https://hms-shop.pl/</t>
  </si>
  <si>
    <t xml:space="preserve">{'id': '86c3nxaae', 'name': 'HMS TRADE Sebastian Ruszczak', 'status': 'akceptacja', 'color': '#008844', 'custom_type': None, 'team_id': '4659923', 'deleted': False, 'url': 'https://app.clickup.com/t/86c3nxaae', 'access': True}</t>
  </si>
  <si>
    <t xml:space="preserve">86c39rg4m</t>
  </si>
  <si>
    <t xml:space="preserve">Wojciech Domański LEMONBITE</t>
  </si>
  <si>
    <t xml:space="preserve">BLT_4012227_c098878a5a90f2c03d9fdb20007c2bedb55c61e1cdc5a1a68866748bf46e4652289c4c993d47ff7cac043dfcfd47af5bf2539139c76865260913b9784b342985534064d330ccbf3498cecd3dbe4ac18c4c65ab154f053280ea10ae3c32575d42ebbe0c336a10fc718f3853280e73b12ac791a498d87f973a530e
BLT_4012227_2019976085b6214aeb6a770225fdad20ab15a5d2ae4f375c49d28fa4594a737c2964659330d4de81bfcd4193221db71331b4f2bd9d69febd45dae69b0c49b8fab40a39cbe29cf0e93bd15dfe5f52206d0034c7718b805d94d3ec7e18fd69fbb6c4d71770c58a921e5481dbd129ea016d83db416b05db3da03960
BLT_4012227_5c53d0fa4f511b7c5424647dc61ad94320d1d16360cd906a2becea9016d9d92cb92884484f22190855f78efeb14f5c705967bfbb0461e39488687848949b72b678b2dad441b0a8ef36edc5d8b7c1f53711b6e38daaa9d0f14432e8881d1c395c2b72646a4b60a703ed977508d630ae6961c1114a52c9f73ffd0a</t>
  </si>
  <si>
    <t xml:space="preserve">biuro@lemonbite.pl</t>
  </si>
  <si>
    <t xml:space="preserve">7352447896</t>
  </si>
  <si>
    <t xml:space="preserve">4012227</t>
  </si>
  <si>
    <t xml:space="preserve">+48696527527</t>
  </si>
  <si>
    <t xml:space="preserve">http://dotorebki.pl</t>
  </si>
  <si>
    <t xml:space="preserve">{'id': '86c4zqh3n', 'name': 'Wojciech Domański Lemonbite', 'status': 'merchants', 'color': '#87909e', 'custom_type': 3, 'team_id': '4659923', 'deleted': False, 'url': 'https://app.clickup.com/t/86c4zqh3n', 'access': True}</t>
  </si>
  <si>
    <t xml:space="preserve">{'id': '86c4q0vmz', 'name': 'Wojciech Domański LEMONBITE', 'status': 'akceptacja', 'color': '#008844', 'custom_type': None, 'team_id': '4659923', 'deleted': False, 'url': 'https://app.clickup.com/t/86c4q0vmz', 'access': True}</t>
  </si>
  <si>
    <t xml:space="preserve">86c39pe5t</t>
  </si>
  <si>
    <t xml:space="preserve">WALLTRA SP. Z O.O.</t>
  </si>
  <si>
    <t xml:space="preserve">30.06.2025 zakończyliśmy współpracę z Base. Zawiesiliśmy konto 
[KONTAKT=Marcin Nalepka]
Szybkie wejście na rynki zagraniczne z widocznym rezultatem będzie argumentem pozostania w BL
Shumee BLT_16186_65d10463be18132046432394378f830b034296198ad518fd08440c358f6af54a0b00319c0d9cbec5c80d24c894d81e58a90f8a77cea8dc21bb400c5995b03bec62c1cfe3622f538070f3add2ac2b1efaacfcecf65644205ee610eb1521be78723c1f4049597653b16415f6aa6d9f5b1f3c4891793c6439553f8d23
ExtraStore
BLT_16186_93a090a394f0cfd0d7b60e9a535a9906fb789fd2d5d62e541bec30ef9500ce2eb8628ae61ee6fdb55dc0841f360a891c91b4de6b519117b0808c25b9a6abe3cb521c56ebe51f170c3c91e77e76fe14eda3040881d48eadf16d31c32eec815f30ad04bc0d249bb3c6ae605a9b868467fec329d6a8adcd32f66b143c
GreatStore
BLT_16186_cbfde0241067e1a033f0cc70f9ea5d0e5f64a294dd9e23975ad4249443c56e8f20c6f866c7c440cc5f6360b15bb85d91032bb397593f8c3d26384c514662e1dc9853b5ff6917657a25c926064e109b3a3958e893dcd5e3f1c304ba2bbc5bb6714fcc368de01780ebcbbfb39fc3355f11d2e5f75885eb4e9acc253d</t>
  </si>
  <si>
    <t xml:space="preserve">marcin@ensport.pl</t>
  </si>
  <si>
    <t xml:space="preserve">6793254281</t>
  </si>
  <si>
    <t xml:space="preserve">16186</t>
  </si>
  <si>
    <t xml:space="preserve">+48795948272</t>
  </si>
  <si>
    <t xml:space="preserve">https://ensport.pl/</t>
  </si>
  <si>
    <t xml:space="preserve">{'id': '86c3qdbym', 'name': 'WALLTRA sp. z o.o.', 'status': 'akceptacja', 'color': '#008844', 'custom_type': None, 'team_id': '4659923', 'deleted': False, 'url': 'https://app.clickup.com/t/86c3qdbym', 'access': True}</t>
  </si>
  <si>
    <t xml:space="preserve">86c39f8hb</t>
  </si>
  <si>
    <t xml:space="preserve">"KACZYŃSKI" Joanna Kaczyńska, Jacek Kaczyński SP. JAWNA</t>
  </si>
  <si>
    <t xml:space="preserve">BLT_10298_2feb3bbe8db0b37eecf62e0174551a69dd302e77c093bffbe50c069eaeee4eb5d08401547b33dbb9f62e0cf0db03d76104b4064f418fa0af34acdd90b0cf1dbfcdd9a904a90f5fc144b4beb882f085d1b0cdcc687802f33f401a77a96c4834bf63bf4188e287b73186be8fe953f135804c0c1fddb8642ff18e54b9 
BLT_10298_fbf4ad6986eb3b8c3b9543b3c43d699f2a64c73d5a888d3dfb696df0f16d52c800ed26a18d9ad257188993c99813e763c00b59ba825b1b66fb252f9e47c6ccba05b4afc182fa47aa88dfe96e4a1e5dd7e9922001abea5ed53a392585499cbbfa46063bf179090465949812d05eb917e1ff5f8fd2ef26d46a20b1e5 
BLT_10298_18b8be10afdb2dd7ba1552aabd0ae914714202f39e0cf21fe44fb81d717626ab31d9595e4ef4cbe2d89d187923c99f2b3f27a1148ea83cd70a78f466ab96c831f6994cebffa47ccdd5b37ade5d3657ee88725ab291a73f1f1b527e7adde564392b297dda0ea967e108b7b0fbfccc549a72c7fff18a5a754d587455</t>
  </si>
  <si>
    <t xml:space="preserve">piotr.kaczynski@bokono.pl</t>
  </si>
  <si>
    <t xml:space="preserve">9462223207</t>
  </si>
  <si>
    <t xml:space="preserve">10298</t>
  </si>
  <si>
    <t xml:space="preserve">603686678</t>
  </si>
  <si>
    <t xml:space="preserve">1745805600000</t>
  </si>
  <si>
    <t xml:space="preserve">{'id': '86c3xk8n2', 'name': 'KACZYŃSKI JOANNA KACZYŃSKA JACEK KACZYŃSKI SJ', 'status': 'akceptacja', 'color': '#008844', 'custom_type': None, 'team_id': '4659923', 'deleted': False, 'url': 'https://app.clickup.com/t/86c3xk8n2', 'access': True}</t>
  </si>
  <si>
    <t xml:space="preserve">79</t>
  </si>
  <si>
    <t xml:space="preserve">86c39b0q8</t>
  </si>
  <si>
    <t xml:space="preserve">MM ECO-TRADE SPÓŁKA Z OGRANICZONĄ ODPOWIEDZIALNOŚCIĄ</t>
  </si>
  <si>
    <t xml:space="preserve">09.06. - konieczne dodanie większej ilości produktów, na teraz jest ok. 40, więc bardzo mało.  - 11.06 Do końca czerwca doda więcej produktów, ceny niższe.
SHUMME
BLT_1006379_15574a160a7a6c75e95b6e2539f93db47b809eb952ee4cd1211eb50bae5721d3f5a1b77d145bfd89f46e3922806a26b7124de25e512bd15f74315dd9c8726913fa5e5f6d7b33c7d744c83d69e8d8312e49fdafb27cf9819935374aefc66d45993079d58fc4ebeef60ca7f3284deac9ed8e27c83508a0501c3fc3
EXTRASTORE  
BLT_1006379_716ccc4546bca0e69aed6b5a067edeb72a753a76f3a1656f6a6cfc5c57e596f35fc296ccfbf8d12ba37cf7d2a7473b72160ec9a11e82e6339a6eb375d0b376342dc787f6a6617e703b930d65c5c94c83e184dc144235cb95a196fac72eef268fe9554125f774c7e0794643999b124d985cabfb779b7d72207f28
BIGSTORE  
BLT_1006379_6b63ca004908d2dad64d124743555f10d91a919891e575cfa2f0ba03525e48be27e5bb1f29a5691c45db88d2d421db5537d9a9e187f17fc59974cb06540e622162d863bf9d710479534585286732b3df4731e2114050719b39be30915b188edbdcce4c7931c05543a4ac418654f38b3d22f3310cce356e7cb287</t>
  </si>
  <si>
    <t xml:space="preserve">admin@mama-margaret.com</t>
  </si>
  <si>
    <t xml:space="preserve">7773357825</t>
  </si>
  <si>
    <t xml:space="preserve">1006379</t>
  </si>
  <si>
    <t xml:space="preserve">+48511950119</t>
  </si>
  <si>
    <t xml:space="preserve">http://filtreo.pl</t>
  </si>
  <si>
    <t xml:space="preserve">{'id': '86c3dpq7y', 'name': 'MM ECO-Trade Sp. z o.o.', 'status': 'akceptacja', 'color': '#008844', 'custom_type': None, 'team_id': '4659923', 'deleted': False, 'url': 'https://app.clickup.com/t/86c3dpq7y', 'access': True}</t>
  </si>
  <si>
    <t xml:space="preserve">86c398xb1</t>
  </si>
  <si>
    <t xml:space="preserve">Oakywood Sp zoo</t>
  </si>
  <si>
    <t xml:space="preserve">Ceny do wariantów, nie głównych produktów .
BLT_15869_3252ddb7048a49f9cbe629bd065fc72dfce8d744e6604a0235a0a1ec5cb58c5b5c8f3bf7682a5ed3b12c40166729320eafcaf9a9a2093fa2d80b73e832636eb1f57d59ff1f60390e4a739497b33d7302dfb1cba7fde7bb16fa0cf9d9992e7b46bd678dfadcd61f22c7703cd037e9a8730cb11424eee962b193e433
GREATSTORE sp. z o.o.:
BLT_15869_194805df3be3fbc9c9c06b6e6dd1ec966b9e710cfe79856682bdd29e88b62c1aa042e2d5d6b3c12b824a49882e96419b49d3cf816aa313561cbd585e28018cf235d9a1d3dff5473d8f246dcca1ed345bfc1222f2071ae9668cd56031804bb9bd5f36a81017db8b13a50e7ab6174ec5d03c461fc42a724fa87ed4de
EXTRASTORE sp. z o.o.
BLT_15869_406a07a9b8fe3a5ce9ecac2f8dd8d44f24f9f7a6f63874744b438d31c37ec06b88038aa8a35473c3a6d94e03c1e1f7bf8c436e672e59c77cb25621fafd30b8c6cf7dd62a117600e03126cd2e6261af108279dd240bdf366778b8c860210047ed562b7154c8cd11d2f080865f09a1b6b080cbe8736b56848d1c5bd2</t>
  </si>
  <si>
    <t xml:space="preserve">mateusz.haberny@gmail.com</t>
  </si>
  <si>
    <t xml:space="preserve">7352896281</t>
  </si>
  <si>
    <t xml:space="preserve">15869</t>
  </si>
  <si>
    <t xml:space="preserve">+48787145798</t>
  </si>
  <si>
    <t xml:space="preserve">https://oakywood.shop</t>
  </si>
  <si>
    <t xml:space="preserve">{'id': '86c3kayfa', 'name': 'Oakywood', 'status': 'merchants', 'color': '#87909e', 'custom_type': 3, 'team_id': '4659923', 'deleted': False, 'url': 'https://app.clickup.com/t/86c3kayfa', 'access': True}</t>
  </si>
  <si>
    <t xml:space="preserve">{'id': 88741530, 'username': 'Łukasz Jurasik', 'email': 'l.jurasik@baselinker.com', 'color': '#795548', 'initials': 'ŁJ', 'profilePicture': 'https://attachments.clickup.com/profilePictures/88741530_56W.jpg'}</t>
  </si>
  <si>
    <t xml:space="preserve">{'id': '86c3dngd6', 'name': 'Oakywood Spzoo', 'status': 'akceptacja', 'color': '#008844', 'custom_type': None, 'team_id': '4659923', 'deleted': False, 'url': 'https://app.clickup.com/t/86c3dngd6', 'access': True}</t>
  </si>
  <si>
    <t xml:space="preserve">86c398v1e</t>
  </si>
  <si>
    <t xml:space="preserve">EKADO24 SPÓŁKA Z OGRANICZONĄ ODPOWIEDZIALNOŚCIĄ</t>
  </si>
  <si>
    <t xml:space="preserve">ekado24@gmail.com</t>
  </si>
  <si>
    <t xml:space="preserve">6681999030</t>
  </si>
  <si>
    <t xml:space="preserve">4005196</t>
  </si>
  <si>
    <t xml:space="preserve">739240926</t>
  </si>
  <si>
    <t xml:space="preserve">https://ekado24.com/</t>
  </si>
  <si>
    <t xml:space="preserve">86c393tqn</t>
  </si>
  <si>
    <t xml:space="preserve">Mongan sp. z o.o.</t>
  </si>
  <si>
    <t xml:space="preserve">sklep@kupujtaniej.online</t>
  </si>
  <si>
    <t xml:space="preserve">5751901775</t>
  </si>
  <si>
    <t xml:space="preserve">1003411</t>
  </si>
  <si>
    <t xml:space="preserve">+48519595995</t>
  </si>
  <si>
    <t xml:space="preserve">http://www.cubot.com.pl</t>
  </si>
  <si>
    <t xml:space="preserve">{'id': '86c3achxx', 'name': 'Mongan sp zoo', 'status': 'akceptacja', 'color': '#008844', 'custom_type': None, 'team_id': '4659923', 'deleted': False, 'url': 'https://app.clickup.com/t/86c3achxx', 'access': True}</t>
  </si>
  <si>
    <t xml:space="preserve">86c392b84</t>
  </si>
  <si>
    <t xml:space="preserve">Trade sw sp. z o.o.</t>
  </si>
  <si>
    <t xml:space="preserve">06.08. - Ustalmy co z importem 
Brak produktów do importu 
 w tym tygodniu ma otagować produkty i dać mi znać ile ich dodał. / SA.
SM →   
BLT_6000742_6c8d4e0512f322c11964892e189542b8d56a0115acd80cfdf4458b1529c21f1ebead2bb9d9ae4871ce37a5418d62ebf6d3f567129898e41be7b3fdc3bd5db547b133195e3589d75d9bd69a7de060c469fac8b1173fb1ac5e310bf4f0c92af7c4a19048e8c221d6c39341daac3793fee0f504a0e7cfb44c89a4f7
 GS →  
BLT_6000742_d11febc06ce5365c328b7e8138cec981bbb02d6f9c38ea5fee6b6a9e821651a42ce088b9a071c974dbba77c4f1dfbeea65aff1483c0022cfacf12027cd9644200da881ecc117ed8d11b3020d484d6a194c9d18e23f4b9f016fb58268a9ff38b58057c13cee45cfe2afae0ab5c8b03f45389f06a285503491d768
ES → BLT_6000742_fd316bfc0e08ce4a0f9ac49a53150139a98ec24230088f1942b29e90bd48f48d452a1904c5054b482a02e4d85f5fcf36f634881ce956cf12f0c7bae1dc9ad0cbba14129ac41ae3c2419e5d869409077a4430ade0c8fbc3155f3f3eadb6b46fee0dab632a71636a07370f094ac5d7a0cb115d5514a497fba9d457</t>
  </si>
  <si>
    <t xml:space="preserve">rafasarnowski@gmail.com</t>
  </si>
  <si>
    <t xml:space="preserve">6131594782</t>
  </si>
  <si>
    <t xml:space="preserve">6000742</t>
  </si>
  <si>
    <t xml:space="preserve">+48606274980</t>
  </si>
  <si>
    <t xml:space="preserve">{'id': '86c3t49pf', 'name': 'Trade sw sp. z o.o.', 'status': 'merchants', 'color': '#87909e', 'custom_type': 3, 'team_id': '4659923', 'deleted': False, 'url': 'https://app.clickup.com/t/86c3t49pf', 'access': True}</t>
  </si>
  <si>
    <t xml:space="preserve">{'id': '86c3pnn1g', 'name': 'Trade sw sp. z o.o.', 'status': 'akceptacja', 'color': '#008844', 'custom_type': None, 'team_id': '4659923', 'deleted': False, 'url': 'https://app.clickup.com/t/86c3pnn1g', 'access': True}</t>
  </si>
  <si>
    <t xml:space="preserve">86c38fvr8</t>
  </si>
  <si>
    <t xml:space="preserve">MADERA Michał Madera</t>
  </si>
  <si>
    <t xml:space="preserve">michalmadera@gmail.com</t>
  </si>
  <si>
    <t xml:space="preserve">8133164354</t>
  </si>
  <si>
    <t xml:space="preserve">21074</t>
  </si>
  <si>
    <t xml:space="preserve">+48509957770</t>
  </si>
  <si>
    <t xml:space="preserve">http://max8.pl</t>
  </si>
  <si>
    <t xml:space="preserve">{'id': '86c3akugg', 'name': 'MADERA Michał Madera', 'status': 'akceptacja', 'color': '#008844', 'custom_type': None, 'team_id': '4659923', 'deleted': False, 'url': 'https://app.clickup.com/t/86c3akugg', 'access': True}</t>
  </si>
  <si>
    <t xml:space="preserve">86c38btbz</t>
  </si>
  <si>
    <t xml:space="preserve">Happy-Colors.pl</t>
  </si>
  <si>
    <t xml:space="preserve">BLT_3027111_5b144442c4e06bff79edd531a036632ea2a5d6ce80405afedc8983986eb60011291ef1c45976ee93539e2a6afa4e0a2d7c6ed3f5ae5af489741ca3adeded6f57d9c85c8048253c60b5f4e4b9061dd227f83d7e526b868b3376a77879f5c06790f128064f69fcac0f6d71b2f9eb418c22c62fd580ea17f8df26ae
BLT_3027111_f6e2a68a1a38695267600b09f54b0911254f3d114073a9331a5cd6a1139e68849b3bac441cb18f22786510d08e9c2e25af5b0de3638d1ba6659174b277910556c525ebd2dd4f220ea8fcdfcc18082ffb9678f23f15d10ff7d3facd394f7737a90a53511b192972ebaf8ebc30f418929808bfa51b6fd53cdac399
BLT_3027111_5190dcd149b5aa88eab972f0fc30b64fb7b4a3bc11da7fcffbe2d1c06f27c2e313196b2892b6f096de90e0d4fd2bd3a8fd24fe2b55094be57a6be1326103eb98b5e04c94d5910753d71a656dfcbe8a9458c9893a6543daed79531706f50aec71faec37a1be87741e93f092005696e17f49c086cb47b9fb30c223</t>
  </si>
  <si>
    <t xml:space="preserve">happy-colors@wp.pl</t>
  </si>
  <si>
    <t xml:space="preserve">6961836085</t>
  </si>
  <si>
    <t xml:space="preserve">3027111</t>
  </si>
  <si>
    <t xml:space="preserve">+48669014699</t>
  </si>
  <si>
    <t xml:space="preserve">http://www.hacolo.pl</t>
  </si>
  <si>
    <t xml:space="preserve">{'id': '86c4ahcmn', 'name': 'Happy-Colors.pl', 'status': 'merchants', 'color': '#87909e', 'custom_type': 3, 'team_id': '4659923', 'deleted': False, 'url': 'https://app.clickup.com/t/86c4ahcmn', 'access': True}</t>
  </si>
  <si>
    <t xml:space="preserve">{'id': '86c3kbnxz', 'name': 'Happy-Colors.pl', 'status': 'akceptacja', 'color': '#008844', 'custom_type': None, 'team_id': '4659923', 'deleted': False, 'url': 'https://app.clickup.com/t/86c3kbnxz', 'access': True}</t>
  </si>
  <si>
    <t xml:space="preserve">86c38aymv</t>
  </si>
  <si>
    <t xml:space="preserve">Cake Land Justyna Szostak</t>
  </si>
  <si>
    <t xml:space="preserve">27.06. - pojedyncze sprzedaże, wysłana prośba o zwiększenie rabatu 
BLT_7775_dfca61903900aadc8d212c82f68e79318a588d819c789883dbf47881c5d14d5ad63ea8b7e6c6bce1df70e0da19edf3891ff4d3c1c844eefe91a01de92082b20a29af66672edde42b7f82e3b9b8d892f44cd38d216a7ee7f15d20b5a4eb87ac2a24708373c180b3a077563f717949736ca20a8a756c16b5dda6b971b
BLT_7775_692090fea1f5ac8f67f5d2c8d0c820a032032ac2e56e2f610cb099dd255750743c135846961c84a5df9654fcee91b4f6ff7c530b255460854e32285e81614299402975344c299f5ba2ac24aad9f6307315d7beb841f8f28ff51bdefd1cf238d90321ad6210d4e5144e104a59bd26e895ae09c2956f427b81b84571c
BLT_7775_24b32b5e5acbf9711eaa91d6ac2c33390cca0f8557b9cbda8848e80f6b1642c0ce61c98098019b3811ac3b6a013fe553eebdecaee54f4f3264af4be5db8e3cb4c7af372d1d472e0262f22e34f5879206a37c60a8f7906ba2629c3757d33f598813b60735751d9cecd5ac8338b1485a9954699d94e98fc1ba96da2b0
Czekamy na tokeny do końca tygodnia ok. 8/9 maja</t>
  </si>
  <si>
    <t xml:space="preserve">sklep@cake-land.pl</t>
  </si>
  <si>
    <t xml:space="preserve">8222099380</t>
  </si>
  <si>
    <t xml:space="preserve">7775</t>
  </si>
  <si>
    <t xml:space="preserve">+48693559771</t>
  </si>
  <si>
    <t xml:space="preserve">http://cake-land.pl</t>
  </si>
  <si>
    <t xml:space="preserve">1745546400000</t>
  </si>
  <si>
    <t xml:space="preserve">{'id': '86c3haq0h', 'name': 'Cake Land ', 'status': 'merchants', 'color': '#87909e', 'custom_type': 3, 'team_id': '4659923', 'deleted': False, 'url': 'https://app.clickup.com/t/86c3haq0h', 'access': True}</t>
  </si>
  <si>
    <t xml:space="preserve">{'id': '86c39tapx', 'name': 'Cake Land', 'status': 'akceptacja', 'color': '#008844', 'custom_type': None, 'team_id': '4659923', 'deleted': False, 'url': 'https://app.clickup.com/t/86c39tapx', 'access': True}</t>
  </si>
  <si>
    <t xml:space="preserve">86c38a9gf</t>
  </si>
  <si>
    <t xml:space="preserve">FHU Jan Kozak</t>
  </si>
  <si>
    <t xml:space="preserve">BLT_2003406_aafd9627d1ee03f83bcb9b95174192310d7700fe7afecfbe5169b87c38b4c24ec4eadfe97d18d504ee94a13a51ae15012ee18387e7ff173ffd6ea4eb45816fd36a8e77b4323f6fc4c35afab35ab6472941e3191c83174fcb74a0955cffda62e5a447c0bb88fe3da6550b641ec5cfe53acc818edef1b5c01ac1b7
BLT_2003406_c26871619b59ee067851f99d378b8b56c1046e3aad115b4c8f8a21a6ba857f3954f85f0429f5e4de31d0735eba610e1005eebaad6dbfa42519370a2ee973a00a95823d98e303f8a923740568a5407bb75b0a82134a944b6bb8588c63d3d9965f5a7be05e0d353f831cc5c1ff9b53dd6deea67064f483ccc5bdb2
BLT_2003406_1a511b9f943c0d7dd7a542d8e5c85cffac9d60c6ddeacaed3dcce85be94261b19ede3e006c3de0555c999fcae5cdc90e760eb7d8e62d8f8e6bc12540cfcf14a6f62c84b374c7eb75cf07f0db0147cfd29823a80b5ad35c9c26595ea9477ee019e047c4a28f8613b42fb1e3be82a9bf7df177605393a4c5c5094c</t>
  </si>
  <si>
    <t xml:space="preserve">biuro@oponykozak.pl</t>
  </si>
  <si>
    <t xml:space="preserve">6831341706</t>
  </si>
  <si>
    <t xml:space="preserve">2003406</t>
  </si>
  <si>
    <t xml:space="preserve">609826464</t>
  </si>
  <si>
    <t xml:space="preserve">http://oponykozak.pl</t>
  </si>
  <si>
    <t xml:space="preserve">{'id': '86c3cdxfg', 'name': 'FHU Jan Kozak', 'status': 'akceptacja', 'color': '#008844', 'custom_type': None, 'team_id': '4659923', 'deleted': False, 'url': 'https://app.clickup.com/t/86c3cdxfg', 'access': True}</t>
  </si>
  <si>
    <t xml:space="preserve">86c38a7ne</t>
  </si>
  <si>
    <t xml:space="preserve">Gun Szop Mikołaj Michalczyk</t>
  </si>
  <si>
    <t xml:space="preserve">Shumee
 BLT_18109_6a89a2b586efa365d2455cf48bc950b97987f4e5dc524c9bfcf091a3a5f0be6b9cb2f234c15c780b44d48336a487c11b1a45b2679b83df2239bf0b2cb1b16e833988714d3d6cdc9f730c4b2fbcae70120363a1a7ba05eb1584b5d34bfbfe0a9b755abb77ae2007d95c4e3694d9a24429b416d7b5aab1c9725663da
Extra_Store
BLT_18109_a1d5ad1eb863050aad7744f42457d48b442fda47e162350238407115fa802a08aa52054173b863e65544c541c56217b7e3b6740196baffe2764177bd7dc5f2ae6b3d04a0502cd990e0d6a1df8817d80ff571d3f709bf6b16bd5e5ebe7dfbc9daf5412c301de71ced4af18321c58e76c7b9654d0bc69af6086c8ede
Great_Store
 BLT_18109_42565077a2811cb91d8e5d9536d338bf2d58fdedf1b7263a08162cd96efeeb60b57b027b8b4567595195df48206c7e3d1e00b291a95924885b8953caf1dd19e2f3b0dd4e8c7f42ba676714d3721ca56fe9a34136efc26fa38224c38be95280cc021f320dace16f9f1518d30137988018bd5c6004bb9b1095c40087</t>
  </si>
  <si>
    <t xml:space="preserve">kontakt@gunszop.pl</t>
  </si>
  <si>
    <t xml:space="preserve">7692175126</t>
  </si>
  <si>
    <t xml:space="preserve">18109</t>
  </si>
  <si>
    <t xml:space="preserve">503450417</t>
  </si>
  <si>
    <t xml:space="preserve">{'id': '86c3pu57j', 'name': 'GunSzop Mikołaj Michalczyk', 'status': 'akceptacja', 'color': '#008844', 'custom_type': None, 'team_id': '4659923', 'deleted': False, 'url': 'https://app.clickup.com/t/86c3pu57j', 'access': True}</t>
  </si>
  <si>
    <t xml:space="preserve">86c38a46g</t>
  </si>
  <si>
    <t xml:space="preserve">VITOLOG.PL sp. z o.o.</t>
  </si>
  <si>
    <t xml:space="preserve">Shumee S.A. (Super Merchant S.A.
BLT_1001576_c2c61b1c3ecc78a34b0e146cc5e1f794aea1528653cc3301c7cddfe63d3c3c3cf1c08e4925f92be3e32f5e5b4bc01697c43dda8681000a03002751e7f8bd5f9c5c90265b7e5ba9f949cfc2875cb5cf719b74d1f1cf02efdbcb898e43a358d42f8bb3e179c1636dd2779e1ab89f6d439cf31dfa48688f4fed30bd
GREATSTORE sp. z o.o. NOWY TOKEN
BLT_1001576_f8e4aa22f25d7a689ab7e04d6b6b94d135a76bf492b06edbcb02da77342108b385e0002c6cc0482bb1fc1247c141c0c047b7f83c6d48d64524874bf15b1a0cc0535436636c68be4d1cb5195c3ff1d887b3cafd6ac916b27704720cfe7c5a5d6b913456c20bdac5c7b8656c65db8c2835bb65dcb9cc629d07d676
EXTRASTORE sp. z o.o
BLT_1001576_0f58e43643c220cc85da0adc7b775d5f8e5580b0b9d78b9f116e2c9839c97cd8a8f6b8e45d2a010067c56ff8beb7345b89c39619d52ab79b093c156c1e4b3b894f456445e6b8d19988a7d70e2d00c72a41c8298459ce6be89e685c94d57bb67a8f414ef3eb3d463921542c12153a6857f90ddc62e92be0bb3fbf</t>
  </si>
  <si>
    <t xml:space="preserve">rafal@vitolog.pl</t>
  </si>
  <si>
    <t xml:space="preserve">8992838703</t>
  </si>
  <si>
    <t xml:space="preserve">1001576</t>
  </si>
  <si>
    <t xml:space="preserve">+48793282591</t>
  </si>
  <si>
    <t xml:space="preserve">https://masazer.pro/</t>
  </si>
  <si>
    <t xml:space="preserve">{'id': '86c3km5a5', 'name': 'VITOLOG.pl sp. z o.o.', 'status': 'merchants', 'color': '#87909e', 'custom_type': 3, 'team_id': '4659923', 'deleted': False, 'url': 'https://app.clickup.com/t/86c3km5a5', 'access': True}</t>
  </si>
  <si>
    <t xml:space="preserve">{'id': '86c39n8mz', 'name': 'VITOLOG. PL sp. z o.o.', 'status': 'akceptacja', 'color': '#008844', 'custom_type': None, 'team_id': '4659923', 'deleted': False, 'url': 'https://app.clickup.com/t/86c39n8mz', 'access': True}</t>
  </si>
  <si>
    <t xml:space="preserve">86c38a1ru</t>
  </si>
  <si>
    <t xml:space="preserve">GGSPORTS Sp. z o.o.</t>
  </si>
  <si>
    <t xml:space="preserve">k.brambor@groundgame.com</t>
  </si>
  <si>
    <t xml:space="preserve">9292044002</t>
  </si>
  <si>
    <t xml:space="preserve">1009841</t>
  </si>
  <si>
    <t xml:space="preserve">http://groundgame.com</t>
  </si>
  <si>
    <t xml:space="preserve">86c3897vm</t>
  </si>
  <si>
    <t xml:space="preserve">Vortex Consulting Przemysław Daniel Wardzyński</t>
  </si>
  <si>
    <t xml:space="preserve">"ID: 1009066 VortexVR - Vortex Virtual Reality SM" -BLT_1009066_9b3356c371d79004bdc5267dc68d58164c1a1759665d0c9f1e43dd12ccc9a379b888c1848ff889050c439fcee42e9a14b7f806d4b70a94e83943ed167c99fed91e6c4cf87d9dd604da3370ef399c61abe48583b95b9d4f51f3531891411563ac4a49b7eb5735fe6afe5fda33c0a4a4d47d927bb26b6e41f184a9
"ID: 1009066 VortexVR - Vortex Virtual Reality GREAT"- 
BLT_1009066_860e0a44efd2c457fb806520a79c658399678c543f5ddd33baa31010fc336216f40fa8c0ac756bb0c925e3b4c0138a782337f6e7acfa08ab975edd9893bcdcf3f7411c0ac1f4594ebf7fa99d7634d6f6952d154edfa9533614cefbeaea033166ab88319e849c01f90adc3bcc9fc11c987e3d6762b74066bc64ed
"ID: 1009066 VortexVR - Vortex Virtual Reality EXTRA" -
BLT_1009066_104e1dc4b67aa5223bb80aa95c18901e32b7f21237b6bcc36c5c204a08d6c36cc4f3e66d62f809a84cb7fa83545ce3d7f42df659c4587b7b467031d199089b4bf6a59aaa01204bfd5a799e8f4b0130400d0b3425dfaaba998d70f54a15b7b7738d42504ff5bf8d1ff64e76c58e5179cddc128c44eb9b413a9f68</t>
  </si>
  <si>
    <t xml:space="preserve">info@vortexvr.pl</t>
  </si>
  <si>
    <t xml:space="preserve">5262261767</t>
  </si>
  <si>
    <t xml:space="preserve">1009066</t>
  </si>
  <si>
    <t xml:space="preserve">+48516530153</t>
  </si>
  <si>
    <t xml:space="preserve">http://vortexvr.pl plus wiele innych domen w Europie: .de, .co.uk, .se, .no, .dk, .fr, .cz, .sk, .ro, etc...</t>
  </si>
  <si>
    <t xml:space="preserve">{'id': '86c4wh7wv', 'name': 'Vortex Consulting Przemysław Daniel Wardzyński', 'status': 'merchants', 'color': '#87909e', 'custom_type': 3, 'team_id': '4659923', 'deleted': False, 'url': 'https://app.clickup.com/t/86c4wh7wv', 'access': True}</t>
  </si>
  <si>
    <t xml:space="preserve">{'id': '86c4t34pk', 'name': 'Vortex Virtual Reality', 'status': 'akceptacja', 'color': '#008844', 'custom_type': None, 'team_id': '4659923', 'deleted': False, 'url': 'https://app.clickup.com/t/86c4t34pk', 'access': True}</t>
  </si>
  <si>
    <t xml:space="preserve">64</t>
  </si>
  <si>
    <t xml:space="preserve">86c3895v2</t>
  </si>
  <si>
    <t xml:space="preserve">Krzysztof Wąsowicz Zabawki KiM</t>
  </si>
  <si>
    <t xml:space="preserve">27.06. - do sprawdzenia grupa cenowa 
ID: 3692 (Kimland) SM
BLT_3692_2ff146eccfd471524eef73c43e290a3c47756a52cef737861f96ccf1774f9ddd81888a7aa00490f44756f28583623243b2958735d3bec6579813007559b66ead7c75f125fc28f7e94c31f6d2e2743341690b2c17d2af2cdb36283b483444c25a57ad4e1c30d7f71c1c1b18559d1887eaabe3eeb093e054abe93dbc1
ID: 3692 (Kimland) GREAT
BLT_3692_7d1e39e85ef7e8cc5404f7519ca301f0e98d0d5e1a5a1f491a6938796f2d0689e109adbd12971bfb2bb0957f1ddf954a27881ca69d7d57cf85b15ce3205e3c4137cf2ea512121b828f9afdc4480ffffd9678802c24f86dee3bc8ef8b1e316eb759603dfd206dfd063f44d56cf5b43e37c056436a69c070614599d13
ID: 3692 (Kimland) EXTRA
BLT_3692_890e312c7cf69eac52759cce894190628b3034b04d5b9c6f5e99925480531a90fe776337cd8bd12fbd5bc78afc2d4134e8d0b5e64da7f5bf8dd09abfa38fe385cf93e37a6b165b67e5a8fe2a4a7462dda627c9bd6f3274d7f895d51770842e2fb53146e20b4a662579a1bd542c1a50d1e22cc1bf32b199fbc22dc9f</t>
  </si>
  <si>
    <t xml:space="preserve">kontakt@kimland.pl</t>
  </si>
  <si>
    <t xml:space="preserve">7352635095</t>
  </si>
  <si>
    <t xml:space="preserve">3692</t>
  </si>
  <si>
    <t xml:space="preserve">512155305</t>
  </si>
  <si>
    <t xml:space="preserve">https://www.kimland.pl</t>
  </si>
  <si>
    <t xml:space="preserve">{'id': '86c3wv0gh', 'name': 'Krzysztof Wąsowicz Zabawki KiM', 'status': 'merchants', 'color': '#87909e', 'custom_type': 3, 'team_id': '4659923', 'deleted': False, 'url': 'https://app.clickup.com/t/86c3wv0gh', 'access': True}</t>
  </si>
  <si>
    <t xml:space="preserve">{'id': '86c3q8kk3', 'name': 'Krzysztof Wąsowicz Zabawki KiM', 'status': 'akceptacja', 'color': '#008844', 'custom_type': None, 'team_id': '4659923', 'deleted': False, 'url': 'https://app.clickup.com/t/86c3q8kk3', 'access': True}</t>
  </si>
  <si>
    <t xml:space="preserve">86c388xnq</t>
  </si>
  <si>
    <t xml:space="preserve">LABUTY DOMINIK OFAT</t>
  </si>
  <si>
    <t xml:space="preserve">labutydominik@gmail.com</t>
  </si>
  <si>
    <t xml:space="preserve">5223188173</t>
  </si>
  <si>
    <t xml:space="preserve">4026004</t>
  </si>
  <si>
    <t xml:space="preserve">+48511102440</t>
  </si>
  <si>
    <t xml:space="preserve">{'id': '86c48qn2d', 'name': 'Labuty', 'status': 'akceptacja', 'color': '#008844', 'custom_type': None, 'team_id': '4659923', 'deleted': False, 'url': 'https://app.clickup.com/t/86c48qn2d', 'access': True}</t>
  </si>
  <si>
    <t xml:space="preserve">86c388vh2</t>
  </si>
  <si>
    <t xml:space="preserve">SAAMI</t>
  </si>
  <si>
    <t xml:space="preserve">BLT_2613_0eb9976ba4dca802f3123e3745488c185d4d95a487e4aefa627a26211aa4a2bc885ac0883617ca69d10ff0ebbe4eecf00472e2056e66d6528b744945c2573d9e82b3b4e4c7c6eb5751d8bda8c5d2d6bf627e4a0e2adfc840678e5ef7d612b1f22bb928ced19cc9f30bbcedbf7f3ad8e73fc399f5c64baed9d0ba9b7
BLT_2613_380f367ff69bf68da3b3f64399abfa8bcccd9a841d887aedd7bc60aff1bf22393a2ef513888ee74ebe688ac737b1c45405fb1d054c6963b8cc9af9932d0cfd5c249e8b7b22856095c580787f0a1977013cdede8ff7d435b60b89c58f5328c537282681d03f98bd39983bc6d9c1ff61f951035d111165517f28e4dcd
BLT_2613_549b09f622175999902065302803fa37780987c75756377322a2c8bf59d58b563d07c93068949ec78d6f5c851c733a5a0119f72e44cc2d715c6a87c78d67acf310f0c02bc76b83b1dca85524946db11d53408bdd1170913cf1724e076020bfaece18a56123656cc6b355222cad994ef28ec0a8cdf73fba491eecfec</t>
  </si>
  <si>
    <t xml:space="preserve">kontakt@saami.pl</t>
  </si>
  <si>
    <t xml:space="preserve">7311175366</t>
  </si>
  <si>
    <t xml:space="preserve">2613</t>
  </si>
  <si>
    <t xml:space="preserve">794378408</t>
  </si>
  <si>
    <t xml:space="preserve">http://oponyprzez.net</t>
  </si>
  <si>
    <t xml:space="preserve">{'id': '86c3nx6j4', 'name': 'SAAMI Ireneusz Sałagacki', 'status': 'akceptacja', 'color': '#008844', 'custom_type': None, 'team_id': '4659923', 'deleted': False, 'url': 'https://app.clickup.com/t/86c3nx6j4', 'access': True}</t>
  </si>
  <si>
    <t xml:space="preserve">86c388v47</t>
  </si>
  <si>
    <t xml:space="preserve">Rowerek.pl Sp. z o. o.</t>
  </si>
  <si>
    <t xml:space="preserve">Do rozmów na temat sprzedaży dzwonić do Pani Elżbiety pod numer 48662778666. / 28.04.2025 SA.</t>
  </si>
  <si>
    <t xml:space="preserve">e.trafala@rowerek.pl</t>
  </si>
  <si>
    <t xml:space="preserve">9291861667</t>
  </si>
  <si>
    <t xml:space="preserve">1001735</t>
  </si>
  <si>
    <t xml:space="preserve">+48792832608</t>
  </si>
  <si>
    <t xml:space="preserve">https://rowerek.pl/</t>
  </si>
  <si>
    <t xml:space="preserve">86c388krn</t>
  </si>
  <si>
    <t xml:space="preserve">WILMAX EUROPE SPÓŁKA Z OGRANICZONĄ ODPOWIEDZIALNOŚCIĄ</t>
  </si>
  <si>
    <t xml:space="preserve">ID: numer_z_tokenu_BLC (Wilmax Europe Sp. z o.o.) SM
BLT_4003801_a33208baf370d73441baa54e41f9252bfd9153aa509262236888db9a1c7a0f71036cdd9874ce2e2a5dbe17c7a893de015750d95d487f9423572ba8e4f8fd4c6460b3e45cb0e9923ea000d0a2021a287162047b515398c5033f7825a07148ebb55cbab676eb4fdfa7f25bbc161903d3b1f2c9575d31071eaba7ea
ID: numer_z_tokenu_BLC (Wilmax Europe Sp. z o.o.) GREAT
BLT_4003801_5170e07f71b818f04e4106b9a8aeba29c7774afa46998ac17e514b28eec42c66c9074ebe59b8a3c3965ff2154b4596feadb6b9e1225d962b5c1fa7e4f2a3fbe2e7e1a84c077d1f507ac67463f89c4142bed7d9e86001565a443fbd2315aec093d6d83620b767148aa5b4c7d62a62dfa847ff927857df0f3607f4
ID: numer_z_tokenu_BLC (Wilmax Europe Sp. z o.o.) EXTRA
BLT_4003801_fd9c7f529113c1811698fd7bfed60d1b4acd89b54c3ae0d80ac9ba88601c4768335bea7d17cc95242d16eefb8ad80cb29cab754c13c2aed66d9c4f1f159008996116c38f12611c895948520c055a8d27d32dde66ef9573f51a9dabfb67d3183460afc4c2265ec9b66cea953c0cc4f9e1975a2c1189d85e901c6f</t>
  </si>
  <si>
    <t xml:space="preserve">office@wilmax.eu</t>
  </si>
  <si>
    <t xml:space="preserve">9512521066</t>
  </si>
  <si>
    <t xml:space="preserve">4003801</t>
  </si>
  <si>
    <t xml:space="preserve">+48796497537</t>
  </si>
  <si>
    <t xml:space="preserve">{'id': '86c3aq0et', 'name': 'Wilmax Europe Sp. z o.o.', 'status': 'merchants', 'color': '#87909e', 'custom_type': 3, 'team_id': '4659923', 'deleted': False, 'url': 'https://app.clickup.com/t/86c3aq0et', 'access': True}</t>
  </si>
  <si>
    <t xml:space="preserve">{'id': '86c3a068t', 'name': 'Wilmax Europe Sp. z o.o.', 'status': 'akceptacja', 'color': '#008844', 'custom_type': None, 'team_id': '4659923', 'deleted': False, 'url': 'https://app.clickup.com/t/86c3a068t', 'access': True}</t>
  </si>
  <si>
    <t xml:space="preserve">86c388dfb</t>
  </si>
  <si>
    <t xml:space="preserve">Ekofabryka Maciej Szczepański</t>
  </si>
  <si>
    <t xml:space="preserve">info@ekofabryka.com.pl</t>
  </si>
  <si>
    <t xml:space="preserve">9261558013</t>
  </si>
  <si>
    <t xml:space="preserve">1006921</t>
  </si>
  <si>
    <t xml:space="preserve">+48884700554</t>
  </si>
  <si>
    <t xml:space="preserve">https://ekofabryka.com.pl/</t>
  </si>
  <si>
    <t xml:space="preserve">86c37p610</t>
  </si>
  <si>
    <t xml:space="preserve">"CHABIN" SPÓŁKA KOMANDYTOWA</t>
  </si>
  <si>
    <t xml:space="preserve">daniel.stasinski@chabin.pl</t>
  </si>
  <si>
    <t xml:space="preserve">7272436637</t>
  </si>
  <si>
    <t xml:space="preserve">4005388</t>
  </si>
  <si>
    <t xml:space="preserve">+48798155691</t>
  </si>
  <si>
    <t xml:space="preserve">86c37n1eh</t>
  </si>
  <si>
    <t xml:space="preserve">BIOFEED Sp. z o.o.</t>
  </si>
  <si>
    <t xml:space="preserve">kontakt@grupawysocki.pl</t>
  </si>
  <si>
    <t xml:space="preserve">5932524603</t>
  </si>
  <si>
    <t xml:space="preserve">4014419</t>
  </si>
  <si>
    <t xml:space="preserve">+48887070163</t>
  </si>
  <si>
    <t xml:space="preserve">1745460000000</t>
  </si>
  <si>
    <t xml:space="preserve">86c37myd2</t>
  </si>
  <si>
    <t xml:space="preserve">EUROECO Beszczyński Spółka Jawna</t>
  </si>
  <si>
    <t xml:space="preserve">kontakt@ecozoo.pl</t>
  </si>
  <si>
    <t xml:space="preserve">8792674183</t>
  </si>
  <si>
    <t xml:space="preserve">3265</t>
  </si>
  <si>
    <t xml:space="preserve">+48535000845</t>
  </si>
  <si>
    <t xml:space="preserve">86c37kf56</t>
  </si>
  <si>
    <t xml:space="preserve">TZ Poland Spółka Cywilna B. Granat T. Sobecki (ID 1642)</t>
  </si>
  <si>
    <t xml:space="preserve">ID: numer_z_tokenu_BLC (Strado) SM
BLT_1642_7d71068c2e5539221a7360e69490f58dfb8601979f337289f0b455df6dac1abb28b13d430bf9e3d22a0ba6a87634e38108fad160840d7feb426776eb456347f6f3b9536ccd40b709cf6b744f75460e9f3d303b14389128037f317e7855068cd54c5e49b45552448d6c73bb66763bf0e06e9c4a14c83d09e0147ec24
ID: numer_z_tokenu_BLC (Państwa Nazwa) GREAT
BLT_1642_c0bf78df10010bf547d19dad3f6cdca93fcdceff8df453a78954e18e94e5447c4a717ede84fe0575d5e603a60ec81f1ad6f8b129ab44656cb99b73715db52fe987e5e437b7892e31cf2685c1bb6d6f2df628c467c2195a9e1afd3aaa32f4396bcc6ea9affb58af2561e44b299daa3fc1e9567bf98525670556184dd
ID: numer_z_tokenu_BLC (Państwa Nazwa) EXTRA
 BLT_1642_fe8613160ecee1555862fd5d0323ee1d9399b4184884e5a9f8be9b8212d8d27e3246894ab839f726c26962b31b251600715f9b21a54fde4e4de908f2419054faa126ad17718745fb6816c771d45eff684027fb251935ba4789a55454f1cb8e74a74736490113aaf35b8af7dd445d1d9fd92cd0de3ac8463573d2ed4</t>
  </si>
  <si>
    <t xml:space="preserve">kontakt@strado.pl</t>
  </si>
  <si>
    <t xml:space="preserve">9721250594</t>
  </si>
  <si>
    <t xml:space="preserve">1642</t>
  </si>
  <si>
    <t xml:space="preserve">221139850</t>
  </si>
  <si>
    <t xml:space="preserve">{'id': '86c37n5tm', 'name': 'TZ Poland S.C.', 'status': 'merchants', 'color': '#87909e', 'custom_type': 3, 'team_id': '4659923', 'deleted': False, 'url': 'https://app.clickup.com/t/86c37n5tm', 'access': True}</t>
  </si>
  <si>
    <t xml:space="preserve">{'id': '86c37kkh3', 'name': 'TZ Poland S.C.', 'status': 'akceptacja', 'color': '#008844', 'custom_type': None, 'team_id': '4659923', 'deleted': False, 'url': 'https://app.clickup.com/t/86c37kkh3', 'access': True}</t>
  </si>
  <si>
    <t xml:space="preserve">86c37g3bt</t>
  </si>
  <si>
    <t xml:space="preserve">PRZEDSIĘBIORSTWO HANDLOWO-USŁUGOWE BOGUSŁAW ZBIERAŃSKI</t>
  </si>
  <si>
    <t xml:space="preserve">EXTRA: BLT_3000996_44d967266b04ebc1e0b374b8378bf951684da41fe6259b267a9f99a691ad0ee91382fed35411a4e5af0c6680e6eb62b3dcb823fd503e4318b0bb0b1e4528f3eddf654b79984314f01f1e5ebe9920a84d46ac670f032d02210f159fcbc0b7233dfbfa678897eb2b624bfbc7d409a1b2a2f2375321f7d4518c45fa
SM:
BLT_3000996_a354cd3e5d9d28dfe3af53ffa5f41fae6a8b17c561c96b15a978213473c9a2e866d3f1dde59415bb6defd33024b4dc4776db7240103e2d5c0ce8b6c774aba59f23b801c4e977c2111fe0b2e6f80300ec8dbcc533c3bbb4b4c6776546aff039b79004d7881ac8d6755af83f86fdfc3eb688e877dab005ad31869e
GREAT:
BLT_3000996_fcd31982a19862905c6b1752fe489603463626a884bfad9c822c12bb854eb9dc30f73e687f9adcea9eb175f69ec878ef4fd09951c9aec6c0d9f9e859b870eabd73c3b91b7a82d9568327a784eccb99b1731013c616ddf1e434e6dade8b3b0a203451ff687296ab849c9956670d86522a01c319c342313cb469f9</t>
  </si>
  <si>
    <t xml:space="preserve">szymon.drag@domodomo.pl</t>
  </si>
  <si>
    <t xml:space="preserve">6560002322</t>
  </si>
  <si>
    <t xml:space="preserve">3000996</t>
  </si>
  <si>
    <t xml:space="preserve">1745373600000</t>
  </si>
  <si>
    <t xml:space="preserve">{'id': '86c3ruydz', 'name': 'PHU Boguslaw Zbieranski', 'status': 'merchants', 'color': '#87909e', 'custom_type': 3, 'team_id': '4659923', 'deleted': False, 'url': 'https://app.clickup.com/t/86c3ruydz', 'access': True}</t>
  </si>
  <si>
    <t xml:space="preserve">{'id': '86c39edad', 'name': 'PHU Boguslaw Zbieranski', 'status': 'akceptacja', 'color': '#008844', 'custom_type': None, 'team_id': '4659923', 'deleted': False, 'url': 'https://app.clickup.com/t/86c39edad', 'access': True}</t>
  </si>
  <si>
    <t xml:space="preserve">86c372b7t</t>
  </si>
  <si>
    <t xml:space="preserve">AMS M. Świdwa, A. Makowski spółka cywilna</t>
  </si>
  <si>
    <t xml:space="preserve">1.
BLT_4023031_fcc0a2fbf5e4117c5ed9a7f72745108e52a96ce2a84edef2ca36c6ca584b33f0359900c2464a5559a17b8916142245cbc619c94919262dc09c885625f6ce8c8ee9df7d89490b099e08536c887ccc3d29292aca7ae21fc8e981482319da184f6b37caebafc0b0bd11d2d9556c75379858e6f7e6a75635bec48ccf
2.
BLT_4023031_8b6065cbd6f4a340e99f9d0167bfa089157095272a90d6141a12da5ebac8a2d603279b79836028cb75986cfe2bc606e40d4fd727412410dad8425f74525fc73f3d7e35f98d0700ace2bc1c920fb070030a552f9c7c502fcf2f4dca2fa1282190016d660f11866d2d4b50bf12e1c74abe3def5438e2585420ade4
3.
BLT_4023031_b3541d3a28ffe3329760a460ef2c6b553376efa252139996bb3df97b2f5b55c2996e5a98687d54a2285d5ea68be19c92a853c9ce316a2ea3a7679113c00d62ecfe59c7b35f337ff323bed642f99a82cde5f4799ee86de16b6d279c0a66091ed82497d67cce669f8d6625993eda3e1f4637ea91322ea128524231</t>
  </si>
  <si>
    <t xml:space="preserve">biuro@nexsell.pl</t>
  </si>
  <si>
    <t xml:space="preserve">7622014671</t>
  </si>
  <si>
    <t xml:space="preserve">4023031</t>
  </si>
  <si>
    <t xml:space="preserve">+48505600427</t>
  </si>
  <si>
    <t xml:space="preserve">{'id': '86c3ghbvk', 'name': 'AMS M.Świdwa, A.Makowski SC', 'status': 'akceptacja', 'color': '#008844', 'custom_type': None, 'team_id': '4659923', 'deleted': False, 'url': 'https://app.clickup.com/t/86c3ghbvk', 'access': True}</t>
  </si>
  <si>
    <t xml:space="preserve">86c371jkp</t>
  </si>
  <si>
    <t xml:space="preserve">Media Saturn Online Sp. z o.o.</t>
  </si>
  <si>
    <t xml:space="preserve">SH: BLT_4014325_a16da3cb2e5bea0e6710362a97c086ca2ed8d3f121d7dca7ad66c6845eaff4f10da2eccd86efdc97d4f79ddfa1d65ebecae0bed75b0f9fd70be135e3fc3b89ae18f5dfed9bde555fe83cee973142f3d538f887c03b24a4020568fc61ac31d74c624e36a147ea99e5e74d7b5ca43e03574d15d4c02a7ca081dfdd
GREAT:
BLT_4014325_8acf7eb0842b47761c0df24bb7cea42ce78354259c76ed6da2d9af559989f30db3d3db867dbf2a84c2581146eaf7738ec6b4bfa5cf1f0f34f3fa1d164dd5bceed0833527f060d62c4358606c7885f37c0c0e67d29cbe670182ff79dcb1d6b3008cf68268d7af578192679bf4f83e553c3d207439e8f02c88f465
EXTRA:
BLT_4014325_20096ce4bedab56a1e07c302964fd78a96202058dee16e0211f4adc6c9a8f7e7c8f507a8c558c6f935e56f9f19c9292f23f13e087532e1e747e09d87645e057f5b98ad409e6e65da6149a2228687635c7725ff5b7ca47b1ea9abd59a862255f076a2bfc9b377a5b92b5c04e9c3e9d63bd127d7e018b54db7cbff</t>
  </si>
  <si>
    <t xml:space="preserve">pietrzakd@media-saturn.com</t>
  </si>
  <si>
    <t xml:space="preserve">7010327611</t>
  </si>
  <si>
    <t xml:space="preserve">4014325</t>
  </si>
  <si>
    <t xml:space="preserve">+48506724650</t>
  </si>
  <si>
    <t xml:space="preserve">86c36xmdr</t>
  </si>
  <si>
    <t xml:space="preserve">MG Bike Marta Ziaja (ID 1000880)</t>
  </si>
  <si>
    <t xml:space="preserve">ID:1000880 MG Bike SM
BLT_1000880_ca46190510b719bb51f0e51575042bd944e9e2f9d2d2ccb90fee106e3b81f3f865d4c4466d2beeaa96377907b9202f963eb38943cfaf23628ec0498fd2d0b50e9f3e06185c768b0ece80c8d2d2fbbfc40b8145a3d3307d3d8076884e34e56cc4425065c3b6cdfd4fdab89d81e7d24dd741a88ee6c2a0b2523a9a 
 ID: 1000880 MG Bike GREAT
BLT_1000880_e3246629317eacb2521b5d2f7c157e5b7b8257f70961b12d131f9bf5e8fe6d7b4097c41fd3280b03bea44d5b02a83bb82c547b71035ca6f326f35f4143531a88c3d8f48f57d400123a366595ca7ce2bb65b097a5a6dc24868b50cef4a4047e49c6a7b39691c2e5a0d7792f571b355d8985691f67e492e86f3ccb 
ID: 1000880 MG Bike EXTRA 
BLT_1000880_4e5a7d4eda473c5a47bd7a644b69b111124e37d91a0afdc932376b4b4e44d67f9b0c522eac7a6a8b628cd1ff89a47f7cc3e396bdd4b8c4e3b314fff18609d7f0b81904a6e4e85206921928da9ea869b7331bd60b774848c7b9d90fd0f11c62565dbcb4c7407f41912e342da431900f6c0e61908035d05b6c8a16</t>
  </si>
  <si>
    <t xml:space="preserve">biuro@token-polska.pl</t>
  </si>
  <si>
    <t xml:space="preserve">7371797410</t>
  </si>
  <si>
    <t xml:space="preserve">1000880</t>
  </si>
  <si>
    <t xml:space="preserve">+48604509368</t>
  </si>
  <si>
    <t xml:space="preserve">{'id': '86c372fh5', 'name': 'MG Bike Marta Ziaja', 'status': 'merchants', 'color': '#87909e', 'custom_type': 3, 'team_id': '4659923', 'deleted': False, 'url': 'https://app.clickup.com/t/86c372fh5', 'access': True}</t>
  </si>
  <si>
    <t xml:space="preserve">{'id': '86c371rnh', 'name': 'MG Bike Marta Ziaja', 'status': 'akceptacja', 'color': '#008844', 'custom_type': None, 'team_id': '4659923', 'deleted': False, 'url': 'https://app.clickup.com/t/86c371rnh', 'access': True}</t>
  </si>
  <si>
    <t xml:space="preserve">86c363ern</t>
  </si>
  <si>
    <t xml:space="preserve">DEKO ARTYKUŁY DEKORACYJNE I FLORYSTYCZNE TOMASZ PANNELLIER</t>
  </si>
  <si>
    <t xml:space="preserve">usłyszeli o SM od innej firmy. Są zainteresowani
[KONTAKT=Tomasz Pannellier]
Shumee BLT_15730_09334b984536d22b37e72059c2ff806d48e6b1da39b1adefdf1869c8286b8e1204a603d8e3cbe590b14f6ccc5fcfca2f79557a3c6710d20597e8cdf34b1f60c02a373fd939bf1a0c67cdf2ef8ff85adae162965d59d6dc7f4fae8698b079dbb22b5c4649da57442288f7f9906fb6aaf33c2f2351d774585a09eb41
Extrastore
BLT_15730_26f2e202902618b734ff972040ab27c9839995e374c0ef724b07a9b444ee55b38137339c24edb972937f9f4b0775bc9cc7221502e42d154d79a814063c01391c526fe52635d3dd2a945a18a20461fc566405a0ce9f7c968beddf9e0d66baa5f1cd168ee807027b342f7a6ff97b3e2cf3c156783037405391dd1572
Greatstore
BLT_15730_caf0ce38a971401acd0765109088834cf06c00710012f130bd9c1eecf013b5cb8fe9899644dff1ebf9df25dbfbd7771adfb1936d02367287c3440db2e04dddafc3dc41f020046f1bb637de0256078253c2d888ae817d8d7e987138e359a378d5084bdf20f0afa9560bf5a93a968be9b4dcbb4aba83c8b5d48a2e44</t>
  </si>
  <si>
    <t xml:space="preserve">DECO.PANNELLIER@GMAIL.COM</t>
  </si>
  <si>
    <t xml:space="preserve">7412016528</t>
  </si>
  <si>
    <t xml:space="preserve">15730</t>
  </si>
  <si>
    <t xml:space="preserve">+48739290890</t>
  </si>
  <si>
    <t xml:space="preserve">https://pannellier.pl/</t>
  </si>
  <si>
    <t xml:space="preserve">{'id': '86c3vefch', 'name': 'Deko Art. Dekoracyjne Upominkowe i Florystyczne Tomasz Pannellier', 'status': 'akceptacja', 'color': '#008844', 'custom_type': None, 'team_id': '4659923', 'deleted': False, 'url': 'https://app.clickup.com/t/86c3vefch', 'access': True}</t>
  </si>
  <si>
    <t xml:space="preserve">54</t>
  </si>
  <si>
    <t xml:space="preserve">86c3558e7</t>
  </si>
  <si>
    <t xml:space="preserve">WAMAR SOSENKA MARIAN JAŚKOWIAK MARCIN JAŚKOWIAK SPÓŁKA KOMANDYTOWA</t>
  </si>
  <si>
    <t xml:space="preserve">pika@wamar.biz</t>
  </si>
  <si>
    <t xml:space="preserve">7772403718</t>
  </si>
  <si>
    <t xml:space="preserve">3036662</t>
  </si>
  <si>
    <t xml:space="preserve">+48502590504</t>
  </si>
  <si>
    <t xml:space="preserve">1746151200000</t>
  </si>
  <si>
    <t xml:space="preserve">{'id': '86c3yqw1z', 'name': 'WAMAR SOSENKA MARIAN JAŚKOWIAK MARCIN JAŚKOWIAK SPÓŁKA KOMANDYTOWA', 'status': 'akceptacja', 'color': '#008844', 'custom_type': None, 'team_id': '4659923', 'deleted': False, 'url': 'https://app.clickup.com/t/86c3yqw1z', 'access': True}</t>
  </si>
  <si>
    <t xml:space="preserve">86c354yu6</t>
  </si>
  <si>
    <t xml:space="preserve">RAWAX</t>
  </si>
  <si>
    <t xml:space="preserve">rawax.pl@gmail.com</t>
  </si>
  <si>
    <t xml:space="preserve">7352193361</t>
  </si>
  <si>
    <t xml:space="preserve">3760</t>
  </si>
  <si>
    <t xml:space="preserve">+48791404027</t>
  </si>
  <si>
    <t xml:space="preserve">https://rawax.pl</t>
  </si>
  <si>
    <t xml:space="preserve">86c353ndd</t>
  </si>
  <si>
    <t xml:space="preserve">REDUM KAMIL PRYMAS</t>
  </si>
  <si>
    <t xml:space="preserve">15.05 Potrzebują kilka dni na uporządkowania i przygotowanie Connecta.
04.06 Jest na końcowym etapie. Ma stworzone 3 konta Connect i tylko została mu kwestia oznaczenia produktów tagiem, które chce udostępnić do współpracy.</t>
  </si>
  <si>
    <t xml:space="preserve">redum.kp@gmail.com</t>
  </si>
  <si>
    <t xml:space="preserve">6090037061</t>
  </si>
  <si>
    <t xml:space="preserve">17453</t>
  </si>
  <si>
    <t xml:space="preserve">+48505855609</t>
  </si>
  <si>
    <t xml:space="preserve">https://rajogrodnika.pl/</t>
  </si>
  <si>
    <t xml:space="preserve">{'id': '86c38a695', 'name': 'REDUM KAMIL PRYMAS', 'status': 'akceptacja', 'color': '#008844', 'custom_type': None, 'team_id': '4659923', 'deleted': False, 'url': 'https://app.clickup.com/t/86c38a695', 'access': True}</t>
  </si>
  <si>
    <t xml:space="preserve">86c34nb22</t>
  </si>
  <si>
    <t xml:space="preserve">DYNAMIC PARTNER Radosław Tyburski</t>
  </si>
  <si>
    <t xml:space="preserve">11.06. 
Wysłane przypomnienie z prośbą o powrót do rozmów 
SM BLT_3011460_84cac52d81b628a405958b01dccdc23ec5d9a50e3b2c029e4bcca076fd860b569498639d548f34cec4c701a65d8ae11f8c4683c33fa3f7bd769d4c52d48137338a1f97ae2bc6478945602768fd5dcbb2f8ca946c8258bd9a864c6ec2efbefba14d0701a03087d03281c471fc3c9bb18925f7c20a1415ed20f006
GS BLT_3011460_bbba0fd0865eda9fcb01f33e348ca9a33c41f512b0af277255b85d99a5497567111461d6c980bce6b156d15bc1bc4e6e092ec843538d08da8eac8f07aa31c0921d57f83971f3709b9b8eebf8eb42291c437d6f52ad51e8a989be6d29a83665572e80758cac5d16ee0c77e50b41eeee70c1f689db763d0ac36a30
ES BLT_3011460_b3a6923d4f1c0252c2c608f325403c0513fe07bf3dd940648c234bb6d51ac1f87d10b39e47e075023e19317fabb835fce358678d8d34491f3a2f7fc3b790abb364bfe739322b90d1dfbca5b51b3e2e66b858b5f90b05b05187ae98143ccbba66e85ad25c50a1f31b713b1c9a66d1ba0bbc7dbf431484b83e84a2</t>
  </si>
  <si>
    <t xml:space="preserve">radek@emalina.pl</t>
  </si>
  <si>
    <t xml:space="preserve">8133418984</t>
  </si>
  <si>
    <t xml:space="preserve">3011460</t>
  </si>
  <si>
    <t xml:space="preserve">533188246</t>
  </si>
  <si>
    <t xml:space="preserve">{'id': '86c4tzypq', 'name': 'Dynamic Partner Radosław Tyburski', 'status': 'akceptacja', 'color': '#008844', 'custom_type': None, 'team_id': '4659923', 'deleted': False, 'url': 'https://app.clickup.com/t/86c4tzypq', 'access': True}</t>
  </si>
  <si>
    <t xml:space="preserve">98</t>
  </si>
  <si>
    <t xml:space="preserve">86c340t6z</t>
  </si>
  <si>
    <t xml:space="preserve">TEMPORALIS.PL SYLWIA RYDZIK</t>
  </si>
  <si>
    <t xml:space="preserve">kontakt@cichoszki.pl</t>
  </si>
  <si>
    <t xml:space="preserve">5272878423</t>
  </si>
  <si>
    <t xml:space="preserve">4007568</t>
  </si>
  <si>
    <t xml:space="preserve">506357858</t>
  </si>
  <si>
    <t xml:space="preserve">https://www.cichoszki.pl/</t>
  </si>
  <si>
    <t xml:space="preserve">1744768800000</t>
  </si>
  <si>
    <t xml:space="preserve">1744855200000</t>
  </si>
  <si>
    <t xml:space="preserve">86c340jv9</t>
  </si>
  <si>
    <t xml:space="preserve">PillowPrim Stanisław Jurga</t>
  </si>
  <si>
    <t xml:space="preserve">pillowprim24@gmail.com</t>
  </si>
  <si>
    <t xml:space="preserve">7773367284</t>
  </si>
  <si>
    <t xml:space="preserve">3002901</t>
  </si>
  <si>
    <t xml:space="preserve">BRAK</t>
  </si>
  <si>
    <t xml:space="preserve">86c340cwm</t>
  </si>
  <si>
    <t xml:space="preserve">PRZEDSIĘBIORSTWO PRODUKCYJNO-HANDLOWO-USŁUGOWE MOTO-ROL MARIUSZ LAURYN</t>
  </si>
  <si>
    <t xml:space="preserve">SM BLT_4031853_46c0dec582b15c1bd15535e9fa0a53c146d78bd2bfb9aefae3f88e96e282e6454f44af864e94fbae66b5688f5d802bd7cccc7d3b3348622aa079ffb6b3f34aca60f957ec1e1ebb5152f6fe784aeb0bfdaf3efeaaac6afdbb35e9ca9d4108bf4180c0e9c4ffce7adfac7c5830fab259859ea955823e7fcc311a88
GREAT BLT_4031853_0a2b0427136cb04199406e380909f1944668114f78dcd4e93f4226c5e17ed8e0a28cd32f9bdf38bb5cf27ed7122fd4bb5bf60b6b3763be0d1af86fdfbe95935ecfd5d503b68e2ae96d5d5e6f57d50eedb3c5e6a45b1fc637e9ea029b63659d9dbd31647d940320ca70a007c3fb1242d952cf74677c0c10044502
EXTRA
BLT_4031853_e467a8ab90368064127d8373ebfaa5d3dd15d237998604b22c600ecca3ac2b3819b8eaeff568ec39f6e8d3c24a264cbb700db27062d69690bfd73ed79813da77c79cc253616bb6f2e35e1427f8cbde645c64becd0e9a630115d0c6cdb5ba600807925c15c24df8addd0391512f6cfa555bed85ae527dca6040ed</t>
  </si>
  <si>
    <t xml:space="preserve">moto_rol@onet.pl</t>
  </si>
  <si>
    <t xml:space="preserve">8442151556</t>
  </si>
  <si>
    <t xml:space="preserve">4031853</t>
  </si>
  <si>
    <t xml:space="preserve">+48500139660</t>
  </si>
  <si>
    <t xml:space="preserve">1745287200000</t>
  </si>
  <si>
    <t xml:space="preserve">{'id': '86c36pb02', 'name': 'P.P.H.U. "MOTO-ROL" MARIUSZ LAURYN', 'status': 'akceptacja', 'color': '#008844', 'custom_type': None, 'team_id': '4659923', 'deleted': False, 'url': 'https://app.clickup.com/t/86c36pb02', 'access': True}</t>
  </si>
  <si>
    <t xml:space="preserve">86c33yn7r</t>
  </si>
  <si>
    <t xml:space="preserve">HURT-DETAL HALINA OGONOWSKA</t>
  </si>
  <si>
    <t xml:space="preserve">mpraca144@gmail.com</t>
  </si>
  <si>
    <t xml:space="preserve">5920009663</t>
  </si>
  <si>
    <t xml:space="preserve">3013612</t>
  </si>
  <si>
    <t xml:space="preserve">504269881</t>
  </si>
  <si>
    <t xml:space="preserve">86c33yb52</t>
  </si>
  <si>
    <t xml:space="preserve">Narzędzia Gdańsk PIOTR PILARCZYK</t>
  </si>
  <si>
    <t xml:space="preserve">piotr.pilarczyk1976@gmail.com</t>
  </si>
  <si>
    <t xml:space="preserve">5831870657</t>
  </si>
  <si>
    <t xml:space="preserve">3014843</t>
  </si>
  <si>
    <t xml:space="preserve">500198985</t>
  </si>
  <si>
    <t xml:space="preserve">86c33wp3b</t>
  </si>
  <si>
    <t xml:space="preserve">Biogo S.A.</t>
  </si>
  <si>
    <t xml:space="preserve">Art. spożywcze - mam wątpliwości co do sprzedaży tych produktów na SM</t>
  </si>
  <si>
    <t xml:space="preserve">dokumenty@biogo.pl</t>
  </si>
  <si>
    <t xml:space="preserve">8971873752</t>
  </si>
  <si>
    <t xml:space="preserve">7557</t>
  </si>
  <si>
    <t xml:space="preserve">+48537484469</t>
  </si>
  <si>
    <t xml:space="preserve">https://biogo.pl/</t>
  </si>
  <si>
    <t xml:space="preserve">86c33vtcj</t>
  </si>
  <si>
    <t xml:space="preserve">BKS Trade Jakub Steliga</t>
  </si>
  <si>
    <t xml:space="preserve">08.05 Deklaracja zmiany cen
Shumee:
BLT_6004929_e4e0d3c27beeb3275c75708c78b065066d1a67fa2761ec9cac878b2f76770ca7a62a77b2109e7aba6ab5aceb8e937a6998fae535f3e7a7a723378f7621cdfce3b190f2233bacf695026ca3763bb56ec89eefe58921c38573e17cbb8b7173cedfa53ab4c2fc788c758da105c82f8529f1162cf8a7ba173e78d5da
GREATSTORE:
BLT_6004929_b8628c5ff67de3c91ad48140756a093986b009cd1861f626f2c384b49136ebfae018e896d007bc8518c60ab7d0b9896eb37aecb1ff182008c196f1074186c26e7995d22452392d863c85a525f5055d63a53ab1222242806a339f5d3c74fd64f49335de946f197ae4ff2d8f2810c065c279929e0297c40af6800e
EXTRASTORE:
BLT_6004929_857fe3305a23ba103dc62196560d7a623febf8a071f4727bf243fd26d2d0fc4ee3e6e50995ebda5afb7de0869561dc26aece52085f19adcb85592e258faa93ee9f73cbbeab1921bc4d2dd77eee7dafc4748d5d687c373b0771d224eaad90484b6f7f09c3a37b99b41199fef81cc8c0f5ee921c9eecc9d37b687a</t>
  </si>
  <si>
    <t xml:space="preserve">kubus118.allegro@gmail.com</t>
  </si>
  <si>
    <t xml:space="preserve">6842491237</t>
  </si>
  <si>
    <t xml:space="preserve">+48721451306</t>
  </si>
  <si>
    <t xml:space="preserve">{'id': '86c3a23kn', 'name': 'BKS Trade', 'status': 'merchants', 'color': '#87909e', 'custom_type': 3, 'team_id': '4659923', 'deleted': False, 'url': 'https://app.clickup.com/t/86c3a23kn', 'access': True}</t>
  </si>
  <si>
    <t xml:space="preserve">{'id': '86c36pfk4', 'name': 'BKS Trade Jakub Steliga', 'status': 'akceptacja', 'color': '#008844', 'custom_type': None, 'team_id': '4659923', 'deleted': False, 'url': 'https://app.clickup.com/t/86c36pfk4', 'access': True}</t>
  </si>
  <si>
    <t xml:space="preserve">86c33ty2u</t>
  </si>
  <si>
    <t xml:space="preserve">4 Birds Szymon Kurzak</t>
  </si>
  <si>
    <t xml:space="preserve">BLT_2001359_6df61d059b3b99527aa3bc7544dc80f6ae99a9faea6a6f8225c8136cc2d1a364805635f8097bed640df663e54fedbb898aa68c3fcf8e6cc1042ed88a58d89716791f79279fd9c8b338ffb28acdd09413eac1d055b48895a08726d8a3af3c7509487785ff384a59965b3e1d2658862e0c5ef86bf91af4d98b5218
BLT_2001359_549dad4afbcd231f2382bf20dd4db81fdcbb6ab1ca4d076b0af0a9e91c4217b251b2f282fa2a5388dbbba2f919831b57ede2afd49f1a0f2d67fd7ac2d01dfa57a5e117d7ac80ccf52dbde8aad2bec43b98c95a8803076a0ebc76b846878e9f52e5c0ca02abda9690834fde24ba28eee7eb4f62d222e484b743af
BLT_2001359_ff2b4f0ce94f8a73a852768bc03a0ebf9ca95490d5f7dd29af04e03a033a45a771260589edae2b8871fd760255b35253225f787d191e5afcd95d8d061784cc5121103900889c47ca468b35c7f96bc27d4be0e2cb1160e790972adda2a486c713f53e665ccf5eb3bb3e96b99fc35687e9743abd41e42b8124ab32</t>
  </si>
  <si>
    <t xml:space="preserve">sklep.furgo@gmail.com</t>
  </si>
  <si>
    <t xml:space="preserve">6462735377</t>
  </si>
  <si>
    <t xml:space="preserve">2001359</t>
  </si>
  <si>
    <t xml:space="preserve">663775513</t>
  </si>
  <si>
    <t xml:space="preserve">{'id': '86c3kgjpz', 'name': '4 Birds Szymon Kurzak', 'status': 'merchants', 'color': '#87909e', 'custom_type': 3, 'team_id': '4659923', 'deleted': False, 'url': 'https://app.clickup.com/t/86c3kgjpz', 'access': True}</t>
  </si>
  <si>
    <t xml:space="preserve">{'id': '86c3ed115', 'name': '4 Birds Szymon Kurzak', 'status': 'akceptacja', 'color': '#008844', 'custom_type': None, 'team_id': '4659923', 'deleted': False, 'url': 'https://app.clickup.com/t/86c3ed115', 'access': True}</t>
  </si>
  <si>
    <t xml:space="preserve">86c33b43b</t>
  </si>
  <si>
    <t xml:space="preserve">CED'OR. Z O. O.</t>
  </si>
  <si>
    <t xml:space="preserve">BLT_20656_20c2888a6af328decd0b682a2743c8d1581c22459eddc6cee2aa0899fe969575cddfbe0ee0bc9bb2c1c506ea5738cf43b2b53e5f68892feab8b773152b53d2809c88073a8bb3036c081ee7c7d18e588895fb785f3c58449780a3da5c8322e644595d3ed725e2ad973b04bb6686ceaa4bc6dd623d590031a746d62e
BLT_20656_f6f12cd7becf26fbf742e6a7dba0f1bdbe9ca14a711bf25897428060bd11a9875da70b1102120cad319ea2d3bd580ee7857b3fd8340f3323aee4c59ed8d1fb3874ee4587269d9c52eb46232f2c37373efbe9157f199323633be0079f433ea9e1ca312bea43cb83f1c3b4c91225527d2a7143aa7c0eeaf62aa060d7
BLT_20656_27b04341fdf9d7e2a2a64a261503771c5177ea8c99f14df02eb77222b7d3994d3a93411619b3fffbc72d5ae437077e840d7ce02e1dab797efd7a6836fcb2e70a72f7b633be21737c27736fa98326388adcacc19ee820db035d336cfc5f1e4b751cb860d367fbb8c42a8ed0aff444a77548c1682b92cee70fa6641a</t>
  </si>
  <si>
    <t xml:space="preserve">j.szymczak@cedorpolska.pl</t>
  </si>
  <si>
    <t xml:space="preserve">4990696616</t>
  </si>
  <si>
    <t xml:space="preserve">20656</t>
  </si>
  <si>
    <t xml:space="preserve">+48602708830</t>
  </si>
  <si>
    <t xml:space="preserve">1744682400000</t>
  </si>
  <si>
    <t xml:space="preserve">{'id': '86c4jqy2b', 'name': "CED'OR SP. Z O. O.", 'status': 'merchants', 'color': '#87909e', 'custom_type': 3, 'team_id': '4659923', 'deleted': False, 'url': 'https://app.clickup.com/t/86c4jqy2b', 'access': True}</t>
  </si>
  <si>
    <t xml:space="preserve">{'id': '86c3mep9m', 'name': "CED'OR SP. Z O.O.", 'status': 'akceptacja', 'color': '#008844', 'custom_type': None, 'team_id': '4659923', 'deleted': False, 'url': 'https://app.clickup.com/t/86c3mep9m', 'access': True}</t>
  </si>
  <si>
    <t xml:space="preserve">92</t>
  </si>
  <si>
    <t xml:space="preserve">86c339jf3</t>
  </si>
  <si>
    <t xml:space="preserve">SENPO sp. z. o.o. sp.k.</t>
  </si>
  <si>
    <t xml:space="preserve">j.nieczaj@senpo.pl</t>
  </si>
  <si>
    <t xml:space="preserve">7822887530</t>
  </si>
  <si>
    <t xml:space="preserve">12012</t>
  </si>
  <si>
    <t xml:space="preserve">+48799350600</t>
  </si>
  <si>
    <t xml:space="preserve">{'id': 82517748, 'username': 'Patryk Molenda', 'email': 'p.molenda@baselinker.com', 'color': '#ff5251', 'initials': 'PM', 'profilePicture': 'https://attachments.clickup.com/profilePictures/82517748_dbS.jpg'}</t>
  </si>
  <si>
    <t xml:space="preserve">86c339g2k</t>
  </si>
  <si>
    <t xml:space="preserve">MARDIL SPÓŁKA Z OGRANICZONĄ ODPOWIEDZIALNOŚCIĄ</t>
  </si>
  <si>
    <t xml:space="preserve">ID: 2002799 (NAZWA MERCHANTA)SH
BLT_2002799_8f105e3791eb78854af1cfea68f6d36b5f4e159d1be5945a22f72009ee5307be6c756fb51c88941171dc4863883b65c462daa40f474f5f36bcb03ebd03994986f030186a2e514e62f1e66f282278a315f897b71b9306d88520e248fec9ea980e70328b14d560807e7d2bfddb5d0a79a88702879faa2733fa313d
ID: 2002799(MARDIL)GREAT
BLT_2002799_ed66454f506203675f5405ccbedbbbd6f8ebbc26cab349199de7036993b0d44bd5abb3ab3bf680cd79f3702d3e87c1417d806c0b7bc38f38d7a7e9615612c07878624d398564cfe34bb4126a28e5fb85ad956768c7fb5afb78e5e67c52ac4ad654c315f726f63cab8f943f5c67352eb122ce8b19a5de2def8767
ID: 2002799(MARDIL)EXTRA
BLT_2002799_f11fcdf3bf833653d6febef78792aeb84d0c461fdac70071be045d6d162ff1169cd028675cc579d410ef8b889a2199130efe4ba7ab3ea751ca6975030e28d80185b38add19a680e8d7b2a063892efe83d386eca1117d1ea8b2570ebea56dfb6463462dc3085bb789c4d14c35251367edc7be24a95abfcdf9ecfc</t>
  </si>
  <si>
    <t xml:space="preserve">biuro@mardil.pl</t>
  </si>
  <si>
    <t xml:space="preserve">7822540111</t>
  </si>
  <si>
    <t xml:space="preserve">2002799</t>
  </si>
  <si>
    <t xml:space="preserve">+48 607-920-591</t>
  </si>
  <si>
    <t xml:space="preserve">https://sklep.fit4med.com/</t>
  </si>
  <si>
    <t xml:space="preserve">{'id': '86c3kv3f3', 'name': 'Mardil Sp. z o.o', 'status': 'merchants', 'color': '#87909e', 'custom_type': 3, 'team_id': '4659923', 'deleted': False, 'url': 'https://app.clickup.com/t/86c3kv3f3', 'access': True}</t>
  </si>
  <si>
    <t xml:space="preserve">1744941600000</t>
  </si>
  <si>
    <t xml:space="preserve">{'id': '86c350a0z', 'name': 'Mardil Sp. z o.o.', 'status': 'akceptacja', 'color': '#008844', 'custom_type': None, 'team_id': '4659923', 'deleted': False, 'url': 'https://app.clickup.com/t/86c350a0z', 'access': True}</t>
  </si>
  <si>
    <t xml:space="preserve">86c338agv</t>
  </si>
  <si>
    <t xml:space="preserve">DAKAR Iwona Rudawy</t>
  </si>
  <si>
    <t xml:space="preserve">daniel.kabala@dakar.waw.pl</t>
  </si>
  <si>
    <t xml:space="preserve">5241229847</t>
  </si>
  <si>
    <t xml:space="preserve">1005503</t>
  </si>
  <si>
    <t xml:space="preserve">+48602266491</t>
  </si>
  <si>
    <t xml:space="preserve">86c336pc7</t>
  </si>
  <si>
    <t xml:space="preserve">P.H.U. SATURN CHOMKA KRZYSZTOF</t>
  </si>
  <si>
    <t xml:space="preserve">pierwszy SH: BLT_4028102_57b1bc3e535092a327f5befbb9847d97b44a4dc7a263931744bc84b25288c86fa06cbc3ae5441d61bb3242903ab2eefc2d63948d56c6511f4071426f3c4d6fc48393ee250d209431b5071049bd91c72b348289a900bd4e450b643d2a9ecb09d405045984c4f7f4ee36b66b19daa5cbaf90b21235b5ebc7c09675
drugi GREAT:
BLT_4028102_cc5efe9c35d5b1f1119ebcefc9a4688d8878fd3fc43cfb106c1857f016e9cab1286b23c2c5e7fda8cc9995d9df5c3b7a869bbad54e1f1ea6155af16eb865456440f8d48984b85b4d2a80fb2be7670f0ccc8ccd17a1f72f0ccf5cb281e36c74ee6f93559859249644e0dc8cd128ea13be3c9ab9fe2b07d89967f3
trzeci EXTRA:
BLT_4028102_6e1b5ab05e321c914110ceaa0939b1ab5b08ccd68822af0ea593a826aa99c0d1ccc70cd13a4e872be204af9953318d5a028ffeb942cbe198011ff6afbba98c8a128674baa5f02ac0e71e015a2942721d01c7d6c959ff35576712123870100b44330fbbb4f6e0f2a16ad405af8831e97c8d572e0ef2f4b358654a</t>
  </si>
  <si>
    <t xml:space="preserve">ania@sklepsaturn.pl</t>
  </si>
  <si>
    <t xml:space="preserve">7541344298</t>
  </si>
  <si>
    <t xml:space="preserve">4028102</t>
  </si>
  <si>
    <t xml:space="preserve">+48692863550</t>
  </si>
  <si>
    <t xml:space="preserve">{'id': '86c3zmavq', 'name': 'P.H.U. SATURN CHOMKA KRZYSZTOF', 'status': 'akceptacja', 'color': '#008844', 'custom_type': None, 'team_id': '4659923', 'deleted': False, 'url': 'https://app.clickup.com/t/86c3zmavq', 'access': True}</t>
  </si>
  <si>
    <t xml:space="preserve">86c331b2q</t>
  </si>
  <si>
    <t xml:space="preserve">Ive-Parts Radosław Kostrzewski</t>
  </si>
  <si>
    <t xml:space="preserve">sklep.iveparts@gmail.com</t>
  </si>
  <si>
    <t xml:space="preserve">7811019267</t>
  </si>
  <si>
    <t xml:space="preserve">19485</t>
  </si>
  <si>
    <t xml:space="preserve">606476688</t>
  </si>
  <si>
    <t xml:space="preserve">86c3303qb</t>
  </si>
  <si>
    <t xml:space="preserve">NAJDER SPÓŁKA Z OGRANICZONĄ ODPOWIEDZIALNOŚCIĄ</t>
  </si>
  <si>
    <t xml:space="preserve">krzysztof@najder.net</t>
  </si>
  <si>
    <t xml:space="preserve">9442272800</t>
  </si>
  <si>
    <t xml:space="preserve">3008077</t>
  </si>
  <si>
    <t xml:space="preserve">+48506515614</t>
  </si>
  <si>
    <t xml:space="preserve">86c32zzyg</t>
  </si>
  <si>
    <t xml:space="preserve">PAFEN F.H.U.</t>
  </si>
  <si>
    <t xml:space="preserve">biuro@pafen.pl</t>
  </si>
  <si>
    <t xml:space="preserve">9261482304</t>
  </si>
  <si>
    <t xml:space="preserve">8577</t>
  </si>
  <si>
    <t xml:space="preserve">+48604155416</t>
  </si>
  <si>
    <t xml:space="preserve">https://pafen.pl/</t>
  </si>
  <si>
    <t xml:space="preserve">86c32z7j0</t>
  </si>
  <si>
    <t xml:space="preserve">MAXX LLC SEBASTIAN KULON</t>
  </si>
  <si>
    <t xml:space="preserve">1. SM
BLT_18856_c5f0ab81f0b4550f1cd731745ed1291f5d07d8dc68c56c28ff92ad5953ba78da014f1c7059e6abdbcbfafead808a9418400e0b26147bf0a17f96283e0683e18ba45f90cb6633325ea21694c4c853255a01df9be871593246ecbb53a840995d81c3a890b9c58780fcce8f2cda84f79b6e70773258f6fce9f0fac7ad
2. GREAT
BLT_18856_16caa750894eab6d734e2a3b667f9e1df201625e1faeb04ca4412d4edcd50f587a9d06afa857ed41fcadb5e24c6057b151ad813cdc2a8f9b853e39c4c944ca6954d68270a7ae68a4165392db397334a7d9a7017ec959e4742e0dabe5ae7b9733f95c4f954c8f8cd8dcd2670e7307a254b916b2f6d05dfb6b07b190
3. EXTRA
BLT_18856_2353a9f2572f9184655da7fa0d0c11b4e9cf7b53bc630f387efe85a77502174878cb75f4cb47dab16501b1c9a2f7fbc333e90719cba9e1de7a9bae6f0ca2a8c3e200a617608ea09f08889fdea71af126bd80cee8e78539cc3caab6fae631164c1aa74a530830588b1c06baf78a7a050858429a64fbe884ea7576f6</t>
  </si>
  <si>
    <t xml:space="preserve">sebastian.kulon@maxxllc.pl</t>
  </si>
  <si>
    <t xml:space="preserve">6841203963</t>
  </si>
  <si>
    <t xml:space="preserve">18856</t>
  </si>
  <si>
    <t xml:space="preserve">+48607090007</t>
  </si>
  <si>
    <t xml:space="preserve">{'id': '86c37rbwp', 'name': 'Maxx LLC Sebastian Kulon', 'status': 'merchants', 'color': '#87909e', 'custom_type': 3, 'team_id': '4659923', 'deleted': False, 'url': 'https://app.clickup.com/t/86c37rbwp', 'access': True}</t>
  </si>
  <si>
    <t xml:space="preserve">{'id': '86c37ge2r', 'name': 'MaxxLLC Sebastian Kulon', 'status': 'akceptacja', 'color': '#008844', 'custom_type': None, 'team_id': '4659923', 'deleted': False, 'url': 'https://app.clickup.com/t/86c37ge2r', 'access': True}</t>
  </si>
  <si>
    <t xml:space="preserve">86c32jv2u</t>
  </si>
  <si>
    <t xml:space="preserve">PROPHARMA SOLUTIONS SPÓŁKA Z OGRANICZONĄ ODPOWIEDZIALNOŚCIĄ</t>
  </si>
  <si>
    <t xml:space="preserve">utrudniony kontakt</t>
  </si>
  <si>
    <t xml:space="preserve">w.pawelec@4air.pl</t>
  </si>
  <si>
    <t xml:space="preserve">5213709340</t>
  </si>
  <si>
    <t xml:space="preserve">4024010</t>
  </si>
  <si>
    <t xml:space="preserve">604434463</t>
  </si>
  <si>
    <t xml:space="preserve">https://4air.pl/</t>
  </si>
  <si>
    <t xml:space="preserve">1744596000000</t>
  </si>
  <si>
    <t xml:space="preserve">{'id': '86c3mrm8v', 'name': 'ProPharma Solutions sp. z o.o.', 'status': 'akceptacja', 'color': '#008844', 'custom_type': None, 'team_id': '4659923', 'deleted': False, 'url': 'https://app.clickup.com/t/86c3mrm8v', 'access': True}</t>
  </si>
  <si>
    <t xml:space="preserve">86c32hgaw</t>
  </si>
  <si>
    <t xml:space="preserve">Domaros Waldemar  F.H.DOMEX ART.PRZEMYSŁOWE, AGD, ZABAWKI, UPOMINKI</t>
  </si>
  <si>
    <t xml:space="preserve">- ID: 3015152 (F.H. Domex) SH :
BLT_3015152_f1d4cd111cb9427dbc19ad69a707020bc58a0ea5d0e659b300e37fc7c46dd30c672420938b33e7ced21646f8cd80cc4718462b574423b3cd32a6b8ab0f01b57acfe6b4a41606e228b7f48569844c32aee2f4b2ee4e8fb5262c6edfddb181beced762c78de0a7edd632e5172453d37c0ed6120bc87fb48cbf5cb1
- ID: 3015152 (F.H. Domex) GREAT:
BLT_3015152_b9e68c24a2bd2a0340940443820d02c7dbf152ad928c09a7b8a068a53c72fdea1dd51adc42e29ef4d9d04bcfe339c37bec112ec0bc62779b1f1588e6376d4016e70d9f31b8d3508faaed947ef867a8b6bd13a4592bcffa7fa62ddfed6d86b8bc1a13a91b4fb786833d6e819ff42fcea6b06fd277c85c3804d801
- ID: 3015152 (F.H. Domex) EXTRA:
BLT_3015152_9bd9c7f3e476fad44bd306b83464eb991b01ed93f88984795891520d419b1a61e987d052fb1789a8aaadd6d215329889a1db637a74523cb30745cd60364e5709d9d85bc13a3f7def9fc81e9299efa4efc0a279835b80fa1bc63208befebd062d3528fced68635a3de5f38a91fc4cd3df1253894583267cfe9c85</t>
  </si>
  <si>
    <t xml:space="preserve">magazyn@edomex.pl</t>
  </si>
  <si>
    <t xml:space="preserve">5891052520</t>
  </si>
  <si>
    <t xml:space="preserve">3015152</t>
  </si>
  <si>
    <t xml:space="preserve">506610479</t>
  </si>
  <si>
    <t xml:space="preserve">https://szklaneczki.pl/</t>
  </si>
  <si>
    <t xml:space="preserve">{'id': '86c3vtrdz', 'name': 'Domaros Waldemar F.H.DOMEX ART.PRZEMYSŁOWE, AGD, ZABAWKI, UPOMINKI', 'status': 'merchants', 'color': '#87909e', 'custom_type': 3, 'team_id': '4659923', 'deleted': False, 'url': 'https://app.clickup.com/t/86c3vtrdz', 'access': True}</t>
  </si>
  <si>
    <t xml:space="preserve">{'id': '86c3vk9q6', 'name': 'Domaros Waldemar F.H.Domex Art.Przemysłowe, Agd, Zabawki, Upominki', 'status': 'akceptacja', 'color': '#008844', 'custom_type': None, 'team_id': '4659923', 'deleted': False, 'url': 'https://app.clickup.com/t/86c3vk9q6', 'access': True}</t>
  </si>
  <si>
    <t xml:space="preserve">86c32h5wz</t>
  </si>
  <si>
    <t xml:space="preserve">NetVest Sp. z o.o.</t>
  </si>
  <si>
    <t xml:space="preserve">dstanisz@netvestgroup.com</t>
  </si>
  <si>
    <t xml:space="preserve">5842765987</t>
  </si>
  <si>
    <t xml:space="preserve">6145</t>
  </si>
  <si>
    <t xml:space="preserve">+48537168999</t>
  </si>
  <si>
    <t xml:space="preserve">https://abckosmetyczne.pl/</t>
  </si>
  <si>
    <t xml:space="preserve">86c32gv2e</t>
  </si>
  <si>
    <t xml:space="preserve">Ninio Ewa Łukasik</t>
  </si>
  <si>
    <t xml:space="preserve">ID: 3012327 (Ninio) SM
BLT_3012327_d687963e7d7e66b3904937be9afba235ab06b8ccbb6af06e467db52ef6936ba2923b0717da073d5098c113f4685dd1402969f9b81f90b4f51d0183ad4f8a73b1e9f2c9a004b78a1cd51ee92afebf7b8401e69ee141e0245ebff0934e89fdb3aea6f2e4e4eeebbad4a234a41e328112c8e0442e0e7f56fa2eb3f7
ID: 3012327 (Ninio) GREAT
BLT_3012327_04e97a3e147e80d3fb0bcc4992cf5a692e37588009b6310c4e3c1d8953c3f51bf5b29425b57604211f22d065f978f4f58311c262cb2a76a376b4dee20e89cef92f237af4b03abcf38c03cefee0b8d146ea3a2bf95aa7ea9299de016fcc9faefc217cd3d2344265dd7caea0a7952eaf0669708d312d08c93882cf
ID: 3012327 (Ninio) EXTRA
BLT_3012327_b1b38617bfbd112c08136f6cebb521ad176e6c2e85baaf231c2f39284f9368f07723a622243da6ae3b14af2e5ebf4881c10c8dfe08487724e68c0a5b3fca80663b58caabfb922d3432f27a4f194554ff3679f3f133609919df451e37280e59ac4cc44fe9de5f39cd7ff61d386f7593812d7d8275f0bf117e951d</t>
  </si>
  <si>
    <t xml:space="preserve">biuro.ninio@gmail.com</t>
  </si>
  <si>
    <t xml:space="preserve">8262127036</t>
  </si>
  <si>
    <t xml:space="preserve">3012327</t>
  </si>
  <si>
    <t xml:space="preserve">+48576282756</t>
  </si>
  <si>
    <t xml:space="preserve">{'id': '86c3fw2at', 'name': 'Ninio Ewa Łukasik', 'status': 'merchants', 'color': '#87909e', 'custom_type': 3, 'team_id': '4659923', 'deleted': False, 'url': 'https://app.clickup.com/t/86c3fw2at', 'access': True}</t>
  </si>
  <si>
    <t xml:space="preserve">{'id': '86c3d1nyd', 'name': 'Ninio Ewa Łukasik', 'status': 'akceptacja', 'color': '#008844', 'custom_type': None, 'team_id': '4659923', 'deleted': False, 'url': 'https://app.clickup.com/t/86c3d1nyd', 'access': True}</t>
  </si>
  <si>
    <t xml:space="preserve">86c32dm7j</t>
  </si>
  <si>
    <t xml:space="preserve">HEXAGON ON SPÓŁKA Z OGRANICZONĄ ODPOWIEDZIALNOŚCIĄ</t>
  </si>
  <si>
    <t xml:space="preserve">r.mazurkiewicz.1@gmail.com</t>
  </si>
  <si>
    <t xml:space="preserve">5272991361</t>
  </si>
  <si>
    <t xml:space="preserve">4024778</t>
  </si>
  <si>
    <t xml:space="preserve">+48663704746</t>
  </si>
  <si>
    <t xml:space="preserve">https://www.filo-shop.pl/</t>
  </si>
  <si>
    <t xml:space="preserve">86c32c3mn</t>
  </si>
  <si>
    <t xml:space="preserve">PW Natare</t>
  </si>
  <si>
    <t xml:space="preserve">04.06 Zmienili ceny ręcznie, bez grupy cenowej
1. Shumee (Super Merchant S.A.) - BLT_3032051_9a22112dadcd2f9e3c5da1e96bea9f79d9fb51f1f359aed7e0d12eeffff673fa4785e288280239a33705eff9b8414afd08b606dc565cdcad973718ec22aae1693698ec34219ddd2c4a70132e8fd1a6534a567ea9f08c181eda90fc456dc9e1a2bde379e00e18f84a6c8f9b9765dfee749bd910ae054b1caef650
2. GREATSTORE sp. z o.o. - BLT_3032051_a232734742552a2f3cae1cea896de51646f6327132e6a4c2509b2f5ed4b815fe94b3dc277b2878c081e6a46a224154feedad5b6dc2322e50b214c0765045427a32d3d18d3a6248e0a1c3be2ac05709e0a0093880f9d2a5e6eb0663c768f7069083bc238a1876443072a7fb6357068af2d61826135b09f9619c68
3. EXTRASTORE sp. z o.o. - BLT_3032051_1fab1d1b5e13f6e828651de099cb0fd7dae9e559591049064f745ac05882078d7c905524b823bc87093bfc0109c3202d1d094d368219bc7510ee7bf366225dcec0660fb6130e823a5376ffbf80ad64bbe2029479fcce3783b848c47e29dd823c958a0ffb71a609091394278078d0dd6a14cd71312de166a258f4</t>
  </si>
  <si>
    <t xml:space="preserve">zamowienia@natare.pl</t>
  </si>
  <si>
    <t xml:space="preserve">7321735447</t>
  </si>
  <si>
    <t xml:space="preserve">3032051</t>
  </si>
  <si>
    <t xml:space="preserve">+48604950755</t>
  </si>
  <si>
    <t xml:space="preserve">{'id': '86c37jvnh', 'name': 'PW NATARE RENATA WASIAK', 'status': 'merchants', 'color': '#87909e', 'custom_type': 3, 'team_id': '4659923', 'deleted': False, 'url': 'https://app.clickup.com/t/86c37jvnh', 'access': True}</t>
  </si>
  <si>
    <t xml:space="preserve">{'id': '86c370fa7', 'name': 'PW NATARE RENATA WASIAK', 'status': 'akceptacja', 'color': '#008844', 'custom_type': None, 'team_id': '4659923', 'deleted': False, 'url': 'https://app.clickup.com/t/86c370fa7', 'access': True}</t>
  </si>
  <si>
    <t xml:space="preserve">86c329rah</t>
  </si>
  <si>
    <t xml:space="preserve">BUSHIDO SPORT DUBIEL SPÓŁKA KOMANDYTOWO-AKCYJNA (ID 3024218)</t>
  </si>
  <si>
    <t xml:space="preserve">Właściciel, z którym wcześniej rozmawiałam przekazał temat innej osobie. Jeszcze raz wyjaśniłam na czym polega program i wysłałam zgłoszenie do Bartka. Po rozwiązaniu problemu, podeśle tokeny, najpierw chciał załatwić i ustawić kwestię techniczną. / 13.05 SA.</t>
  </si>
  <si>
    <t xml:space="preserve">kontakt@bushido-sport.pl</t>
  </si>
  <si>
    <t xml:space="preserve">7561992592</t>
  </si>
  <si>
    <t xml:space="preserve">3024218</t>
  </si>
  <si>
    <t xml:space="preserve">+48505555478</t>
  </si>
  <si>
    <t xml:space="preserve">{'id': '86c3318kd', 'name': 'BUSHIDO SPORT DUBIEL SPÓŁKA KOMANDYTOWO-AKCYJNA', 'status': 'akceptacja', 'color': '#008844', 'custom_type': None, 'team_id': '4659923', 'deleted': False, 'url': 'https://app.clickup.com/t/86c3318kd', 'access': True}</t>
  </si>
  <si>
    <t xml:space="preserve">86c31h19x</t>
  </si>
  <si>
    <t xml:space="preserve">Pro-Term Dawid Fyda</t>
  </si>
  <si>
    <t xml:space="preserve">proterm6@gmail.com</t>
  </si>
  <si>
    <t xml:space="preserve">7343554026</t>
  </si>
  <si>
    <t xml:space="preserve">20115</t>
  </si>
  <si>
    <t xml:space="preserve">+48668182127</t>
  </si>
  <si>
    <t xml:space="preserve">1744336800000</t>
  </si>
  <si>
    <t xml:space="preserve">86c31h041</t>
  </si>
  <si>
    <t xml:space="preserve">ANTI-ODOR SPÓŁKA Z OGRANICZONĄ ODPOWIEDZIALNOŚCIĄ</t>
  </si>
  <si>
    <t xml:space="preserve">SH 
BLT_5017241_e4c6ba6d1c89dfe7c6f1110ff89c57fbeb2e3d0173095fb0c55387f110da9fd3a964c595e2a1fad2bfeb20b64dea800a8de6e86f6eb37de25b06bcc3a6a353afa1f5e91a0c7e821431447c113d82dd83d414d33c1103b0574f9ad2775bc4f3463c8c0c016dfcb8aa35a6e637ac960e539c8c46219476a49cd86e.
Anti-Odor G
BLT_5017241_38cc0067906d669a1081295e1e242775508eb2797eada55c1bdf3cab0bc281b0f1ad3a21dac5ed9f3e14f11f94c72fe61fc67daa02547ba6a0aa92ee5ecbaa8356ae4039dd0336d1665ee045b58146fa9d50cd1a4a9f986f0d49590eaf9f53e28c99374697d34bee0c725b01c8016bdee476dc733be866c63294 
Anti-Odor L
BLT_5017241_b9e184e3b10da00111eff29d50972ea179e6a70a3b09a92992c3b245dfd46118c948f5888632b33fb85d413bbe163c1785e7514f834f3ff796e67b272790bbb9f6f060f20f73254af3f86c136217658e906de7c81052356331adc110e18f9cb85f203589d6c4762a656ad525969788877fff9e0167dd34e106b9</t>
  </si>
  <si>
    <t xml:space="preserve">kontakt@anti-odor.pl</t>
  </si>
  <si>
    <t xml:space="preserve">8133919077</t>
  </si>
  <si>
    <t xml:space="preserve">5017241</t>
  </si>
  <si>
    <t xml:space="preserve">+48724154784</t>
  </si>
  <si>
    <t xml:space="preserve">{'id': '86c384v23', 'name': 'Anti-ODOR Sp. z o.o.', 'status': 'merchants', 'color': '#87909e', 'custom_type': 3, 'team_id': '4659923', 'deleted': False, 'url': 'https://app.clickup.com/t/86c384v23', 'access': True}</t>
  </si>
  <si>
    <t xml:space="preserve">{'id': '86c31hjrh', 'name': 'Anti-ODOR Sp. z o.o.', 'status': 'akceptacja', 'color': '#008844', 'custom_type': None, 'team_id': '4659923', 'deleted': False, 'url': 'https://app.clickup.com/t/86c31hjrh', 'access': True}</t>
  </si>
  <si>
    <t xml:space="preserve">86c31fqkj</t>
  </si>
  <si>
    <t xml:space="preserve">Tkaniny sp. z o.o.</t>
  </si>
  <si>
    <t xml:space="preserve">Prosi, żeby zweryfikować konto, start od 18.08 / 
SH BLT_22500_23ba0b27670d7bf770767de2c3f1007c216736b4d064bad1523ea3c7c3e2ebed8334cecdebb8a03a739ea6e97aaf9ca21487d791f5740fe13af67a5204aaf1b118ffff62c656433b48cf26d48d2429351d957f44d716360f97175634df7f233726b9b884a34e42d49c08e932c59a2fd1155dc16da154adf2d480f7
GREAT
BLT_22500_ccc618780465d22ac8559fdcb4a60ca82815ef01e980a331ed3921e1016b8af6c94c1ef5274794c0a977d6e21b80dabaf2b616f7e656a17d078627a1c5ad8c0dc9ec24db17d50a525877842dd72828288e856e9abae554d8c6b54fc52cd07b87f0309c84d980d299334ea875d64125f649321a9e3dd1128231e420
EXTRA 
BLT_22500_09f3be19b4b69917c9b47287e49c4caf7fb164da53f47599387215a4175e496e39d75ffcc96c1495c7d6231bb000f4afc61d1fd1e29db92b52cdac0ccdb66b6c3b27651040f45f48cf471d976c65fffb1377f1ab8f494d6ec51036d10d09a99a5fa058cc7e3ee2c4ef1c1a6ae40004c11cb9b63a7d6d6793512f0d</t>
  </si>
  <si>
    <t xml:space="preserve">biuro@tkaniny.info.pl</t>
  </si>
  <si>
    <t xml:space="preserve">9491685838</t>
  </si>
  <si>
    <t xml:space="preserve">22500</t>
  </si>
  <si>
    <t xml:space="preserve">+48343618857</t>
  </si>
  <si>
    <t xml:space="preserve">{'id': '86c497nm8', 'name': 'Tkaniny sp. z o.o.', 'status': 'akceptacja', 'color': '#008844', 'custom_type': None, 'team_id': '4659923', 'deleted': False, 'url': 'https://app.clickup.com/t/86c497nm8', 'access': True}</t>
  </si>
  <si>
    <t xml:space="preserve">82</t>
  </si>
  <si>
    <t xml:space="preserve">86c310nq0</t>
  </si>
  <si>
    <t xml:space="preserve">NERDY</t>
  </si>
  <si>
    <t xml:space="preserve">tomasz.henel@tkinvestments.pl</t>
  </si>
  <si>
    <t xml:space="preserve">7831708515</t>
  </si>
  <si>
    <t xml:space="preserve">3002180</t>
  </si>
  <si>
    <t xml:space="preserve">+48509455113</t>
  </si>
  <si>
    <t xml:space="preserve">http://skladgier.pl</t>
  </si>
  <si>
    <t xml:space="preserve">86c3107jg</t>
  </si>
  <si>
    <t xml:space="preserve">FIRMA HANDLOWA "BAT" SPÓŁKA Z OGRANICZONĄ ODPOWIEDZIALNOŚCIĄ</t>
  </si>
  <si>
    <t xml:space="preserve">tomasz.konkol@bat.pl</t>
  </si>
  <si>
    <t xml:space="preserve">5891661727</t>
  </si>
  <si>
    <t xml:space="preserve">2011282</t>
  </si>
  <si>
    <t xml:space="preserve">https://bat.pl/</t>
  </si>
  <si>
    <t xml:space="preserve">1744250400000</t>
  </si>
  <si>
    <t xml:space="preserve">86c30zz2c</t>
  </si>
  <si>
    <t xml:space="preserve">Bermet HURT-DETAL MATERIAŁÓW OGÓLNOBUDOWLANYCH Bernadeta Dymek</t>
  </si>
  <si>
    <t xml:space="preserve">05.06 Wspólna zmiana grupy cenowej
Shumee
BLT_3016366_106f5de9c9b6e3cb522c5bc6d484f918c7b7c107702f6eba6769f98dfea3a039b415d58506c08efdeeb9405c78079d277bed0f668472d893d29e28a2edbb958298171a4d9674c716887a1099d62c9d1845dae2e29a8b57823c56fd864c874beed700c539d2ac51f6e347f080d0988f09d79cb374c85ac22af1d4
GreatStore
BLT_3016366_317d8ba76bba053a77f5bab7c3602ef4732d9ce60c8454111a6b1cc85cbb74e66bc3e5f46e8499e4728b65ef5258064af866620998c381d4365602717448da8f6298398ae8b7b6e7529b387d347613dfae841794543861956409b3af819040709e8c6628b261c4fbd17c89ae662f062eb4c255a661b1fdfd5e7a
ExtraStore
BLT_3016366_bdcc8cd5927a34a4cadbf3f6e3d34e6d6a93d8f68c61111c0cc7bb396f65105cdd561e637e3020cec30c475d7a59eab246f918e5deb74d49f690e03be33e04855a64198ed949730af2d4141bae177e850ed9ee8c945febbee2c49dbb95920f3f15d2cc3a75b4ca9b9de1c75c1b7030612ecaf0a896091b93d065
07.05 Są nadal w trakcie dodawania opisów do starszych ofert.</t>
  </si>
  <si>
    <t xml:space="preserve">biuro@bermet.pl</t>
  </si>
  <si>
    <t xml:space="preserve">7631435308</t>
  </si>
  <si>
    <t xml:space="preserve">3016366</t>
  </si>
  <si>
    <t xml:space="preserve">+48501406624</t>
  </si>
  <si>
    <t xml:space="preserve">{'id': '86c3343kw', 'name': 'Bermet Hurt-Detal Materiałów Ogólnobudowlanych Bernadeta Dymek', 'status': 'akceptacja', 'color': '#008844', 'custom_type': None, 'team_id': '4659923', 'deleted': False, 'url': 'https://app.clickup.com/t/86c3343kw', 'access': True}</t>
  </si>
  <si>
    <t xml:space="preserve">86c30zynf</t>
  </si>
  <si>
    <t xml:space="preserve">RUNSPORT SC G.BĘDKOWSKI S.KRAWCZYK</t>
  </si>
  <si>
    <t xml:space="preserve">skrawczyk@runshop.pl</t>
  </si>
  <si>
    <t xml:space="preserve">8733174622</t>
  </si>
  <si>
    <t xml:space="preserve">3017496</t>
  </si>
  <si>
    <t xml:space="preserve">+48501292394</t>
  </si>
  <si>
    <t xml:space="preserve">https://runsport.pl/</t>
  </si>
  <si>
    <t xml:space="preserve">86c30zm7a</t>
  </si>
  <si>
    <t xml:space="preserve">MAYRO SP. Z O.O.</t>
  </si>
  <si>
    <t xml:space="preserve">office@mayro.eu</t>
  </si>
  <si>
    <t xml:space="preserve">7142053027</t>
  </si>
  <si>
    <t xml:space="preserve">22818</t>
  </si>
  <si>
    <t xml:space="preserve">664203010</t>
  </si>
  <si>
    <t xml:space="preserve">https://bellochi.pl/</t>
  </si>
  <si>
    <t xml:space="preserve">86c30xxaw</t>
  </si>
  <si>
    <t xml:space="preserve">Zakład Galanterii Skórzana "STEFANIA" A. Talbierz Sp. K.</t>
  </si>
  <si>
    <t xml:space="preserve">e-sklep@stefania.net.pl</t>
  </si>
  <si>
    <t xml:space="preserve">6181014491</t>
  </si>
  <si>
    <t xml:space="preserve">3027298</t>
  </si>
  <si>
    <t xml:space="preserve">+48609496836</t>
  </si>
  <si>
    <t xml:space="preserve">86c30xt9v</t>
  </si>
  <si>
    <t xml:space="preserve">ST SZYMON TOMCZYK</t>
  </si>
  <si>
    <t xml:space="preserve">szymondominikt@gmail.com</t>
  </si>
  <si>
    <t xml:space="preserve">8212661532</t>
  </si>
  <si>
    <t xml:space="preserve">3028535</t>
  </si>
  <si>
    <t xml:space="preserve">+48575415799</t>
  </si>
  <si>
    <t xml:space="preserve">86c30veux</t>
  </si>
  <si>
    <t xml:space="preserve">WINGS Sp. z o.o.</t>
  </si>
  <si>
    <t xml:space="preserve">BLT_9520_12a1aaf664193f1b8ed82e9b1a48a176989c14ae51f4af078086194f75aca8ad3dbd2e13038526bfa63db7671d2fee51f02fcf2d865c7a39e067b060f580d09938a319c2460fb72ae8b0f862fd02ee696799fe61f2fb494dd25613c208195947d612d111382b4505178b156cd55375b0358d8a326c6c924e5831c75
BLT_9520_befb5ade74338e1b77115d2d57eb6e01fc7e8eb3010f3b2c2ad28430db108132212bc17e1b16ae0cdb083821c6f3d526d97385002bedce8292cc263533bd8b0f4784803ded70ebe7a5ff3aba33edf924b1714c8ff2a9f9290d0c1df8a80322e4f26c368c873d426c83605eb70371aa8c403179298673e3a5270220b
BLT_9520_e06272019666a6f8ebdf79c67b5660778584e3b154d27695c7911739f6fe7c14636d28376203c5e43068f61b8cb996ae2a71e155280bdf34f9b9034d215108c5152b2bbaf5e47fa9006b7997150e2d0a01239de9a3366552db99e1e1e0ed23830f271a62d46b57382d940b87dfb0fd65cf3f5a1c0a16c752b235f1b</t>
  </si>
  <si>
    <t xml:space="preserve">maciej.piesniak@wingsbrand.pl</t>
  </si>
  <si>
    <t xml:space="preserve">5423261087</t>
  </si>
  <si>
    <t xml:space="preserve">9520</t>
  </si>
  <si>
    <t xml:space="preserve">+48519758321</t>
  </si>
  <si>
    <t xml:space="preserve">{'id': '86c3d5n7w', 'name': 'Wings spółka z ograniczoną odpowiedzialnością', 'status': 'merchants', 'color': '#87909e', 'custom_type': 3, 'team_id': '4659923', 'deleted': False, 'url': 'https://app.clickup.com/t/86c3d5n7w', 'access': True}</t>
  </si>
  <si>
    <t xml:space="preserve">1744423200000</t>
  </si>
  <si>
    <t xml:space="preserve">{'id': '86c31vn0h', 'name': 'WINGS SP ZOO', 'status': 'akceptacja', 'color': '#008844', 'custom_type': None, 'team_id': '4659923', 'deleted': False, 'url': 'https://app.clickup.com/t/86c31vn0h', 'access': True}</t>
  </si>
  <si>
    <t xml:space="preserve">86c30ubek</t>
  </si>
  <si>
    <t xml:space="preserve">TMK e-commerce Tomasz Kosta</t>
  </si>
  <si>
    <t xml:space="preserve">BLT_1001060_9ed87d3ec099534c0670fe0177260590e9d357de590afd21d504c9734b3dde7f2ce0679cef0c71b07dc2825f3bcbd5c28c1a5b207d6a6cd78747e422d795ac5283a5132bb9b2dbb3b085a04992734b207f3269db81833f6de23e0f5e67d9be0e491ceabc1da9792963cf7a5be8aa4a5df964a399afe71eefc2ca
BLT_1001060_75e69218a2b99facf40c4ae6c421907a9048edcf58bebc9d39b49a7cce734230e2c8a865d093d8cdf67607094088659c92964cc768f23f6bbf675f6ef0cac182ebe82a7a7b9bc2c2facace4ce6892bfb57816c5ece86f2fa2ac437e40a2c394cf7856e159f2e169a91aed7984209e5b7a5a89bdfee59ee0da238
BLT_1001060_32b727b2bae18bc3fc756470333ce6f63a6658a5831b949ef8dc4dfa3f067ea828c174822a05cb6bf04f4478de9cefcb6d8683b0a6f0a21cc0feb2140193d9b49dfe28487da902d127991f6066403d0406e981ac5d26fbff822bf4c96f554c3842533963ae88fb231bc2e715a9782d5d7a7bbac3dcef9a874c52</t>
  </si>
  <si>
    <t xml:space="preserve">tmk.ecommerce@gmail.com</t>
  </si>
  <si>
    <t xml:space="preserve">5732704200</t>
  </si>
  <si>
    <t xml:space="preserve">1001060</t>
  </si>
  <si>
    <t xml:space="preserve">https://tmkart.pl/</t>
  </si>
  <si>
    <t xml:space="preserve">{'id': '86c3an3bd', 'name': 'TMK e-commerce Tomasz Kosta ', 'status': 'merchants', 'color': '#87909e', 'custom_type': 3, 'team_id': '4659923', 'deleted': False, 'url': 'https://app.clickup.com/t/86c3an3bd', 'access': True}</t>
  </si>
  <si>
    <t xml:space="preserve">{'id': '86c36xrem', 'name': 'TMK e-commerce Tomasz Kosta ', 'status': 'akceptacja', 'color': '#008844', 'custom_type': None, 'team_id': '4659923', 'deleted': False, 'url': 'https://app.clickup.com/t/86c36xrem', 'access': True}</t>
  </si>
  <si>
    <t xml:space="preserve">86c30u983</t>
  </si>
  <si>
    <t xml:space="preserve">1) SALES &amp; SUPPORT KATARZYNA PORA 2) OLIVKA WARSAW KATARZYNA PORA</t>
  </si>
  <si>
    <t xml:space="preserve">S
BLT_4019253_aeda2b34f3c5f0fac92050653f52debf877192cf148cbb0d4288289158d6c1ed66d2f6632ee4c1ba14ba23bf32ca9bb82d9fb35b566c0bd065496a6a8d6303662821106ba2b9e76cad0ed368affbf4e280f5c6dc353098e7b38b5c14133d9d1c0dbd7226dbb29651cf8bd526efa5a9936ce4e96db3d222a9b9c1
G
BLT_4019253_55b7e19349bc5f3afe8c08ffe876ae9d1e8e0578623d85a349a0adece52054e880452163c15337624a0bad1aaec05a3d2c0b53b36b33a677ac693314faf9ccb69282788f99a0ef6776150148051d417fd74be84b06450552aa86a0570242f7482c14f3ea9669c5d62c54ef5e408599a454ccb80c7cfbb2055992
E
BLT_4019253_a16909b2a70b67f70127a0f445aba97624b14c6d6c9417f8d47a68475bf5950f43e99242a6870d4c148037bb7aa010cab3e5fdf4e74373343992e537431c3a4dfc0caa9bf91e6e5ea0072cccf31a89346b15b497857a6deb2e29e99ddcbd357a99dc3c1d6e39de4f6a8f5a9186c2152b7d33a73d4123ef661711</t>
  </si>
  <si>
    <t xml:space="preserve">info@salesandsupport.pl</t>
  </si>
  <si>
    <t xml:space="preserve">1230307027</t>
  </si>
  <si>
    <t xml:space="preserve">4019253</t>
  </si>
  <si>
    <t xml:space="preserve">+48537049548</t>
  </si>
  <si>
    <t xml:space="preserve">https://nicolelee.pl/</t>
  </si>
  <si>
    <t xml:space="preserve">{'id': '86c39gxzr', 'name': 'Sales &amp; Support Katarzyna Pora', 'status': 'akceptacja', 'color': '#008844', 'custom_type': None, 'team_id': '4659923', 'deleted': False, 'url': 'https://app.clickup.com/t/86c39gxzr', 'access': True}</t>
  </si>
  <si>
    <t xml:space="preserve">86c30tnq3</t>
  </si>
  <si>
    <t xml:space="preserve">Lepre Tomasz Zając</t>
  </si>
  <si>
    <t xml:space="preserve">08.05 Deklaracja zmiany cen.
1.       Super Merchant
BLT_2008061_95188d85dd3051e5062071b522246d837d66d6c56b877c67932f4dbb34ebc2dfbceda7da651df3c529088f8fe828b26cc9f71f275922c2b3243b6651a777584e10fc58352c248655cca4b721161c1b04c0ba6dae1f3ed78820c6331af31cb182e3db58c6b571d9a64ebbbdde71b817a0fe43b8f43bd15e20e95e
2.       GREATSTORE
BLT_2008061_8278cb322c8a77a12ca15d4251ce951472f0f1c2635d4d7eb9574b030cf10b973cd5e9305c73f4cae83ca2a116a99b4284f8b2c0ccd2a5a0d2e9ca4252c9092e6f7473a937c7bc5b1e75796d9710aa3c0eaf77a8163a187ed867ae218d6b71f93bf3b7e73a251b64027f11c3001eed9d94be05e21805477b6ec7
3.       EXTRASTORE
BLT_2008061_9ae93d61ce0112e2038df4c3866450bd03dae603217f04cb522fb3effc3c34b2a215c3328454ad37d44f7a74dd56372e5cd0f484c2830dafd1936f3a58195b51432a246834874a9f99696c2bf42693ba4447fec68f00d0db51ad4666e4c62407d8ea361b92240076deca9c5eff2dd6779e309b33f66ce0b919b8
24.04  W udostępnionym katalogu nie ma jeszcze żadnych produktów. Zaplanowano spotkanie techniczne w celu skonfigurowania magazynu.</t>
  </si>
  <si>
    <t xml:space="preserve">tomasz.zajac@lepre.pl</t>
  </si>
  <si>
    <t xml:space="preserve">6282137172</t>
  </si>
  <si>
    <t xml:space="preserve">2008061</t>
  </si>
  <si>
    <t xml:space="preserve">+48606268273</t>
  </si>
  <si>
    <t xml:space="preserve">{'id': '86c38r8a3', 'name': 'Lepre Tomasz Zając', 'status': 'merchants', 'color': '#87909e', 'custom_type': 3, 'team_id': '4659923', 'deleted': False, 'url': 'https://app.clickup.com/t/86c38r8a3', 'access': True}</t>
  </si>
  <si>
    <t xml:space="preserve">{'id': '86c36vgnb', 'name': 'Lepre Tomasz Zając', 'status': 'akceptacja', 'color': '#008844', 'custom_type': None, 'team_id': '4659923', 'deleted': False, 'url': 'https://app.clickup.com/t/86c36vgnb', 'access': True}</t>
  </si>
  <si>
    <t xml:space="preserve">86c30qz79</t>
  </si>
  <si>
    <t xml:space="preserve">DECORATORE Krzysztof Sordyl</t>
  </si>
  <si>
    <t xml:space="preserve">BLT_3027352_91e93712a11f3153ae836acb4cf1d21483cd199bd518ae249a3be4457a1711006c0673f5743d276d00acfb76f1b6a942bf6757af46c34db12938d3d6f6c5640fad51b436e2b2f28e92524732bde2f84f77da95aec8518bcade4cbb52a9f7161c0a79e5e69c047303c90e739e7b9bd92741980cbfd4be5840506f
BLT_3027352_a31aa3a6714158200930a2694e909f7062097429c61a8054b7a9694d2ba150288705749ae1951b51411ce97b21194c026b2bb5b6936e97bd01e3ead8dfa9189551795f10cb49cca37562a1cc333994680ff310cf611c62093c9ed5eeb8c448b87e873092ddff9b3d2ae557eb7cd9b4a040710cfbd13576109f70
BLT_3027352_a55d1c03dad69b598855156a43416c943226e60cdc6c028136d54ef0ea53458866c629c1ddef160e3b374e1591dbd738636d82a17675a46939fb771d8b121ee7bdf3e252c7dd292518484068cddf4ce676e870f15fecb721f8a875be2206584634f257e34da23dc89cf6d52aef7717bbe6c2a68684734a96602a</t>
  </si>
  <si>
    <t xml:space="preserve">biuro@decoratore.pl</t>
  </si>
  <si>
    <t xml:space="preserve">5512285132</t>
  </si>
  <si>
    <t xml:space="preserve">3027352</t>
  </si>
  <si>
    <t xml:space="preserve">+48723600621</t>
  </si>
  <si>
    <t xml:space="preserve">https://decoratore.pl/</t>
  </si>
  <si>
    <t xml:space="preserve">{'id': '86c3pwbmv', 'name': 'DECORATORE Krzysztof Sordyl', 'status': 'merchants', 'color': '#87909e', 'custom_type': 3, 'team_id': '4659923', 'deleted': False, 'url': 'https://app.clickup.com/t/86c3pwbmv', 'access': True}</t>
  </si>
  <si>
    <t xml:space="preserve">{'id': '86c3pm6tu', 'name': 'Decoratore Krzysztof Sordyl', 'status': 'akceptacja', 'color': '#008844', 'custom_type': None, 'team_id': '4659923', 'deleted': False, 'url': 'https://app.clickup.com/t/86c3pm6tu', 'access': True}</t>
  </si>
  <si>
    <t xml:space="preserve">86c30qc2w</t>
  </si>
  <si>
    <t xml:space="preserve">Moments Andrzej Józefowiak</t>
  </si>
  <si>
    <t xml:space="preserve">BLT_1009554_faa6a7ed432300d06ffd8373ee01ce33f4a0e9304f02d85c6969dd038966bc681c6cb517231a6106fe2625bc208ad2f6245def9729bd6e5d31b54242338cab43490b3977260418b3161e0279c5b24f00572e0c7f67f5b4cf3893baf26168accde317eda41414f9e44ca15855c0992cb02150a6620116ff8d5468
BLT_1009554_84ddce11add7fc00ce508c83e95bb8b79c727357ec14cfd905f30512b01647c8e851e36962b3ffc17a837c935612feea294f875962b0a7fc003b8c77af304bc6566aaf4b357386cca7720a575587328684b87fd94c7288bc1f7b71e9dbecda019608e898b81b381f11676516e1c81cc7efe0081e4fb56fe6330e
BLT_1009554_4b554a8ddb9bcb72841b4e776983772e5061a1645a64b29b51a1d4fc990127bc701df7038cd6da9c3bef04b1a22100222c0096f723912da15440cf6288d5db03206b8915bf9f1a929f977363f936d619784468ba7f9ecbdefe1f1d7852c9a1bfa2f64dda9d35da6fd42d8770b20655f2dae5f07bedd6032eea90</t>
  </si>
  <si>
    <t xml:space="preserve">a.jozefowiak@onet.pl</t>
  </si>
  <si>
    <t xml:space="preserve">8951767679</t>
  </si>
  <si>
    <t xml:space="preserve">1009554</t>
  </si>
  <si>
    <t xml:space="preserve">+48606872673</t>
  </si>
  <si>
    <t xml:space="preserve">http://www.haftdiamentowy.pl</t>
  </si>
  <si>
    <t xml:space="preserve">{'id': '86c3kd7r1', 'name': 'Moments', 'status': 'merchants', 'color': '#87909e', 'custom_type': 3, 'team_id': '4659923', 'deleted': False, 'url': 'https://app.clickup.com/t/86c3kd7r1', 'access': True}</t>
  </si>
  <si>
    <t xml:space="preserve">{'id': '86c3f3yr7', 'name': 'Moments', 'status': 'akceptacja', 'color': '#008844', 'custom_type': None, 'team_id': '4659923', 'deleted': False, 'url': 'https://app.clickup.com/t/86c3f3yr7', 'access': True}</t>
  </si>
  <si>
    <t xml:space="preserve">86c3098ph</t>
  </si>
  <si>
    <t xml:space="preserve">TV PRODUCTS Sp. z o.o.</t>
  </si>
  <si>
    <t xml:space="preserve">BLT_5013945_27a0ff6470cfcfef8242fe6c3435cbae01ca6f4765cc8517f46fe4fc5fd81d69de1a126c4ecac0577754847299f1006aa743c17d3d09c09896c3a0de8c6fe5e7ac13a6ada40ccbc980172ac6934eabdd6f37174c2d38ab29b957d5a03a5c68014af3f04038bdfe40e8373c91f0c5c444489b6e8cf09f1fa740d1
BLT_5013945_32ef40965084a3b97af5036867705168e80159ada690fa1282ac95e296ca39114c39b01025741a82871edb160eb32dfc2523b7964ed4a14a420fc4726194f3f7c271ae6f5029cf3340e2730c61b01dd8f7a949d0567698ffafab94ffd9ce80d8f0d26c38390298963618b3cae31eedf40822460fc8de1ea3da3c
BLT_5013945_029449bd14077340c23c305cc7a88e66b03224101a4de9c437b412a6f16db1093c4f7444945ea1be1ba87f291690996998b45cff7eb22b89421dab7ee9b3970ee33a6d3fd84e0455160c8aa92ce7a893e99d04a8a89a3fbd9f1c1065f9ee5ee922508879b839a9b1a207488a9f23ecbda00cc25155ff55382019</t>
  </si>
  <si>
    <t xml:space="preserve">jmajorek@tvproducts.pl</t>
  </si>
  <si>
    <t xml:space="preserve">5532245265</t>
  </si>
  <si>
    <t xml:space="preserve">5013945</t>
  </si>
  <si>
    <t xml:space="preserve">+48515634490</t>
  </si>
  <si>
    <t xml:space="preserve">http://tvprodukt.pl</t>
  </si>
  <si>
    <t xml:space="preserve">1744164000000</t>
  </si>
  <si>
    <t xml:space="preserve">{'id': '86c30yeep', 'name': 'TV PRODUCTS sp. z o.o.', 'status': 'merchants', 'color': '#87909e', 'custom_type': 3, 'team_id': '4659923', 'deleted': False, 'url': 'https://app.clickup.com/t/86c30yeep', 'access': True}</t>
  </si>
  <si>
    <t xml:space="preserve">{'id': '86c30uy7p', 'name': 'TV PRODUCTS Sp. z o.o.', 'status': 'akceptacja', 'color': '#008844', 'custom_type': None, 'team_id': '4659923', 'deleted': False, 'url': 'https://app.clickup.com/t/86c30uy7p', 'access': True}</t>
  </si>
  <si>
    <t xml:space="preserve">86c30965g</t>
  </si>
  <si>
    <t xml:space="preserve">Sunrise Michał Rywacki</t>
  </si>
  <si>
    <t xml:space="preserve">SuperMerchant SM
BLT_1008744_bd7e0d577ae7cacc802f75441f45b7d9ab9ed5d77a7540131a9a0bf192f4239a481c425b002e774f6686fc623a5b60cdc6df4789be1f8dd29386ec1968542b8be5c40c22bf310fef0ed5f218d4e0e0d7167189c5cdcf8dedd2ef94c4a870e7e94aa2e7b4b306b5fce7b570c9c261f270e64b154bb8fc6f500be8
SuperMerchant GREAT
BLT_1008744_5c897eab773d12bfd30cd8fca504f60997315c8d835151fc12b112e43ae6a417cdaa9115fbf728d78fb7f1b7ca3ced7a6cc64214bf4e4a1b98da74d6affbb89e3dbd46ab83a4da35433e148ba3c43c53f91c457383eda1d95639320bb10ce583cb87dc849b7da0770b260d88f98e21300556f7002e586832ec39
SuperMerchant EXTRA
BLT_1008744_e6037123a8014395c7afaf1dd6d5c4c62e02059cc38a3d84b460dc391482fec98af62a0a455724cd0bcfb85b91b2f898031c2fb8dd714fb5a815d60d0c4ba25a3cb5e18fddaff4b9c099c43cda7ad92b9d5408ff3df38f781006549ab127f6c0c1a062ca0ba0f66d85e509d305f10016e44bdfe5cb76cbd778fa</t>
  </si>
  <si>
    <t xml:space="preserve">tech@crafts.pl</t>
  </si>
  <si>
    <t xml:space="preserve">7121979162</t>
  </si>
  <si>
    <t xml:space="preserve">1008744</t>
  </si>
  <si>
    <t xml:space="preserve">+48814707512</t>
  </si>
  <si>
    <t xml:space="preserve">{'id': '86c3yrdfd', 'name': 'SUNRISE Michał Rywacki', 'status': 'akceptacja', 'color': '#008844', 'custom_type': None, 'team_id': '4659923', 'deleted': False, 'url': 'https://app.clickup.com/t/86c3yrdfd', 'access': True}, {'id': '86c30e8yb', 'name': 'Sunrise Michał Rywacki', 'status': 'akceptacja', 'color': '#008844', 'custom_type': None, 'team_id': '4659923', 'deleted': False, 'url': 'https://app.clickup.com/t/86c30e8yb', 'access': True}</t>
  </si>
  <si>
    <t xml:space="preserve">86c308y7n</t>
  </si>
  <si>
    <t xml:space="preserve">Marba Marcin Bałakier</t>
  </si>
  <si>
    <t xml:space="preserve">12071 Marba Marcin Bałakier SM:
 BLT_12071_b5d7b594c702fcdfa668056a6049d85c292d44f789dc2e57ddfd3734029f097fa661d287cb16af37dd2cd4caca7aed35573ff8f5c0c533ce308ccc9f892946bf7971a542673eab5fb7e2e3243b13d7dbc40199f67b0563465388ba3d8d04e2cfe95368fec18da5bac744a842aa37103a39e48069662ede3b63d7b7
12071 Marba Marcin Bałakier GREAT :
BLT_12071_1d573701f8557d7e964ae44659d904e4755a8783904f295592215077562c53bb82a5bba321f7a27f60474ffcd78dd46a53de2f6d8ac1bb08d09e45dc21646b01bbec1776e55e255aac6dca3fcf3fb5d74a20305cd9283dec452a3b6df6f8d0581f1e9e62175aceea55f8002218a221bcaf20144a15ee2bbb1c4647
12071 Marba Marcin Bałakier EXTRA
BLT_12071_76d1e77d762a190167f790fd76f05ffc093da62ece757fd7d9a6dccf5c2e3caf2d21d8ddbb9f478839c0559e5103fce5f04950ff6d18ac0f6ad04c0668605653335e19c923db39eebaa15790041785f27288b146a054fc610073d15e5b6cf980086ced0eebdc21daa38bdcc57955624e7e35b7b3a674c8e214e46f</t>
  </si>
  <si>
    <t xml:space="preserve">marbasklep@gmail.com</t>
  </si>
  <si>
    <t xml:space="preserve">9661859830</t>
  </si>
  <si>
    <t xml:space="preserve">12071</t>
  </si>
  <si>
    <t xml:space="preserve">608396855</t>
  </si>
  <si>
    <t xml:space="preserve">{'id': '86c3aj3zg', 'name': 'MARBA MARCIN BAŁAKIER', 'status': 'akceptacja', 'color': '#008844', 'custom_type': None, 'team_id': '4659923', 'deleted': False, 'url': 'https://app.clickup.com/t/86c3aj3zg', 'access': True}</t>
  </si>
  <si>
    <t xml:space="preserve">86c308xyt</t>
  </si>
  <si>
    <t xml:space="preserve">Demar24 Spółka z o.o.</t>
  </si>
  <si>
    <t xml:space="preserve">26.05. 
 prosili zeby sie wstrzymac - robia jeszcze ustawienia po swojej stronie i dadza znac   
---
BLT_2008823_034c500a79574ad8fe96972e87be9845c25ffab7fcc0460d07804185402ba15d99a0ecb43d703e9bf4c30127465d985ca1c43503ee38c17fe368323cbd234cc3a4072f9f8f834d1f255738975dfae326f899c883065bda157d0c27713bbdfa8f4094adc300599cbaa1e025d067bc6e5282aa85dcc295b3504084
BLT_2008823_31a879df6d8cdfcf020d6e1b3faabe60cc356aad0fc5cdac394fd20b9203405521a5b886d8dd7fcef6438e0ae57c3836d3eed28e987eddb4c08b33f9cf87ec463c18f1cf699ff497932396065ce2725818a133f44b179ae4cf527f43e6e7feb98a8973b545d0e8c592fc32efead0740a041370d12bf2b0f2fa75
BLT_2008823_2a848e2edc87b39f9b64d4f2d04b7d30dd71fe3f498a3291cbb62c0256e59ddedbcb840ca11c3f90d352a0f3bbd34103c8d74aed45fa18bcf74d047fe3d01f696cefa0f5d8491cede60ed177bac04d2d22ae8c6925dc8e9d2dd775fcfeed06886dbc3494a68797ee5cefc5f97f62ecdb43f12ac0f84d320d726a</t>
  </si>
  <si>
    <t xml:space="preserve">sylwester@demar24.pl</t>
  </si>
  <si>
    <t xml:space="preserve">9491879146</t>
  </si>
  <si>
    <t xml:space="preserve">2008823</t>
  </si>
  <si>
    <t xml:space="preserve">+48343291000</t>
  </si>
  <si>
    <t xml:space="preserve">http://demar24.pl</t>
  </si>
  <si>
    <t xml:space="preserve">{'id': '86c3cvkyk', 'name': 'Demar24 Sp. z o.o.', 'status': 'akceptacja', 'color': '#008844', 'custom_type': None, 'team_id': '4659923', 'deleted': False, 'url': 'https://app.clickup.com/t/86c3cvkyk', 'access': True}</t>
  </si>
  <si>
    <t xml:space="preserve">86c307u89</t>
  </si>
  <si>
    <t xml:space="preserve">WET-ART SPÓŁKA Z OGRANICZONĄ ODPOWIEDZIALNOŚCIĄ</t>
  </si>
  <si>
    <t xml:space="preserve">asia@netfutter.pl</t>
  </si>
  <si>
    <t xml:space="preserve">5993281282</t>
  </si>
  <si>
    <t xml:space="preserve">1010459</t>
  </si>
  <si>
    <t xml:space="preserve">+48600494321</t>
  </si>
  <si>
    <t xml:space="preserve">http://www.netfutter.pl</t>
  </si>
  <si>
    <t xml:space="preserve">86c307qpe</t>
  </si>
  <si>
    <t xml:space="preserve">Tech-Time</t>
  </si>
  <si>
    <t xml:space="preserve">SuperMerchant
BLT_2002394_95e94f2d361a86f40ae07707467b7b3e499c6bcec14f19882c20962111088c6952f3f5701bee43097567bfa089be0fb643f034b0ef696e42d5aa9a7ccbe568eef5f570ece40ec839025154dfb5dfdb4c0cc618178d0607ea94d4c68e599d60276cc8cc1c70ed021a576ed3be513517850085ba538a67acc13640
Great Store
BLT_2002394_a463a7bef2ff113b94c08149c020d5d53909ca37a64d1d0358d62f5aa68e7e71468af24a4b13bc25a87bf76aaf54cd65f959d8065cb81f420307018d171b75328015fa997e2c33f93acf056c5dad3c7ce06df560c2d38a02e3ea4a7ba541701b742dbc347285425f277eb7994cb0f76add71a026c58769adee59
Extra Store
BLT_2002394_6fac9becc5986f040e2d2b4870974e69fd3ec6db97d98281877904e0307dbc05457f37b502536e9ecc0d2e5fce11450fb3bdfd4c40251fbb34d028b5c0b636bbcb539d8d523ff3db2a8126f61d1391c24741f3b02072827f984d593db6347c663ad0dbe6837719bc22e98522be81034e4cfc1d10c93cbaf1c46c</t>
  </si>
  <si>
    <t xml:space="preserve">kontakt@techtime.pl</t>
  </si>
  <si>
    <t xml:space="preserve">5361677407</t>
  </si>
  <si>
    <t xml:space="preserve">2002394</t>
  </si>
  <si>
    <t xml:space="preserve">48504677554</t>
  </si>
  <si>
    <t xml:space="preserve">http://www.techtime.pl (w przebudowie więc nieaktywna)</t>
  </si>
  <si>
    <t xml:space="preserve">{'id': '86c3cedvz', 'name': 'Tech-Time Kamil Wojtulewicz', 'status': 'akceptacja', 'color': '#008844', 'custom_type': None, 'team_id': '4659923', 'deleted': False, 'url': 'https://app.clickup.com/t/86c3cedvz', 'access': True}</t>
  </si>
  <si>
    <t xml:space="preserve">86c306d47</t>
  </si>
  <si>
    <t xml:space="preserve">HamRadioShop Cezary Libert</t>
  </si>
  <si>
    <t xml:space="preserve">„ID: numer_z_tokenu_BLC (Państwa Nazwa) SM”
BLT_20430_924972ae3fd7e9257596cf9b7b7a4b67140c62a1bf2f7199641dbf61a1b066da847803dd4ea5fe1b891bbf5cae26c59291d6513ae2b9e38a54e142e2f1f5e275656811967aa958c12bbe23aacb17988fafdebf03fbea93a04ee341e5474f827bcbbeabf71ce7a3c20d036c2b6afd4d9fab6ce56a88928130d06708
ID: numer_z_tokenu_BLC (Państwa Nazwa) GREAT”
BLT_20430_fd449c23e5ce33d2993b8e59f52d82973b2cc597a7a5e0628fdc85ae6030a31038307a346ba96c97c14cd733b6e3689a3975598350d7ea9243c6acc77a44e32493ceca3cc861e34f14f84eecbe99f445ddf120e1fab2921d42df38c07cfb7795737fdea2e5b8ca77478d915a19eb1959b2885b442c91d40a887b16
ID: numer_z_tokenu_BLC (Państwa Nazwa) EXTRA
BLT_20430_ba462ef3599228fac699e19caa06155726d9c3cd5a54ded0e2cbcb9f6332d383fc83cadfe87bb917a96b845283b4de4e439deccd44f053700da505283726520852df555b5a32c5403d1032e53f85a0868905060eb182a75807b19ee385988d1106a8af5fe4ad5498294af0b06931f68dc797668e1278e225544b36</t>
  </si>
  <si>
    <t xml:space="preserve">info@hamradioshop.pl</t>
  </si>
  <si>
    <t xml:space="preserve">7251200243</t>
  </si>
  <si>
    <t xml:space="preserve">20430</t>
  </si>
  <si>
    <t xml:space="preserve">+48602675847</t>
  </si>
  <si>
    <t xml:space="preserve">https://hamradioshop.pl/pl/</t>
  </si>
  <si>
    <t xml:space="preserve">{'id': '86c34pqnt', 'name': 'HamRadioShop Cezary Libert', 'status': 'merchants', 'color': '#87909e', 'custom_type': 3, 'team_id': '4659923', 'deleted': False, 'url': 'https://app.clickup.com/t/86c34pqnt', 'access': True}</t>
  </si>
  <si>
    <t xml:space="preserve">{'id': '86c329qtm', 'name': 'HamRadioShop Cezary Libert', 'status': 'akceptacja', 'color': '#008844', 'custom_type': None, 'team_id': '4659923', 'deleted': False, 'url': 'https://app.clickup.com/t/86c329qtm', 'access': True}</t>
  </si>
  <si>
    <t xml:space="preserve">86c3063bc</t>
  </si>
  <si>
    <t xml:space="preserve">EUROSHOP TRADE SPÓŁKA Z OGRANICZONĄ ODPOWIEDZIALNOŚCIĄ</t>
  </si>
  <si>
    <t xml:space="preserve">EUROSHOP SM 
BLT_15254_21eb023090a29e228490d20a6f2a3ffbcaf1d92d7c5625912a72870110e5756d015feca81812f39d5fdd0b0ad10e8e4659b93c302e2f71a975c9693edf756b6209b828b8feaa739f603a8dba1a37a7c03d0192131f7b2f292ac1b193af9c91c50cc6b12210213e098743f01c0477a2e8b15c60d73b6cf1b711e15f
EUROSHOP GREAT
BLT_15254_80b87a87920b131591c3f2c7ddfc6069a9cedbf4d27f1cab94f5e517d5936f37436758fbc85c3d19b3af436c4f94ac80773ff1713e82e0af68901389f09e1e12ba956998b7eda6fdb7b939ecee4ba7a87f0db8c7cb00b5b334f5b8f45da6a4079bc9c06f37864c9c9c8d945522fbf12ee97d1c25158b6896005be6
EUROSHOP EXTRA
BLT_15254_585b7cfea015fc4ec87438e67ebeaabcf031584d64954b5493850be1cf97b3fc50aa57f174fbad46723eee73baae02bcbe7303291267950e9e6f33211fd9ced0a94c5171f8193742eaf06d9f23017db31ab2fb3d3a187bfe73e13b807a70f8cbb9be4139b9a8a94d917367923d3ffefa88501c8d07ddf72671b8c5</t>
  </si>
  <si>
    <t xml:space="preserve">hurt@euroshop24h.pl</t>
  </si>
  <si>
    <t xml:space="preserve">5833493058</t>
  </si>
  <si>
    <t xml:space="preserve">15254</t>
  </si>
  <si>
    <t xml:space="preserve">+48690885167</t>
  </si>
  <si>
    <t xml:space="preserve">http://www.euroshop24h.pl</t>
  </si>
  <si>
    <t xml:space="preserve">{'id': '86c30t90u', 'name': 'EUROSHOP TRADE SP. Z O.O.', 'status': 'akceptacja', 'color': '#008844', 'custom_type': None, 'team_id': '4659923', 'deleted': False, 'url': 'https://app.clickup.com/t/86c30t90u', 'access': True}</t>
  </si>
  <si>
    <t xml:space="preserve">86c3055hp</t>
  </si>
  <si>
    <t xml:space="preserve">HURTIMEX SPÓŁKA AKCYJNA</t>
  </si>
  <si>
    <t xml:space="preserve">m.kopec@hurtimex.com.pl</t>
  </si>
  <si>
    <t xml:space="preserve">7290110662</t>
  </si>
  <si>
    <t xml:space="preserve">3007543</t>
  </si>
  <si>
    <t xml:space="preserve">+48695588843</t>
  </si>
  <si>
    <t xml:space="preserve">https://kidsfashion.pl/</t>
  </si>
  <si>
    <t xml:space="preserve">{'id': '86c376yh3', 'name': 'Hurtimex S.A.', 'status': 'merchants', 'color': '#87909e', 'custom_type': 3, 'team_id': '4659923', 'deleted': False, 'url': 'https://app.clickup.com/t/86c376yh3', 'access': True}</t>
  </si>
  <si>
    <t xml:space="preserve">{'id': '86c3657wh', 'name': 'Hurtimex S.A.', 'status': 'akceptacja', 'color': '#008844', 'custom_type': None, 'team_id': '4659923', 'deleted': False, 'url': 'https://app.clickup.com/t/86c3657wh', 'access': True}</t>
  </si>
  <si>
    <t xml:space="preserve">86c304uuk</t>
  </si>
  <si>
    <t xml:space="preserve">Wulcar Sp zoo</t>
  </si>
  <si>
    <t xml:space="preserve">biuro@wulcar.com.pl</t>
  </si>
  <si>
    <t xml:space="preserve">8792754410</t>
  </si>
  <si>
    <t xml:space="preserve">1008082</t>
  </si>
  <si>
    <t xml:space="preserve">+48606264987</t>
  </si>
  <si>
    <t xml:space="preserve">http://www.wulcar.com.pl</t>
  </si>
  <si>
    <t xml:space="preserve">86c304jzb</t>
  </si>
  <si>
    <t xml:space="preserve">shade4you sp. z o.o.</t>
  </si>
  <si>
    <t xml:space="preserve">t.paprzycki@shade4you.eu</t>
  </si>
  <si>
    <t xml:space="preserve">7812015076</t>
  </si>
  <si>
    <t xml:space="preserve">8512</t>
  </si>
  <si>
    <t xml:space="preserve">+48501134001</t>
  </si>
  <si>
    <t xml:space="preserve">http://shade4you.eu</t>
  </si>
  <si>
    <t xml:space="preserve">86c3047xw</t>
  </si>
  <si>
    <t xml:space="preserve">PHU HOBBY Robert Wójcik</t>
  </si>
  <si>
    <t xml:space="preserve">SM:
BLT_21664_cda472ca3bb7400f4fb4855167bd52fd844465c726a2ffd948d932cb641061706b119616fdb1d6c5bf652b630d7950ee60343222456003e65a9ee00facc73fe31ec6848b15a9f07347549f832c2248e4f670fac24e25c7abc678e9c025fdf61d67e1e6f6b47944aab1e410afed049344a59da271ab0f6dda6cac05
GREAT:
BLT_21664_f1d5da4fcbd60e624bd1b57570d5872269324eb29d56aefdb84cb9f00d98196801ad3b896b0daa81c994d848d8e267b0f867b13357a2510f02382dab80ef1752a7e6e7cdb626a527822a4623e3b916154afdd6f45f837c5fa08532a8b7ac4d1a7783b07a171e562b87239498856a3728d5d633ec8e7d58ab90e127
EXTRA:
BLT_21664_21a48be805cc1e32fce5427789c3efcceebefe10ccb7eab98e8a7dfcb44442584e908d4bb841655ddd7702b26c13dbbbb8638b9991f5eaab34beb8cefccbb8d271fdcda729072d3da2fe79ea6808f08a68917c9557540c62a397e0974b453d441a7a4997390fdcd376d85a083e551d3566eb3bb929600330d57917</t>
  </si>
  <si>
    <t xml:space="preserve">waw.wojcik@wp.pl</t>
  </si>
  <si>
    <t xml:space="preserve">5211151750</t>
  </si>
  <si>
    <t xml:space="preserve">21664</t>
  </si>
  <si>
    <t xml:space="preserve">+48691913838</t>
  </si>
  <si>
    <t xml:space="preserve">{'id': '86c31xeuq', 'name': 'PHU HOBBY Robert Wójcik', 'status': 'merchants', 'color': '#87909e', 'custom_type': 3, 'team_id': '4659923', 'deleted': False, 'url': 'https://app.clickup.com/t/86c31xeuq', 'access': True}</t>
  </si>
  <si>
    <t xml:space="preserve">{'id': '86c30d934', 'name': 'PHU HOBBY Robert Wójcik', 'status': 'akceptacja', 'color': '#008844', 'custom_type': None, 'team_id': '4659923', 'deleted': False, 'url': 'https://app.clickup.com/t/86c30d934', 'access': True}</t>
  </si>
  <si>
    <t xml:space="preserve">86c303uhd</t>
  </si>
  <si>
    <t xml:space="preserve">Malinowe Skarby Paweł Prymula (ID 3029039)</t>
  </si>
  <si>
    <t xml:space="preserve">Extrastore: BLT_3029039_122c85d0ba5898b4d1c4b8a6d54bf2b5414eaa261b8301d317b289f7e98248ee17bd07662f469cdd5726e036ac3c17fa20550d8c72546587b9f00f394f57d26f69869a7be15e8df597ec132e636e08ccb8115b62bef44d7f7f11c1f32724562c2616abe2e61ef4993b9f61e759b307a7bcba819205421b2e0aab
Greatstore:
BLT_3029039_aead7b38d92e913f1f6e222cfa376b5ac7233c9c914d960e9e1ac8be6af4baa3209e4797b353db8a74250268233b7bd9c67981d126b224ff198618738b88a6389b8bb897a7730d4e80e2ffbbc6a7ccc489fd6bfb91ae7389af6eee5fc3450d5eaa1be37115b970a1fca499a0d4df63b59b3fae650679294dd60f
SuperMerchant:
BLT_3029039_99c5d32ab8c518ff3befdacd918062c5d4a7ea1676b983527a782a32ca4023f4ef8ac6ecb4e72732243b6b6c5dfbc771619300f0f9fdee4138f897e9e5dee8ff617295d986f7bfdb6b286420104c05d6b8a813bbb91fd8a391e01305bbbe11c76015ed1a08f7714eefa1fd2b50d0f2d390c217a492a79f3c542f</t>
  </si>
  <si>
    <t xml:space="preserve">info@malinoweskarby.pl</t>
  </si>
  <si>
    <t xml:space="preserve">8842465287</t>
  </si>
  <si>
    <t xml:space="preserve">3029039</t>
  </si>
  <si>
    <t xml:space="preserve">+48515744181</t>
  </si>
  <si>
    <t xml:space="preserve">http://www.sklep.malinoweskarby.pl</t>
  </si>
  <si>
    <t xml:space="preserve">{'id': '86c340eub', 'name': 'Sklep i Wypożyczalnia Dekoracji Malinowe Skarby', 'status': 'akceptacja', 'color': '#008844', 'custom_type': None, 'team_id': '4659923', 'deleted': False, 'url': 'https://app.clickup.com/t/86c340eub', 'access': True}</t>
  </si>
  <si>
    <t xml:space="preserve">86c303ndd</t>
  </si>
  <si>
    <t xml:space="preserve">Moltico Sp. z o.o.</t>
  </si>
  <si>
    <t xml:space="preserve">SM:
BLT_4826_0ead385fde0912acc2f7da89a91664321cd280a595f79b8efdbc5657141210af46557b63c67bb56a57beeedd9ce1b7f2086af1f164274d71d19fd222cdf1bf827189b33de843e7dfd45dad9cc1299af5024351b1c0eebbbeac07afd1c5f4b5b5d406c45fbccec4d0cd5ee65d69db4b4203916fba0593645609efb73
GREAT:
BLT_4826_0a8403bb3ac93ccea9c01825d91b1a58226b79abe03bcc6ef8207f70b7f38f6ba17ee69bd41c2cf50d8aa9b0bc51b5a59b6bd09512ae7d3699e0f2b4935d6d618ad047f71ca5a71596245395a3ca7af0b2a188133d71914e0c42b4ef08bc57380168a33279ebe026f5ddcda1ebc207f8e4a3a71e29b1a4e731c248b
EXTRA:
BLT_4826_bef51969a07e16a5936db6bfdb3f0e542e1831dc6ef9f4b6e998f2b70573c6755b1f5d95885f6374d9a57bc6a91875ab918e6ee0ca347f90f100ec7c5e9be5d722a4ee368d3f1ba073597da8b5132338752ec25103a4573c3aefbe271057a9bb6f81154b5b06321aef9e9bb8a019c790847fc8f3f882e750b9fe58c</t>
  </si>
  <si>
    <t xml:space="preserve">info@moltico.de</t>
  </si>
  <si>
    <t xml:space="preserve">7792434509</t>
  </si>
  <si>
    <t xml:space="preserve">4826</t>
  </si>
  <si>
    <t xml:space="preserve">03581|7925744</t>
  </si>
  <si>
    <t xml:space="preserve">http://www.moltico.de</t>
  </si>
  <si>
    <t xml:space="preserve">{'id': '86c30zaqn', 'name': 'MOLTICO', 'status': 'merchants', 'color': '#87909e', 'custom_type': 3, 'team_id': '4659923', 'deleted': False, 'url': 'https://app.clickup.com/t/86c30zaqn', 'access': True}</t>
  </si>
  <si>
    <t xml:space="preserve">{'id': '86c30x8ew', 'name': 'MOLTICO SP ZOO', 'status': 'akceptacja', 'color': '#008844', 'custom_type': None, 'team_id': '4659923', 'deleted': False, 'url': 'https://app.clickup.com/t/86c30x8ew', 'access': True}</t>
  </si>
  <si>
    <t xml:space="preserve">86c303mjq</t>
  </si>
  <si>
    <t xml:space="preserve">E-MARKNET SPÓŁKA Z OGRANICZONĄ ODPOWIEDZIALNOŚCIĄ</t>
  </si>
  <si>
    <t xml:space="preserve">kontakt@e-marknet.pl</t>
  </si>
  <si>
    <t xml:space="preserve">8133921482</t>
  </si>
  <si>
    <t xml:space="preserve">5020843</t>
  </si>
  <si>
    <t xml:space="preserve">https://www.uroda2025.pl/</t>
  </si>
  <si>
    <t xml:space="preserve">86c303h9f</t>
  </si>
  <si>
    <t xml:space="preserve">PIOTR NAWROCKI P.H. TEXTIL-BIS</t>
  </si>
  <si>
    <t xml:space="preserve">22.04 – Zgłoszono prośbę o spotkanie techniczne. Klient posiada obecnie magazyn na platformie Shoper.
BLT_3031235_416ccc85d0f3750a0741ab63959cd97cb66a72d87d40e2553d8b0c646891c5fe85dc5426c7e57cfc4ed187403f0660e0d969aa7facce3377dc88b75bf174e6027103a609207d95272766ec9d8954026432af16d514eec773a4972b874773164996f965f50a2357dd7297ad271ec8f56a6fb02bed7ebf988dc8c7
BLT_3031235_553cc64dddc230287eba5bb5505a7e51f04cbe8fb6742fb2d0a93c9c3c443d41dd71480cea54e183c3a5381ea9a2ceca41d73434b2eeb45dd43b4d1c6dec3ca73f4927e9c4946b51c308a73749c92e2a76229190f5586210f280a82da74037ddc27cc56f72da2e403d12961f4d973f19f6c2e79f493d5c2be4c3
BLT_3031235_d186b80400403f91db039e764f6cb9749a93a9820ed75056e719aa16076b9bb9c6775fc5c5e598acd2df2b9759f3d511bfdca98b386931f602495df496fcb099bdb6108a7bf639ca51dc870af92caddc5d2134ff5292bac181c66a7aa24ac8202554777659eef6ed3e195838f4acfa71bece78fe3e6474873401</t>
  </si>
  <si>
    <t xml:space="preserve">handel@poscielownia.pl</t>
  </si>
  <si>
    <t xml:space="preserve">6222220053</t>
  </si>
  <si>
    <t xml:space="preserve">3031235</t>
  </si>
  <si>
    <t xml:space="preserve">+48508554817</t>
  </si>
  <si>
    <t xml:space="preserve">https://poscielownia.pl/</t>
  </si>
  <si>
    <t xml:space="preserve">{'id': '86c3d6adg', 'name': 'PIOTR NAWROCKI P.H. TEXTIL-BIS', 'status': 'merchants', 'color': '#87909e', 'custom_type': 3, 'team_id': '4659923', 'deleted': False, 'url': 'https://app.clickup.com/t/86c3d6adg', 'access': True}</t>
  </si>
  <si>
    <t xml:space="preserve">{'id': '86c35xxbw', 'name': 'PIOTR NAWROCKI P.H TEXTIL-BIS', 'status': 'akceptacja', 'color': '#008844', 'custom_type': None, 'team_id': '4659923', 'deleted': False, 'url': 'https://app.clickup.com/t/86c35xxbw', 'access': True}, {'id': '86c337f9u', 'name': 'PIOTR NAWROCKI PH.TEXTIL-BIS', 'status': 'akceptacja', 'color': '#008844', 'custom_type': None, 'team_id': '4659923', 'deleted': False, 'url': 'https://app.clickup.com/t/86c337f9u', 'access': True}</t>
  </si>
  <si>
    <t xml:space="preserve">86c3030ge</t>
  </si>
  <si>
    <t xml:space="preserve">RIMEX SP. ZO.O.</t>
  </si>
  <si>
    <t xml:space="preserve">1. RimexSprzedaż SH
BLT_22865_ce8ed5d0b95c5bfe16874b4969b90de2e6e615dfa317227516b15bcedf1012ff1442a0a999912dc66d78a3a058194447f53b7eac8ae134b819517b705ab94ee3fc0920e6af2e391b2faaaf4f90fd274b6400483801acd8dbc69f03e8a82ceeeb9462f0d3497df7d51af0de7ea91242a3f7cc76701d977fe7410481
2. RimexSprzedaż GREAT
BLT_22865_87687fb59d24298c985766c1276d4c65d06485d76be0706966240524d8ee233c0b4678daa3c7a522b110a4fd1d74bed2968e0bb56cae19ab4851ac2c24945f96b94c05f980f42dfdd7d50ceed540e0567397eaed5a43e06ae833124b926bb95d752fb7c4ef91c2591f37c68414a268f2f10c0987948f74795c449d
3. RimexSprzedaż EXTRA
BLT_22865_33cef89ca2eca1d9703cc77689a7dd586a70dad994d633d3a8118bc6c761dc36145f74f931c1f833930df99a50221effbef100815e83c67cda907c8403b050c818fffd708cf44f3ac96467e038503b1aa184effbee196930c954926afdc0a1da2a8a4bdc8c0cd789391c8f0cd6db99cf581e15367ec5e8fc973aa0</t>
  </si>
  <si>
    <t xml:space="preserve">p.lotysz@rimex.com.pl</t>
  </si>
  <si>
    <t xml:space="preserve">7393861233</t>
  </si>
  <si>
    <t xml:space="preserve">22865</t>
  </si>
  <si>
    <t xml:space="preserve">+48502078322</t>
  </si>
  <si>
    <t xml:space="preserve">http://www.rimex.com.pl</t>
  </si>
  <si>
    <t xml:space="preserve">{'id': '86c31dcr4', 'name': 'RIMEX SP. ZO.O.', 'status': 'merchants', 'color': '#87909e', 'custom_type': 3, 'team_id': '4659923', 'deleted': False, 'url': 'https://app.clickup.com/t/86c31dcr4', 'access': True}</t>
  </si>
  <si>
    <t xml:space="preserve">{'id': '86c30w0f3', 'name': 'RIMEX SP. ZO.O.', 'status': 'akceptacja', 'color': '#008844', 'custom_type': None, 'team_id': '4659923', 'deleted': False, 'url': 'https://app.clickup.com/t/86c30w0f3', 'access': True}</t>
  </si>
  <si>
    <t xml:space="preserve">86c302xtw</t>
  </si>
  <si>
    <t xml:space="preserve">"BLACK RED WHITE" SPÓŁKA AKCYJNA</t>
  </si>
  <si>
    <t xml:space="preserve">mateusz.kedzierski@brwsa.com.pl</t>
  </si>
  <si>
    <t xml:space="preserve">9181745428</t>
  </si>
  <si>
    <t xml:space="preserve">4015549</t>
  </si>
  <si>
    <t xml:space="preserve">600879362</t>
  </si>
  <si>
    <t xml:space="preserve">https://www.brw.pl/</t>
  </si>
  <si>
    <t xml:space="preserve">86c2zqtbg</t>
  </si>
  <si>
    <t xml:space="preserve">SUPERHIT</t>
  </si>
  <si>
    <t xml:space="preserve">SM
BLT_1004611_11f763a387b670802502384127b66c89242f850988aeff207de2013e3943820733cc9bf90e3708fc3fe0dce864abd098a4e92ef4f10f88c450b4ba6e06070d37970ad28866a02be4395fa5a43f8c18e9c32091936263d3a002fda424b6e4e3168b711f9db94edb5c496599d5016ab4f3f3f18f143ef5850f8e98
GREAT
BLT_1004611_18d26cb43e8b14b4c9a795b5e5adef3b3e792b8eff2ded45297fdcf489d4d3d8e09b52fd75ba4068d3c7c8ae3b7484bc5ca2fcb2fd9a21d3777946a17f345415aab2dc2a61c09dac27f4dceec7354565054c61b23bc6361ed8016c7568ce4c1807ea5ad6a4b7f42f84af13b49a299ee523e3fc83b1bab304d025
EXTRA
BLT_1004611_d854928b8e4abcff5cff8fbb1aa09241e6abef9aceca1e6ee39ac0f4ee0a0fa88e817f8b1ca650eb84e98dc27785dfbc88ce109de520f41070fc4051947187de6ba8d7d9540c184efdfa2db1ba20670d6d1487872de2ce2a0f6fb5e74fe99fe42aa58fc9c7c237897fe3284115db036c892d5e6deeeeb6e10f17</t>
  </si>
  <si>
    <t xml:space="preserve">wodengarden@gmail.com</t>
  </si>
  <si>
    <t xml:space="preserve">6852310579</t>
  </si>
  <si>
    <t xml:space="preserve">1004611</t>
  </si>
  <si>
    <t xml:space="preserve">534835875</t>
  </si>
  <si>
    <t xml:space="preserve">1744077600000</t>
  </si>
  <si>
    <t xml:space="preserve">{'id': '86c309yzj', 'name': 'superhit', 'status': 'akceptacja', 'color': '#008844', 'custom_type': None, 'team_id': '4659923', 'deleted': False, 'url': 'https://app.clickup.com/t/86c309yzj', 'access': True}</t>
  </si>
  <si>
    <t xml:space="preserve">86c2zqqn7</t>
  </si>
  <si>
    <t xml:space="preserve">AZARIS SPÓŁKA Z OGRANICZONĄ ODPOWIEDZIALNOŚCIĄ</t>
  </si>
  <si>
    <t xml:space="preserve">SM
BLT_3009646_fe8815552959e829764caedbe11905a9cfb0127a59e3840eb2c85bd97cf98876d51bb9a5fd9136b89e961844aed4e2b3887c172035390c1bc81d7432f346e07ef1295a863520799f4c81432e0debc751f8840fdc190c35286ffb88a4fe5f075f24b0800be6684dfe38c2c2b2eb1509d38aaa35a0f8aa6f2ce5c9
GREAT
BLT_3009646_c6419536266cfca3cb18e4134c0148b70258d305a02b4b27995d1f2cae514247b880238653fa74f9ef35153c8dc236c38eba8b6241ce1bf64b024b6844578f65095a930f25ec0ee7f5557dc2d820f19485bb2836e58c3ace0b7aac91bb2325b105712e89f7e30b447346b87f57c79cdcf1d9fd911259b18a2eaf
EXTRA
BLT_3009646_f2730f98036e295aac8c090888575cdd3f405077c7123be56b6ef95028b6a5187082ce89ccf955bc3a7aac3b7cb5bfec5aa12f28c747d441a7e462b231d70fb0c580dafb6e8c29c831891dca56cfde9e509761c8f694db4219c6e02e96ae89056c7b488cdb309c04355a2a90e0a60e2b285e39be79c00ad4b6f0</t>
  </si>
  <si>
    <t xml:space="preserve">6852343780</t>
  </si>
  <si>
    <t xml:space="preserve">3009646</t>
  </si>
  <si>
    <t xml:space="preserve">+48534835875</t>
  </si>
  <si>
    <t xml:space="preserve">{'id': '86c30bjhk', 'name': 'AZARIS SPÓŁKA Z OGRANICZONĄ ODPOWIEDZIALNOŚCIĄ', 'status': 'merchants', 'color': '#87909e', 'custom_type': 3, 'team_id': '4659923', 'deleted': False, 'url': 'https://app.clickup.com/t/86c30bjhk', 'access': True}</t>
  </si>
  <si>
    <t xml:space="preserve">{'id': '86c309zra', 'name': 'Azaris sp. z o. o.', 'status': 'akceptacja', 'color': '#008844', 'custom_type': None, 'team_id': '4659923', 'deleted': False, 'url': 'https://app.clickup.com/t/86c309zra', 'access': True}</t>
  </si>
  <si>
    <t xml:space="preserve">86c2zh8dx</t>
  </si>
  <si>
    <t xml:space="preserve">P.H.U. MAR-PUCH</t>
  </si>
  <si>
    <t xml:space="preserve">biuro@marpuch.pl</t>
  </si>
  <si>
    <t xml:space="preserve">9661766519</t>
  </si>
  <si>
    <t xml:space="preserve">6977</t>
  </si>
  <si>
    <t xml:space="preserve">507-153-213</t>
  </si>
  <si>
    <t xml:space="preserve">86c2zfqbd</t>
  </si>
  <si>
    <t xml:space="preserve">DIKEL 1 Sp.z o.o.</t>
  </si>
  <si>
    <t xml:space="preserve">BLT_3011337_d9115cd435f1e65dd01505eefa90c4d097a4b72cad5e71d8edcd50ff9a1c46a23d511f1b3d030c05b2317d828c43def4a70f65b15c4fc83f0a9c5c16d5bbcb2943a669d4bef8009f400f3c3923e864e91546947cd3cbe8805863bd24d32308ce192a134f6bdab56ae9a3277942f48c1b7bf546dab41f10845b93
BLT_3011337_7f304f3351148b6b2c09474c797d7fd7707a7783424652ff2898f2466df413a89b79b37b8753f417fdd86d7231e178539f7b68a4ebe1ed5df48953f93cb8bda209d3e2554d18ac934cba8cb4c259560779644cf2806ff419bfe62ad87db25db8e38d339474c94d4655657e6aeee76963e0941a91e5856980f90d
BLT_3011337_c6cdaaf590ae3985b4e0e0095da2e8f799c851902c49257c10cf6e0b96de27d12d304ca70ef1bde68ea508991991ad58304a41c37212c8df0960191d18b390df726489fc087db13461eb3b072e4e918aae8b6dd105b09f5ff476fb479027e07bb79c7c2c424c4b5e96a0a6614ad444c4bf226684ed0521139811</t>
  </si>
  <si>
    <t xml:space="preserve">dominik@dikel.pl</t>
  </si>
  <si>
    <t xml:space="preserve">6581991980</t>
  </si>
  <si>
    <t xml:space="preserve">3011337</t>
  </si>
  <si>
    <t xml:space="preserve">+48697924141</t>
  </si>
  <si>
    <t xml:space="preserve">{'id': '86c3c38er', 'name': 'DIKEL 1 Sp. z o.o.', 'status': 'merchants', 'color': '#87909e', 'custom_type': 3, 'team_id': '4659923', 'deleted': False, 'url': 'https://app.clickup.com/t/86c3c38er', 'access': True}</t>
  </si>
  <si>
    <t xml:space="preserve">{'id': '86c36waec', 'name': 'DIKEL 1 Sp. z o.o.', 'status': 'akceptacja', 'color': '#008844', 'custom_type': None, 'team_id': '4659923', 'deleted': False, 'url': 'https://app.clickup.com/t/86c36waec', 'access': True}</t>
  </si>
  <si>
    <t xml:space="preserve">86c2zdb5j</t>
  </si>
  <si>
    <t xml:space="preserve">YRKE sp. z o.o.</t>
  </si>
  <si>
    <t xml:space="preserve">16.06. - Ponowny mail w sprawie dokończenia zamówień testowych, są całkowicie nieresponsywni. 
14.05 Brak kontaktu z ich strony.
Shumee BLT_6006044_ff999e6da47f2b404997af1da5b5e9b880dadc6945c8d4c0916a868b29e0c2ea88e3bb98b9192d7c4d49e84db5102fc7a457a1266e96cf6d5b569d4931f161c91b468d10575f14eea132eba20fb24fb147da96d29d80baaf6dc9fd8bfd26b693f3c9147dd6db9ccf8e2b423c613cb9c537b77c8c224e90708bd1
Great BLT_6006044_3d2f4976d1c1860fb897eb1e44960bae7d0d3e48a7fdcd92bf810c20aeec8905e4cb8e080b9ae797d1d3c868b646b527aac13a6213ac51acb0ed327c02172d5a9b86740f414bba50d31cffcecd6db00f3e8164168cfe21c078a421ceacfd15e4785cd0f4e3f25d1f718c245dca80ed8a6c8f6656f303e320c7d0
Extra BLT_6006044_87153aceb9e6ab4f692d9aef97e0395387b2bce6740ae8944e1c1957c8ee9a887b7e452c69b5f72c4c0ef54967a893bcc4ce82ab6457e6eabc7ac6989240ad5f876555f671c5960d39c01a52108fda97a5dd4dc9e868b06ab4ccb51d821834469d2e1f7eac90e5856b7f6aa0169fffc1304dc8d8271299bb8db3</t>
  </si>
  <si>
    <t xml:space="preserve">biuro@yrke.pl</t>
  </si>
  <si>
    <t xml:space="preserve">7343589527</t>
  </si>
  <si>
    <t xml:space="preserve">6006044</t>
  </si>
  <si>
    <t xml:space="preserve">+48503869057</t>
  </si>
  <si>
    <t xml:space="preserve">{'id': '86c32evnq', 'name': 'YRKE sp. z o.o.', 'status': 'akceptacja', 'color': '#008844', 'custom_type': None, 'team_id': '4659923', 'deleted': False, 'url': 'https://app.clickup.com/t/86c32evnq', 'access': True}</t>
  </si>
  <si>
    <t xml:space="preserve">86c2zbxx9</t>
  </si>
  <si>
    <t xml:space="preserve">HERLINGROUP SPÓŁKA Z OGRANICZONĄ ODPOWIEDZIALNOŚCIĄ</t>
  </si>
  <si>
    <t xml:space="preserve">agnieszka.witkiewicz@globalo.pl</t>
  </si>
  <si>
    <t xml:space="preserve">6871962366</t>
  </si>
  <si>
    <t xml:space="preserve">4003570</t>
  </si>
  <si>
    <t xml:space="preserve">+48134939794</t>
  </si>
  <si>
    <t xml:space="preserve">86c2zb8a7</t>
  </si>
  <si>
    <t xml:space="preserve">OzzyStore Oskar Weżgowiec</t>
  </si>
  <si>
    <t xml:space="preserve">Nowe kody połączenia
BLT_4014046_9fc689b5fa9f5c49cb1d471b929a7938533c4635413ff3ff1b86a28c41d132ea06ecb6d4037b183711cdf2cf875464005e136c11264c52a40c0f0414ee7cb7f5d0892388054a9b8b2bef8180c5bd81d37617acb8f30c96964f559539ae2c2e77dfb61929f7b4884f4758fc87e8302df37e7bafbd76ff39bdbbd9
BLT_4014046_8ea5aeaaaeeea5ea69c382aaef52c60c84224efdeb2898b30be4db30a72102df3249b478e7111c99609e3dc2e71a9b23d462af92de9aa6f1cbb84c4c776af29a40f4360584ec3310d8eb83d578f112c22271b37445bdb18aa6af65f002e12d2ab185c74a1d20f83d931b65c6211a008fcc02a932b203449fee68
BLT_4014046_209775949efc9b61d793a236625cdbb02938191e7b7e259adb07d1f884cdb45d72c24f94319bfa8b33a2d4457cc5c2ca111135569ded40ade417ac26cc8f6bd99c0bb6f94cc2e700a3ef06ed6884b0f5153ccb255318854c5c77ff385fdac4f22e6391be375a20ba1b0bdd2d18ee8a6ea388d14e70afa77befda</t>
  </si>
  <si>
    <t xml:space="preserve">ozzystore1@gmail.com</t>
  </si>
  <si>
    <t xml:space="preserve">9492259629</t>
  </si>
  <si>
    <t xml:space="preserve">4014046</t>
  </si>
  <si>
    <t xml:space="preserve">531999209</t>
  </si>
  <si>
    <t xml:space="preserve">https://ozzystore.pl/</t>
  </si>
  <si>
    <t xml:space="preserve">{'id': '86c4rh9xf', 'name': 'OzzyStore Oskar Weżgowiec', 'status': 'merchants', 'color': '#87909e', 'custom_type': 3, 'team_id': '4659923', 'deleted': False, 'url': 'https://app.clickup.com/t/86c4rh9xf', 'access': True}</t>
  </si>
  <si>
    <t xml:space="preserve">{'id': '86c3gm735', 'name': 'Ozzystore Oskar Weżgowiec ', 'status': 'akceptacja', 'color': '#008844', 'custom_type': None, 'team_id': '4659923', 'deleted': False, 'url': 'https://app.clickup.com/t/86c3gm735', 'access': True}</t>
  </si>
  <si>
    <t xml:space="preserve">86c2z91vk</t>
  </si>
  <si>
    <t xml:space="preserve">AWparts.pl sp. z o.o.</t>
  </si>
  <si>
    <t xml:space="preserve">eryk@awparts.pl</t>
  </si>
  <si>
    <t xml:space="preserve">7812026915</t>
  </si>
  <si>
    <t xml:space="preserve">14564</t>
  </si>
  <si>
    <t xml:space="preserve">+48609629210</t>
  </si>
  <si>
    <t xml:space="preserve">{'id': '86c480uc1', 'name': 'AWparts.pl sp. z o.o.', 'status': 'akceptacja', 'color': '#008844', 'custom_type': None, 'team_id': '4659923', 'deleted': False, 'url': 'https://app.clickup.com/t/86c480uc1', 'access': True}</t>
  </si>
  <si>
    <t xml:space="preserve">86c2yzrg9</t>
  </si>
  <si>
    <t xml:space="preserve">Multi-Brand Company Łukasz Słupski</t>
  </si>
  <si>
    <t xml:space="preserve">poland.mbgroup@gmail.com</t>
  </si>
  <si>
    <t xml:space="preserve">9222815629</t>
  </si>
  <si>
    <t xml:space="preserve">3034156</t>
  </si>
  <si>
    <t xml:space="preserve">+48504386130</t>
  </si>
  <si>
    <t xml:space="preserve">1743991200000</t>
  </si>
  <si>
    <t xml:space="preserve">{'id': '86c3z0fdd', 'name': 'Multi-Brand Company Łukasz Słupski', 'status': 'akceptacja', 'color': '#008844', 'custom_type': None, 'team_id': '4659923', 'deleted': False, 'url': 'https://app.clickup.com/t/86c3z0fdd', 'access': True}</t>
  </si>
  <si>
    <t xml:space="preserve">86c2yua20</t>
  </si>
  <si>
    <t xml:space="preserve">IT&amp;IMPORT KAJETAN SIKORSKI</t>
  </si>
  <si>
    <t xml:space="preserve">BLCONNECT SH: BLT_1001345_e23aa8076fb762119b6aec68ef30f3f66ab68f79adffb7454b42a2644eb84c51ed01572ced09bb513e1e2703fe2d7c906021640b156791f878f1270e1f70be4bc3a8331704f0b6d1aff9c8726463a94520f2dbb5a310865f1552a1a05f68a1dbb27cf257c81b1259459fd3627cc1e8bceb480dd33e180c98fe6a
BLCONNECT GREAT:
BLT_1001345_8eb87ab3c3ffb4aa9f346ee734014b9b15b3939d4ddf01c7512a79f8cca97e46a0a26a91839a9bce8ff3fbc06da038e7e4464de471c5480a30c3e187c581ee9595768ffb27ac0e5dbf3515b72a4cb310ed6115bbdd7012a0ed5dbd69e89549f428d2937161fb50267a2d2c83215b0efd20c8637c6106e39e8ad5
BLCONNECT EXTRA:
BLT_1001345_ae1f75b49d4bc5fef920749622f0e67aa17625cbb4330fdd2bd42cc421996acdd60fee4431aa7d7cf6440b8f629851066d9f05a80935eb5ce0a3e81918e784d6e807dd7ca1919fe83ee95fb45d95a57d9ac3b1de8993c9a864321ee751c76cd2ff2188814bb29f31a52dd4b4fb4031f4b4b2294625af12c0593c</t>
  </si>
  <si>
    <t xml:space="preserve">kajetansikorski@itimport.pl</t>
  </si>
  <si>
    <t xml:space="preserve">5242759671</t>
  </si>
  <si>
    <t xml:space="preserve">1001345</t>
  </si>
  <si>
    <t xml:space="preserve">+48600830383</t>
  </si>
  <si>
    <t xml:space="preserve">{'id': '86c3061r9', 'name': 'IT&amp;IMPORT Kajetan Sikorski', 'status': 'akceptacja', 'color': '#008844', 'custom_type': None, 'team_id': '4659923', 'deleted': False, 'url': 'https://app.clickup.com/t/86c3061r9', 'access': True}</t>
  </si>
  <si>
    <t xml:space="preserve">86c2yrv95</t>
  </si>
  <si>
    <t xml:space="preserve">ALLESZUHAUSE SPÓŁKA Z OGRANICZONĄ ODPOWIEDZIALNOŚCIĄ</t>
  </si>
  <si>
    <t xml:space="preserve">BLT_6004373_d6bd912f81e908c72456c93b16fe1640a6f79c6c500ef16a1db70cbf5e3050fe1c4af6422cc882b4566799e5a8d4dc63407561bdb6d8e58855bbb6a9bc84359ceda6e6e44749747509f6020d7ef9866adec8335b6d8472a32414e0dba8d1e443a22b8e5140288a5608e36b1695dbc0f1eb80c9590469a5ffa68e
BLT_6004373_7b342226f1a3fd130a344ed698d6e04717c07f9e9b73c5b5c3fe88b20f5ffc42f27dfc7dc02188499c4099a09ad477332144311dbe14f5789305b3855973b109e7a46ac5336c464feb8954a12008319e1099a372272d4f8ab1546ede75e03d7bf73634491e00859a78c7bdad97163477e709ef4820cfa981e9c4
BLT_6004373_5529978b19e7c061f7880a50b4eff3d198388864bb52ac60f82854ac76ea823b4d5683584622cd900f2899977073170ce8d4b1405bb8b6c64d882dc806e6448ba65c38fe14dd8b8465d56392df2b6cd11cfa1f16e27bc07c8c2278819152a4b9930b375c4edd8c78ef6df2f0f008cc282d5e90c0bb6b053297f7</t>
  </si>
  <si>
    <t xml:space="preserve">import@masterpan.eu</t>
  </si>
  <si>
    <t xml:space="preserve">5342675703</t>
  </si>
  <si>
    <t xml:space="preserve">6004373</t>
  </si>
  <si>
    <t xml:space="preserve">+48786444760</t>
  </si>
  <si>
    <t xml:space="preserve">{'id': '86c4phbzr', 'name': 'ALLESZUHAUSE SPÓŁKA Z OGRANICZONĄ ODPOWIEDZIALNOŚCIĄ', 'status': 'delisted', 'color': '#008844', 'custom_type': 3, 'team_id': '4659923', 'deleted': False, 'url': 'https://app.clickup.com/t/86c4phbzr', 'access': True}</t>
  </si>
  <si>
    <t xml:space="preserve">{'id': '86c4njh1w', 'name': 'ALLESZUHAUSE SPÓŁKA Z OGRANICZONĄ ODPOWIEDZIALNOŚCIĄ', 'status': 'akceptacja', 'color': '#008844', 'custom_type': None, 'team_id': '4659923', 'deleted': False, 'url': 'https://app.clickup.com/t/86c4njh1w', 'access': True}</t>
  </si>
  <si>
    <t xml:space="preserve">107</t>
  </si>
  <si>
    <t xml:space="preserve">113</t>
  </si>
  <si>
    <t xml:space="preserve">86c2ymg03</t>
  </si>
  <si>
    <t xml:space="preserve">MANTA SPÓŁKA AKCYJNA</t>
  </si>
  <si>
    <t xml:space="preserve">aoryga@manta.com.pl</t>
  </si>
  <si>
    <t xml:space="preserve">5242442106</t>
  </si>
  <si>
    <t xml:space="preserve">3003502</t>
  </si>
  <si>
    <t xml:space="preserve">+48507483086</t>
  </si>
  <si>
    <t xml:space="preserve">86c2y8z0m</t>
  </si>
  <si>
    <t xml:space="preserve">"EXPECT" Szymon Król (ID 3015772)</t>
  </si>
  <si>
    <t xml:space="preserve">Supermerchant (Baselinker) SH :
 BLT_3015772_8795368e3eec7d59ec4e23083f6b4fb4886f970ff08dbe0cbff11bd784ddf083c30e06606e13b62d11f97bce44ce7272bbe089c400ee50e2128757f9c99e66a8d75f7dd60ca71c91cd1c8ae37b6e2fe821932b9dc6d2fd35e381d92530516fc0dd7825d82c8b24acac487bdd95e9fd72857b8e5a488c6ec5bd04
 Supermerchant (Baselinker) GREAT :
 BLT_3015772_4cbbafd1f2ae8b01d6d64e2f4196462881455479ab693921e0dd2c56f49ddc53b76b7591841f710dffc5a260b9cbc156c7f2f18c5b5989838095590ec998a5e8088226c1d8c3b1768f9744ede3c653db563273b2d75f1e652ba413c9a99597e49221fbcdc0f1829f5af892e1b357ac2d1dc103f32a7ed574ae38
 Supermerchant (Baselinker) EXTRA :
 BLT_3015772_838f50458ac3a29ba4ac374d3a51e5df9e7b595e531e786f071ddfacd4fe1cbaa1ddaa332b90653e08aa60dad377f1d46a1468e2084c7458805541311def976fd03515350e86162a37dd16ed784045e9c2c165ebf238888a1f2992db99acfc808654f85afc1e331f2e9aa06b6f23137c5b7e5ee75b51aa7afb21</t>
  </si>
  <si>
    <t xml:space="preserve">szymon.krol@kalimo.de</t>
  </si>
  <si>
    <t xml:space="preserve">7792131217</t>
  </si>
  <si>
    <t xml:space="preserve">3015772</t>
  </si>
  <si>
    <t xml:space="preserve">607152112</t>
  </si>
  <si>
    <t xml:space="preserve">http://www.kalimo.de</t>
  </si>
  <si>
    <t xml:space="preserve">{'id': '86c2yuymf', 'name': 'EXPECT Szymon Król', 'status': 'merchants', 'color': '#87909e', 'custom_type': 3, 'team_id': '4659923', 'deleted': False, 'url': 'https://app.clickup.com/t/86c2yuymf', 'access': True}</t>
  </si>
  <si>
    <t xml:space="preserve">{'id': '86c2yu9fp', 'name': 'EXPECT Szymon Król', 'status': 'akceptacja', 'color': '#008844', 'custom_type': None, 'team_id': '4659923', 'deleted': False, 'url': 'https://app.clickup.com/t/86c2yu9fp', 'access': True}</t>
  </si>
  <si>
    <t xml:space="preserve">86c2xtnwq</t>
  </si>
  <si>
    <t xml:space="preserve">SELLIT sp. z o.o.</t>
  </si>
  <si>
    <t xml:space="preserve">sklep.mimart@gmail.com</t>
  </si>
  <si>
    <t xml:space="preserve">6581996859</t>
  </si>
  <si>
    <t xml:space="preserve">2813</t>
  </si>
  <si>
    <t xml:space="preserve">+48794692351</t>
  </si>
  <si>
    <t xml:space="preserve">1743732000000</t>
  </si>
  <si>
    <t xml:space="preserve">86c2xtdrc</t>
  </si>
  <si>
    <t xml:space="preserve">FH SIGMATEC Rafał Matuszczyk</t>
  </si>
  <si>
    <t xml:space="preserve">BLT_14388_83101c8fa3cb57f780c2be0b68f8dfa067bcd82b0d8b9db2fae44b9b6b4afde49d8565f98f570c3ca79dd75688c2440ae9802f70e4dd6d1b4f9a496d10a3901cf34f10acfc1f1c817bb514985983154ec1ce865d91ae0187735b20c3a3c3159788c5e80db8addee22777210ce826aff9ea4dbac8c9b9c84ad864fd
BLT_14388_e93fa2a5de1c1867e71e6522b6023ecc4f75e3950ff48592a72632d2c50438c6baa5107ac1047bb0728c905ca08a13f5c63216dbc835c82e421d25567452e1841e66b412a3a62ab471f9b7f38a1606c390425883514941ff14e4d9b324252e94316f9076a38ec169f4d45963e8bfe2e0268302d8637e7e59790cde
BLT_14388_43d63b9b53993f5bcd0899035a0515c055c273e281038510d7a160949c7aba9645a6a4d91c1c3ef0271a44533ba541f2f2c05cece9ecb6550d45d4795b25e29b73c5bb585acd82896c9d21374f67ba38370a3fe0bf1c7c753991d8a48c0bf471f3c17d21c9d9bcfd44f5fb927fd71c7b91cf5a29b3e58107e33b1a</t>
  </si>
  <si>
    <t xml:space="preserve">babylandia@o2.pl</t>
  </si>
  <si>
    <t xml:space="preserve">5732507830</t>
  </si>
  <si>
    <t xml:space="preserve">14388</t>
  </si>
  <si>
    <t xml:space="preserve">601834296</t>
  </si>
  <si>
    <t xml:space="preserve">https://www.skyline.sklep.pl/</t>
  </si>
  <si>
    <t xml:space="preserve">{'id': '86c36udnc', 'name': 'F.H. SIGMATEC Rafał Matuszczyk', 'status': 'akceptacja', 'color': '#008844', 'custom_type': None, 'team_id': '4659923', 'deleted': False, 'url': 'https://app.clickup.com/t/86c36udnc', 'access': True}</t>
  </si>
  <si>
    <t xml:space="preserve">86c2xremf</t>
  </si>
  <si>
    <t xml:space="preserve">TDS COMPANY SPÓŁKA Z OGRANICZONĄ ODPOWIEDZIALNOŚCIĄ</t>
  </si>
  <si>
    <t xml:space="preserve">biuro@shopii.pl</t>
  </si>
  <si>
    <t xml:space="preserve">5130283200</t>
  </si>
  <si>
    <t xml:space="preserve">16229</t>
  </si>
  <si>
    <t xml:space="preserve">+48530659821</t>
  </si>
  <si>
    <t xml:space="preserve">https://shopii.pl/</t>
  </si>
  <si>
    <t xml:space="preserve">86c2xr6qt</t>
  </si>
  <si>
    <t xml:space="preserve">Gamet Sp. z o.o.</t>
  </si>
  <si>
    <t xml:space="preserve">BLT_22033_a8672afcb9cc9caf801fe3c695a48e5bf613ed9350ec46f7cabe739c533cc7e4c3c556022c77c2032a93f5dc2edfa6173f7228702135b7687bff2d92336f83108570ea43b1dc9cd8c26a51d486744f3ec53ee37c19d0727496f3c5ec990cda9394b58d5f9985d86dd7ee649919f1498948e1016c3a69434cfb8fa6
BLT_22033_fa8417c5aca815eb681e25d6704c41aa9a8ff511f2aac9e715ffeaa047edfcb21ba923d1b02d8b909181c3086b77739094a7e8b3c43aec650dac6e0acccecc0d94976e388fd10e9274878254a8fe475f8046ac5d536ba1eefea07be146a409e28c27a68f0e0d19da2baac229e29954ee27ea2ef35017c0813bfbd0
BLT_22033_78d7f5d4020d0a98576f3c2654ca571db538629de455f2aea7416c82309faa9203ee84c2bd91a00f963f9a407375508b8a014e4e209ba8b010f73d94e35b99e246aadfa433008e7246a5b3da2835e901644ab1e2d7493f9f62152c79401ac3500fc268b253c438eed0f4f43be5a532e0b8b68e6fee8e873e3120b1</t>
  </si>
  <si>
    <t xml:space="preserve">mmrowczynski@gamet.eu</t>
  </si>
  <si>
    <t xml:space="preserve">7792140771</t>
  </si>
  <si>
    <t xml:space="preserve">22033</t>
  </si>
  <si>
    <t xml:space="preserve">+48694496108</t>
  </si>
  <si>
    <t xml:space="preserve">https://gamet.eu/</t>
  </si>
  <si>
    <t xml:space="preserve">{'id': '86c2yxtnq', 'name': 'Gamet Sp. z o. o.', 'status': 'akceptacja', 'color': '#008844', 'custom_type': None, 'team_id': '4659923', 'deleted': False, 'url': 'https://app.clickup.com/t/86c2yxtnq', 'access': True}</t>
  </si>
  <si>
    <t xml:space="preserve">86c2xqyhb</t>
  </si>
  <si>
    <t xml:space="preserve">FRACTAL RESULTS SP. Z .O. O</t>
  </si>
  <si>
    <t xml:space="preserve">kontakt@autopam.pl</t>
  </si>
  <si>
    <t xml:space="preserve">5423343394</t>
  </si>
  <si>
    <t xml:space="preserve">3025139</t>
  </si>
  <si>
    <t xml:space="preserve">+48737172132</t>
  </si>
  <si>
    <t xml:space="preserve">86c2xpwrg</t>
  </si>
  <si>
    <t xml:space="preserve">RADICAL POLSKA KRZYSZTOF KRÓLIKOWSKI</t>
  </si>
  <si>
    <t xml:space="preserve">adrian@roughradical.com.pl</t>
  </si>
  <si>
    <t xml:space="preserve">7321868958</t>
  </si>
  <si>
    <t xml:space="preserve">3015365</t>
  </si>
  <si>
    <t xml:space="preserve">884993523</t>
  </si>
  <si>
    <t xml:space="preserve">{'id': '86c2xq3aw', 'name': 'RADICAL POLSKA Krzysztof Królikowski', 'status': 'akceptacja', 'color': '#008844', 'custom_type': None, 'team_id': '4659923', 'deleted': False, 'url': 'https://app.clickup.com/t/86c2xq3aw', 'access': True}</t>
  </si>
  <si>
    <t xml:space="preserve">86c2xnwv8</t>
  </si>
  <si>
    <t xml:space="preserve">FHU Eliza Knop</t>
  </si>
  <si>
    <t xml:space="preserve">BLT_2004671_533f4cd905dee7d083a13803a001fed88b0e9aeef09aa5ecf28f3d992914ae0bd1b9ce4721c314b470c0629d7db12e27b8ba4369a6559c1f4c80b60c6d56a04029d5d2f4d229e5c28c04416d9bd143955642b6592ceb28e0d77709262823f845cd5a25b78bb596b998b2fae05a9223ba5efe6427534733b57e0a
BLT_2004671_aa260b6112db8ea682cab392ae6114a7d99416fab4eb77c98b39a0fd500d64da7f0edffe4d737779bd3f15b5094f65626e5018efc489e6cb3292b9c46071cc7311a1e2813b4e8d1342000cf65b11bcdbb9b320dc957750116fb42d415f41b2ff32fef9ff78b27e4ee415ab017b0e7d2d790f303e51edb50ebcba
BLT_2004671_285140a4b352cb271206ba4112788a179b46e6046a04e82dd0f9daeed1668da182d766d2760bffc945782b9e47b1232940776246079f24be1e1f5244ba8ba0cefd2e21d351173ec3f21de79b414867ede62197cd304c94c96e9e313cff24d3ff6878f4434f145fcfc1a9fc779e3428ee0b19d6f4779b220cd3e5</t>
  </si>
  <si>
    <t xml:space="preserve">sklep@simbao.pl</t>
  </si>
  <si>
    <t xml:space="preserve">7141754199</t>
  </si>
  <si>
    <t xml:space="preserve">2004671</t>
  </si>
  <si>
    <t xml:space="preserve">+48533413715</t>
  </si>
  <si>
    <t xml:space="preserve">{'id': '86c3886ru', 'name': 'FHU Eliza Knop', 'status': 'akceptacja', 'color': '#008844', 'custom_type': None, 'team_id': '4659923', 'deleted': False, 'url': 'https://app.clickup.com/t/86c3886ru', 'access': True}</t>
  </si>
  <si>
    <t xml:space="preserve">86c2xnqut</t>
  </si>
  <si>
    <t xml:space="preserve">WWNET Bożena Furgol</t>
  </si>
  <si>
    <t xml:space="preserve">Shumee S.A. (Super Merchant S.A.)
BLT_2007392_d18eda0cb859715be65de317c5a2d005dd89f37dde826f17e7ab5d8a87ae18d018002a8d4ff398c8f95235fbead74976b37578a41eee20a603c7af01dfb4604fa083eaffd2b23f072547c7c38c51240827a65b254e1000ddfb6c3f156647f2cd45506d7a6e81353cbc3914a2eda21dc7af95aa2398b66817751c
GREATSTORE sp. z o.o.
BLT_2007392_53b01a739de648181f6c15d2e888375b19a70c4035bf2c6aa064a34cc7eef23879d18cbcf107acbc1ecce3ac14a59eb1eb8132c1506d8209b5cecf0d2936230b605ead1b7de58d26abd9e56c54a31184ee850939b773e1ce56fffb7d809b4e928538746214567e6a97a5c56ba7448b9415ecd6112a300a199ea4
EXTRASTORE sp. z o.o.
BLT_2007392_ab482d2ebb0d23f1b16f66017dfc7a259f24eaf42f102a602a13bbdb123d3d7624dbd5310e5971cf43456fe3038906d35a9bdd181f11fb226087103e43c05a2872acb783aa4ef59bb308642656658ad7b380548b67cc1a473140f62b0b98d27f8accdccdca4b39fb18c4bcf24c60c7a5b1e3b0e44e98883f001c</t>
  </si>
  <si>
    <t xml:space="preserve">adrian.bochenek@avastore.pl</t>
  </si>
  <si>
    <t xml:space="preserve">6391444855</t>
  </si>
  <si>
    <t xml:space="preserve">2007392</t>
  </si>
  <si>
    <t xml:space="preserve">+48324152708</t>
  </si>
  <si>
    <t xml:space="preserve">http://audio-video-akcesoria.pl</t>
  </si>
  <si>
    <t xml:space="preserve">{'id': '86c34hnz0', 'name': 'WWNET Bożena Furgol', 'status': 'merchants', 'color': '#87909e', 'custom_type': 3, 'team_id': '4659923', 'deleted': False, 'url': 'https://app.clickup.com/t/86c34hnz0', 'access': True}</t>
  </si>
  <si>
    <t xml:space="preserve">{'id': '86c305cw0', 'name': 'WWNET Bożena Furgol', 'status': 'akceptacja', 'color': '#008844', 'custom_type': None, 'team_id': '4659923', 'deleted': False, 'url': 'https://app.clickup.com/t/86c305cw0', 'access': True}</t>
  </si>
  <si>
    <t xml:space="preserve">86c2xkzqt</t>
  </si>
  <si>
    <t xml:space="preserve">Sinus Sp. z o.o.</t>
  </si>
  <si>
    <t xml:space="preserve">09.06. - pozostaje nam aktualizacja katalogu</t>
  </si>
  <si>
    <t xml:space="preserve">info@shiori.pl</t>
  </si>
  <si>
    <t xml:space="preserve">8511017359</t>
  </si>
  <si>
    <t xml:space="preserve">4027408</t>
  </si>
  <si>
    <t xml:space="preserve">+48607545416</t>
  </si>
  <si>
    <t xml:space="preserve">1743904800000</t>
  </si>
  <si>
    <t xml:space="preserve">{'id': '86c2yc2bm', 'name': 'Sinus Sp. z o.o. ', 'status': 'akceptacja', 'color': '#008844', 'custom_type': None, 'team_id': '4659923', 'deleted': False, 'url': 'https://app.clickup.com/t/86c2yc2bm', 'access': True}</t>
  </si>
  <si>
    <t xml:space="preserve">73</t>
  </si>
  <si>
    <t xml:space="preserve">86c2x7ewh</t>
  </si>
  <si>
    <t xml:space="preserve">Trzmiel SP Z O.O.</t>
  </si>
  <si>
    <t xml:space="preserve">jarek@trzmiel.com.pl</t>
  </si>
  <si>
    <t xml:space="preserve">8943066554</t>
  </si>
  <si>
    <t xml:space="preserve">11885</t>
  </si>
  <si>
    <t xml:space="preserve">+48503836719</t>
  </si>
  <si>
    <t xml:space="preserve">http://trzmiel.com.pl</t>
  </si>
  <si>
    <t xml:space="preserve">86c2x5vmv</t>
  </si>
  <si>
    <t xml:space="preserve">ELBUD Partner Sp. z o.o.</t>
  </si>
  <si>
    <t xml:space="preserve">p.dawidczyk@elektrozilla.pl</t>
  </si>
  <si>
    <t xml:space="preserve">7621990379</t>
  </si>
  <si>
    <t xml:space="preserve">2005937</t>
  </si>
  <si>
    <t xml:space="preserve">+48665553625</t>
  </si>
  <si>
    <t xml:space="preserve">1743645600000</t>
  </si>
  <si>
    <t xml:space="preserve">86c2x536q</t>
  </si>
  <si>
    <t xml:space="preserve">ZooArt Marek Postrzech</t>
  </si>
  <si>
    <t xml:space="preserve">kontakt@polzoo.pl</t>
  </si>
  <si>
    <t xml:space="preserve">9181757897</t>
  </si>
  <si>
    <t xml:space="preserve">3019718</t>
  </si>
  <si>
    <t xml:space="preserve">+48661699663</t>
  </si>
  <si>
    <t xml:space="preserve">86c2x4ax1</t>
  </si>
  <si>
    <t xml:space="preserve">WAGNER-SERVICE SPÓŁKA Z OGRANICZONĄ ODPOWIEDZIALNOŚCIĄ</t>
  </si>
  <si>
    <t xml:space="preserve">BLT_3031073_2328f92073eca1cce37cf46acf4f4904e00f494fbc198edf3e0404d345d176745a63def56f4d359a10e9defa32605810929d30c0acd193a5078ed0bc1304e0ce806e19e5c20ab6524b01e037b93450f96a462ce4ba6f661414921b8264d3f162fb0780a74d96c55b9d750b5b85684ea2f0a2c67d9cdd4b9eee7b
BLT_3031073_3e9c22ae45160f94749e39f5f98135c6aabc8103e190ea2bde4d187047059aadbd60e0e9f1b9074878638d75da5506f9f2b9d9d83afe3ade0c7ce33eec81fa88c127a860528ede0f2e323d0323584abd65e654d2ddc51232c2328ffdcb7aa22cfe03c617af30717872eea60aab55f4d992d82cb0305a96dbaf94
BLT_3031073_bf52f480938b2c8d89ba8f14fc1a23eda86de6bb1eac23f3165682177f82da8549ffd0799e57703068e20d18febfe7da2760edbf69955d83506ad4f4b69a37a5dc8708f99f17df48c65c8f001e6e758a4338845f401069bbaff86e389306a14f68aa77864705820356529e8c414ac605d97c59e3c2e23065c3ab</t>
  </si>
  <si>
    <t xml:space="preserve">l.grzybinski@wagner-polska.com.pl</t>
  </si>
  <si>
    <t xml:space="preserve">6272627383</t>
  </si>
  <si>
    <t xml:space="preserve">3031073</t>
  </si>
  <si>
    <t xml:space="preserve">+48668313309</t>
  </si>
  <si>
    <t xml:space="preserve">https://wagner-polska.com.pl/</t>
  </si>
  <si>
    <t xml:space="preserve">{'id': '86c4myrg4', 'name': 'WAGNER-SERVICE Spółka z ograniczoną odpowiedzialnością ', 'status': 'akceptacja', 'color': '#008844', 'custom_type': None, 'team_id': '4659923', 'deleted': False, 'url': 'https://app.clickup.com/t/86c4myrg4', 'access': True}</t>
  </si>
  <si>
    <t xml:space="preserve">86c2x44uh</t>
  </si>
  <si>
    <t xml:space="preserve">4Kraft Sp. z o.o.</t>
  </si>
  <si>
    <t xml:space="preserve">anna.nowak@4kraft.com</t>
  </si>
  <si>
    <t xml:space="preserve">7811861679</t>
  </si>
  <si>
    <t xml:space="preserve">20992</t>
  </si>
  <si>
    <t xml:space="preserve">+48509728356</t>
  </si>
  <si>
    <t xml:space="preserve">86c2x3wj0</t>
  </si>
  <si>
    <t xml:space="preserve">VANUBA (ID 4029577)</t>
  </si>
  <si>
    <t xml:space="preserve">6.05 - brak odbioru. Potrzeba 3 tokenów, żeby ruszyć dalej. / S.A.
---
ID: 4029577_VANUBA SM
BLT_4029577_90bcd75cb6ba8058d0a6bf91b6adb179a55929d63f259171906b0cf4a8ddddd908068413edab05675311e6eca3b4eb450cba5304851d42c97ef5d3dc412febf585647795a08badc9d8367db5660762b25ded9fa2dff181c6c4155f6974bde76e5efd28fc1865b820f77dcd7d54f8ac5b175feea09e78bee6dd9c
ID: 4029577 _VANUBA GREAT
BLT_4029577_6fba76d05258eebba3083b6db8cb32eaadd7f4c3f5e41b8f0d2e4b8cbdb34c4ed6ca50b4b5dcf73e24254a1d505b95a14d3714a0894e8cd91963d42919e059869d19cffe4eee1119fa13ddfc8b20f6bd667eab8ae5e3587e8d65547e94abe406e78c2ec45aeba63d80febbb5ed0577c8c302589d137c958ef282
ID: 4029577_VANUBA EXTRA
BLT_4029577_198b2bd88794454ccfc4caac2206dfe7f6cc0aae31b0808c40520f806bac3e290755565a3c1221e6574665fba6ff51e4a46f99f01f0e3555e4b8aec63f34e04af671895081f0f8801762d303c2861b5884fe8dd4867a1d1b3c69060de2a800a0a35cf3c29063076b7c07a4ff837931044e4d8b2340d7c867dadc</t>
  </si>
  <si>
    <t xml:space="preserve">shop@vanuba.com</t>
  </si>
  <si>
    <t xml:space="preserve">7351001253</t>
  </si>
  <si>
    <t xml:space="preserve">4029577</t>
  </si>
  <si>
    <t xml:space="preserve">+48608730091</t>
  </si>
  <si>
    <t xml:space="preserve">https://vanuba.com/</t>
  </si>
  <si>
    <t xml:space="preserve">{'id': '86c36xfba', 'name': 'FIRMA RUSNAK Piotr Rusnak', 'status': 'akceptacja', 'color': '#008844', 'custom_type': None, 'team_id': '4659923', 'deleted': False, 'url': 'https://app.clickup.com/t/86c36xfba', 'access': True}</t>
  </si>
  <si>
    <t xml:space="preserve">86c2x3vud</t>
  </si>
  <si>
    <t xml:space="preserve">ENERGY Rafał Sip</t>
  </si>
  <si>
    <t xml:space="preserve">09.05 Są w trakcie poszerzenia oferty, mieli mało produktów z 10 sztuk na stanie.
13.05 Wysłany mail ostateczny, bo brak kontaktu.
16.06. Weryfikacja na jakim są etapie jeśli chodzi o uzupełnianie oferty produktowej.</t>
  </si>
  <si>
    <t xml:space="preserve">info@mediasp.pl</t>
  </si>
  <si>
    <t xml:space="preserve">9680879236</t>
  </si>
  <si>
    <t xml:space="preserve">20397</t>
  </si>
  <si>
    <t xml:space="preserve">+48796257218</t>
  </si>
  <si>
    <t xml:space="preserve">{'id': '86c332zzx', 'name': 'ENERGY Rafał Sip', 'status': 'akceptacja', 'color': '#008844', 'custom_type': None, 'team_id': '4659923', 'deleted': False, 'url': 'https://app.clickup.com/t/86c332zzx', 'access': True}</t>
  </si>
  <si>
    <t xml:space="preserve">86c2wrhpb</t>
  </si>
  <si>
    <t xml:space="preserve">P. H. U. ARKADIUSZ, URSZULA TADYCH S.C.</t>
  </si>
  <si>
    <t xml:space="preserve">ID:14508(Tadych)SH
BLT_14508_2e37674d654e91ede44119ecdf2656ff4eb71fd5163541d2a9e0dff775c7693f5196da86275d3581173eaba4a4727256f412bb9a94411055ce9b446d3cc3fe88f2af80d765404110383fa1ffcbb0abb8a68e9591a5613aab144477dc16af1aa1f3d331df8769a393b3dc9f695183d78c8f85b3a143d849622429c9
---
ID: 14508(Tadych)GREAT
BLT_14508_3276b3ddb0fb9524867336d1b542d0ada8207d1ddedd30f57c99413e3bc6c2bb59fb4ee60879989c745ebccdd54f56f4532379f45b209087f4e01a76365d57861a3c9768e1dec428f8e4e4dc8997b313e9541dae09cbe4dd59eb76b0bbaf9b1f785cede3d1de8e33f51e051410a264516cab0c64c8b418517c3638
---
ID:14508(Tadych)EXTRA
BLT_14508_8656e7dde7efa5c3b4363f947f4c659d5ad5a4bca242eee4ff3aeb71a8f25b911fb6280e85b63fbae5f76748854258f02358daef310a3f8ee85d75d6c9efa7eb08fedfde6274dfcdbdf19ca54d015d89d9fe474b9e325634b128e1ac2efddbe4e57a9ac2b050673714446fedac3b9ef6cb87a1af30f4bdd8648f2e</t>
  </si>
  <si>
    <t xml:space="preserve">lukasz@tadych.pl</t>
  </si>
  <si>
    <t xml:space="preserve">7822406855</t>
  </si>
  <si>
    <t xml:space="preserve">14508</t>
  </si>
  <si>
    <t xml:space="preserve">+48726713313</t>
  </si>
  <si>
    <t xml:space="preserve">https://pomyslowalazienka.pl/</t>
  </si>
  <si>
    <t xml:space="preserve">1743559200000</t>
  </si>
  <si>
    <t xml:space="preserve">{'id': '86c33r42p', 'name': 'PRZEDSIĘBIORSTWO HANDLOWO USŁUGOWE  ARKADIUSZ, URSZULA TADYCH S.C.', 'status': 'akceptacja', 'color': '#008844', 'custom_type': None, 'team_id': '4659923', 'deleted': False, 'url': 'https://app.clickup.com/t/86c33r42p', 'access': True}</t>
  </si>
  <si>
    <t xml:space="preserve">86c2wpape</t>
  </si>
  <si>
    <t xml:space="preserve">EccoParts sp. z o.o.</t>
  </si>
  <si>
    <t xml:space="preserve">Shumee S.A.
BLT_3002576_1949bbc7a9aafbd5024b314e07f40a3aa5d895d0d0c453ed123724379024f6387cf86e27854069d36d654c75ffc1b793f7a4cbfa562a1cd6de1ca059d60a9d9f139359e75c98578603916b967a705fe4179cec44f57234c043e85576b953a2e95f46248f1077585cb3feb72e47777f6be7f3d754d620d0f6f189
GREATSTORE sp. z o.o.
BLT_3002576_ea94ed68bc138a0bf5bdcd18829916437db853a827d70e5fd54f6400633dc9eb6c141eac24b308e073958716020c5bebcfdde7c3f12736cb5eaca37da2f76a88de79a316cc795084d4efa55e8df4b48f1375b5f957c92ba74b09ec216abef059451021c746f65d36a41449a1ff019ed68e1dd4d2e44e80b1c839
EXTRASTORE sp. z o.o. 
BLT_3002576_b298722393231161835050976116142603f0cf67c41074dfc556f30a1357caf257eecb3b2739d566f6b40ea6c8f8bffe0a3b6c5854e1624102519cbef125c7ff6223c94ce16ea0e258bc5758d012f083c8d8ba45f50892f4d41f0ddb24d1e6171e4af8da9be79a22dd9c84bd4b379ed87e49d128b2cc61006995</t>
  </si>
  <si>
    <t xml:space="preserve">lukasz@japancar.pl</t>
  </si>
  <si>
    <t xml:space="preserve">7282863418</t>
  </si>
  <si>
    <t xml:space="preserve">3002576</t>
  </si>
  <si>
    <t xml:space="preserve">48602400090</t>
  </si>
  <si>
    <t xml:space="preserve">https://eccoparts.eu/pl/</t>
  </si>
  <si>
    <t xml:space="preserve">{'id': '86c36aap0', 'name': 'EccoParts sp. z o.o.', 'status': 'merchants', 'color': '#87909e', 'custom_type': 3, 'team_id': '4659923', 'deleted': False, 'url': 'https://app.clickup.com/t/86c36aap0', 'access': True}</t>
  </si>
  <si>
    <t xml:space="preserve">{'id': '86c2xkva1', 'name': 'EccoParts sp. z o.o.', 'status': 'akceptacja', 'color': '#008844', 'custom_type': None, 'team_id': '4659923', 'deleted': False, 'url': 'https://app.clickup.com/t/86c2xkva1', 'access': True}</t>
  </si>
  <si>
    <t xml:space="preserve">86c2wmf9e</t>
  </si>
  <si>
    <t xml:space="preserve">EXPERT KRYSTIAN JANKOWSKI, MARCIN JANKOWSKI SPÓŁKA CYWILNA</t>
  </si>
  <si>
    <t xml:space="preserve">expertsckmj@gmail.com</t>
  </si>
  <si>
    <t xml:space="preserve">7142044264</t>
  </si>
  <si>
    <t xml:space="preserve">3034483</t>
  </si>
  <si>
    <t xml:space="preserve">692781798</t>
  </si>
  <si>
    <t xml:space="preserve">86c2wk94v</t>
  </si>
  <si>
    <t xml:space="preserve">JAKUB JAGIEŁŁO JJ-TRADE</t>
  </si>
  <si>
    <t xml:space="preserve">BLT_14776_8241839f9ba2099882303f7a8b1a24aafede7156519d8585aa2c15169c87cfc38f870030089727f9a4df11e5e50200343ca87bf14d5f4689ffa221eff99257014aeea7ee0af546c89f6ee7a1650f7852e4cde28bb0e83c4de6c52770771ead3fa25cc0b71e4b22962dfd4869d3b521e69df2389b6f680cbd6a0012
BLT_14776_ab869e91c05968d09842332dff02e409918fa5ec3c5113903e349533e8afa5b46e99400f92321919afa8e5c73a4f8d74792b538569d0bd6809057185e4ca47de78be305dd13a42c62b8cf4f4a146eba3c4c87d0490acbc31bde9c1f551ce1e72ccc84aa09c5c68d2ce281b46e0dcd13524ecde572bed98c315cc7b
BLT_14776_fe28675d66c2be042df195335139c10e27b97a9ebadcee0d71497d97e21fe06e2ead29b484a5af2529b8597a020e7a43b2422581184e115b55fa30fb6cd37054092c17fa386edb2d4d3c8d5bbbc944c519a67e2655c9305856f478d4b9df351f4f195d5aedd22b490f63dab5c5dfd34e342c1fd528dddcf9b41e09</t>
  </si>
  <si>
    <t xml:space="preserve">jjagiello79@gmail.com</t>
  </si>
  <si>
    <t xml:space="preserve">9820253880</t>
  </si>
  <si>
    <t xml:space="preserve">14776</t>
  </si>
  <si>
    <t xml:space="preserve">+48794051168</t>
  </si>
  <si>
    <t xml:space="preserve">{'id': '86c38bvn4', 'name': 'JAKUB JAGIEŁŁO JJ-TRADE', 'status': 'merchants', 'color': '#87909e', 'custom_type': 3, 'team_id': '4659923', 'deleted': False, 'url': 'https://app.clickup.com/t/86c38bvn4', 'access': True}</t>
  </si>
  <si>
    <t xml:space="preserve">{'id': '86c338j8j', 'name': 'JAKUB JAGIEŁŁO JJ-TRADE', 'status': 'akceptacja', 'color': '#008844', 'custom_type': None, 'team_id': '4659923', 'deleted': False, 'url': 'https://app.clickup.com/t/86c338j8j', 'access': True}</t>
  </si>
  <si>
    <t xml:space="preserve">86c2wjtuh</t>
  </si>
  <si>
    <t xml:space="preserve">Military24.pl  Janusz KOPERSKI</t>
  </si>
  <si>
    <t xml:space="preserve">kontakt@military24.pl</t>
  </si>
  <si>
    <t xml:space="preserve">7431337819</t>
  </si>
  <si>
    <t xml:space="preserve">4674</t>
  </si>
  <si>
    <t xml:space="preserve">+48797797589</t>
  </si>
  <si>
    <t xml:space="preserve">86c2wjk4g</t>
  </si>
  <si>
    <t xml:space="preserve">Netstone s.c. J. Baryliszyn, A. Czyż</t>
  </si>
  <si>
    <t xml:space="preserve">j.baryliszyn@netstone.pl</t>
  </si>
  <si>
    <t xml:space="preserve">6931932499</t>
  </si>
  <si>
    <t xml:space="preserve">3015877</t>
  </si>
  <si>
    <t xml:space="preserve">+48 767 454 722</t>
  </si>
  <si>
    <t xml:space="preserve">http://www.tulipan.pl</t>
  </si>
  <si>
    <t xml:space="preserve">{'id': '86c3cnp1w', 'name': 'Netstone s.c.', 'status': 'merchants', 'color': '#87909e', 'custom_type': 3, 'team_id': '4659923', 'deleted': False, 'url': 'https://app.clickup.com/t/86c3cnp1w', 'access': True}</t>
  </si>
  <si>
    <t xml:space="preserve">{'id': '86c2xnrdg', 'name': 'Netstone s.c.', 'status': 'akceptacja', 'color': '#008844', 'custom_type': None, 'team_id': '4659923', 'deleted': False, 'url': 'https://app.clickup.com/t/86c2xnrdg', 'access': True}</t>
  </si>
  <si>
    <t xml:space="preserve">86c2wj2vw</t>
  </si>
  <si>
    <t xml:space="preserve">AS KRZYSZTOF ŻURAWSKI</t>
  </si>
  <si>
    <t xml:space="preserve">SH - 
BLT_2004247_acab8c51d6a76fe9621ae22c2751173baa16992593ecfba83f221000039550686635dbd664f6f67c42be8b20f296865f1e7f2881cc83ef3e43dea103b22b0b14eb31a926ffb0a2f1a32df93ed552e7c1a84134f47dff35311f27059b0ed81735a18bd2bdc862d7e708594dc8791a2eff4e5e2789244491a7c51d 
G - 
BLT_2004247_66d18967aad79f38763f6816458cdc9d5aafab8d6ecd3d7f81baca475a4d07e839b4370662f0e2c4c522711a53720cfdccce43886ed6b9ebe6681fce572e68c829b1da931feebc58434030434a0979a12abec02d5c17160890bcacf49897805fd4ddb2acabbffddc5e049eb7d0187f8ea8b1822b6d72d2353f70 
E - 
BLT_2004247_97dcf9428b3e959b0ef008b8d24fa48a44fa7bd5246b609904ea5550b5625defc1a3e5d41cbb401adf6160677ab442301e1ad7f25da2bef2c8619ecfaf7d728db46ec16d5775f2cac7dfd9deaf4559ae5b2d9fcbcbf7bfe1ea6a7c755addae5836d7a426ce21bb9352fd9ff79a5859f36338d6be78d33530a04e</t>
  </si>
  <si>
    <t xml:space="preserve">ASKRZYSZTOFZURAWSKI@GMAIL.COM</t>
  </si>
  <si>
    <t xml:space="preserve">1230059322</t>
  </si>
  <si>
    <t xml:space="preserve">2004247</t>
  </si>
  <si>
    <t xml:space="preserve">+48504271419</t>
  </si>
  <si>
    <t xml:space="preserve">{'id': '86c2zhdfr', 'name': 'AS KRZYSZTOF ŻURAWSKI', 'status': 'merchants', 'color': '#87909e', 'custom_type': 3, 'team_id': '4659923', 'deleted': False, 'url': 'https://app.clickup.com/t/86c2zhdfr', 'access': True}</t>
  </si>
  <si>
    <t xml:space="preserve">{'id': '86c2zg4hq', 'name': 'As Krzysztof Żurawski', 'status': 'akceptacja', 'color': '#008844', 'custom_type': None, 'team_id': '4659923', 'deleted': False, 'url': 'https://app.clickup.com/t/86c2zg4hq', 'access': True}</t>
  </si>
  <si>
    <t xml:space="preserve">86c2w3vhh</t>
  </si>
  <si>
    <t xml:space="preserve">Monika Rudecka</t>
  </si>
  <si>
    <t xml:space="preserve">BLT_4025396_a565da80d0b113f31f0698d71c50315eb57ef93c0d9a9a651297fe7bdd27a28bd5efb0894b1a18ce50c656cc054bc3c279bd42e2fddaeeabc8e8e573fdc2c4faf29921f66cb2b22b13c6fcb5ed5effa869873b1c4a77024d809dc0097f585f7bb288962841149e2433d1c68d7c0f5cf0ed57d65bf3b1d14fdc85
BLT_4025396_dfea4bd5466c3bfa9cb6283837af1d22c1ab751fb6e10fd98ed1898970a2483b63fa21ce5c5b7bb92799307766f1104adf77fb854df2575d51d3038f6cae0952658b4ddf7765a33cb321eafdfa9a5426144d703719f0e8803d11299922ffa1ca2603bd9c0dac28c4f4d4e86327cb8ae74b2ef026074ea0aeb8eb
BLT_4025396_4f59519ac8a2f92d4a12062a905e964d751c86efbe51be7650a30d408f23078dfb3e278ae846c3639c89f0be12da870531a4cc63f93af24507d52e4ada7cbd7a4154e502aef21ea7e8b0628b91d359bc8756c9eff73eb6a337c9310d421d2879aced4380b4314034092b2bb89191c9378a995e50e0d4d9c21422</t>
  </si>
  <si>
    <t xml:space="preserve">kontakt@inspireddog.pl</t>
  </si>
  <si>
    <t xml:space="preserve">7962167847</t>
  </si>
  <si>
    <t xml:space="preserve">4025396</t>
  </si>
  <si>
    <t xml:space="preserve">+48660259522</t>
  </si>
  <si>
    <t xml:space="preserve">https://inspireddog.pl/sklep/</t>
  </si>
  <si>
    <t xml:space="preserve">1743472800000</t>
  </si>
  <si>
    <t xml:space="preserve">1743818400000</t>
  </si>
  <si>
    <t xml:space="preserve">{'id': '86c2yaja9', 'name': 'INSPIRED DOG Monika Rudecka', 'status': 'brak w merchants', 'color': 'var(--cu-status-red)', 'custom_type': None, 'team_id': '4659923', 'deleted': False, 'url': 'https://app.clickup.com/t/86c2yaja9', 'access': True}</t>
  </si>
  <si>
    <t xml:space="preserve">86c2w24h7</t>
  </si>
  <si>
    <t xml:space="preserve">HURTOWNIA KOSMETYCZNA BELECO DAWID GIERAK</t>
  </si>
  <si>
    <t xml:space="preserve">BLT_1008163_23e16cd22216050808c87a113b83f0f2294edd2fd5c9ffa528f78a9c571192e34ec02965d331f858c50d87b27612d8ab343ed9fcce537e964c1f7011988f80b40d31fa3d29a19615af368fe809f7a67acf85ffb7883f9c98763e659e525505a7d1efdc46b00089317095e29fe6ab8c5c562f8acb65af4ccdec4c
BLT_1008163_08c0f377a6f9a4b59d72ab7db599378e443f97dace626471c5bbab2c84589348f264e5ffafd70f878f0ca8f10f86815a1b05cea013230e43c694ffcd9770974e3ae9fc306667330e3ae90fed2fc4f6f8394e6e19d2f6033bc7fec55d0a41c0fe2da3294a39662bc09cb8da2fbd8e900a363a0d2210cb14c45d99
BLT_1008163_7560e3330e897f7afc0621e741f7b7d4b6af87d9fb7fc31b20a08706b01e79c30f7f4de17fb41bb05cf6addbc369d801ad2ad96db9148e0fdc18dd29bddcefc8cb2e96f03472b68bb743b390ff48949314f09393bcfbc76dec5734028afb532a9e47e696676282e402a8f29fd139ad5cce518d91ad4a09846aa6</t>
  </si>
  <si>
    <t xml:space="preserve">hurtownia@beleco.com.pl</t>
  </si>
  <si>
    <t xml:space="preserve">7831590663</t>
  </si>
  <si>
    <t xml:space="preserve">1008163</t>
  </si>
  <si>
    <t xml:space="preserve">793243443</t>
  </si>
  <si>
    <t xml:space="preserve">https://www.beleco.com.pl/</t>
  </si>
  <si>
    <t xml:space="preserve">{'id': '86c33x55a', 'name': 'Hurtownia Kosmetyczna Beleco Gierak Dawid', 'status': 'akceptacja', 'color': '#008844', 'custom_type': None, 'team_id': '4659923', 'deleted': False, 'url': 'https://app.clickup.com/t/86c33x55a', 'access': True}</t>
  </si>
  <si>
    <t xml:space="preserve">86c2w05ee</t>
  </si>
  <si>
    <t xml:space="preserve">P.P.H.U. FAST TRADE TOMASZ PIETRALCZYK</t>
  </si>
  <si>
    <t xml:space="preserve">22.04 – Obecnie jest na etapie przygotowywania katalogu i dodawania produktów. Prace mogą potrwać do końca tygodnia. Integracja z BLC nie została jeszcze przygotowana. Zapowiedział, że 28.04 prześle tokeny niezbędne do podłączenia integracji.
BLT_17094_4d908d3de7e3ea7dd1ee8401c1d95527669258ce752eb5380e9f472fb174121af555dea665792dd8b888cc789fc94b9464729d83fa0551f16e8d77e7416be43919e72b94f9a06d9f9e811a46be699ca85ee47b9cb6adf07cc08e436ef5a305cdc7e731d727b21a48935fcd8e2ff2a3190b91f8452e2ba84f3242f8
BLT_17094_eb13fbd61f7c4b5a3d1b0386d976ab9e32857bb261041ea2ab5d721a6ad0fe99d794f6e3c691a3286b239df6a2f3cb1f8a23fc416d2f5bd85aea95cd41d0d55ecb19b0a3da146a96da5fedccae2ee57d45ca6225ad9cf225c633bc4c73fe727d0b9a027b07657683e0e936f5573a156a7be7e2972891dce1950814
BLT_17094_5debbfea070f3389a35603628c38b5b04e1c448b39b5e8f86530e1d89804971796a97923562c8ff6dd1008523f061570146361e6cddf1ba49167f046a4fd7c084a77be15ae06d73170020e72a0dac0a2eb4ba731c7739764db60351f9823c84ed5cf2111507afe00fb4c09ff81cbea69fbddbd7d01e85addf94916</t>
  </si>
  <si>
    <t xml:space="preserve">fasttrade@interia.pl</t>
  </si>
  <si>
    <t xml:space="preserve">6931773262</t>
  </si>
  <si>
    <t xml:space="preserve">17094</t>
  </si>
  <si>
    <t xml:space="preserve">604574404</t>
  </si>
  <si>
    <t xml:space="preserve">{'id': '86c3347gj', 'name': 'P.P.H.U. FAST TRADE TOMASZ PIETRALCZYK', 'status': 'akceptacja', 'color': '#008844', 'custom_type': None, 'team_id': '4659923', 'deleted': False, 'url': 'https://app.clickup.com/t/86c3347gj', 'access': True}</t>
  </si>
  <si>
    <t xml:space="preserve">86c2vnnkx</t>
  </si>
  <si>
    <t xml:space="preserve">Graf-Art Sławomir Kulbida (ID: 5012553)</t>
  </si>
  <si>
    <t xml:space="preserve">Oferuje 10% rabatu. Poinformował, że ustawił. Wysłana prośba o sprawdzenie. / 22.04.2025 SA.
---
AZwarsztat SH
BLT_5012553_ab7d65081a453a5cb97a06096349f8d7ac1ef11af13ad984433a0a794f6be395b33ef138956e5fd3fe80ee4315ae65e291e3e6b3467a3edb23d9bbf669d5f1942541468bedc4aae7916f5ac7d7c8e041e435fcb192d92f97bb9f4257f4fcf788d8888986709d4357c1a847c9627a31a812d163bd58c46a6a8eac
AZwarsztat  GRAT
BLT_5012553_0f6daf7c5cc1304921496125085f221e74c43dbdfa60d67b1b77899d9ef0e321d62695716bd2aa824c3f5b9ae418e148ad08defae02053d1a0e0cf0a2a5d3cb41927926407659653aebca13e9ccabcda78c5317f1d8cff2aee1a7079dd71ae4e2ef3131a26936cdfd894502edb59e510ec4aaa6ff3499e4a076d
Azwarsztat EXTRA
BLT_5012553_3a7b70e204cc794079917ad21c937da6b1e0dda7948272ecbfb4bca247272834d0aeb55ce7228ce1d253e45e90f8ba2be781cab4bbd3b08ec8f983af7a61f8283f2668cdc30f644bedbd44eb9074dc320c52c2aa2aab8073b7120d35caf98ec830d62360d5fb4830f7a8bce6af66b016d4b7252b6c4c3e32f741</t>
  </si>
  <si>
    <t xml:space="preserve">slawek.kulbida@gmail.com</t>
  </si>
  <si>
    <t xml:space="preserve">6121710614</t>
  </si>
  <si>
    <t xml:space="preserve">5012553</t>
  </si>
  <si>
    <t xml:space="preserve">+48534920100</t>
  </si>
  <si>
    <t xml:space="preserve">http://azwarsztat.pl</t>
  </si>
  <si>
    <t xml:space="preserve">{'id': '86c35ryw3', 'name': 'Graf-Art', 'status': 'merchants', 'color': '#87909e', 'custom_type': 3, 'team_id': '4659923', 'deleted': False, 'url': 'https://app.clickup.com/t/86c35ryw3', 'access': True}</t>
  </si>
  <si>
    <t xml:space="preserve">{'id': '86c2w49mm', 'name': 'Graf-Art Sławomir Kulbida', 'status': 'akceptacja', 'color': '#008844', 'custom_type': None, 'team_id': '4659923', 'deleted': False, 'url': 'https://app.clickup.com/t/86c2w49mm', 'access': True}</t>
  </si>
  <si>
    <t xml:space="preserve">86c2vknfp</t>
  </si>
  <si>
    <t xml:space="preserve">IRWAR Sp. z o.o.</t>
  </si>
  <si>
    <t xml:space="preserve">firma.irwar@gmail.com</t>
  </si>
  <si>
    <t xml:space="preserve">6423205043</t>
  </si>
  <si>
    <t xml:space="preserve">3002705</t>
  </si>
  <si>
    <t xml:space="preserve">793696813</t>
  </si>
  <si>
    <t xml:space="preserve">http://irwar.pl/sklep</t>
  </si>
  <si>
    <t xml:space="preserve">{'id': '86c3v5gw7', 'name': 'IRWAR Sp. z o.o.', 'status': 'akceptacja', 'color': '#008844', 'custom_type': None, 'team_id': '4659923', 'deleted': False, 'url': 'https://app.clickup.com/t/86c3v5gw7', 'access': True}</t>
  </si>
  <si>
    <t xml:space="preserve">62</t>
  </si>
  <si>
    <t xml:space="preserve">86c2ve5du</t>
  </si>
  <si>
    <t xml:space="preserve">ELWALD SPÓŁKA Z OGRANICZONĄ ODPOWIEDZIALNOŚCIĄ (ID 1000819)</t>
  </si>
  <si>
    <t xml:space="preserve">SM BigRiver - SH
BLT_1000819_6a553eb5370c75c264535e27083d61f6abd2099733bc211b0d17ec86e2342134b682edc9d5ba260295b3c918a516cd21b8e9a776bff7d3b816dc9838dce6f35010dced7a3ec74bcccc58c4f3f8162423daacab481092f0d5c7ae66d3c09c23b574c142471c1b036be4c2580d45b20abad10cd6e55ef6e0bc1076
SM BigRiver - GREAT
BLT_1000819_5d26191331e2d5df36d6ec0add48b0ffae10044755ea505a460e69a68f282fe7833cda185d1135733d7ae4d9f14a451168c0dc4566360780515b2321bcafe64a99e3e0af419d281ff550231c43df45425905d399c7955b2ffb9f48b89364503456e5c4567386c2955e7508e1a17edb17f960c648db4915e336db
SM BigRiver - EXTRA
BLT_1000819_5c11893ec4f46fecf36cb6e0043e3dcc74af8388adf6bbb1cdb5ee007acf574d52300a1d3e058d7fd37ff86fdaf63fbc61b6827eb27c3d9266f5f957f6c1fabde30c7f0dabbe7ff44fa0c4c1ec53d5ac8c986d53c5b9145653f7302da5f793df6f82b658220aaca728e46016a1567d616f9251ed9ce2aeab5bb5</t>
  </si>
  <si>
    <t xml:space="preserve">zietek00@gmail.com</t>
  </si>
  <si>
    <t xml:space="preserve">8792046305</t>
  </si>
  <si>
    <t xml:space="preserve">1000819</t>
  </si>
  <si>
    <t xml:space="preserve">+48725660629</t>
  </si>
  <si>
    <t xml:space="preserve">https://bigriver.pl/</t>
  </si>
  <si>
    <t xml:space="preserve">{'id': '86c2w8a2v', 'name': 'ELWALD SPÓŁKA Z OGRANICZONĄ ODPOWIEDZIALNOŚCIĄ', 'status': 'merchants', 'color': '#87909e', 'custom_type': 3, 'team_id': '4659923', 'deleted': False, 'url': 'https://app.clickup.com/t/86c2w8a2v', 'access': True}</t>
  </si>
  <si>
    <t xml:space="preserve">{'id': '86c2w5apg', 'name': 'ELWALD SPÓŁKA Z OGRANICZONĄ ODPOWIEDZIALNOŚCIĄ', 'status': 'akceptacja', 'color': '#008844', 'custom_type': None, 'team_id': '4659923', 'deleted': False, 'url': 'https://app.clickup.com/t/86c2w5apg', 'access': True}</t>
  </si>
  <si>
    <t xml:space="preserve">86c2vcrvb</t>
  </si>
  <si>
    <t xml:space="preserve">PRO-position Jakub Ostrowski</t>
  </si>
  <si>
    <t xml:space="preserve">sklep@la-vie.pl</t>
  </si>
  <si>
    <t xml:space="preserve">5222814651</t>
  </si>
  <si>
    <t xml:space="preserve">2005393</t>
  </si>
  <si>
    <t xml:space="preserve">+48500185636</t>
  </si>
  <si>
    <t xml:space="preserve">https://www.la-vie.pl</t>
  </si>
  <si>
    <t xml:space="preserve">86c2vcmwe</t>
  </si>
  <si>
    <t xml:space="preserve">MOSCA Martyna Głowacka </t>
  </si>
  <si>
    <t xml:space="preserve">Bubalove SM1 BLT_20447_8a96f5cbf2eafc6cdafaef4f4f7245e5737e085446e4b62af923d3d68f690b20aabade9aecf363fd13c1f2cf1802752eb3d367a47b12adc6d5c12b9a3805ba1c6c08b12f38df17c8a3a8ee4fecfaf77f2a4f5c4831bed3345153cc6bec14623ecbaad702bf783be8bfab0daad566bf841f981c2aea7dab30c3deb3
Bubalove SM2
BLT_20447_4e739085a5041d3b60cf1e8437da875527f463d471a283a9f8cab56b29dbc9ec70e915fee9f18d1db1f1fc5b3ddab47ad3a86bb07b45b80b94005725c245c0657fc82af45efa66a41b5f084349f54b11cea7830e95077418099ccd8803bb929ba71d4c0dbb8a33493eef7b5b04448c1f12a3b7c2d3000e5fc42cf6
Bubalove SM3
BLT_20447_cf913c30efe6cba9df100e92085adc83b0ce0f308958250149a4c8fbcdb703ee0932db3970ff96e2befb44e12d0a25c0d57ccdf8249c6a0a5f1b9438719eb6b08b1d0d221266d37d07543c21f7357712e6dd671ebdd9049a705be1c09f6ccade1778e051ff61032cd9d2f7bb0065c15b4fd906f832592350c3666a
06.05 Przesłany mail do partnera odnośnie zmiany cen.</t>
  </si>
  <si>
    <t xml:space="preserve">biuro@bubalove.pl</t>
  </si>
  <si>
    <t xml:space="preserve">7272739266</t>
  </si>
  <si>
    <t xml:space="preserve">20447</t>
  </si>
  <si>
    <t xml:space="preserve">+48516836575</t>
  </si>
  <si>
    <t xml:space="preserve">http://www.bubalove.pl</t>
  </si>
  <si>
    <t xml:space="preserve">{'id': '86c32bteg', 'name': 'MOSCA Martyna Głowacka', 'status': 'merchants', 'color': '#87909e', 'custom_type': 3, 'team_id': '4659923', 'deleted': False, 'url': 'https://app.clickup.com/t/86c32bteg', 'access': True}</t>
  </si>
  <si>
    <t xml:space="preserve">{'id': '86c2x1q9w', 'name': 'MOSCA Martyna Głowacka', 'status': 'akceptacja', 'color': '#008844', 'custom_type': None, 'team_id': '4659923', 'deleted': False, 'url': 'https://app.clickup.com/t/86c2x1q9w', 'access': True}</t>
  </si>
  <si>
    <t xml:space="preserve">86c2vc7jq</t>
  </si>
  <si>
    <t xml:space="preserve">BRAT.PL SPÓŁKA Z OGRANICZONĄ ODPOWIEDZIALNOŚCIĄ SPÓŁKA KOMANDYTOWA</t>
  </si>
  <si>
    <t xml:space="preserve">ID: 3000506 (BRAT.pl sp. z o.o. sp. k.) SM
BLT_3000506_2d31b2c43d17a98e5ddce57a714e2ed90813dbd3df6b36f86ac42ad7c0bd541b5fc5315df661356d6697142e4a93b29b0db53fbcd30f13c018d1ab0a437f1cae2708e109c6b1a1475c07048dd9c1825e889725f80b60322ccd741ddda1b0991ee21cd597ad3f2f61cd95f7ddca9c805c0845f6f06392d93ccd6d
ID: 3000506 (BRAT.pl sp. z o.o. sp. k.) GREAT
BLT_3000506_b5d35191af421cbb6624dee13da2a8d816f5e0d01922d426d7980875af8b5a9c1bc28f33794428bd3032728a9be7954b0a14ae407e8f57ec0915dc30669b127bf50e99de2f95f252748eb68647b9b1edc4433e6b41715df9339f53bbf107f722c0cc0a4bada3595ee9e2bc9e25474bdaee0a95cc8c4bf411b17b
ID: 3000506 (BRAT.pl sp. z o.o. sp. k.) EXTRA
BLT_3000506_647737a7f803f80dc59af80f9a469004eb953dd676b9bdc268fadfbbf5cea130fdbb97e5bb46f7917929f8974c66fb6f054b5f3623dd3ac31610da269ad96cf0b18f298d5183427d86559f89769c075ad27df2c0ee3784bcf514227bd82a8617ca48b5a5e80d853a716bc34a754f3c30410e978ed70ed0f1b820</t>
  </si>
  <si>
    <t xml:space="preserve">synchronizator@brat.pl</t>
  </si>
  <si>
    <t xml:space="preserve">7352869261</t>
  </si>
  <si>
    <t xml:space="preserve">3000506</t>
  </si>
  <si>
    <t xml:space="preserve">https://sklep.brat.pl/</t>
  </si>
  <si>
    <t xml:space="preserve">Paweł Kościuk</t>
  </si>
  <si>
    <t xml:space="preserve">{'id': '86c33uk30', 'name': 'Tomasz Pietraszek BRAT.pl sp. z o.o. sp. k.', 'status': 'merchants', 'color': '#87909e', 'custom_type': 3, 'team_id': '4659923', 'deleted': False, 'url': 'https://app.clickup.com/t/86c33uk30', 'access': True}</t>
  </si>
  <si>
    <t xml:space="preserve">{'id': '86c33a082', 'name': 'BRAT.pl sp. z o.o. sp. k.', 'status': 'akceptacja', 'color': '#008844', 'custom_type': None, 'team_id': '4659923', 'deleted': False, 'url': 'https://app.clickup.com/t/86c33a082', 'access': True}</t>
  </si>
  <si>
    <t xml:space="preserve">86c2vbrr5</t>
  </si>
  <si>
    <t xml:space="preserve">JUSTPRINT - MAREK NADOLNY</t>
  </si>
  <si>
    <t xml:space="preserve">baselinker@justprint.pl</t>
  </si>
  <si>
    <t xml:space="preserve">6342389872</t>
  </si>
  <si>
    <t xml:space="preserve">4008321</t>
  </si>
  <si>
    <t xml:space="preserve">+48796879697</t>
  </si>
  <si>
    <t xml:space="preserve">http://dodoopy.pl</t>
  </si>
  <si>
    <t xml:space="preserve">1743386400000</t>
  </si>
  <si>
    <t xml:space="preserve">{'id': '86c2vvuqe', 'name': 'Justprint - Marek Nadolny', 'status': 'akceptacja', 'color': '#008844', 'custom_type': None, 'team_id': '4659923', 'deleted': False, 'url': 'https://app.clickup.com/t/86c2vvuqe', 'access': True}</t>
  </si>
  <si>
    <t xml:space="preserve">86c2vbbz0</t>
  </si>
  <si>
    <t xml:space="preserve">Multibrand24</t>
  </si>
  <si>
    <t xml:space="preserve">bok.multibrand24@gmail.com</t>
  </si>
  <si>
    <t xml:space="preserve">5892001370</t>
  </si>
  <si>
    <t xml:space="preserve">2002727</t>
  </si>
  <si>
    <t xml:space="preserve">+48691820222</t>
  </si>
  <si>
    <t xml:space="preserve">86c2vb1b1</t>
  </si>
  <si>
    <t xml:space="preserve">Tebea sp.z.o.o</t>
  </si>
  <si>
    <t xml:space="preserve">28.07. - bardzo mało produktów ze stanem &gt;5 
SM BLT_1004353_09c620686fb7f11451d9b09eb87f17a1af79c843e1a1c73762f8e63347fb2396d1c95c5284255fc40e994fa6051f4d009665c5a574d8aeeff080cff28d9d81a2eac0e042b14d728edbc324a016676f8fccd4c0230e1e26871d659ce99d7e7d02aae2acd635bbaa385ff2a5b5cb1b80383335c0214b1aa9934458
Extra BLT_1004353_ef500964fa95945bafbe41282609c14bffdb577ccad7da70f561b5460a2785d5550d79183cc1119e2839be13ba92ae034388cea20e6d90dc6f9305d917586be5c0b145df85b691f06caff20ca4532c971e90312f2c837d1fd9ad0f1059074c91ab14eee6c7104ea8fa13954045671b452d508f6c2ab63a8b6c02
Great
BLT_1004353_a07705904409ddd46d1207e77e732fa9b47c07f244f13d77729546ef0ad4060c84caa3dcee30f4ebab0d7443484365b8a84f987fc77fd356c35fd26230964940c36096c68bb983ecd0d537cf22da00fb9f13bfd592823a2202bc634c59e6b9bb9dc8525b5c1f22cdc620044f8f65f2aa3887d76606d7177bdcc4</t>
  </si>
  <si>
    <t xml:space="preserve">sklep@ettiene.pl</t>
  </si>
  <si>
    <t xml:space="preserve">8393224610</t>
  </si>
  <si>
    <t xml:space="preserve">1004353</t>
  </si>
  <si>
    <t xml:space="preserve">+48668336330</t>
  </si>
  <si>
    <t xml:space="preserve">http://ettiene.pl</t>
  </si>
  <si>
    <t xml:space="preserve">{'id': '86c4082qt', 'name': 'TEBEA SPÓŁKA Z OGRANICZONĄ ODPOWIEDZIALNOŚCIĄ', 'status': 'merchants', 'color': '#87909e', 'custom_type': 3, 'team_id': '4659923', 'deleted': False, 'url': 'https://app.clickup.com/t/86c4082qt', 'access': True}</t>
  </si>
  <si>
    <t xml:space="preserve">{'id': '86c3w8acf', 'name': 'Tebea Sp. z o.o.', 'status': 'akceptacja', 'color': '#008844', 'custom_type': None, 'team_id': '4659923', 'deleted': False, 'url': 'https://app.clickup.com/t/86c3w8acf', 'access': True}</t>
  </si>
  <si>
    <t xml:space="preserve">86c2va6jf</t>
  </si>
  <si>
    <t xml:space="preserve">soundstage.pl</t>
  </si>
  <si>
    <t xml:space="preserve">Z uwagi na zaniechanie kontaktu ze strony osob techincznych i wdrożenia rozwiązań u partnera okres bezpłatnych 6ciu miesięcy będzie liczony od day przesłania kodów połączeń Baselinker Connect.
ID: 13385 Tomanek SH
BLT_13385_6c92e5d3298c689abaf214f2fd8c7860a113de98f17e1ca49e9e3e036700bec4f7c12d158559a4cef82cf2bde5bd957ed79da183284b8447d3c5779d20b255e843ad469dabef3cdce2243ce872e3bf3b458d37f038fd8e08792336c661886530e581de8fe28f77291c07398fb1d61b8739d6399151ce0925485242
ID: 13385 Tomanek GREAT
BLT_13385_30980fa5cefd53a07535c4a14d6f4d6d0f75c4ccae3fb0c6728db4ff07475740fa0c9260e89fe09dea7ae461385a1e2fa3d1fbc106752df83831dfb409fcbd09d7e4c3a5f007eaad3260fd544d211c07a556300894733b7ba185e615f4310169a7f3e94332622b996eed54f2814f2c493479ed8fac3c6bf73d270f
ID: 13385 Tomanek EXTRA
BLT_13385_77070fddfc6a89cc7d1f9684dfdd69a1448016674b0409835c9ea083da262372e5b9db4650cf2fbd452b122be623ab061a15988442e5e3d6539165504ef55343f2e8db519abf0aa6a37c1ae00f5d4bd209bd4efdfbfdc3da8a31bc6a4187941ef842a75167c267b2aaf560c28296b47c419e7656f48a2628063ed4
13385-2 Yankee SH
BLT_13385_fb191139765a98fc1f5acf6dcebb57d79aa9ce2b6faccc7e2051b48484c82b5235edd74a6c75426e3d16ec824e3ff0fa8c95310184e882c0db5145db41f5c9262e3b944251c135af1491d56180ae94392ad808cc752603c36aee7cb26e4b607d25e1e79bb0c338631b7769fb83aaf44e074676d380ac58d1ca16b8
13385-2 Yankee GREAT
BLT_13385_5a1bf93e203b574e6b565d25f7c165089a8aed50430ea00179f36a6703568024cf8053d3ddb8b30349f4c62ff2cd6cf2e69001ba05af8c17def60f2e4b45ab5c25df62c0884899a00e7ed879bf498814fe7382d083ac142d2b2c3346efe6a58cc4cd2bef60d5c20c18ce306facfdba5a0fd688ecd7c2dbc00deab6
13385-2 Yankee EXTRA
BLT_13385_3a74fa0869417c3b42bed5d5ff63156a9b6fb2323aa23d8833c2a87ed4676506cc267c95c2c30250a7b0cdd4fe0503ff9b885cc9a02f728eac582521fccd61bf7b44358d3672ab858ebd2ef29c6ae7437436159a46f2778c7ff4b3b897d5edd9e2d3bca60cd5aaecaa3163244bb3f4815ebdd91e646a48a5ec9358</t>
  </si>
  <si>
    <t xml:space="preserve">allegro@soundstage.pl</t>
  </si>
  <si>
    <t xml:space="preserve">5651039313</t>
  </si>
  <si>
    <t xml:space="preserve">13385</t>
  </si>
  <si>
    <t xml:space="preserve">607372926</t>
  </si>
  <si>
    <t xml:space="preserve">{'id': '86c2y9tvx', 'name': 'SOUNDSTAGE.PL', 'status': 'akceptacja', 'color': '#008844', 'custom_type': None, 'team_id': '4659923', 'deleted': False, 'url': 'https://app.clickup.com/t/86c2y9tvx', 'access': True}</t>
  </si>
  <si>
    <t xml:space="preserve">88</t>
  </si>
  <si>
    <t xml:space="preserve">99</t>
  </si>
  <si>
    <t xml:space="preserve">86c2v9jdu</t>
  </si>
  <si>
    <t xml:space="preserve">ONLED SPÓŁKA Z OGRANICZONĄ ODPOWIEDZIALNOŚCIĄ</t>
  </si>
  <si>
    <t xml:space="preserve">SH:
BLT_1006112_c2f8ef840695c684a6b8c8bff6ecfc8457d115026aa1477431a3a9f3ec157082982706703e8109ff52434d64d9758b49fb0d85e00906a2a03f6341191a37fae0afc42478e3ded468be93f0333d4bbb74cb34cc26f4425438554844986d9979eac66c1ca21e8fac914817af0afe0abfa95132333451d42481a1e3
GREAT:
BLT_1006112_5fc678aea332609a3a26f44c924152d45a167403a9454ab20f03a4371fa8822ba03751aa89268dca127d0fc4632ebdd830b50552e068dd4618f808083778b9abc7d36d50f9b01ff38480c2c29b882f94bfe595da8e295e4abadbbf9f17c34621f21fd4912e7223e3e651dcd4f928d1625398ca2a80161755204c
EXTRA:
BLT_1006112_e686eef7fa19d7f13c844d48353d2dde27c2c4e07223bf19b07a20d24642624594fbb18009e593a506a55591d9a6c5d0f4b57d7a3487faffe1b39e611bb76acc6f208f992c948b14394f5e7ce5251b05ea3607f7c6da03239871c423ffff7cf097b4c92552c61da0768b8e905b4e73dd33d3831ff02f4167a7ed</t>
  </si>
  <si>
    <t xml:space="preserve">krystian.lokietko@onled.pl</t>
  </si>
  <si>
    <t xml:space="preserve">8992809759</t>
  </si>
  <si>
    <t xml:space="preserve">1006112</t>
  </si>
  <si>
    <t xml:space="preserve">+48792741206</t>
  </si>
  <si>
    <t xml:space="preserve">https://onled.pl</t>
  </si>
  <si>
    <t xml:space="preserve">{'id': '86c2wgtnc', 'name': 'Onled Sp. z o.o.', 'status': 'akceptacja', 'color': '#008844', 'custom_type': None, 'team_id': '4659923', 'deleted': False, 'url': 'https://app.clickup.com/t/86c2wgtnc', 'access': True}</t>
  </si>
  <si>
    <t xml:space="preserve">86c2v8r4a</t>
  </si>
  <si>
    <t xml:space="preserve">Hurtownia Narzędzi SEGER Zygmunt, Ozga Sp.Jawna</t>
  </si>
  <si>
    <t xml:space="preserve">30.07. - dla nich było za mało zamówień 90dni i 90 zamówień.
Shumee BLT_19847_df448ae44bac32d707c7ce0f52c75583d08ef96bdac8b543c190e1d7176b799c40f3a4d2e09b5b95af67f2f7ec03e61ffbfce82adef2a447ea4e21292ddbdb52395d8514fa73ab3a2649c2099154f1163ba455dc55e04455a41d1f1e21e1d182540216
Great
BLT_19847_98f5ec20150f5ecae2cf9ebdf635a5d88b740dc727ae580875fa5aff299789e7fc69bc1ab5ae72f0241ba18ef2dc22224f49dbe275d0976814f2ce11a7f89f44a3fbfd00ac01d206f1bc71fd31cffc50c2202e5340b22ac02ac95bbde638742fc54288bebf09a40346d7263a79475a4e187b747cab26555fce7918
Extra 
BLT_19847_122a7a7ef23202d17268d2d9dcdc8cdb43fe52712d20f8accbcc6ba490195aaf38bbdeaa9a6fcfa29f15399b5655304f9f9d6990bb17c5dca0fc48c28c8e40b8b6142e224c98893496c062d502945f8ad0994b0cbb78095fa1fe658d45c72af014140f22ae3753058fd271d44e6e2b716332b81a11651a948e62eb
Proszę zwrócić uwagę na produkty, które mają duży potencjał na sprzedaż i są w atrakcyjnej cenie:
ID 1216314199
ID 1216325937
ID 1216321026
ID 1216321462
ID 1216317349
ID 1216321622
ID 1216313978
ID 1216317390
ID 1216314665
ID 1216317597
Przesyłam kolejne proponowane urządzenia:
EAN 4061792245402
EAN 4061792245419
EAN 4061792229495
EAN 4061792228719
EAN 4007430240767
EAN 4007430306234
EAN 4061792206601
EAN 4061792253575
EAN 4061792211841</t>
  </si>
  <si>
    <t xml:space="preserve">g.zdzieblo@seger.pl</t>
  </si>
  <si>
    <t xml:space="preserve">8721001436</t>
  </si>
  <si>
    <t xml:space="preserve">19847</t>
  </si>
  <si>
    <t xml:space="preserve">+48509744428</t>
  </si>
  <si>
    <t xml:space="preserve">{'id': '86c3akauf', 'name': 'Hurtowania Narzędzi SEGER', 'status': 'merchants', 'color': '#87909e', 'custom_type': 3, 'team_id': '4659923', 'deleted': False, 'url': 'https://app.clickup.com/t/86c3akauf', 'access': True}</t>
  </si>
  <si>
    <t xml:space="preserve">{'id': '86c2whv9j', 'name': 'Hurtownia Narzędzi SEGER Zygmunt, Ozga Sp. Jawna', 'status': 'akceptacja', 'color': '#008844', 'custom_type': None, 'team_id': '4659923', 'deleted': False, 'url': 'https://app.clickup.com/t/86c2whv9j', 'access': True}</t>
  </si>
  <si>
    <t xml:space="preserve">86c2v8eqr</t>
  </si>
  <si>
    <t xml:space="preserve">GRZEGORZ DUBROWSKI AMPLITON - SPECJALISTYCZNE GABINETY PROTETYKI SŁUCHU</t>
  </si>
  <si>
    <t xml:space="preserve">4.04 - b.o. / 7.04 - b.o.
ksz@ampliton.pl - taki mail dostałam od kogoś, do kogo dopiero udało mi się dodzwonić. / 14.05 SA.
---
ID: 15724 (Watchmark) SM 
BLT_15724_2d9a0cd83bb0d30b6b6ed12b16560d7f587d57748099ecea55d5bee8eb5fb325bdf126e16da6b9c1e6fef107bdc69c66f9b99999e65a879207125ccb1c2861c040bbecc04530e0e6d3adc62b3eb19512aaf1a793473a9d415be9ddecae3cd56dcd956165c93504bc45b163d61f4288e858973a3b9888ba443911ab
ID:15724 (Watchmark) GREAT
BLT_15724_25866e0790d063a419beca845f1574e26680e443cd71b21e84dbcdcadf0ada5d08beabc6f6ee3f7ac7ac0ccb3fd32491f3896ff778e9c6fb0b81f0380f692fa7db334ece62a48d00a819790d7a7015821372aee235285917aa6884e22538dc2691e10d3581645683422decc0c179cc8e71707bc5884ef3cbb46f7a
ID: 15724 (Watchmark) EXTRA
BLT_15724_bb410a4347ff43a9a886a890ab4a04e762393bbf7da26c78848896e236ec50efdb095a196d292fadabc0c08233424f25c8d4a2ddabc7338d8cccc5c4e1a9821920bd3c3d54cb3f81a975ba7510a248868e536b9af8eb645a4f36e05f363d228d77d7c9f7b5055b7a5c18b79f0ebcee28104fb821d17d18f962cabf</t>
  </si>
  <si>
    <t xml:space="preserve">ksz@ampliton.pl</t>
  </si>
  <si>
    <t xml:space="preserve">9241339868</t>
  </si>
  <si>
    <t xml:space="preserve">15724</t>
  </si>
  <si>
    <t xml:space="preserve">+48605358148</t>
  </si>
  <si>
    <t xml:space="preserve">http://www.watchmark.com</t>
  </si>
  <si>
    <t xml:space="preserve">{'id': '86c3mhrb2', 'name': 'Grzegorz Dubrowski AMPLITON - Specjalistyczne Gabinety Protetyki Słuchu', 'status': 'merchants', 'color': '#87909e', 'custom_type': 3, 'team_id': '4659923', 'deleted': False, 'url': 'https://app.clickup.com/t/86c3mhrb2', 'access': True}</t>
  </si>
  <si>
    <t xml:space="preserve">{'id': '86c3hx54h', 'name': 'Ampliton Specjalistyczne Gabinety Protetyki Słuchu Grzegorz Dubrowski', 'status': 'akceptacja', 'color': '#008844', 'custom_type': None, 'team_id': '4659923', 'deleted': False, 'url': 'https://app.clickup.com/t/86c3hx54h', 'access': True}</t>
  </si>
  <si>
    <t xml:space="preserve">86c2v876b</t>
  </si>
  <si>
    <t xml:space="preserve">IMRESORTS SP. Z O.O.</t>
  </si>
  <si>
    <t xml:space="preserve">PIERWSZY - " ID: &lt;BLT_2004070_78fe209712fe994791581657e1d8eed2154748d3ff00d93b21c569f208c042585a2a9be3c641af92aa7733c21a9a1a36b518a976ec66cf73259caa214d89cbdc6e9917ecfeb142bee300efb199ccb7ec710bfecf5e1805ff97284f7bbf792c7b9e24dedd8108472e8f4f822bdfeaa6f490a67912595b49815ea5&gt; SuperMerchant SH"
DRUGI - " ID:  &lt;BLT_2004070_42390030dfd7ab4ea8c2ef9a1e8679055f0d7fc5bcccc2327ca2881a306e5efa2fdf7d7048abcdc970eab16664e16024f54abfd0454908a855e4b842a4fcbb386d9ff31ae12ffc3282066c78d6184b152b93a603233e0fc86234d8d7eb6a625e1a86685aa7ed748c354a62e29cf22f9eb5cfa9eee0896798c14d&gt; SuperMerchant GREAT"
TRZECI - " ID: &lt;BLT_2004070_7bfa0a43a76c35fc34e8c531bb55dfc5a46386528e2c66ad348e1c6425c69092a16e3d20349f9e9d41a6cd174ca89b138d477d14fb8e6261d7bbe74a55ff7f82c4c4d7cbf3a70a3b38459f8ecdc411b1fb426ff962e59215c723a1a9dd02f66efa476092461fd7d30467b35707d2d54dc76b519033d707eb7967&gt; SuperMerchant EXTRA"</t>
  </si>
  <si>
    <t xml:space="preserve">sklep@rudyralph.pl</t>
  </si>
  <si>
    <t xml:space="preserve">5472152808</t>
  </si>
  <si>
    <t xml:space="preserve">2004070</t>
  </si>
  <si>
    <t xml:space="preserve">573012507</t>
  </si>
  <si>
    <t xml:space="preserve">http://energia-sport.pl</t>
  </si>
  <si>
    <t xml:space="preserve">{'id': '86c33e6k8', 'name': 'IMRESORTS Sp. z o.o.', 'status': 'merchants', 'color': '#87909e', 'custom_type': 3, 'team_id': '4659923', 'deleted': False, 'url': 'https://app.clickup.com/t/86c33e6k8', 'access': True}</t>
  </si>
  <si>
    <t xml:space="preserve">{'id': '86c334jut', 'name': 'IMRESORTS SP. Z O.O.', 'status': 'akceptacja', 'color': '#008844', 'custom_type': None, 'team_id': '4659923', 'deleted': False, 'url': 'https://app.clickup.com/t/86c334jut', 'access': True}</t>
  </si>
  <si>
    <t xml:space="preserve">86c2v82c0</t>
  </si>
  <si>
    <t xml:space="preserve">BIZNES PARTNER CONSULTING PAWEŁ WITKIEWICZ</t>
  </si>
  <si>
    <t xml:space="preserve">Super Merchant BLT_4006283_05712edc7c15f04901cfadd1f0a5f84ba87e3011baa253e18f92994bc53d0f21d26343a8206645d5f3e3d07be416c4f9d3b77030e322b56db088d58948268949c79462d0816340fcb4f4c9437eff9679791a6878b169989c2ead854104d2717956b46026d2268c1e26540e2fd23948c29f0c38defcbe03a033c9
GREATSTORE
BLT_4006283_58bcaea29f087d1db4b8bd32c1db36efb6359ef6086a4edd5c2d2783fa419cda87130d51758698c995d1a6edba00a54ac21340eebed33f69b1c876665fbc97b7e328e092c6719827236292bea3d052d73af102c7417f5863c88484097b88ddfa14f4808b85f9405ac75e09d23a274928b4025e1d288f0e708113
EXTRASTORE
BLT_4006283_208bd1cd76cd5c9b64cfbb84ac61558dad6b73f1bed5c934a72b5e3be1f016531b7c74a7c2bbbf9368d05c16bbb9bc1e22d4fccbdbbc5c9856b0943df948fd8a5c3ab4fef21fe45dcaaf83f02cd7b0bb554b4db9fa25abd39f34a4d062fe7b36db390678c661f73740269516641289907be34f4fb4e5fbe1ff9d</t>
  </si>
  <si>
    <t xml:space="preserve">paolo@store4x4.pl</t>
  </si>
  <si>
    <t xml:space="preserve">7121620171</t>
  </si>
  <si>
    <t xml:space="preserve">4006283</t>
  </si>
  <si>
    <t xml:space="preserve">+48784077672</t>
  </si>
  <si>
    <t xml:space="preserve">http://www.store4x4.pl</t>
  </si>
  <si>
    <t xml:space="preserve">{'id': '86c36um2h', 'name': 'Biznes Partner Consulting Paweł Witkiewicz', 'status': 'merchants', 'color': '#87909e', 'custom_type': 3, 'team_id': '4659923', 'deleted': False, 'url': 'https://app.clickup.com/t/86c36um2h', 'access': True}</t>
  </si>
  <si>
    <t xml:space="preserve">{'id': '86c2vvhv0', 'name': 'Biznes Partner Consulting Paweł Witkiewicz', 'status': 'akceptacja', 'color': '#008844', 'custom_type': None, 'team_id': '4659923', 'deleted': False, 'url': 'https://app.clickup.com/t/86c2vvhv0', 'access': True}</t>
  </si>
  <si>
    <t xml:space="preserve">50</t>
  </si>
  <si>
    <t xml:space="preserve">86c2v7zr6</t>
  </si>
  <si>
    <t xml:space="preserve">FHU PASOŃ MICHAŁ</t>
  </si>
  <si>
    <t xml:space="preserve">BLT_2241_596b3a23cc4b330ed076ece601ef065f8ca50af0fb56aba31b72a2ebc2a3cde6d9dd0ea09abe3128a8e7160ced740d76d2cfffc5814e6a8f84d90d2a2fe6985829c27754fd7c78304a7488c9627791912111849aa1f856bf867c6196ba656ee0896a17ff244b0bbad190711156533bfa7a92f206cb2b9260354158b
BLT_2241_56bf3a99b7036f77b0b9d872cd4928f145399e82270f18bf5b0fdf5b414eaf0ed5e660fe36b9617f715ac6eafe56a9551367216599693a72f6a8ef5667303f4e4bc3892ddede438a4ff42bd3a720bb0bf8373ee471b41ffb9d2e06eb09fb58b4d06afd388ae87165e3f8d6b420181ae251e504182ec2cb529fd4b07
BLT_2241_b08b537c4844e0443e1dee381bf98408972c435ee872701c14815d5256dffc300fc451dd2db7975a222446c10ba8961d8cd583035df92bb6113cdf7844fd6c6a85d8c03b9aecc5abe1f7ada6837e4558e549a716c876c64fcfec4ae1af9ae3f7e4ec25145993e20d76ce9f101e3f64c10b94130d53181c502f86709</t>
  </si>
  <si>
    <t xml:space="preserve">fhupason@gmail.com</t>
  </si>
  <si>
    <t xml:space="preserve">7343201233</t>
  </si>
  <si>
    <t xml:space="preserve">2241</t>
  </si>
  <si>
    <t xml:space="preserve">500300342</t>
  </si>
  <si>
    <t xml:space="preserve">http://aleopony.pl</t>
  </si>
  <si>
    <t xml:space="preserve">{'id': '86c3zdm15', 'name': 'FHU PASOŃ MICHAŁ', 'status': 'merchants', 'color': '#87909e', 'custom_type': 3, 'team_id': '4659923', 'deleted': False, 'url': 'https://app.clickup.com/t/86c3zdm15', 'access': True}</t>
  </si>
  <si>
    <t xml:space="preserve">{'id': '86c2ywfb9', 'name': 'FHU PASOŃ MICHAŁ', 'status': 'akceptacja', 'color': '#008844', 'custom_type': None, 'team_id': '4659923', 'deleted': False, 'url': 'https://app.clickup.com/t/86c2ywfb9', 'access': True}</t>
  </si>
  <si>
    <t xml:space="preserve">86c2v7y5f</t>
  </si>
  <si>
    <t xml:space="preserve">Bajdrew Dawid Bajda</t>
  </si>
  <si>
    <t xml:space="preserve">BLT_4004832_afe2f7dadd60360ee3c59b28658b5bdc744340aaa61ecdde39014d87d030d53204eced9253e0709b05b5998d7c06dce8b4ee69f2eae6cfd4958340ecfc7d7c23a001473433cb93f768f3089e3df317448003a92ea0f4bfdfac9570a798f07ce74b950f6e3176436e58aa4736756c7eeb02820b7989ded8ee5714
BLT_4004832_c7ed53b79b3863230037a80d7e491777fb6f27e7b9fe4630526fbf3b53e747985ec065a22e3b7d6b6d26035396f5498283014a4b863a0f8a0f6baee5ed31b1983c8cbc60cdcfeaa4342913d7a151a7295e88cb0c4729eb8dbb335cc1bacb2985b9b873f1a66de7eec5ba035805e7948419b8eba7ac7ab43210fd
BLT_4004832_07035f6991881c783784f67f18317a0f2796d3b579e7fb2bcbd3f0f8306382c6e025f0ea48efb5cb37afc022dc70913b3617da918772adce86c1a453afa8e60289a113be3be38964e11e21303c91459520233675812febb1787f292ebb69bedaf6073ab4cb567798974a0a10c3322580fe5209c2fac6e0acc0ca</t>
  </si>
  <si>
    <t xml:space="preserve">biuro@bajdrew.pl</t>
  </si>
  <si>
    <t xml:space="preserve">6891226191</t>
  </si>
  <si>
    <t xml:space="preserve">4004832</t>
  </si>
  <si>
    <t xml:space="preserve">+48579565919</t>
  </si>
  <si>
    <t xml:space="preserve">http://www.bajdrew.pl</t>
  </si>
  <si>
    <t xml:space="preserve">{'id': '86c2zjnyt', 'name': 'Bajdrew Dawid Bajda', 'status': 'merchants', 'color': '#87909e', 'custom_type': 3, 'team_id': '4659923', 'deleted': False, 'url': 'https://app.clickup.com/t/86c2zjnyt', 'access': True}</t>
  </si>
  <si>
    <t xml:space="preserve">{'id': '86c2vhwt1', 'name': 'Bajdrew Dawid Bajda', 'status': 'akceptacja', 'color': '#008844', 'custom_type': None, 'team_id': '4659923', 'deleted': False, 'url': 'https://app.clickup.com/t/86c2vhwt1', 'access': True}</t>
  </si>
  <si>
    <t xml:space="preserve">86c2v7w9t</t>
  </si>
  <si>
    <t xml:space="preserve">Pepte Bogdan Gajewski</t>
  </si>
  <si>
    <t xml:space="preserve">PEPTE SH
BLT_5006401_91482d82f54770f0ef89227f023403e4c92d3a053b7b86573b1638719048a97e4f9efc1f608ca72b9d560699dab2179a295ef76a0dcee3e6913df922209fad6fd9f974934cd427bea0688443549d70fb866ee847f0debea7348e96d74ed1713daaa1d958aa61db9779c6fc4b5cc42c6b8706d8a84e639162b39a
PEPTE GREAT
BLT_5006401_d421bf66bc995440414b66c3223139f83b2117a45c4534d303edc3d11c86333dc590ab1335cde591ecdf6949d019912f6aac0adb0bc336dde25203e416af80c154a9a5970629fcd9c5bef00f72675c478a24005f964a8b37aec5ce54451baad1f9fb0c80ad4158f6f95a95c353cbde88fea293dfddade246fdb3
PEPTE EXTRA
BLT_5006401_4850609284fd1463473471a5321e672321bead303ca8946a647664f213165fde330632a15c08b44030bcaa6d341cbfd036a6e5657aa9e8568e0eeb7083bba50c13102758acb00e86ee3913c77af45e73cffedd514b3f598910aa8deccceb026e2575c3e91812b927897accb241a61e294f1d8be0b9e25f0944f7</t>
  </si>
  <si>
    <t xml:space="preserve">office@pepte.pl</t>
  </si>
  <si>
    <t xml:space="preserve">8133594072</t>
  </si>
  <si>
    <t xml:space="preserve">5006401</t>
  </si>
  <si>
    <t xml:space="preserve">+48603994354</t>
  </si>
  <si>
    <t xml:space="preserve">{'id': '86c2zd0eh', 'name': 'Bogdan Gajewski', 'status': 'merchants', 'color': '#87909e', 'custom_type': 3, 'team_id': '4659923', 'deleted': False, 'url': 'https://app.clickup.com/t/86c2zd0eh', 'access': True}</t>
  </si>
  <si>
    <t xml:space="preserve">{'id': '86c2xunxm', 'name': 'Bogdan Gajewski', 'status': 'akceptacja', 'color': '#008844', 'custom_type': None, 'team_id': '4659923', 'deleted': False, 'url': 'https://app.clickup.com/t/86c2xunxm', 'access': True}</t>
  </si>
  <si>
    <t xml:space="preserve">86c2v7t1t</t>
  </si>
  <si>
    <t xml:space="preserve">DAMIAN MACIEJEWSKI (ID 4001350)</t>
  </si>
  <si>
    <t xml:space="preserve">ID: 4001350 ostry SM
BLT_4001350_8f4726e2ae3c545258bc267737a8df02041d236f81fc12f438d88a02967943d6120673f7571866abac403d0b9e0da463cffe75190d746a989ee1a8e3d8755bd9d89e60a3f2546e3895be6e34f41bd8908aa7aacf5b11abbbf3b7314c1b47db963838a3c35ee456e8fd239a302d4af29b5083ff6eeb380f5c5a51
ID: 4001350 ostry GREAT
BLT_4001350_b679a0e5760d4420a4197b4fed2a2e62a27c9d2e1752c28b5b2be11beafd30c868a277b3aa13d7b6547f3e3f5e3843b266740cd38d05823df80c48f9a0b97692bbb2faad075c7918dffd8397d99859278c0deeb1333749372349a3919f84359d0d6826352a06dc0e5f0eead3363237220bcd8edb38f8c22c2bce
ID: 4001350 ostry EXTRA
BLT_4001350_d57bb2fed4b58f74c94bb81cb2699a21fe9e9e0ae2a838b5f79088ab9b2aaa516a1e8b1a0036e88ffd01de56d776c94835473ad909589f84c38da996b8f47abd68658094e74f2be4c2ff4b1c17bee9350061a51a2c0812ca64dbe8e05469d22b40e80d2e06325abbd508dae989251a692acc5f2b0df4d4c3a2b3</t>
  </si>
  <si>
    <t xml:space="preserve">kontakt@ostry-sklep.pl</t>
  </si>
  <si>
    <t xml:space="preserve">7181870552</t>
  </si>
  <si>
    <t xml:space="preserve">4001350</t>
  </si>
  <si>
    <t xml:space="preserve">790 012 579</t>
  </si>
  <si>
    <t xml:space="preserve">https://ostry-sklep.pl</t>
  </si>
  <si>
    <t xml:space="preserve">{'id': '86c33wg4h', 'name': 'Damian Maciejewski', 'status': 'merchants', 'color': '#87909e', 'custom_type': 3, 'team_id': '4659923', 'deleted': False, 'url': 'https://app.clickup.com/t/86c33wg4h', 'access': True}</t>
  </si>
  <si>
    <t xml:space="preserve">{'id': '86c2w2qtt', 'name': 'Damian Maciejewski', 'status': 'akceptacja', 'color': '#008844', 'custom_type': None, 'team_id': '4659923', 'deleted': False, 'url': 'https://app.clickup.com/t/86c2w2qtt', 'access': True}</t>
  </si>
  <si>
    <t xml:space="preserve">86c2v7ppj</t>
  </si>
  <si>
    <t xml:space="preserve">SMART TOOL Michał Maleta</t>
  </si>
  <si>
    <t xml:space="preserve">sklep@narzedziawdeche.pl</t>
  </si>
  <si>
    <t xml:space="preserve">7962910855</t>
  </si>
  <si>
    <t xml:space="preserve">2002671</t>
  </si>
  <si>
    <t xml:space="preserve">+48888868165</t>
  </si>
  <si>
    <t xml:space="preserve">http://narzedziawdeche.pl</t>
  </si>
  <si>
    <t xml:space="preserve">86c2v7mvw</t>
  </si>
  <si>
    <t xml:space="preserve">WADAS GROUP SPÓŁKA Z OGRANICZONĄ ODPOWIEDZIALNOŚCIĄ</t>
  </si>
  <si>
    <t xml:space="preserve">SM: BLT_12756_6bc236c99d7f353a74db56b87c87baa72d80ab36e7278a05e166f6eae37797fb52edc1140fe935528588eeb16343a5984f0a43041cee069e16f07b0e23bbbe08b2368cfd707121653c176e9bdb5e51aa31789c613f68d44e2f269ecba47ecbaf27597df59205de3f9f3677e972b617c088a81bd5ec2d60c77cf24b
GREAT: BLT_12756_be487eebb7efb4055a86f34826ca1e2fa304d8d6791f85088f64aee01c9f8d0f5cd75deef6b03d3e993764681ab9cbdd3bba08dbcaa3b687a59f1ce55eaf329c25373cb060e9e0f003db32e232286ba949db4c40c4e97f16a1aedfc26e6368323ef1b70aff2898e7c90e88e76b6964416d14cf7d08f9897a447e03
EXTRA: BLT_12756_2632ca179cdcdb2db2c5bad49f3e0c35a1de2a32d904af4050abf51dcad1bdcc0e8151e996fea6ad1dec961fb9804f651aac637401dc9558e9d08e44f0aa9c8d3d5a18cb0060f0361b2a25fafc937b2baa5ca0ce977ba6501532cc43f4c318778ca83d50fd7dc93487feafac0acf8832e5aa51de201bb18fedff82</t>
  </si>
  <si>
    <t xml:space="preserve">krzysztof.wasikowski@nastopy.pl</t>
  </si>
  <si>
    <t xml:space="preserve">6751405752</t>
  </si>
  <si>
    <t xml:space="preserve">12756</t>
  </si>
  <si>
    <t xml:space="preserve">+48606706064</t>
  </si>
  <si>
    <t xml:space="preserve">https://nastopy.pl/</t>
  </si>
  <si>
    <t xml:space="preserve">{'id': '86c3jkv10', 'name': 'WADAS GROUP SPÓŁKA Z OGRANICZONĄ ODPOWIEDZIALNOŚCIĄ', 'status': 'merchants', 'color': '#87909e', 'custom_type': 3, 'team_id': '4659923', 'deleted': False, 'url': 'https://app.clickup.com/t/86c3jkv10', 'access': True}</t>
  </si>
  <si>
    <t xml:space="preserve">{'id': '86c3jcp0f', 'name': 'WADAS GROUP SPÓŁKA Z OGRANICZONĄ ODPOWIEDZIALNOŚCIĄ', 'status': 'akceptacja', 'color': '#008844', 'custom_type': None, 'team_id': '4659923', 'deleted': False, 'url': 'https://app.clickup.com/t/86c3jcp0f', 'access': True}</t>
  </si>
  <si>
    <t xml:space="preserve">86c2v7g5m</t>
  </si>
  <si>
    <t xml:space="preserve">ARANDE</t>
  </si>
  <si>
    <t xml:space="preserve">arande@arande.pl</t>
  </si>
  <si>
    <t xml:space="preserve">8961251799</t>
  </si>
  <si>
    <t xml:space="preserve">4023468</t>
  </si>
  <si>
    <t xml:space="preserve">+48510234822</t>
  </si>
  <si>
    <t xml:space="preserve">https://arande.pl/store</t>
  </si>
  <si>
    <t xml:space="preserve">86c2v7ddm</t>
  </si>
  <si>
    <t xml:space="preserve">ARKROD Sp. z o.o (ID 3004613)</t>
  </si>
  <si>
    <t xml:space="preserve">SH
 BLT_3004613_add5335b0053a0d136664950af192bf0a82d2a83814df2b5a523cb2619902bd248ccb4a3c2f7d485473f47cbf3cb84fdd12ad1824b4aea4f03544b5789ba3200b330f126edd5394fa8613d65acbe92007453764bef02b088ac2fd29a80d659604a3255f25138f413312599ae56f75b5e49b52cbe3a3c08eec2ab
 G
 BLT_3004613_c88ae784b74d80e27a7968d8f2c867c13cabbbc8e37a335cd07727dfca4cd29343f67c1c80885ea97bc5c70809637c96c03d58ce35bd0f15de0bb75063c081718005a4d3a11e67202e33d1634f200513c94c1c75373584150ce99aedc67a98e9cebee7cd8e677a0be3257f86d8b3d27e1c916812fafc04c8907d
 E
 BLT_3004613_100a030ab0c8bea4286a1310205d58accd5c18d398cb8176d36520e70bed997f655151043ebfdf50a3e22b5880cdeb7b994015979472fbc62d1a6ca1ad14d226f5348ebc0adca4df9c893c7196a760c1966ffd0c0752c574f29d4cac90417bc59a6daf5b285be26905710345ed7555c99ac86cec68fdb39e9fba   
druga marka HeyDude, tokeny:
 ARKROD SH STANY MAGAZYNOWE
 BLT_3004613_8d90ea076f295968103e65db44b552e7fd80554ded13f779557f1a06dcc2cb4151a6570784739e14d7216c014374fd2ff326c7ddcb1e60fb80d48e9cfc51a2acc408fac6002b1d13e0823f0d4bcdf2026c18f00a548ea572c8fc755e306e304ce55f0c0931b86be818d9e9edea30685b53c66c214f61ea4c74fa
 ARKROD G STANY MAGAZYNOWE
 BLT_3004613_f89e508fe5d20ba85321ff4642ffd80d929f1bb54e6beb8b12fdd3b5b3bbe66b5918894adf681f424db4e286a951e29790b3986abae2eaef3f51a1b7bb44169e09f706606c260d8864baa2b74bae37df6c59e5ad07c067df2b8267d44b97c6feb7e5997c5fb08bcd9df87ff771cb0ced193537d32979c4632250
 ARKROD E STANY MAGAZYNOWE
 BLT_3004613_e84d817181909886f7c853cab2f7b6e50fe5687c50f2859a3bb20707dd12c4b01cea7ce9f962182bc1e140356e45fdbb6a18ad6143d07c9690506fb6232054d5c8743da61818de49a781334985e3bb907677c69b4791ba41cbcc18bb7cfd9915ac02c4a2554c0bac8f0ba5679c769da4d110f2126f21b374a157
 ARKROD G HEYDUDE OPISY CENY ZDJECIA
 BLT_3004613_1444a5d6b60c5e397431f821b22e55c85901a28f7216f09be49d6c1b8f06bb963fdbdfd5123e9d9369f3669f35cc12d7e23b081f0ee953d0e0f034e14e7a5310e360c40d9cb6e1a34bdd9afec3de9e26d841ae0758b96dbf0e0024331b340ddf43119ecc51caa84c3f4ca1d6c0987c00c1e7b48027df29c8cec4
 ARKROD E HEYDUDE OPISY CENY ZDJECIA
 BLT_3004613_31135713b90f777ea8eb6d73baf76c674f3007f47ea84b161ccae36097831f80985575a390f627c78215981cf5925f9addf58b9b1062b56481d7ea2c60cbbe2901d4385fcf81b724d6b1bc356df487f97dca14964049867cdc4055349bb1af0c788da294eaeb84dda66fc3915435eb9dc7bb76109b49cf660dbf
 ARKROD SH HEYDUDE OPISY CENY ZDJECIA
 BLT_3004613_f16345420b6ce54a714c2b7c00b42fb453fd41d4fbc2dccee63571ce7a28f7afeb121217ed7e941b4f4d8acdcb2e9f7036be74333ab35737a1f274931990c7e8cdde57bd446b0f0d3cb060ee53e764d7d8943b04d5740e712330b02f5e77ed2790b0edf322e3e668ddcfc02c49e0b33319209a3ff5cabd40688d</t>
  </si>
  <si>
    <t xml:space="preserve">krzysztof.kulesza@intersocks.pl</t>
  </si>
  <si>
    <t xml:space="preserve">1231181580</t>
  </si>
  <si>
    <t xml:space="preserve">3004613</t>
  </si>
  <si>
    <t xml:space="preserve">+48784690007</t>
  </si>
  <si>
    <t xml:space="preserve">https://www.crocs.pl/</t>
  </si>
  <si>
    <t xml:space="preserve">{'id': '86c36u9h2', 'name': ' ARKROD Sp. z o.o.', 'status': 'merchants', 'color': '#87909e', 'custom_type': 3, 'team_id': '4659923', 'deleted': False, 'url': 'https://app.clickup.com/t/86c36u9h2', 'access': True}, {'id': '86c2znte7', 'name': 'ARKROD Sp. z o.o.', 'status': 'merchants', 'color': '#87909e', 'custom_type': 3, 'team_id': '4659923', 'deleted': False, 'url': 'https://app.clickup.com/t/86c2znte7', 'access': True}</t>
  </si>
  <si>
    <t xml:space="preserve">{'id': 82529772, 'username': 'Hubert Maliszewski', 'email': 'h.maliszewski@baselinker.com', 'color': '#8ac34a', 'initials': 'HM', 'profilePicture': 'https://attachments.clickup.com/profilePictures/82529772_4ZM.jpg'}</t>
  </si>
  <si>
    <t xml:space="preserve">{'id': '86c2yq7qx', 'name': 'ARKROD sp. z o.o.', 'status': 'akceptacja', 'color': '#008844', 'custom_type': None, 'team_id': '4659923', 'deleted': False, 'url': 'https://app.clickup.com/t/86c2yq7qx', 'access': True}</t>
  </si>
  <si>
    <t xml:space="preserve">86c2v7cfw</t>
  </si>
  <si>
    <t xml:space="preserve">PPHU STOLMET SP J</t>
  </si>
  <si>
    <t xml:space="preserve">SH
BLT_11819_580e823ed553a82c01e0ebe5cb782d0a08f77abc6ae2a041732bd16639416a803554da90e680352919b18d500b4c7386637c1a18d876cc3d6fbdf77c69c3e3013da4b0ae2646646977a8312534d139f848cdb709ad0db7c4f2aa5166f016c854066044cecc3fca78f28103496724bbd96c608795596a7a5bf99fc9
 GS
BLT_11819_2b76a3c2afa67032ebe78d261fa57c61bb3823a43ecad98d78acba276dca9e72c864674e19ddec34cdc49502dc558c460d4d15b2ac63a5aae491909f8ded29d6dbe94e7a477f90f809240bc08444ccdb24ff25f8e96ab9d269e22b3875c609a68322402857ea7ef97dd10c800865170a0c69c4800e48a7d762a1b6
ES
BLT_11819_1a402c3b95e2bc21af0b1121223836e09c75425c59398354886b7391658beefdc28ffd8f83259c55da9cbe673eb896ad68c6fe81623bcfd51020ff1b7a191c35f08dd73e72fbd2b152150ab4f9d753de704eee0ec09c81eae45ba5a314cd6d6e53b2ac35459770ca11d721ad9f8a4f7ddd55919751ba45ed99fe5c</t>
  </si>
  <si>
    <t xml:space="preserve">marketing@stolmet.pl</t>
  </si>
  <si>
    <t xml:space="preserve">5511003580</t>
  </si>
  <si>
    <t xml:space="preserve">11819</t>
  </si>
  <si>
    <t xml:space="preserve">+48731571426</t>
  </si>
  <si>
    <t xml:space="preserve">http://www.stolmet.pl</t>
  </si>
  <si>
    <t xml:space="preserve">{'id': '86c452m4t', 'name': 'PPHU STOLMET KOTYRBA SP J', 'status': 'merchants', 'color': '#87909e', 'custom_type': 3, 'team_id': '4659923', 'deleted': False, 'url': 'https://app.clickup.com/t/86c452m4t', 'access': True}</t>
  </si>
  <si>
    <t xml:space="preserve">{'id': '86c443anv', 'name': 'PPHU STOLMET KOTYRBA SP J', 'status': 'akceptacja', 'color': '#008844', 'custom_type': None, 'team_id': '4659923', 'deleted': False, 'url': 'https://app.clickup.com/t/86c443anv', 'access': True}</t>
  </si>
  <si>
    <t xml:space="preserve">68</t>
  </si>
  <si>
    <t xml:space="preserve">86c2v73m5</t>
  </si>
  <si>
    <t xml:space="preserve">RACING CORNER SPÓŁKA Z OGRANICZONĄ ODPOWIEDZIALNOŚCIĄ (ID 2001010)</t>
  </si>
  <si>
    <t xml:space="preserve">Oferuje rabat ok. 15%, ustawił go na każdej integracji. Do weryfikacji. / 22.04.2025 SA.
---
11779 EI SH 
BLT_2001010_74f4bd07d8898e863ecc8543d64a48161a552c7e942c2b030fa67b9ecf0d269f76434bfe8ff488c39469d52d4bab24b15aac6d1dbaf90ffe5ae7c581363c696f51fef09714508e5fc04d4f54adf13e9ad265dc2d19bd9b9784dcb8f13fa1b3444653cc8960438b7a33683e887b8666951a5aa47fd6e2beb62d7b
11780 EI GREAT
BLT_2001010_e48ee3ee757b04e2abc0303a9a8dd1defaf67183546376b84afb39f427f110b0e6ad7948e357eed19f49b1a3287409b77d006747b7d046196d2cd0e5c956a373aea976279267c1a25e90a94181d39b75a0f625e07f9be69dd3afe2ea3d8ab83a4c75dd19859aec131c98224986a436d0ba5a205e0d03e7c5a8ee
11781 EI EXTRA
BLT_2001010_79dca84241c9a1533003a49cb44baae59518a3ebe9e3eb4a4a2e6f639f3716062ba8a42302e9d643b7b53b6c5577a4e0f8c78a6a91ce5652e2a003df280e1cdda82c47242ba08dfeb83b75192b768fcc22a605d9d23e15d292574a82a2a7d71f7f5d5f86ef002ec4e62572b4af4bb6655364d3d9ee3095f213b8</t>
  </si>
  <si>
    <t xml:space="preserve">p.nowak@eibach.pl</t>
  </si>
  <si>
    <t xml:space="preserve">5732907713</t>
  </si>
  <si>
    <t xml:space="preserve">2001010</t>
  </si>
  <si>
    <t xml:space="preserve">+48885730202</t>
  </si>
  <si>
    <t xml:space="preserve">http://www.eibach.pl</t>
  </si>
  <si>
    <t xml:space="preserve">{'id': '86c2zbtu0', 'name': 'Racing Corner sp. z o.o.', 'status': 'merchants', 'color': '#87909e', 'custom_type': 3, 'team_id': '4659923', 'deleted': False, 'url': 'https://app.clickup.com/t/86c2zbtu0', 'access': True}</t>
  </si>
  <si>
    <t xml:space="preserve">{'id': '86c2za6kd', 'name': 'Racing Corner sp. z o.o.', 'status': 'akceptacja', 'color': '#008844', 'custom_type': None, 'team_id': '4659923', 'deleted': False, 'url': 'https://app.clickup.com/t/86c2za6kd', 'access': True}</t>
  </si>
  <si>
    <t xml:space="preserve">86c2v7379</t>
  </si>
  <si>
    <t xml:space="preserve">GASTRO-MARINEX STOCHAJ SPÓŁKA Z O.O.</t>
  </si>
  <si>
    <t xml:space="preserve">SuperMerchant SH
BLT_4001394_6b3803640d1354a12ffa52a84002e0e73c5d216db8741d7f2cf225d39508185aea6b216bbcf6b759fbc7d93f3dc3ae50c858c78c95ae76df8aab25f2a608d8e495e084223a5c926b5de3209fab592e719118d8627186bfb18286c463f28332cb69f61c84149d87116acf4f5b88543edc7f4e1857c4994742056e
SuperMerchant GREAT
BLT_4001394_13cef70fd71b8391433ffb641577f19b9d591659a481443db5c2ecbe0153fcd31e189a55eb800b1b2a10bf9dece6275cb05a00dc43b099f42d753443d859e7d2bd71bce32f863a047329e2fed4a0b9ef80a295db59f3eec5c9070bb2a61cba34d0a1fcec94b63f1eb0d93dfec13b989275cae30a0dc7ded9ffa4
SuperMerchant EXTRA
BLT_4001394_5764a1e217239b5b2742efb478beec4d1eec859b97960357fd656e5fadb9ce988fbab511265bc22be22e9622904a2efebf6ec955be46f1ebbe764809ecea1c34b61a105032458b58e427462a6d3635bb7c704f9266d8a777f92ccfc7b0e5a09198a0c7abe223b08f7412ee60d1903c1201f6b9f0cab3488dd03a</t>
  </si>
  <si>
    <t xml:space="preserve">it@gastro-marinex.pl</t>
  </si>
  <si>
    <t xml:space="preserve">6112762847</t>
  </si>
  <si>
    <t xml:space="preserve">4001394</t>
  </si>
  <si>
    <t xml:space="preserve">+48538788600</t>
  </si>
  <si>
    <t xml:space="preserve">http://gastro-marinex.pl</t>
  </si>
  <si>
    <t xml:space="preserve">{'id': '86c32j6wv', 'name': 'GASTRO-MARINEX STOCHAJ SPÓŁKA Z OGRANICZONĄ ODPOWIEDZIALNOŚCIĄ', 'status': 'merchants', 'color': '#87909e', 'custom_type': 3, 'team_id': '4659923', 'deleted': False, 'url': 'https://app.clickup.com/t/86c32j6wv', 'access': True}</t>
  </si>
  <si>
    <t xml:space="preserve">{'id': '86c2x202c', 'name': 'GASTRO-MARINEX STOCHAJ SPÓŁKA Z OGRANICZONĄ ODPOWIEDZIALNOŚCIĄ', 'status': 'akceptacja', 'color': '#008844', 'custom_type': None, 'team_id': '4659923', 'deleted': False, 'url': 'https://app.clickup.com/t/86c2x202c', 'access': True}</t>
  </si>
  <si>
    <t xml:space="preserve">86c2v72dz</t>
  </si>
  <si>
    <t xml:space="preserve">OdSercaSklep Oliwer Małkiewicz</t>
  </si>
  <si>
    <t xml:space="preserve">"Nazwa wyświetlana" / "Nazwa kodu połączenia" -&gt; Od serca sklep + Shumee + Katalog 1 - BLT_4005760_1b4f20977c53a198c242db9bbd48ac4640e285a9f39e5dfa15717db04352663664af910c4385e182dfa0195a6537a11e6091d68e9a24edfa7d5ddecea8adcda2e0235d75d52ecb589a7c2690018d3cf155da5a49d1e40d7886e9fd941d07836dbc8429299259734104356eee34c49791e00433cc03b7a5e888b7
"Nazwa wyświetlana" / "Nazwa kodu połączenia" -&gt;  Od serca sklep + Gratestore+ Katalog 1 -BLT_4005760_01ed4999bcd269ef23cb6982dfc471e797e7e84f4172a2193a716776355ba23bbc480a873ab9bcc95e665ef2401fc8a1bdc7f81576919d29c8a23df3ed32646eeecf757df9d08e082427f9fac02097d532b311a785ee233b9cbfc18120da700c0c3d3167bc2970e456e4a4fd60aa4403e44220666ffb590bf6f2
"Nazwa wyświetlana" / "Nazwa kodu połączenia"  -&gt; Od serca sklep + Extrastore+ Katalog 1-BLT_4005760_2efd10aa705ba38a77cc99be2b4556fb791290b54bf166dce5e2b06a6907d5bcc924a3e8ddc12f40fba8f25847e1597a4f646efa92862a4d1c0ab38164698a8b35248c0479eb111f083e4338579077cb73a47603efeca65a2d377b9a06c8402f133d89a9edb0dab6cd38df48dc250106c1ea9ee880c7a5e4064d
"Nazwa wyświetlana" / "Nazwa kodu połączenia" -&gt; Od serca sklep + Shumee + Katalog 2-BLT_4005760_e1b72c88c84f09ca3c08f867507ef51b94ac859d835d165710c037b25b53a19e485ded0476ceb44c72b9c54e99ce6f1030f81d80a032b6e77b1715295aca2bc1bba24390a89c4b8cb4e11ff77e9a62f8be6ca450f47b5a2a46a782f8affc19c75045c8c58850729df5b7dbab94f3c22c5d7d86c904473fddfef8
"Nazwa wyświetlana" / "Nazwa kodu połączenia" -&gt;  Od serca sklep + Gratestore+ Katalog 2-BLT_4005760_3705569a12492e0e831d7dd1d509e5763ea332d8a3ccfef34b9a0b3180fb540e8b8d3c684f86e4081b4ba508730861f84c303c6ef0edcc95df5049c914152f70d48d5eca195475fd48bec38bfe50b8ec672adafade8db47ca2ef5109d63d2ea6bcbbebb63672ba254d7b284594fff8236e71d8c8bfd9b0d6cc1c
"Nazwa wyświetlana" / "Nazwa kodu połączenia"  -&gt; Od serca sklep + Extrastore+ Katalog 2-BLT_4005760_ce39940136b1aaf4a42361eb07285baa8ca869b6cfb80a02b5ae1514a1941ee57d441d7a1f8949d684d29d6834857d2e4036f42147c38c565c07d5e72f69b6276efe2e7753fb983f8cf8d8d38649ceedbd7deba7ead768d8f04938dec950404d3fa5250fe38e099232faa71dada1a79aef738085063874ad056a
"Nazwa wyświetlana" / "Nazwa kodu połączenia" -&gt; Od serca sklep + Shumee + Katalog 3-BLT_4005760_7b24f4908dd3b0c1dd02bde3f1ed26721c1ab668c6c9a6d0c1976070e28481172800c035f0ca8df25e49bd6e081b34414ee38664c2f9bb633f403ff0f948318776dfab44361fb1adfb946f9dc4d0d69c3c77c435951d113904c470fe5c5145e313bcb02e0fcf6f2dc0a3459a4abe27e2f67e5ad9c400f9142b88
"Nazwa wyświetlana" / "Nazwa kodu połączenia" -&gt;  Od serca sklep + Gratestore+ Katalog 3-BLT_4005760_a14e431297ae5b41cacce9ba2a5136c6f6b14940053d286cdf15ed4617095ed0dd70750d9dd9a939be720e3269a8bd8e610806dea40e345ea62974abd6ead2278d51367e4b3217f4027e3fb4574564a7a58e5bf6cc280e4c1f5dee0e671a568bbd51188fb997f1f943135e528bd2a666aaa3f2b6dcac04c47ed0
"Nazwa wyświetlana" / "Nazwa kodu połączenia"  -&gt; Od serca sklep + Extrastore+ Katalog 3-BLT_4005760_d01808540b4768d199de6fa67ac5f886b947e2fbe27b97003047275fd3c52d4cb26f2be649fdd8e84d86ebe7752b924b92d756740c8eeea4468548ae4223ecb00296032c785507e8c245e3915b4a3f24517809904f004c128e32438b37cad58dcee0ed21a0dbde62beb48476e521ef573fab3c96b14e00077f29</t>
  </si>
  <si>
    <t xml:space="preserve">olisklepkontakt000@gmail.com</t>
  </si>
  <si>
    <t xml:space="preserve">5862386810</t>
  </si>
  <si>
    <t xml:space="preserve">4005760</t>
  </si>
  <si>
    <t xml:space="preserve">+48793991902</t>
  </si>
  <si>
    <t xml:space="preserve">http://odsercadom.pl</t>
  </si>
  <si>
    <t xml:space="preserve">{'id': '86c2whcn1', 'name': 'OdSercaSklep Oliwer Małkiewicz', 'status': 'merchants', 'color': '#87909e', 'custom_type': 3, 'team_id': '4659923', 'deleted': False, 'url': 'https://app.clickup.com/t/86c2whcn1', 'access': True}</t>
  </si>
  <si>
    <t xml:space="preserve">{'id': '86c2w3dqf', 'name': 'OdSercaSklep Oliwer Małkiewicz', 'status': 'akceptacja', 'color': '#008844', 'custom_type': None, 'team_id': '4659923', 'deleted': False, 'url': 'https://app.clickup.com/t/86c2w3dqf', 'access': True}</t>
  </si>
  <si>
    <t xml:space="preserve">86c2v71w0</t>
  </si>
  <si>
    <t xml:space="preserve">JELUX POLSKA SPÓŁKA Z O.O.</t>
  </si>
  <si>
    <t xml:space="preserve">BLT_3014502_b0b497d4ae8b483e8e52e03a29586aa37198b4d8d0cde0e0926bb78419b8ea8867b1bcf06769fce479d44d9a7160a213204d8b30c28745fea608a1cf12449193146e071c0d7489b2fa824d39901d235fb54eb2721ed92d14dfc3cc635a4abed164bc49b97869f29641444b97f8e7455392fa2eaa95623c10d12d
BLT_3014502_2ca22c654077abf425f2d98ba3595625d974cdaf4ce9eab6f7117819e7e5fbb1db9c5391e52601a59798efbd893ae61293bf1b28dcb7edd0fe172e3dde35fc03f8f5287b52616a4fba642ab8ac82219c5f9706448cb1e81067970fd4cacc3d138d2ea92705540107b745278f103928c8c774e2b8604880ba1d92
BLT_3014502_74a0e360e792f1aab51ea51c28beefa4eeaffb84556bd69f0762d6ccd304a1e69b18668da8a174fb8b3c57360694254fdef0846855958043346bf7a0426d2595e5fb373e884d3dbacd5ea3cdbba704be72ff8105207febaa4e72990f476074cadce50013c6b2a81ec94332b3c21d5adaa6e39ecdbe5632c6fc20</t>
  </si>
  <si>
    <t xml:space="preserve">mjanus@jelux.pl</t>
  </si>
  <si>
    <t xml:space="preserve">6351830368</t>
  </si>
  <si>
    <t xml:space="preserve">3014502</t>
  </si>
  <si>
    <t xml:space="preserve">+48661713204</t>
  </si>
  <si>
    <t xml:space="preserve">https://sklep.jelux.pl/</t>
  </si>
  <si>
    <t xml:space="preserve">{'id': '86c3my76p', 'name': 'JELUX POLSKA Spółka z o.o.', 'status': 'merchants', 'color': '#87909e', 'custom_type': 3, 'team_id': '4659923', 'deleted': False, 'url': 'https://app.clickup.com/t/86c3my76p', 'access': True}</t>
  </si>
  <si>
    <t xml:space="preserve">{'id': 80492097, 'username': 'Bartosz Jamrozik', 'email': 'b.jamrozik@baselinker.com', 'color': '#622aea', 'initials': 'BJ', 'profilePicture': 'https://attachments.clickup.com/profilePictures/80492097_RhA.jpg'}</t>
  </si>
  <si>
    <t xml:space="preserve">{'id': '86c2w7025', 'name': 'JELUX POLSKA Spółka z o.o.', 'status': 'akceptacja', 'color': '#008844', 'custom_type': None, 'team_id': '4659923', 'deleted': False, 'url': 'https://app.clickup.com/t/86c2w7025', 'access': True}</t>
  </si>
  <si>
    <t xml:space="preserve">86c2v715d</t>
  </si>
  <si>
    <t xml:space="preserve">France Auto Sp. z o.o. Sp. k.</t>
  </si>
  <si>
    <t xml:space="preserve">SM BLT_628_c4d58bfdeab4c45a8b7826ee5c86a60cf5263af9ed653390438e66aa5b724dbe2288013c61edd9e7e6b0be0adfe862a3ccf3c6afe48e43aa7516ddb2c8cef8a562d2e38b5e43345b8590cbb5a87c46746e62a05471efd6a7ea104f9cf7673b9e1663018b3f92281aaa917907ca8220c2cae59b84f64a8e8e565818dd
EXTRA
BLT_628_2035c1d140a9d671fbf750ba84c7835d9ca5a3c56bd86c1a95f5b6b2216b286bb15938c4191c217e48c9b374dbd87e234390c42f4bcdd2577d805f1ae950517f502ac1f87117f91aa39d4f0d1effd04122bc234367bf07f953348e9738b8cdad1a72dbc3d1461fcb896ae686d210f9e4773430c98403b4cd85adbd3a
GREAT
BLT_628_7df4c8265f217477be70c6e9dd12ebff7a52b96671ae640d83d89e921c44537d9822d8151805cf0aa1ed38cbc81dbf62bf00892e3c502cb6a2af607d334297f7d997de793f41ce9e8977c3f7ebb6a2cc09a353f57dd7afeee8e47fff06cb40f4e1f300289374bf121894ac0396cb758d0c7f2a07eaf4e5dd5162bfc0</t>
  </si>
  <si>
    <t xml:space="preserve">kontakt@franceauto.pl</t>
  </si>
  <si>
    <t xml:space="preserve">7312049830</t>
  </si>
  <si>
    <t xml:space="preserve">628</t>
  </si>
  <si>
    <t xml:space="preserve">+48504040204</t>
  </si>
  <si>
    <t xml:space="preserve">http://www.franceauto.pl</t>
  </si>
  <si>
    <t xml:space="preserve">{'id': '86c3ntr5b', 'name': 'France Auto Sp. z o.o. Sp. k.', 'status': 'akceptacja', 'color': '#008844', 'custom_type': None, 'team_id': '4659923', 'deleted': False, 'url': 'https://app.clickup.com/t/86c3ntr5b', 'access': True}</t>
  </si>
  <si>
    <t xml:space="preserve">86c2v6zad</t>
  </si>
  <si>
    <t xml:space="preserve">Exigen Robert Brzozowski</t>
  </si>
  <si>
    <t xml:space="preserve">SH 
BLT_18529_8de0624d2a61ebf89c5424ed66d020a3be2db71e64dc0a05ec51ee59b96951a55f511a33a5139f060920754e335cc36d1635b528156de742a26cd693c1d8bf5c377f48d3d7da5d741c2b280fa6911f234d31a77a0d0760d26c53b96e0b368ee6c3ef6ea8ae8e21910cf5af3e600812186cb81454bcf7d762602094
Grate 
BLT_18529_824bef852f8d2ac77ac0794461bbbbe4dd903459973a574276c55af409b8d0072e90a38643063e28ec142e8e6b29860a6b03ce8caa757f58615ec1ccee1aae730fb6fd18a5e2aa41f9469571373bb16489e6a7157170a07df1f09e17d3b7d1f984d41c0a37fe9fef316362d660d7173924c36d879b155c26d7a89d
Extra 
BLT_18529_1ddb145a366d78f9198b1b2579d9a55129aab6ae50f15a9256b7d2fa021cc640dbfe9c735a3e0a248ca6aa2b52ef101d0494911831647886d0a9b1cf431a26abfbdc4df0eba0457d9089d9ee8ce7cbaf31bbc7fdb589af95301df6628e222d0cc5339ca14d1b5675094932bc874ef1efdfcc88c97c37867280253a</t>
  </si>
  <si>
    <t xml:space="preserve">exigenrb@gmail.com</t>
  </si>
  <si>
    <t xml:space="preserve">5251049472</t>
  </si>
  <si>
    <t xml:space="preserve">18529</t>
  </si>
  <si>
    <t xml:space="preserve">517392923</t>
  </si>
  <si>
    <t xml:space="preserve">https://bestore4u.pl</t>
  </si>
  <si>
    <t xml:space="preserve">{'id': '86c2x0ddq', 'name': 'Exigen Robert Brzozowski', 'status': 'akceptacja', 'color': '#008844', 'custom_type': None, 'team_id': '4659923', 'deleted': False, 'url': 'https://app.clickup.com/t/86c2x0ddq', 'access': True}</t>
  </si>
  <si>
    <t xml:space="preserve">86c2v6ykk</t>
  </si>
  <si>
    <t xml:space="preserve">13P SPÓŁKA Z OGRANICZONĄ ODPOWIEDZIALNOŚCIĄ</t>
  </si>
  <si>
    <t xml:space="preserve">Base.Shumee
BLT_3022622_e45b7f9494a72d5178e87bb01fa5e6abdbd908601d06dc12549482d8f27f73dce29cfb05fa20aca8ef90620e93ee685e0c314f2cc3dde5cdfc417bb5fa4f05d42133a63c9d0b90a1e9175c6d4a5a57ec42034410b052b69e21a0857e77383dedf93a22149b179fa7f5f082922b07b80a59192afeb796b1f6eec6
Base.Gratestore
BLT_3022622_f4eae59fa78b55b1e696b581f3b66a85ad64d38f04c82fa6341fa91242df35dfbde618d613f14da099e66ad579b020a0ecf9bb117b39bc2f7dff64933a8bdb60cde7726a5688abd6c01025e8c1c87d8b0872c14aa6fe8379372b59d32697272b50c0a2b9c9a4659c3511eb6183823a0e143a6e7775dfbbc482dc
Base.Extrastore
BLT_3022622_2f0466158a29891e19117f096ecfdd56c7de901f33b909bccfc149d374ddb72a9db9ddbfb6acb845b641224e5c1a76658afad6854ad84416839f29532c59c945ba173762f33fc29a0ea9c7a4fb91f562dede26090b49bfd763d015b349b317066f59d8e932e294cc07a2e9f68eb6ed907ef3eec4e17ad3a070a8</t>
  </si>
  <si>
    <t xml:space="preserve">gk@13p.pl</t>
  </si>
  <si>
    <t xml:space="preserve">8992845962</t>
  </si>
  <si>
    <t xml:space="preserve">3022622</t>
  </si>
  <si>
    <t xml:space="preserve">+48699711575</t>
  </si>
  <si>
    <t xml:space="preserve">http://solar13.pl</t>
  </si>
  <si>
    <t xml:space="preserve">{'id': '86c2xn2rn', 'name': '13p Sp. z o.o.', 'status': 'akceptacja', 'color': '#008844', 'custom_type': None, 'team_id': '4659923', 'deleted': False, 'url': 'https://app.clickup.com/t/86c2xn2rn', 'access': True}</t>
  </si>
  <si>
    <t xml:space="preserve">86c2v6xt6</t>
  </si>
  <si>
    <t xml:space="preserve">LightHome Adrian Płatek</t>
  </si>
  <si>
    <t xml:space="preserve">Nowe Tokeny:
BLT_5350_6108b21c527c421c98ac663582d903bd0b738cf3de20c985e5ecb8eebd4c9dd3418239992585b9abf256b0959fc87afeba545c1257a34f3acc6201716c39ccad8e7914ada399b4b58b4b4c7ec4d5a14cb07d5d2217c0ea473b2f97b72c587fda3fe1329dad08a77b58a352f46a722414b833ab7b8757a6d19c71f3b - SH
BLT_5350_209e9babcdbabba8386d9a7ca6ad52dc73101f8b6bf36108b426573780bd03ba5245d4f3cd8549e2807f1e1d3194c48c776e9c7e36757ccbfc9c29f5f72aad47ed112d55815c0961a0ccdd2ba5ab3d59232fe9ef4afff3f5594bdf53fa9226d2d253a50b4e50445967d69d2a9f1767397c25cd99646af25c6ea4f2c - Great
BLT_5350_283725c9d79c233a37f761dc71b65ddf8e64575c9262fc4d98a3d449d147c34ffcf8921df6ea16a8439680c5a95a83db66a4ecab2b59ce0054b97597976e3c2385475227bf05e8dbd46c86353fb18bf224fd0a45268a8670f8bbbd8f9f88cb086b96b6edea6ccd1d5d88489cf470c1e6a5cfdfa301bc9ebe9fcad8f - Extra</t>
  </si>
  <si>
    <t xml:space="preserve">skleplighthome@gmail.com</t>
  </si>
  <si>
    <t xml:space="preserve">5742024381</t>
  </si>
  <si>
    <t xml:space="preserve">5350</t>
  </si>
  <si>
    <t xml:space="preserve">+48509451524</t>
  </si>
  <si>
    <t xml:space="preserve">http://www.light-home.pl</t>
  </si>
  <si>
    <t xml:space="preserve">{'id': '86c38a13n', 'name': 'LightHome', 'status': 'merchants', 'color': '#87909e', 'custom_type': 3, 'team_id': '4659923', 'deleted': False, 'url': 'https://app.clickup.com/t/86c38a13n', 'access': True}</t>
  </si>
  <si>
    <t xml:space="preserve">{'id': '86c2ww8an', 'name': 'LightHome', 'status': 'akceptacja', 'color': '#008844', 'custom_type': None, 'team_id': '4659923', 'deleted': False, 'url': 'https://app.clickup.com/t/86c2ww8an', 'access': True}</t>
  </si>
  <si>
    <t xml:space="preserve">86c2v6w9t</t>
  </si>
  <si>
    <t xml:space="preserve">RAM2 Tomasz Duer spółka jawna</t>
  </si>
  <si>
    <t xml:space="preserve">08.05 Przygotowuje grupę cenową.
Shumee BLT_1004389_4ec138599aa2cf94e547bd10f94c78a884c9a72fa9fdce923f437b9f2060826806948007e79acf93bfe630aa530d7eb8e7a6a2322e83fb9c0699c9754500010fba2fcd7475f7dcc10793b7dc2c8094e04577bcc86e238b65db7704d42aaf5b465c1027908761c3c6f26b9313cfedfbd29b9b0cdc15b96ccca0d7
Extrastore
BLT_1004389_3ea491bf8f6a846303123189d9da2a92208fa066a97e8c57debc822d556bb4dc757acc2a3d27b1ed098817e189817206d78b5d7d81d5318a60f1c46d76c5e3dc41c329a301d823e33463cda77fd67c31ac3c6ba5f05f132f9f8c6092c2eda087f9fb2dfa51539ed4b3e8ac510dc68d2c340cd2a39d13129ecc04
Greatstore
BLT_1004389_ca62a5d6e46bf79b8405ef14400f51517b5231ba75f8cc6c47df3fbc4dbdeb35379093dae4626142bdd73b878547edf8e39346d64c986f9413ec7ee5a1892041c1373d17cde3a932fae844aa7740713884497e5fe1695c50a88f527abb97ecb99b8ef176e75beb82cb9ac8bc78f5c55db9b73ef4d78f8156fbc1</t>
  </si>
  <si>
    <t xml:space="preserve">sales@warez.pl</t>
  </si>
  <si>
    <t xml:space="preserve">6482248309</t>
  </si>
  <si>
    <t xml:space="preserve">1004389</t>
  </si>
  <si>
    <t xml:space="preserve">507106932</t>
  </si>
  <si>
    <t xml:space="preserve">http://www.multishop24.warez.pl</t>
  </si>
  <si>
    <t xml:space="preserve">{'id': '86c3bam0c', 'name': 'RAM 2 Tomasz Duer sp.j.', 'status': 'merchants', 'color': '#87909e', 'custom_type': 3, 'team_id': '4659923', 'deleted': False, 'url': 'https://app.clickup.com/t/86c3bam0c', 'access': True}</t>
  </si>
  <si>
    <t xml:space="preserve">{'id': '86c2vug4h', 'name': 'Ram2 sp.j.', 'status': 'akceptacja', 'color': '#008844', 'custom_type': None, 'team_id': '4659923', 'deleted': False, 'url': 'https://app.clickup.com/t/86c2vug4h', 'access': True}</t>
  </si>
  <si>
    <t xml:space="preserve">86c2v6vtk</t>
  </si>
  <si>
    <t xml:space="preserve">Centrum BHP i P. POŻ. Miel-Pol Leszek Mieloch</t>
  </si>
  <si>
    <t xml:space="preserve">Przesłane nowe kody połączenia poniżej ⬎
Shumee
BLT_1003554_4ae222abf03c66a34d829cdb461339be6260779be375b04a83a299267086993e8c0daf63448cbfcc3128e2939e1555b4e836d1e1cfaacdb2fd87fe2b6a46ddea9f5565c05b4e6dbc3da3a0f400a43ea329387d9ed238f152f939cdbe8bcd6c70adb6b95966ef31705016c42bf1c02c0422279a0836a7120accec
Extrastore
BLT_1003554_263134ee8ecc89bb4ac08f6c1c3d61cce948fccd24ffe7aa6fff1e15b652ca59426348fa3fa0ee5a1883d96e568fa6e0d7289152256386755b4c9fde5ec99665790957958e9e12367beba3bf2081eef3beaa9c89785d874e07aa0e7499a38a9b4583d34bbd8502e6ee15a68e6226f0ce4b03cd35a7ba9d0e7df6
Greatstore
BLT_1003554_f9591a914e0d38dfbd2d27125f267b41cc9ec3dfa9340128346aaf016f3eeac5cc4da87d1a8fa39119804be6027ace5a4a22c4ea8394e3e55982edcf4cb36a82a27121dff2035d9bc01fd34c641716cc91bf7c550175d3f60a49d3cb6d0557c648a86ac229aaf2efda6532156e4e71aeeb21ee06fde12ed560fc</t>
  </si>
  <si>
    <t xml:space="preserve">allegro@mielpol.pl</t>
  </si>
  <si>
    <t xml:space="preserve">7640103497</t>
  </si>
  <si>
    <t xml:space="preserve">1003554</t>
  </si>
  <si>
    <t xml:space="preserve">602365313</t>
  </si>
  <si>
    <t xml:space="preserve">http://www.mielpol.pl</t>
  </si>
  <si>
    <t xml:space="preserve">{'id': '86c3h2pwu', 'name': 'Centrum BHP i P.POŻ Miel-Pol Lezek Mieloch', 'status': 'akceptacja', 'color': '#008844', 'custom_type': None, 'team_id': '4659923', 'deleted': False, 'url': 'https://app.clickup.com/t/86c3h2pwu', 'access': True}</t>
  </si>
  <si>
    <t xml:space="preserve">86c2v6v3k</t>
  </si>
  <si>
    <t xml:space="preserve">Denys Lebedovych</t>
  </si>
  <si>
    <t xml:space="preserve">reytel.jewelry.pl@gmail.com</t>
  </si>
  <si>
    <t xml:space="preserve">1133134131</t>
  </si>
  <si>
    <t xml:space="preserve">5012746</t>
  </si>
  <si>
    <t xml:space="preserve">+48736205638</t>
  </si>
  <si>
    <t xml:space="preserve">http://Reytel.pl</t>
  </si>
  <si>
    <t xml:space="preserve">86c2v6ubf</t>
  </si>
  <si>
    <t xml:space="preserve">POPventure Mateusz Zięba </t>
  </si>
  <si>
    <t xml:space="preserve">SH:
BLT_5014643_41b3e65f07d5468dfeee697440e6d045a4e392ffa1caa28f3a83c97fe3eda72a2fe9c93eaecbf77d1ceb4e2283e916daa75419116739db55ce96cae3a1a3d53e0c28394ae3f904dea401165edb2be82c931ac5270bf78126eb80a55b79212c0a8450831fbb5d2fec64bcf4cdfbba4e48f3947edf36f6dfd22e45
EXTRA:
BLT_5014643_2c36cedbc1245f16e43d1c27d57dc81e67516ae9d53dfc9ba6cdb6c2ba70562c43e2650e2fd5bb659497f160514ee347ae002013c0f9c57e85069f9f344b6fdda63923297757c2200717c618fee2b86f3b278af651beba90638271a78ac19785bd693ccef339074c0a72ed937a24c5aa6c2e4d3311012c5b086d
GREAT:
BLT_5014643_2def18d98ed1bd67ca9f3d6da9a550a4bbf05a0bf22680765c15ad739dbbaa795f7ff1f4cfb31012938aecec159560b840e6f477b760608389178fa453735052bd3fe139861dcc4de2104b0f8e475e525b53b339a1691e958d9e3ebfa310b07e11d6d104756ab42b70078b183671654283307aa89e3ef6d8da64</t>
  </si>
  <si>
    <t xml:space="preserve">mateuszzieba28@gmail.com</t>
  </si>
  <si>
    <t xml:space="preserve">7382173506</t>
  </si>
  <si>
    <t xml:space="preserve">5014643</t>
  </si>
  <si>
    <t xml:space="preserve">+48732868823</t>
  </si>
  <si>
    <t xml:space="preserve">https://popventure.pl/</t>
  </si>
  <si>
    <t xml:space="preserve">{'id': '86c2x4b4g', 'name': 'POPventure Mateusz Zięba', 'status': 'merchants', 'color': '#87909e', 'custom_type': 3, 'team_id': '4659923', 'deleted': False, 'url': 'https://app.clickup.com/t/86c2x4b4g', 'access': True}</t>
  </si>
  <si>
    <t xml:space="preserve">{'id': '86c2x18gw', 'name': 'POPventure Mateusz Zięba', 'status': 'akceptacja', 'color': '#008844', 'custom_type': None, 'team_id': '4659923', 'deleted': False, 'url': 'https://app.clickup.com/t/86c2x18gw', 'access': True}</t>
  </si>
  <si>
    <t xml:space="preserve">86c2v6jpe</t>
  </si>
  <si>
    <t xml:space="preserve">PRZEDSIĘBIORSTWO PRODUKCYJNO-HANDLOWO-USŁUGOWE "ProND" Mateusz Jóźwin</t>
  </si>
  <si>
    <t xml:space="preserve">SH - BLT_2006881_fd7a2a632cee3f78bf8298b562ecefd7291def48b50fa53285dfcd7cff8913dddada7b4d98494269a1014c13f70e7854d650ace2dd261158b89aa1ddeabc91445e4a224a172f71ef3ff2d5067a6d9eee7162c02e5e38abb2580a6a283eca0a2cba5a1deaa444b7231d0b4d0f7dc38814da887c1272b938c277e6
GREAT - BLT_2006881_13a5f20cf9d3cfa79ccbfa64875c530818db8f439947c0b5369eb04b54df9ceb9a4f6715579ba605ba6143259c255260f8f8fb1e704a511f7e4b6169c2767cdc0d8a81b2f34b2d88d1347b74868b79afe9cf737a09e21e32ad4980bfbbf8f67512b4766e9e904b122c9abe3d137972a42536a2ad7134385c86d6
EXTRA - BLT_2006881_95d5fe1c9774e59ac09a04cce0e2d6b6d2d2a5de50868bc37d7b9b453843ab470dfbb00d582d9da5e205d9b4e2681e54ed7b449219f15f1e995789221f60a66bb402f2c4623e504eddda65c2b0307f019d9f8f43639e28be180cb6b49a2eeea15aac58c63c587e9abe17dbf5bfc76b71a54f84a4b2e832a0ad47</t>
  </si>
  <si>
    <t xml:space="preserve">sklep@futustal.pl</t>
  </si>
  <si>
    <t xml:space="preserve">6191821365</t>
  </si>
  <si>
    <t xml:space="preserve">2006881</t>
  </si>
  <si>
    <t xml:space="preserve">+48509912797</t>
  </si>
  <si>
    <t xml:space="preserve">https://futustal.pl/</t>
  </si>
  <si>
    <t xml:space="preserve">{'id': '86c2xvrz2', 'name': 'PPHU "ProND\' Mateusz Jóźwin', 'status': 'merchants', 'color': '#87909e', 'custom_type': 3, 'team_id': '4659923', 'deleted': False, 'url': 'https://app.clickup.com/t/86c2xvrz2', 'access': True}</t>
  </si>
  <si>
    <t xml:space="preserve">{'id': '86c2wvgwc', 'name': 'PPHU "ProND" Mateusz Jóźwin', 'status': 'akceptacja', 'color': '#008844', 'custom_type': None, 'team_id': '4659923', 'deleted': False, 'url': 'https://app.clickup.com/t/86c2wvgwc', 'access': True}</t>
  </si>
  <si>
    <t xml:space="preserve">86c2ucdu8</t>
  </si>
  <si>
    <t xml:space="preserve">E-LAKIERNIK MARIUSZ CYANKIEWICZ</t>
  </si>
  <si>
    <t xml:space="preserve">mariusz@e-lakiernik.net</t>
  </si>
  <si>
    <t xml:space="preserve">6521682519</t>
  </si>
  <si>
    <t xml:space="preserve">1000412</t>
  </si>
  <si>
    <t xml:space="preserve">+48606123020</t>
  </si>
  <si>
    <t xml:space="preserve">https://e-lakiernik.net/</t>
  </si>
  <si>
    <t xml:space="preserve">{'id': '86c2x1q3y', 'name': 'e-lakiernik Mariusz Cyankiewicz', 'status': 'akceptacja', 'color': '#008844', 'custom_type': None, 'team_id': '4659923', 'deleted': False, 'url': 'https://app.clickup.com/t/86c2x1q3y', 'access': True}</t>
  </si>
  <si>
    <t xml:space="preserve">86c2uatap</t>
  </si>
  <si>
    <t xml:space="preserve">Coral House Sp. z o. o. (ID 14483)</t>
  </si>
  <si>
    <t xml:space="preserve">Coral House SH BLT_14483_1f21e952499c364a0a352cc8ea67ece7bf1bec0e71f68d2e4d312f0362996e2112fc7358f4c379b8bfc4b7d416b4e140e0611b4d02ca5bf5410d972a4813df3b06336872f8340572404ea9603fc81897be8ee2e250a03067638cf2e67eccd05202d16754b5339047effdcf003e97ae8eb925286d777313935ac824
CORAL HOUSE GREAT
BLT_14483_232459c61aa86e5ef347b46486c8f9d46022cafb1504205123914fca48e6d437cfc2bcb9d687374eae410485aed7be7383c99c5484ce7e5d264504420a20772cc23571602e1e055b52e6706cedcc627ae5cd129a5fbce812fc9f5a1083b1856398c915e83a9d9d9662093f5f4fe7d5bbc11c9d6dab308d2598496f
CORAL HOUSE EXTRA
BLT_14483_ae61633b3d18f3b2ac62727ffb447ce04f7475a6e7a7548c417426fa6ba0f7aac60f0cd3d5084737b865babe6d9ffd3bad318fbf821e7d863092a13b05153f359bd3a2c7adde91ea887817b723b8b642bf49621494293678db4c45fdfa9b679396365b12ab437d523035d96a55424000164cf51efc6a9843f4e07c</t>
  </si>
  <si>
    <t xml:space="preserve">sklep@coralhouse.pl</t>
  </si>
  <si>
    <t xml:space="preserve">8822144829</t>
  </si>
  <si>
    <t xml:space="preserve">14483</t>
  </si>
  <si>
    <t xml:space="preserve">+48601182991</t>
  </si>
  <si>
    <t xml:space="preserve">https://coralhouse.pl/</t>
  </si>
  <si>
    <t xml:space="preserve">1743130800000</t>
  </si>
  <si>
    <t xml:space="preserve">{'id': '86c2ub10n', 'name': 'CORAL HOUSE SP. Z O. O.', 'status': 'akceptacja', 'color': '#008844', 'custom_type': None, 'team_id': '4659923', 'deleted': False, 'url': 'https://app.clickup.com/t/86c2ub10n', 'access': True}</t>
  </si>
  <si>
    <t xml:space="preserve">86c2uamxr</t>
  </si>
  <si>
    <t xml:space="preserve">Cosmo Group Sp. z o.o.</t>
  </si>
  <si>
    <t xml:space="preserve">05.06 Niestety obecnie nie mają możliwości technologicznych, aby w tej formie wdrożyć program. Jeżeli jednak pojawią się u nas aktualizacje dot. monitorowania poszczególnych marketplace / generowania etykiet przez nasze wewnętrzne systemy będą to rozważać.</t>
  </si>
  <si>
    <t xml:space="preserve">adrian.bierla@cosmogroup.pl</t>
  </si>
  <si>
    <t xml:space="preserve">9721241158</t>
  </si>
  <si>
    <t xml:space="preserve">10229</t>
  </si>
  <si>
    <t xml:space="preserve">+48616225864</t>
  </si>
  <si>
    <t xml:space="preserve">https://cosmogroup.pl/</t>
  </si>
  <si>
    <t xml:space="preserve">86c2uabzr</t>
  </si>
  <si>
    <t xml:space="preserve">J&amp;L Models Katarzyna Tyła</t>
  </si>
  <si>
    <t xml:space="preserve">BLT_3011799_508a643155e7fdb061859099dfa8305a8cae843d01e06bbb3d055cd18bfb9cc9e8e805dbff58495b57677c71db388242ebe6f0904f6b1790b9686baa13bc948a5176a82ccbcd3b4c99821f909a85b40f95be1fa31efc1c1e512c75df07e9a24498b605e6aa907a14378603338f657618ddfc261eefb9ec92577d
BLT_3011799_8c3239e3af8f20f0b39c29a4c9c4fd0691c587be64c0317b4e06fb07e7f3fa94b5a402f54f3a288800830f5bb78a4084c92056986f04676a015e139f48a799e1a5b356254147cde96896ef4a1aeede5c8332930dfe1b8b9270fa09c2d245e25bc347dfc7cba33611cef30e8ed9670b67cdd463bb65991b44bd7c
BLT_3011799_c169831cabcdff072f20b886e76af22a5bea30bdd66e072bf2b2192a80eb60703ada4c1eb609fc7ea97f82ae3e03b9f560f4ef7385dd9782abf6a7c64156d87635eca91e34a948660d4726913932a341d5327ba97d16d73d50e82b4c5d9f839488b05a61dc4f1a000c60841fb52bd5f97a27fda60c86136356df</t>
  </si>
  <si>
    <t xml:space="preserve">models118com@gmail.com</t>
  </si>
  <si>
    <t xml:space="preserve">9492040150</t>
  </si>
  <si>
    <t xml:space="preserve">3011799</t>
  </si>
  <si>
    <t xml:space="preserve">+48693426860</t>
  </si>
  <si>
    <t xml:space="preserve">{'id': '86c2x1hc6', 'name': 'J&amp;L Models Katarzyna Tyła', 'status': 'merchants', 'color': '#87909e', 'custom_type': 3, 'team_id': '4659923', 'deleted': False, 'url': 'https://app.clickup.com/t/86c2x1hc6', 'access': True}</t>
  </si>
  <si>
    <t xml:space="preserve">{'id': '86c2uarme', 'name': 'J&amp;L Models Katarzyna Tyła', 'status': 'akceptacja', 'color': '#008844', 'custom_type': None, 'team_id': '4659923', 'deleted': False, 'url': 'https://app.clickup.com/t/86c2uarme', 'access': True}</t>
  </si>
  <si>
    <t xml:space="preserve">86c2u7akk</t>
  </si>
  <si>
    <t xml:space="preserve">PPU KARO Tomasz Szymczykiewicz</t>
  </si>
  <si>
    <t xml:space="preserve">faktury@karo.waw.pl
ID:  1004308 (SUPER MERCHANT 17) SM  BLT_1004308_4e4d91c53289210106fff8be03691552ed8c11ffd04fb5807535abd916ff5328cacc1bfaea44a0b6b766b92590abe3c5edce3612d64629cea41131e18f7adc7b3adbd3956a0dff91b0335db996ea4690ea353e8e37b0365f691d1f16d8e2c29cfdc3be2fda1af33bdd920a6604c37bb38983814de1b3593b68ac
ID: 1004308 (SUPER MERCHANT 17) GREAT
BLT_1004308_f48b9a379147ab061427b176270032bbb3632716167a25f63071e1f77ca33fef3b5a2a59158ae029165dd16464fc2a4ce2a8493adf803253884b30f1acd3b7408d1977579971d8460a2d6d57c98d0180c324b8cf9580b0c92ea1ea92a4f51b76882402c93c12c23cf1cc5216429d198732c0774f722b26468152
ID: 1004308 (SUPER MERCHANT 17) EXTRA
BLT_1004308_e356ba4d7ac5bad8a009c29917584d52001e5de232b1774cad8bf2375ff093b874902b735c30487d93ba6208bd62a05a5e46b44ab899d304a7252ea46c7e58fe267eadac9cb97d15cae3fa00de977a678d31fb382ef5c7b4bd885735dacadf2e0365c0b76e8c572efa89ac80ec52a014707f9f403661026461b3</t>
  </si>
  <si>
    <t xml:space="preserve">michal.szymczykiewicz@karo.waw.pl</t>
  </si>
  <si>
    <t xml:space="preserve">5220055690</t>
  </si>
  <si>
    <t xml:space="preserve">1004308</t>
  </si>
  <si>
    <t xml:space="preserve">+48694004408</t>
  </si>
  <si>
    <t xml:space="preserve">{'id': '86c4a9vz5', 'name': 'Karo', 'status': 'merchants', 'color': '#87909e', 'custom_type': 3, 'team_id': '4659923', 'deleted': False, 'url': 'https://app.clickup.com/t/86c4a9vz5', 'access': True}</t>
  </si>
  <si>
    <t xml:space="preserve">{'id': '86c3vtzgm', 'name': 'Karo', 'status': 'akceptacja', 'color': '#008844', 'custom_type': None, 'team_id': '4659923', 'deleted': False, 'url': 'https://app.clickup.com/t/86c3vtzgm', 'access': True}</t>
  </si>
  <si>
    <t xml:space="preserve">86c2u60jf</t>
  </si>
  <si>
    <t xml:space="preserve">HIRE GROUP SP. z o.o.</t>
  </si>
  <si>
    <t xml:space="preserve">SH 
BLT_4003800_6a603560625efd886d966f5b92ed4ff7846340f0d487a23ab48f103c912328c0a174949af7845d9fb31dd520898f94f38fca5861aded37e48b0642f6f4335cde10287837b7b065e931ba401167a226fb612c229e326d9ef2e4cf167828e0d70e109c8f96438e3c2ed8becba9e946f2b5b4dc59cacc0f3e8df2bd
GR
BLT_4003800_fcfd21de96489a7bb2633859e8f560b26d264d612914440308687ebe0b080f8c8dc62c87f50adb27467d79ec27064e531a300352bfe7303673ca791c1044105c8a0a4e033cf9ea8988540f19b6f44f3285ff172b8e0070bc3550c911207b58704e2e5b2712f2b08a25865f29d836e44550b089ed504b863116b1
EX 
BLT_4003800_033c055ddd32053a99a1993c75804756bbff811cc1c5d708405f60637fe6185d9a473a02bddafcb8afc77c0ca68ccd378986d7250fae1d9b3a53d9476d15c094b7f5b972fecd980ab6d8590fa8513f07e9ac41d59e9a26539d95c473573ace24f3804b6f081c1acdcb18039a1c865c8a4fb32b7047918756aa4b</t>
  </si>
  <si>
    <t xml:space="preserve">mediatargi@gmail.com</t>
  </si>
  <si>
    <t xml:space="preserve">5170371583</t>
  </si>
  <si>
    <t xml:space="preserve">4003800</t>
  </si>
  <si>
    <t xml:space="preserve">+48519703403</t>
  </si>
  <si>
    <t xml:space="preserve">{'id': '86c39f7bk', 'name': 'HIRE GROUP Sp. z o.o.', 'status': 'merchants', 'color': '#87909e', 'custom_type': 3, 'team_id': '4659923', 'deleted': False, 'url': 'https://app.clickup.com/t/86c39f7bk', 'access': True}</t>
  </si>
  <si>
    <t xml:space="preserve">{'id': '86c2xwc0p', 'name': 'HIRE GROUP Sp. z o.o.', 'status': 'akceptacja', 'color': '#008844', 'custom_type': None, 'team_id': '4659923', 'deleted': False, 'url': 'https://app.clickup.com/t/86c2xwc0p', 'access': True}</t>
  </si>
  <si>
    <t xml:space="preserve">86c2trq8h</t>
  </si>
  <si>
    <t xml:space="preserve">Resrowery.pl Michał Wantrych</t>
  </si>
  <si>
    <t xml:space="preserve">SM BLT_3027547_708fe434df18756271097ecbee492cd36c612c09423da620b5abae4af222df5097033fe507fa9b54cad41cdc05b94c005c1127aaa7bbd3e6b3ca86b4510a7d7f382ae0e0a1a2e6a25e3139071349a00b9ad4d8a218f2e3674af3c266343b18ddd8cdb4a679ae77ede99ae7bdd8f15f8633a0a2d6f508fab14daf
GREAT
BLT_3027547_2d90b1c948aeaa446ab8ca1cdac5ddd6273926a4420d856671cd1a210a96383e3849da72511e33dd22f01589c96001caf1d5d7bb251e175e290f7496273ac523c5ba87f4762ee6d338c94cebfff949186b2dbc56fcc1ca397c297356e13a26954cfd3bb08dcfc70a07e1d2b856bff2746fe23589ddd2ff880286
EXTRA
BLT_3027547_430d5099e3087792c6b1e98287df2e9c916058f4a8795912e8f0171e71636c024ce36af33137de3ac7eb3055687370e36c51305c8a2b564b94692acadb31004f47c7b716280ae49e9b3430b492b32cd160fd6edd79029d2527d244c3a485397517636c4c3451d8c655e2c89d3b03d08febca31fec9618c24ed5f</t>
  </si>
  <si>
    <t xml:space="preserve">sklep@resrowery.pl</t>
  </si>
  <si>
    <t xml:space="preserve">5170395715</t>
  </si>
  <si>
    <t xml:space="preserve">3027547</t>
  </si>
  <si>
    <t xml:space="preserve">+48579471070</t>
  </si>
  <si>
    <t xml:space="preserve">1743044400000</t>
  </si>
  <si>
    <t xml:space="preserve">{'id': '86c3ykb8x', 'name': 'Resrowery.pl Michał Wantrych', 'status': 'akceptacja', 'color': '#008844', 'custom_type': None, 'team_id': '4659923', 'deleted': False, 'url': 'https://app.clickup.com/t/86c3ykb8x', 'access': True}</t>
  </si>
  <si>
    <t xml:space="preserve">76</t>
  </si>
  <si>
    <t xml:space="preserve">86c2tq03h</t>
  </si>
  <si>
    <t xml:space="preserve">Bazkar Bazyk&amp;Kardasz spółka jawna (ID 1001175)</t>
  </si>
  <si>
    <t xml:space="preserve">11.06. 
Są zainteresowani - próbować uderzać do +48 663-488-056 Mileny Czerniak</t>
  </si>
  <si>
    <t xml:space="preserve">j.czerniak@bazkar.pl</t>
  </si>
  <si>
    <t xml:space="preserve">5560600117</t>
  </si>
  <si>
    <t xml:space="preserve">1001175</t>
  </si>
  <si>
    <t xml:space="preserve">663488056</t>
  </si>
  <si>
    <t xml:space="preserve">{'id': '86c44y9ba', 'name': 'Bazkar Bazyk&amp;Kardasz spółka jawna', 'status': 'akceptacja', 'color': '#008844', 'custom_type': None, 'team_id': '4659923', 'deleted': False, 'url': 'https://app.clickup.com/t/86c44y9ba', 'access': True}</t>
  </si>
  <si>
    <t xml:space="preserve">86c2tph2k</t>
  </si>
  <si>
    <t xml:space="preserve">Mbrands</t>
  </si>
  <si>
    <t xml:space="preserve">Klient zainteresowany dołączeniem do programu. Prosił o przedstawienie wszystkich szczegółów dotyczących jakości wystawianych ofert i polityki cenowej w programie. Branża GSM. 
Mbrands GREAT:
BLT_12170_78b9046302785a832834e824e9d7f757ac5f2609d1654c6b119da7329a730b12351e7ec3e6f1ce7c5c11c56fd2786b4b210e65f81824c5413ed46ecb78def4f4c1f2deeec15932c936abc9300a762d40e396f815839f2dc4aae5a206799a09e7a16f90c2e07c269c2f865c5f1e2d99ab821257f188e9eadc0ca8d7
Mbrands SH:
BLT_12170_51e4a22252e52e5b42c189b1d7bac1d448c2c64b3b92a6c69eb26a3a0764af43f9b48f3c4782579d35bed5802b501a1d395b2ca84fe7f0b0f35b4a3fde124aa7d9d0ab68ab4703caee1fe7979d9a455d554276d1c09dbddb64b02b47d40e511886c6c270037a4ca346e7df6ec47e87ccf5bd7b870bd29c568fac25
Mbrands EXTRA:
BLT_12170_f877979b5cc4b6c3773d3bad873dad6e585c66b42fdabb2bf6e48f6c25f5d0b35a8d6b8faf8acb41dd5287b8769e7d9c0118070af110142e7fcdda39bd519dd2045ef3cf26761f33d1ae4d51da4383ba4931f2bb37b32cf30943bfc9ddc9220c2a2532742e0ce64b78bacf724f339ccee5c2068bc9a7c86523363e</t>
  </si>
  <si>
    <t xml:space="preserve">maciek@mbrands.pl</t>
  </si>
  <si>
    <t xml:space="preserve">6312598453</t>
  </si>
  <si>
    <t xml:space="preserve">12170</t>
  </si>
  <si>
    <t xml:space="preserve">502-075-231</t>
  </si>
  <si>
    <t xml:space="preserve">http://mbrands.pl</t>
  </si>
  <si>
    <t xml:space="preserve">{'id': '86c2zp1wp', 'name': 'Mbrands Maciej Krywult', 'status': 'merchants', 'color': '#87909e', 'custom_type': 3, 'team_id': '4659923', 'deleted': False, 'url': 'https://app.clickup.com/t/86c2zp1wp', 'access': True}</t>
  </si>
  <si>
    <t xml:space="preserve">{'id': '86c2zj2nw', 'name': 'Mbrands Maciej Krywult', 'status': 'akceptacja', 'color': '#008844', 'custom_type': None, 'team_id': '4659923', 'deleted': False, 'url': 'https://app.clickup.com/t/86c2zj2nw', 'access': True}</t>
  </si>
  <si>
    <t xml:space="preserve">86c2tnwhd</t>
  </si>
  <si>
    <t xml:space="preserve">Football Factory Group Sp z zoo</t>
  </si>
  <si>
    <t xml:space="preserve">hurtownia@sportowy24h.pl</t>
  </si>
  <si>
    <t xml:space="preserve">5732856186</t>
  </si>
  <si>
    <t xml:space="preserve">1007903</t>
  </si>
  <si>
    <t xml:space="preserve">+48606664502</t>
  </si>
  <si>
    <t xml:space="preserve">{'id': '86c4xq814', 'name': 'Football Factory Group Spz zoo', 'status': 'akceptacja', 'color': '#008844', 'custom_type': None, 'team_id': '4659923', 'deleted': False, 'url': 'https://app.clickup.com/t/86c4xq814', 'access': True}</t>
  </si>
  <si>
    <t xml:space="preserve">86c2tnfw8</t>
  </si>
  <si>
    <t xml:space="preserve">MICHUMEDIA Michał Strzelecki</t>
  </si>
  <si>
    <t xml:space="preserve">BLT_3032467_be656e1809a7d08d343218833267d783a8d0cd049cff0c8497fad8c171d6d448eafb34b05a258634dcc4a87b0f38521cad3fd3bbd96d588b5ee7da438537ec0871ef2116b29206830103f3309132ae943aa9065bbbf264e0f7859f09d6d820f77beb1af852a5065c39be9d80a30b0930e30d7fcf95b9078a555d
BLT_3032467_04e8ea5c6556c9681af7844230324712f765177730dbf813fa326941136487a4c646c993d79db245a304cb280fe8f5d1720660d59426e289ad5ebb42f7b109bf0b8b1b98fe241e46d93a0f7c0386503b7a965d417b67f455526a9456f6cf20e22a6005e8a9c1c68a5ac1060a1aa5eaab6a932a15902bb5e5c8ae
BLT_3032467_2ebb235927f14bdff44d4811298e11e7b5cab39ec3a8d83a688c43e59e7bdaefab2119e9f76f0853b0370df69d166db81cf1ad7573be90604d01f1bcbeed5676d86c3d6fd1caa7a9f78c145cf3290bf91b11c3d81abb409318b4ed521cbad442a74dd4128b674a07437e9f9ccaf12458f07347599063ad871b5f</t>
  </si>
  <si>
    <t xml:space="preserve">biuro@undercarp.pl</t>
  </si>
  <si>
    <t xml:space="preserve">6572935226</t>
  </si>
  <si>
    <t xml:space="preserve">3032467</t>
  </si>
  <si>
    <t xml:space="preserve">530269251</t>
  </si>
  <si>
    <t xml:space="preserve">https://undercarp.pl/</t>
  </si>
  <si>
    <t xml:space="preserve">{'id': '86c2u9b74', 'name': 'MichuMedia Michał Strzelecki', 'status': 'merchants', 'color': '#87909e', 'custom_type': 3, 'team_id': '4659923', 'deleted': False, 'url': 'https://app.clickup.com/t/86c2u9b74', 'access': True}</t>
  </si>
  <si>
    <t xml:space="preserve">{'id': '86c2tz1em', 'name': 'MichuMedia Michał Strzelecki ', 'status': 'akceptacja', 'color': '#008844', 'custom_type': None, 'team_id': '4659923', 'deleted': False, 'url': 'https://app.clickup.com/t/86c2tz1em', 'access': True}</t>
  </si>
  <si>
    <t xml:space="preserve">86c2tndmm</t>
  </si>
  <si>
    <t xml:space="preserve">Grupa MND Sp.z.o.o.</t>
  </si>
  <si>
    <t xml:space="preserve">maciej.bartkowski@grupamnd.pl</t>
  </si>
  <si>
    <t xml:space="preserve">5711716356</t>
  </si>
  <si>
    <t xml:space="preserve">5973</t>
  </si>
  <si>
    <t xml:space="preserve">501648605</t>
  </si>
  <si>
    <t xml:space="preserve">https://grupamnd.pl/</t>
  </si>
  <si>
    <t xml:space="preserve">1741834800000</t>
  </si>
  <si>
    <t xml:space="preserve">{'id': '86c2tv81k', 'name': 'Grupa MND Sp. z o.o', 'status': 'akceptacja', 'color': '#008844', 'custom_type': None, 'team_id': '4659923', 'deleted': False, 'url': 'https://app.clickup.com/t/86c2tv81k', 'access': True}</t>
  </si>
  <si>
    <t xml:space="preserve">86c2tkpwn</t>
  </si>
  <si>
    <t xml:space="preserve">PM Investment Group Napert, Soszyński Spółka komandytowa</t>
  </si>
  <si>
    <t xml:space="preserve">michal.zurawski@pminvestment.pl 
SM BLT_11715_1d9f2f9fb781440fec8b98252e0db60eba91d56f9c65035a771c3642410a27603bc3351ca9981ece0e3df196a7801450ce6b026ac9cd6fb9c0803b80d38a101639ef7056e3fd3b7c58a399d7d6157e5f6db8113c77b2f271768e04c382323d086dd2c4f9773a1de79c55d69664e70ebe9e3b70bf9af75828ba06f0
Great BLT_11715_801aaa35bf502e865cba943830c39b4263b9455c3494a08ef4f2120cb1749b9460a50665c298923331e00069699aa0cb4eadd3271aa0b4f810ad6c8116708ad9e6ef79c1bdace7605fa2d62880e357534bfb68c570f2d488209a7731415cbca0c84ed7780e03d9530457608a066e768caae31d9f44c021a19b856f
EXTRA BLT_11715_e877631561760df8644dc2bec10753711dc46868987237d416148c39e0accdddb1ca49c38ab082f78bd5a61fd27d85d0f9924ed7da03e95df814e666624e13cf991f0e837e33ff3254af7a8e8d468ac39631f54b436bb99b60492c509f2a672affe570dd4e5b34ac6fffb713c6b716e88120b134ea3293ff6c2d35</t>
  </si>
  <si>
    <t xml:space="preserve">sklep@millymally.pl</t>
  </si>
  <si>
    <t xml:space="preserve">5322049517</t>
  </si>
  <si>
    <t xml:space="preserve">11715</t>
  </si>
  <si>
    <t xml:space="preserve">+48504263853</t>
  </si>
  <si>
    <t xml:space="preserve">{'id': '86c4whm0j', 'name': 'PM Investment Group Napert, Soszyński Spółka komandytowa', 'status': 'merchants', 'color': '#87909e', 'custom_type': 3, 'team_id': '4659923', 'deleted': False, 'url': 'https://app.clickup.com/t/86c4whm0j', 'access': True}</t>
  </si>
  <si>
    <t xml:space="preserve">{'id': '86c44dzra', 'name': 'PM Investment Group Napert, Soszyński Spółka komandytowa', 'status': 'akceptacja', 'color': '#008844', 'custom_type': None, 'team_id': '4659923', 'deleted': False, 'url': 'https://app.clickup.com/t/86c44dzra', 'access': True}</t>
  </si>
  <si>
    <t xml:space="preserve">95</t>
  </si>
  <si>
    <t xml:space="preserve">86c2tkar1</t>
  </si>
  <si>
    <t xml:space="preserve">CRAVEDRIVE SPÓŁKA Z OGRANICZONĄ ODPOWIEDZIALNOŚCIĄ</t>
  </si>
  <si>
    <t xml:space="preserve">Połączenia zostały wygenerowane zgodnie z zaleceniami. Dane dostępowe poniżej. Akceptacja jest automatyczna więc powinniście mieć państwo gotowe połączenie od razu bez oczekiwania na akceptację z naszej strony.
ID: 3026905 (Cravedrive) SH
Kod połączenia: BLT_3026905_46cd31ccf2b15058846e99257069b28823524b2e6dd0de3da0efeaabc600bac6518b555f3f641c39f2454a77a7a909fb9f4183d627f9b81fa220831fbe8c9574b6886643bec7366ccf6cdc060d1535a3a1ce215d1cb441afc9796cb66d549924d2b6bd4e3bb1c9863c0a2027575fceaecc76503afe73f53a62f0
ID: 3026905 (Cravedrive) GREAT
Kod połączenia: BLT_3026905_f20f8975fe68c94ebf169678f583eb38658ab3eea2c1c9fdebec64a272f653aa38dcbada8f1636e1f7a81f543b18da4b3225b93e9357da92fbe89faba76b4de75e9befaf830decff2394b111a2ee7616b631f030b3e7340c99ca3f24a8a9bc49bd856da13b4cb53c40141acb8b26d32a962b2ea9cebe5e073893
ID: 3026905 (Cravedrive) EXTRA
Kod połączenia: BLT_3026905_d33ac5e1e52a8d100b620f2b4a2d32959891af77e9ff6bcd1322a697de01ca012cfee134019581f78bd5694845ca3ca3ca1aa5f3f267b908641b235cded187186e533a4529aede782a5932559f460628b14b8cf359f05f0574216adec506262e679297172e7f6da65659e34a75751c79d22dde8c7ecf0c4a8336
Zgodnie z ustaleniami produkty przekazywane w języku Angielskim
Przekazywanie produktów tylko z tagiem "Super Merchant"</t>
  </si>
  <si>
    <t xml:space="preserve">biuro@cravedrive.pl</t>
  </si>
  <si>
    <t xml:space="preserve">9671452389</t>
  </si>
  <si>
    <t xml:space="preserve">3026905</t>
  </si>
  <si>
    <t xml:space="preserve">+48883791194</t>
  </si>
  <si>
    <t xml:space="preserve">https://www.cravedrive.pl/</t>
  </si>
  <si>
    <t xml:space="preserve">{'id': '86c2wn5bp', 'name': 'CRAVEDRIVE SPÓŁKA Z OGRANICZONĄ ODPOWIEDZIALNOŚCIĄ', 'status': 'merchants', 'color': '#87909e', 'custom_type': 3, 'team_id': '4659923', 'deleted': False, 'url': 'https://app.clickup.com/t/86c2wn5bp', 'access': True}</t>
  </si>
  <si>
    <t xml:space="preserve">{'id': '86c2v9rtt', 'name': 'CRAVEDRIVE SPÓŁKA Z OGRANICZONĄ ODPOWIEDZIALNOŚCIĄ', 'status': 'akceptacja', 'color': '#008844', 'custom_type': None, 'team_id': '4659923', 'deleted': False, 'url': 'https://app.clickup.com/t/86c2v9rtt', 'access': True}</t>
  </si>
  <si>
    <t xml:space="preserve">86c2tgvya</t>
  </si>
  <si>
    <t xml:space="preserve">NSM Piotr Krysiak</t>
  </si>
  <si>
    <t xml:space="preserve">24.06 stany magazynowe widoczne. Przypisane tagi do wariantów.
1. BLT_1247_f8c0027507b2e97fd9b0010d37bf5d92bc4e0bfe1703180bee17606e2d9cf74ec1cd56fd6a5ea2f4ff94ab574ffaa49823c551004cad14a619849f31c703bfe21ca189b87fc7912649860cf1cfe739013bc43c7c93887d01cd739c518525e39b31ee84d1616ce7be9eabe8d89f2addf07570a22c6a5267918d14cb1
2. BLT_1247_a2558a83632131b3cb7d672c980e6cdea97b9deb1c78ebd1fe9d11590f73f045addcba53a2eaf6aa63c851e50dd94c7beaffcc0ff8159c127fc1ad2af3777b83e65de44ef533a13c6a83f0eb3dd31650ee55e261a699b1d0e280ccd8fad8a5607b20ac9a06d9b1a92b73c24a672899eaf1dcc44ca57f1255ce5d8e9
3. BLT_1247_2c3cad2a21d350797a8ad937fe3f1f51901e1939e6e8bd513080bad335fc7a18356e65865c05262499f51b67c8ff338f22aee15b95a19a98362a0ea2effb829fa9ee02340b3f8b83ba184a67317ab9d8ebce3e803df50a206d8d8c53e30587ccd60777f470e1423e1b3b5dbc1c379470469164c0b7cf39720df4c74</t>
  </si>
  <si>
    <t xml:space="preserve">nsmpabianice@gmail.com</t>
  </si>
  <si>
    <t xml:space="preserve">8311576924</t>
  </si>
  <si>
    <t xml:space="preserve">1247</t>
  </si>
  <si>
    <t xml:space="preserve">+48667303300</t>
  </si>
  <si>
    <t xml:space="preserve">1743217200000</t>
  </si>
  <si>
    <t xml:space="preserve">103</t>
  </si>
  <si>
    <t xml:space="preserve">101</t>
  </si>
  <si>
    <t xml:space="preserve">{'id': '86c2upxfz', 'name': 'NSM Piotr Krysiak', 'status': 'akceptacja', 'color': '#008844', 'custom_type': None, 'team_id': '4659923', 'deleted': False, 'url': 'https://app.clickup.com/t/86c2upxfz', 'access': True}</t>
  </si>
  <si>
    <t xml:space="preserve">86c2tgg1w</t>
  </si>
  <si>
    <t xml:space="preserve">KARO-PLUS</t>
  </si>
  <si>
    <t xml:space="preserve">Shumee BLT_2303_2315bfe1f219b2acd1dabe4953965f106493d40ed23b14677e456fbf9971b9e44a9b30861249292a1b0466d9ef06cc2241804ec48a7e737804cedfdc316d55fd7eee21e2f97e1a213cd68a4aac5c00addf6755efbe90781c4dd552f0dcee9f97e867f9200818904cef29ce1aac3cc9b30ea9b4d816a5fd49fdc9f67
GREATSTORE
BLT_2303_720fed0ee0aae5752767350388ff9ad9df1e1b1ddcfcc54bcbe23617b7c044649fcc924346bf664c046e73f5a45babaef2fce9bcaa87d1def64ff746a86b804c8c8854decbdd636b061880be93b1a4f6a9564c7149f6199d7772da17887ff732133873f10e45b8262d4fff09df46a7be7c78b2c2938c2de01858977
EXTRASTORE
BLT_2303_d5e3c5b01fe2caef5145d79a09172b71878ec14b850b420b0c6f2c3f6a7cad3a28afdfe328c23b91705c835bc07523722c5063f4700b7cd0010fae6d661fc7ce40ed38fec3672ebbb6b020effc71cc3e49251c8ab752749c5c93fc75e1bc1d975570fcdf9826055364f716782868443d6af450b12585d1e0b5e9001</t>
  </si>
  <si>
    <t xml:space="preserve">r.paprocki@karoplus.com.pl</t>
  </si>
  <si>
    <t xml:space="preserve">5541777820</t>
  </si>
  <si>
    <t xml:space="preserve">2303</t>
  </si>
  <si>
    <t xml:space="preserve">602590447</t>
  </si>
  <si>
    <t xml:space="preserve">{'id': '86c3qby0j', 'name': 'KARO-PLUS RADOSŁAW PAPROCKI', 'status': 'merchants', 'color': '#87909e', 'custom_type': 3, 'team_id': '4659923', 'deleted': False, 'url': 'https://app.clickup.com/t/86c3qby0j', 'access': True}</t>
  </si>
  <si>
    <t xml:space="preserve">{'id': '86c2v3zmd', 'name': 'KARO-PLUS RADOSŁAW PAPROCKI', 'status': 'akceptacja', 'color': '#008844', 'custom_type': None, 'team_id': '4659923', 'deleted': False, 'url': 'https://app.clickup.com/t/86c2v3zmd', 'access': True}</t>
  </si>
  <si>
    <t xml:space="preserve">86c2tfrg4</t>
  </si>
  <si>
    <t xml:space="preserve">Halford Sp. z o.o.</t>
  </si>
  <si>
    <t xml:space="preserve">piotr@halford.pl</t>
  </si>
  <si>
    <t xml:space="preserve">8952269653</t>
  </si>
  <si>
    <t xml:space="preserve">5000705</t>
  </si>
  <si>
    <t xml:space="preserve">+48512800878</t>
  </si>
  <si>
    <t xml:space="preserve">https://higieniusz.pl/</t>
  </si>
  <si>
    <t xml:space="preserve">{'id': '86c32eemm', 'name': 'Halford Sp. z o.o. ', 'status': 'akceptacja', 'color': '#008844', 'custom_type': None, 'team_id': '4659923', 'deleted': False, 'url': 'https://app.clickup.com/t/86c32eemm', 'access': True}</t>
  </si>
  <si>
    <t xml:space="preserve">86c2t4yfx</t>
  </si>
  <si>
    <t xml:space="preserve">RM PRO RAFAŁ MACIASZEK</t>
  </si>
  <si>
    <t xml:space="preserve">krainamaluszka.pl@gmail.com</t>
  </si>
  <si>
    <t xml:space="preserve">5521626644</t>
  </si>
  <si>
    <t xml:space="preserve">4026238</t>
  </si>
  <si>
    <t xml:space="preserve">889036004</t>
  </si>
  <si>
    <t xml:space="preserve">1742958000000</t>
  </si>
  <si>
    <t xml:space="preserve">86c2t4dk0</t>
  </si>
  <si>
    <t xml:space="preserve">Kids Planet</t>
  </si>
  <si>
    <t xml:space="preserve">Shumee
BLT_7777_e346d814349a30eb1bf44d90fc152a788dab4bcc31831e5576324a85476dfe9771c8076614d14a06e97e99e8e2f782b9c3178a8919e3219c354792697aa4b10368fc8715e1652a78c4802730682d2b227afcb6080ada852bbc18b3eac98b5bd72eff7634b7411a536509ef30405eb1a92197011b7bf2e72011c848d
Gratestore
BLT_7777_b631fe361b2ff3a3930497cdb4a3da341d213e4c9d483fc2cf49b4f605f02f664c1644905fb928bb234bd77cbd81325416fab05682f2d1166af2f5fde9a0fbbc2bc6c5699f1931f3aafea990a4e6e51ce1265add465420ca341b7757e63bf014e7c47bc2e2f54ca82fd9254b6fca1210a0d001cf95d109d5672cb57
Extrastore
BLT_7777_9fa28180825d55f5518cb330b62d8a06c87c97513531d07873c36e365d371a44b72b1ea6e1ee9d1efb7ee34aa9ce3691588622eb4db964fe6baf574c7dd47dafe44a2457b21b492bba9630f11328ce41adbd2bfd7cd8a0694e50628d73c1ef93037dc2b85bd51059c911ca679466a6d04fd7a76b6dfe2db994e523f</t>
  </si>
  <si>
    <t xml:space="preserve">kids0planet@gmail.com</t>
  </si>
  <si>
    <t xml:space="preserve">9442164306</t>
  </si>
  <si>
    <t xml:space="preserve">7777</t>
  </si>
  <si>
    <t xml:space="preserve">603186496</t>
  </si>
  <si>
    <t xml:space="preserve">{'id': '86c2xu8uc', 'name': 'Radosław Maślana Kids Planet', 'status': 'akceptacja', 'color': '#008844', 'custom_type': None, 'team_id': '4659923', 'deleted': False, 'url': 'https://app.clickup.com/t/86c2xu8uc', 'access': True}</t>
  </si>
  <si>
    <t xml:space="preserve">86c2t32f3</t>
  </si>
  <si>
    <t xml:space="preserve">Naostrzu.pl Bartosz Godala</t>
  </si>
  <si>
    <t xml:space="preserve">patrykl@naostrzu.pl</t>
  </si>
  <si>
    <t xml:space="preserve">5732620845</t>
  </si>
  <si>
    <t xml:space="preserve">8474</t>
  </si>
  <si>
    <t xml:space="preserve">602610237</t>
  </si>
  <si>
    <t xml:space="preserve">https://www.naostrzu.pl/</t>
  </si>
  <si>
    <t xml:space="preserve">{'id': '86c332wm6', 'name': 'Naostrzu.pl Bartosz Godala', 'status': 'merchants', 'color': '#87909e', 'custom_type': 3, 'team_id': '4659923', 'deleted': False, 'url': 'https://app.clickup.com/t/86c332wm6', 'access': True}</t>
  </si>
  <si>
    <t xml:space="preserve">{'id': '86c2xaumy', 'name': 'Naostrzu.pl Bartosz Godala', 'status': 'akceptacja', 'color': '#008844', 'custom_type': None, 'team_id': '4659923', 'deleted': False, 'url': 'https://app.clickup.com/t/86c2xaumy', 'access': True}</t>
  </si>
  <si>
    <t xml:space="preserve">86c2t1cgg</t>
  </si>
  <si>
    <t xml:space="preserve">FLEXISTYLE Aleksandra Maciągowska</t>
  </si>
  <si>
    <t xml:space="preserve">Nowe tokeny:
Shumee BLT_8004_43258871a19c36ed618ca9cd462c3e75e2132240f83b8b13667f8ec66713d98cf660bb7e4539bc2ccdbb297fd5104ffc8362eb8d2f88cd158a91b3c4283c3e8f9b8ec3255d95878614dbd25ea4ccb91b9e091d870bc4c704bba5d753c7e007fc45dd7e62a0be1d13dc22301a2ade34bb4c49f28f121caf4e52d4230
Extra BLT_8004_6874632e98074dc08776eb3d5ff6d54d58c915ef9e189525873b4898645f8328b23734648b7af87e99cf9ab25d449a68893b1a6580b67d3145f950e648423aff4f3f357959443b646e8ddf65eed6eda9cc5c0aa4ce6c4241eb60d5a650db2baaf14025aa7e93774af356e86f0171645a01a08e5b963cfac310798c1
Great BLT_8004_a1f17b52ef4db2534a19b06e587b6ed155c02fed5f825e1426f18d35328dac636bb2aa8846482999c00150ef20abcae357373549154850b575f27ec44357539a01e1f84f81c26c565c2743f25ad14dc6651b4ed0c771a678b5256306b7f97d232cb3d1573d8f0c8dfe5c1ed6f27f5804ec2eab9e4d566d5102a6c0a</t>
  </si>
  <si>
    <t xml:space="preserve">dariusz.maciagowski@vp.pl</t>
  </si>
  <si>
    <t xml:space="preserve">5562217210</t>
  </si>
  <si>
    <t xml:space="preserve">8004</t>
  </si>
  <si>
    <t xml:space="preserve">+48726222270</t>
  </si>
  <si>
    <t xml:space="preserve">{'id': '86c2x3yfe', 'name': 'FLEXISTYLE Aleksandra Maciągowska', 'status': 'merchants', 'color': '#87909e', 'custom_type': 3, 'team_id': '4659923', 'deleted': False, 'url': 'https://app.clickup.com/t/86c2x3yfe', 'access': True}</t>
  </si>
  <si>
    <t xml:space="preserve">{'id': '86c2twby3', 'name': 'FLEXISTYLE Aleksandra Maciągowska', 'status': 'akceptacja', 'color': '#008844', 'custom_type': None, 'team_id': '4659923', 'deleted': False, 'url': 'https://app.clickup.com/t/86c2twby3', 'access': True}</t>
  </si>
  <si>
    <t xml:space="preserve">86c2t0p11</t>
  </si>
  <si>
    <t xml:space="preserve">Parwood Paweł Parnecki</t>
  </si>
  <si>
    <t xml:space="preserve">BLT_1001140_73a938b1342644f4eec67ae89148d7fd40cfe0c3e23ceb48f1af40e59fc4e5895c3e207ac5102f60c58b58372f001ba678664e680c8d318aef4f75b885035dfa056c9d60381727310d56d6f229622584177bc17a55a11dd4b197af28168c0aa2799e64f05254e4ff010f39230fb6a2ad1a6e24de8e2a93315189
BLT_1001140_3911b0ca5c479142b0d2403590f1b00365e0a956b8dc19e6288fb35469b4f45114adcd72321aa7ef35a94df3f8a21771e60978335a7d35d4bb08fd46f0662fc0d9710b98693c0f64f1a151769c28a0024e1427fbfaadaec53611f55118157de386631a1d67965d3929cd929b549fcab43494095952d739e5ea9f
BLT_1001140_fb8b2b8f1804ea68b805f665266803445de1ea5dbb4105deebf7324893a9af79eb53f3201440f11c00bcc04e72df9d17233365de147cd556382a8fd1c3a2f7955fe0cf03b9ca4e462ee466ef13367c87c93bd7e0b242a114c65e7a18b7dcacdd1af293091d91d0f0a776854fdfcbc664b46fb36bfcede5439a1a</t>
  </si>
  <si>
    <t xml:space="preserve">office@parwood.pl</t>
  </si>
  <si>
    <t xml:space="preserve">1001140</t>
  </si>
  <si>
    <t xml:space="preserve">+48534223796</t>
  </si>
  <si>
    <t xml:space="preserve">https://www.parwood.pl/</t>
  </si>
  <si>
    <t xml:space="preserve">{'id': '86c3553xg', 'name': 'PARWOOD Paweł Parnecki', 'status': 'merchants', 'color': '#87909e', 'custom_type': 3, 'team_id': '4659923', 'deleted': False, 'url': 'https://app.clickup.com/t/86c3553xg', 'access': True}</t>
  </si>
  <si>
    <t xml:space="preserve">{'id': '86c306r9n', 'name': 'PARWOOD Paweł Parnecki', 'status': 'akceptacja', 'color': '#008844', 'custom_type': None, 'team_id': '4659923', 'deleted': False, 'url': 'https://app.clickup.com/t/86c306r9n', 'access': True}</t>
  </si>
  <si>
    <t xml:space="preserve">86c2t09uc</t>
  </si>
  <si>
    <t xml:space="preserve">ANTYKI 24 Sp. z o.o.</t>
  </si>
  <si>
    <t xml:space="preserve">27.05.
Czekamy na poprawienie grupy cenowej
Nowe kody połączeń 
BLT_20516_073342e4fb231c154da3ff3e316d8414ceca426cad65db251985417e368c3a801912a063a9eeee64bf1026bb2c01246946e8692d8d8f7451ddfa5376bf067d8a0436302795140b91a6e55258279ad195f53d1aa8a0356639bacdf805e8e6cda04bb0bf0ea66cc37a4e65fa5adf94b6c865ece9f47367c75d0b1f36 
BLT_20516_b16b5e88a01bc6a6f856a9d52f2157af9b3e399e53d2fbee08dc2a0a05c150c4bc4d8167bda66bbf66657123ad8ce361ebed6d78f8cbac50933eb4e07c23dceff35113ddfced7081823f972c6fc90a0b6e2b88cc2ec95475a06641f13e8979fb7f8413f621657b2b353cd95a4c0fbc50f554e1c9a88e616ebaa876
BLT_20516_78c677726f5996143f8c602277e06c307016c42212950e8204148ad35078e27e83c135bd6caaa9d06a80a65561e5b22f1ddd788acddce9b2bb1828b44daacf4d54904677cbcd0a4e20b3e4a217b7fa18f819168791f49581c28dc902af89f89e6133e5181f5caad49b8657a0d8b57fc8cab3d70d59e2a6cda77e4d
Historia połączeń: 
22.04 - potrzebują ok 2 tyg na naprawę połączenia a BLC, w pierwszej kolejności mają nam udostępnić produkty które możemy wysyłać na swojej etykiecie, później udostępnią produkty paletowe, które realizują z DHL mają nam udostępnić cennik  
Stare kody połączeń, bedą nowe: 
Shumee - BLT_20516_b3ff3168ad5f72d04c75117d00c4289f6170e4e52178aa418af39e618519b61d8f9880eaba2d8794b39731ace49e7ef57fcb2076e034197be4d16962294fb706da46a7865f7f856c1a647ed34494c388defaeebe883047910dc2efa90dfe4655cc7adf6875f109083f94b15c6d12c9d4ad5fab28d2bc87b3eb2356 
Great - 
BLT_20516_0215f42de729df9241be49a6dc2f10e530034e28350ee69609c911202a45070497f22fe19c653cb72a7e3d44f9a932ab0f3d775eb9e0ecbaf85c401858c1a7a49f8e3e6425d04ec2d472afd92b04a1fe0fd9a7e93f3e1e35568b0f97a0ecb55cae956ef7ce74a970ff3991df7a3b3eb8113f3d05a0a14c52403c6a 
Extra - 
BLT_20516_1387618fd1cac37c4367e13bb366613890f7c800b11cf1f06f4c2e4ba4a4638bdc022453175d528d02b4d8e9f7b5cba9226eff7917b7ac12f4f27a7f9fa2823c65912f2c8d16b99f30d0f02b524436c27b90e159ad1acb4e7cbc486ee9885669bf6a0eeeae883e4a674e458668574721f565a65fef057b9e9de749</t>
  </si>
  <si>
    <t xml:space="preserve">wioletta.jablonowska@antyki24.pl</t>
  </si>
  <si>
    <t xml:space="preserve">5792278474</t>
  </si>
  <si>
    <t xml:space="preserve">20516</t>
  </si>
  <si>
    <t xml:space="preserve">+48552777994</t>
  </si>
  <si>
    <t xml:space="preserve">https://antyki24.pl/</t>
  </si>
  <si>
    <t xml:space="preserve">{'id': '86c3mnyku', 'name': 'Antyki24', 'status': 'merchants', 'color': '#87909e', 'custom_type': 3, 'team_id': '4659923', 'deleted': False, 'url': 'https://app.clickup.com/t/86c3mnyku', 'access': True}</t>
  </si>
  <si>
    <t xml:space="preserve">{'id': '86c2vvmd3', 'name': 'Antyki24', 'status': 'akceptacja', 'color': '#008844', 'custom_type': None, 'team_id': '4659923', 'deleted': False, 'url': 'https://app.clickup.com/t/86c2vvmd3', 'access': True}</t>
  </si>
  <si>
    <t xml:space="preserve">72</t>
  </si>
  <si>
    <t xml:space="preserve">86c2rz0eh</t>
  </si>
  <si>
    <t xml:space="preserve">DIRECTSCOPE SPÓŁKA Z OGRANICZONĄ ODPOWIEDZIALNOŚCIĄ</t>
  </si>
  <si>
    <t xml:space="preserve">monikacuper2@gmail.com</t>
  </si>
  <si>
    <t xml:space="preserve">5252611125</t>
  </si>
  <si>
    <t xml:space="preserve">4015109</t>
  </si>
  <si>
    <t xml:space="preserve">500445557</t>
  </si>
  <si>
    <t xml:space="preserve">86c2rxvee</t>
  </si>
  <si>
    <t xml:space="preserve">Zorin Int Sp Z.O.O (ID 6960)</t>
  </si>
  <si>
    <t xml:space="preserve">31.03 - wysłana prośba o podesłanie trzech tokenów.
Meowbaby_SH
BLT_6960_dd02999e31fda067b7bf1ecd0c55cc6e76762cd7cb4a89c170e72dfd141ac757ade7b121fc59d2d7e5d6b002d4950c747c5c1ac279d84cd3f1b58ffa4b2c750224ec81e6db3ef84e9d142a42927c4ecef939cdfe8321bff111ef46b9e11668a290cdc947b5cb6e0b9b1ed09ee7d1600071cb6951c4250df51b584d4
Meowbaby_EXTRA 
BLT_6960_0821d8510e21a3698e457dcfcf6e43d64deba573dda52868f2b9ee7502711d1d2f4ba43f4cc4c9a0ea4172ae0a0d3fd4037b0b7f1eacc3f57ca7f2ec17360dcf8287958a7fe084b6ba2af18b6ae8037528af83fd0cacd3c37c397868f5979a8558ec16b2b2b87d8f74311a65465474d4d2adc34ed7ef44fe822650f 
Meowbaby_GREAT 
BLT_6960_566c04f15c01ce4916b2dd9d7a923769bbb848f3a520375276249780486bed5d82f054443a79c0940bd3a2c903f6888ed677eac9b67a026606106fe5b11bbaae1d3a90389c8e3b568ca6e84c1dd18495e0ba6bd86950d10587affb7676927a630026df051761d1a66cc60542c091aec7036439ef3b074cece64f55b</t>
  </si>
  <si>
    <t xml:space="preserve">adriangostomski@zorinint.com</t>
  </si>
  <si>
    <t xml:space="preserve">9571095240</t>
  </si>
  <si>
    <t xml:space="preserve">6960</t>
  </si>
  <si>
    <t xml:space="preserve">+48791526371</t>
  </si>
  <si>
    <t xml:space="preserve">{'id': '86c30pmza', 'name': 'ZORIN INT Sp. z o.o.', 'status': 'merchants', 'color': '#87909e', 'custom_type': 3, 'team_id': '4659923', 'deleted': False, 'url': 'https://app.clickup.com/t/86c30pmza', 'access': True}</t>
  </si>
  <si>
    <t xml:space="preserve">{'id': '86c2tnu21', 'name': 'ZORIN INT SP ZOO', 'status': 'akceptacja', 'color': '#008844', 'custom_type': None, 'team_id': '4659923', 'deleted': False, 'url': 'https://app.clickup.com/t/86c2tnu21', 'access': True}</t>
  </si>
  <si>
    <t xml:space="preserve">86c2rx1fp</t>
  </si>
  <si>
    <t xml:space="preserve">FIRMA HANDLOWA "SOFT" MARTA MAZUR, MARIUSZ MAZUR SPÓŁKA JAWNA</t>
  </si>
  <si>
    <t xml:space="preserve">BLT_4004033_0fb39534a0c21bf0c2ac686516d5adcac553e7049bb4977edd1801224347c4ff23ae6dae530d1411f3befdb2d4c9d3f5cf6329b560343eaec7372f6bbfec9b7cfd7e5e0f434f28d413edc9666bd7aaf1405a9a877d7230fbef796981c8341d7646cea1e84b02d5780da8f133e69d7f00d02c8e0eb125db805c02
BLT_4004033_7bb76aa3d46fc278184f57741da038167ac2313fc463985c6154baaccddadfe9300ee94faf58190a40ad838beb7a33dacc76cdd53ce88f835743fd0a117727f24c012cd534bc11a385438e640787a823213256b8d42972388eccff0144ffce6e188642d5ca071df9e5bd61ae07d335fdebf16a6b118cc3f00fba
BLT_4004033_d181b2b92a1db22b163376483ee776c6d650863bf3614acab7c54915e0364b0fa02c3e0421ff833d85cfc8b9a6baa56f72149979c00327de0b5b09829fb0794e71c36c0380733c3e6cd7865d1132bba0e48cda1454984fc05983a98989363cbdf7a3af3a5ef3afa5905f2fe752998f0815cd4d6699a67b09d96e</t>
  </si>
  <si>
    <t xml:space="preserve">mateusz@softmm.com.pl</t>
  </si>
  <si>
    <t xml:space="preserve">8133484455</t>
  </si>
  <si>
    <t xml:space="preserve">4004033</t>
  </si>
  <si>
    <t xml:space="preserve">+48667662285</t>
  </si>
  <si>
    <t xml:space="preserve">{'id': '86c2w3gz2', 'name': 'Firma Handlowa Soft, Marta Mazur, Mariusz Mazur sp. j.', 'status': 'merchants', 'color': '#87909e', 'custom_type': 3, 'team_id': '4659923', 'deleted': False, 'url': 'https://app.clickup.com/t/86c2w3gz2', 'access': True}</t>
  </si>
  <si>
    <t xml:space="preserve">{'id': '86c2ryhrq', 'name': 'F.h. Soft Marta Mazur, Mariusz Mazur sp.j', 'status': 'akceptacja', 'color': '#008844', 'custom_type': None, 'team_id': '4659923', 'deleted': False, 'url': 'https://app.clickup.com/t/86c2ryhrq', 'access': True}</t>
  </si>
  <si>
    <t xml:space="preserve">86c2ruzwp</t>
  </si>
  <si>
    <t xml:space="preserve">HF ŁUKASZ PĘDZICH</t>
  </si>
  <si>
    <t xml:space="preserve">FilarZdrowia (Eortyka) + Shumee &gt;
BLT_1010283_3acd4aac5eb1ed1535ca23f191f6bc870699882dd5fdf051259b09f87f8e1b5c887059ba72bdb08c0435f0fbc1b414f79d44a8ce671698b9c8bdd7401b3d9323cfcee5a4d610a13a2fa9287bb22bb58a200ecf03b746d51478419997ec62be207b2398107679b3a4d456ed5afd21d505a862f2f17ee0fc889af0
FilarZdrowia (Eortyka) + Gratestore &gt;
BLT_1010283_0df90f76302e05139b70dc22a819e082ef6c13fe6153352be18200873b602de0119338750771a6cb26a22a9f32c6a4fb1756a747c013d1da435771c8f9a083384e4a757e7520c4bfd5d313cf298dfcb95e6defa29e6711ace800665e791f86fed96f8433978802e9d4147c78925b346f9fc6ea1cba3ebe9d4d99
FilarZdrowia (Eortyka) + Extrastore &gt;
BLT_1010283_d863cc257e4cb1688c091d0cc625ebc6d1b99e322688682b2ec931b27cd52e8e73d228c1e51dfb74fe17131716ea4bb436082ada355fbbaa22cee3059368ee7a92a82a535c746d59de4adcb36ce913c4c096022610dd0e71f10225000e76e029f96ea3a8806216a4fa5c79feef5f2c92de8136f80311473ef7f1</t>
  </si>
  <si>
    <t xml:space="preserve">lukaszpedzich4@gmail.com</t>
  </si>
  <si>
    <t xml:space="preserve">9552454933</t>
  </si>
  <si>
    <t xml:space="preserve">1010283</t>
  </si>
  <si>
    <t xml:space="preserve">+48794589068</t>
  </si>
  <si>
    <t xml:space="preserve">https://filarzdrowia.pl/</t>
  </si>
  <si>
    <t xml:space="preserve">1743300000000</t>
  </si>
  <si>
    <t xml:space="preserve">{'id': '86c2uzh31', 'name': 'HF Łukasz Pędzich ', 'status': 'akceptacja', 'color': '#008844', 'custom_type': None, 'team_id': '4659923', 'deleted': False, 'url': 'https://app.clickup.com/t/86c2uzh31', 'access': True}</t>
  </si>
  <si>
    <t xml:space="preserve">86c2rukrg</t>
  </si>
  <si>
    <t xml:space="preserve">E-LUPIN GRZEGORZ BĄK</t>
  </si>
  <si>
    <t xml:space="preserve">pierwszy - "E-LUPIN SH", BLT_4035308_9e862d8a5faf951174ba5a639f101d6ab20bf98b05c27b32ee28b8d08090ede1d8d529c70f525d05d8d4dd7b0def86e65250c9d1341bbbb7dfdca5a089b047546440614c0b4b05e68ae3fcca92fb4485cb757d23314ba97cbd3711b168958b1bf38cd8e0da656e803a0fc4044f4e3b15e5688d35638eb676cf11
drugi -  "E-LUPIN GREAT" BLT_4035308_4ae0ad2e6dc446d05bc46047b66f2c8b98f1df83d0ff2ceeea2f60ca6691fafd5a50bc60e29b3b89e3003de73ba47b6eef8dc22abc22f19337aaa583e93a6a95048c334640bb65120c20bd4b72ed8ed25485305b2ad51d6929d72808a0b0a768ff9722c9d296250ab6c1f001d327afd1f5b312473bcbd760d10a
trzeci -  "E-LUPIN EXTRA" BLT_4035308_ed623a2841b0507a4274eda98002efdc95de744522c6df8eecab818888e6984c0f8eba9ceef5bc8951ddb7071c4a8765afa1fc3e7a7df63f652aa1930befe2683de9150e3287c91eb01dd89019d4c51d3ede384feae127d64681040d732e1e47085493f7c206051829f8ef1fd7a4fc6b9c4cfd31752aae5c825f</t>
  </si>
  <si>
    <t xml:space="preserve">info@e-lupin.pl</t>
  </si>
  <si>
    <t xml:space="preserve">5321759085</t>
  </si>
  <si>
    <t xml:space="preserve">4035308</t>
  </si>
  <si>
    <t xml:space="preserve">+48501677916</t>
  </si>
  <si>
    <t xml:space="preserve">{'id': '86c2u8zxz', 'name': 'E-lupin Grzegorz Bąk', 'status': 'akceptacja', 'color': '#008844', 'custom_type': None, 'team_id': '4659923', 'deleted': False, 'url': 'https://app.clickup.com/t/86c2u8zxz', 'access': True}</t>
  </si>
  <si>
    <t xml:space="preserve">86c2ru0w4</t>
  </si>
  <si>
    <t xml:space="preserve">3mk Protection Sp. z o.o. (ID: 7583)</t>
  </si>
  <si>
    <t xml:space="preserve">pierwszy token:
BLT_7583_66a0bd0a7f63eb1807ca95f43f063d8698740465d80039d1ce36c4fbf55cef44749b7577c5013e102cdad71fe1f2318cae6260e94cb83689d71d0917eda99ac31da0a608e214d2c6f7cad9114d473a7bb5b5e8970e1f9202fb54ed80193d6ec96ebc5a090a936dcfa820bd86a1d2bbbf4f2dbcbe8864358f10ad322
drugi token:
BLT_7583_8bcc9ce8fa20737dbb504036b804edfe24f13625100321231af558e52901256570743de8765144dd6a28c7504a6ab63bdb5d3a616ad3dbbd046f7b57551432f905539d942f7ce62c3af1b774ceb9c5e92b74b1e7317b7c2b33a0dfb745315765bd4c5960aed2f62babeb5a2d6407201b2a198456182ed52afd63497
trzeci token:
BLT_7583_270c4f805a5f92958c003550fd087a2defbefbc3ee564b857561f1b62a0e3008e1c2f410f629cfe8c0f447e15a5e2d0181725b8eef2454e4ea928ef9e7049ff3ca79d822fbaac48787e81cbf97cb07db08fc39ba093895370476391ccb56ae59e7f487257b5e4aa59aa48a730488eab4bcd4bb2b0f44a8fa90db539</t>
  </si>
  <si>
    <t xml:space="preserve">patryk.banach@3mk.pl</t>
  </si>
  <si>
    <t xml:space="preserve">6222833086</t>
  </si>
  <si>
    <t xml:space="preserve">7583</t>
  </si>
  <si>
    <t xml:space="preserve">+48728365365</t>
  </si>
  <si>
    <t xml:space="preserve">https://3mk.pl/</t>
  </si>
  <si>
    <t xml:space="preserve">{'id': '86c31f7bu', 'name': '3mk Protection sp. z o.o.', 'status': 'merchants', 'color': '#87909e', 'custom_type': 3, 'team_id': '4659923', 'deleted': False, 'url': 'https://app.clickup.com/t/86c31f7bu', 'access': True}</t>
  </si>
  <si>
    <t xml:space="preserve">{'id': '86c2va6uw', 'name': '3mk Protection sp. z o.o.', 'status': 'akceptacja', 'color': '#008844', 'custom_type': None, 'team_id': '4659923', 'deleted': False, 'url': 'https://app.clickup.com/t/86c2va6uw', 'access': True}</t>
  </si>
  <si>
    <t xml:space="preserve">86c2rfu0n</t>
  </si>
  <si>
    <t xml:space="preserve">Zakład Produkcji Zabawek " ODOL-PLUSZ " Lucyna Leja</t>
  </si>
  <si>
    <t xml:space="preserve">odolplusz@hot.pl</t>
  </si>
  <si>
    <t xml:space="preserve">6220100161</t>
  </si>
  <si>
    <t xml:space="preserve">10163</t>
  </si>
  <si>
    <t xml:space="preserve">+48500234345</t>
  </si>
  <si>
    <t xml:space="preserve">1742871600000</t>
  </si>
  <si>
    <t xml:space="preserve">86c2rf84d</t>
  </si>
  <si>
    <t xml:space="preserve">Big-Tom</t>
  </si>
  <si>
    <t xml:space="preserve">bigtom06@gmail.com</t>
  </si>
  <si>
    <t xml:space="preserve">8732623897</t>
  </si>
  <si>
    <t xml:space="preserve">9032</t>
  </si>
  <si>
    <t xml:space="preserve">+48146263210</t>
  </si>
  <si>
    <t xml:space="preserve">86c2rehgd</t>
  </si>
  <si>
    <t xml:space="preserve">Henry Partners - Jakub Kubacki (ID 22539)</t>
  </si>
  <si>
    <t xml:space="preserve">supermerchant SH
 BLT_22539_de0169db4d19b7d948c0acea0fa96f32e0c08341b8a15de15098ded29bdfc7dcdf194d1bf2880939ea4cdbdad402d34b2a892d01a18760f8ff585c2f1c84150979a1552aaba72eb8146a937446b0a5c61dbddbb34a67cba2494dcb19a16ec3762998a3417ad9a682441c6e16a1b13d02483df6bfe2935eb40899e8
supermerchant GREAT
 BLT_22539_7e745662c5f4d2ee74c4dec0ad800f67c35f41317d089eebd62b08a1abe9572d823131d08232053822e206474cba8d7dd9909ab2c7572748dfdc65ea91c30d856b8178588cc1830181eed6dcfb358d500314451cf3bd6e4eecc01680d5844f62fffbb4dc5e064de8023544886844a3bfabf9528a8c8a6c2d6e4d64
supermerchant EXTRA
 BLT_22539_be9cf28ea679d021602f967ecd9e943ba3c92add0434a2f02de308f301621e0b0f33e4c8476ff03ddb1cd4908551b7a76dbec343c1819616dfd5e44ba3913a59629266592e193402cecaacc0d70c97c1a7bc9c530b8d064244ef38aafd7a3cc84ce23c62dde502263bc584e98ed7706d876afa474f10ab5aa776af</t>
  </si>
  <si>
    <t xml:space="preserve">info@heskins.pl</t>
  </si>
  <si>
    <t xml:space="preserve">9581637872</t>
  </si>
  <si>
    <t xml:space="preserve">22539</t>
  </si>
  <si>
    <t xml:space="preserve">+48792892532</t>
  </si>
  <si>
    <t xml:space="preserve">{'id': '86c39ar3d', 'name': 'Henry Partners - Jakub Kubacki', 'status': 'merchants', 'color': '#87909e', 'custom_type': 3, 'team_id': '4659923', 'deleted': False, 'url': 'https://app.clickup.com/t/86c39ar3d', 'access': True}</t>
  </si>
  <si>
    <t xml:space="preserve">{'id': '86c2reqth', 'name': 'Henry Partners - Jakub Kubacki', 'status': 'akceptacja', 'color': '#008844', 'custom_type': None, 'team_id': '4659923', 'deleted': False, 'url': 'https://app.clickup.com/t/86c2reqth', 'access': True}</t>
  </si>
  <si>
    <t xml:space="preserve">86c2reat2</t>
  </si>
  <si>
    <t xml:space="preserve">MONNARITA EWELINA ŁAWECKA</t>
  </si>
  <si>
    <t xml:space="preserve">Nowy - BLT_1004696_ef8771d5d91d9f3eb706c059e33f4e5d7357212d4d50e6af3df2d6faeceb042055c0e0314588b378e379baa5a4c0b083343afa94f44125dcdcd082cda6eae1c06c7cc87f007181dcc06775af077acba40032085c74ca8bd29afd53bd58c9067a842af19d6d97d4126923be58cf617bef714419656244963c5c13
BLT_1004696_49836ad0444326d5d66b38cdf0eac125bb2b170fe30d680da3bd63b7b16ff6fbbce20e461073690a0c8994b164e06639fdd4a5a226fdb79d6857ad407a89099fd83dbfec8475a26fc80203e96073bbda18a54fdfa45118079a53db082336c5796bdba5bfb8d69e3dd21a4d87ee306d576a5c6a956742fe2c181b
BLT_1004696_bcde349de0ef09d42662ed35e23f41f74d6127bc1432aeb8a490d1a3c03e11c529df9486044a2396ee768e3c7702bff2d4293ff1c845254713b4d1c61f46fc1c9674386ad1f3b97d6105c625d46cd42b8b36cba64db52f248389f53d30979349f4ab4bc7c6805b0003acfed5ab389ad4860c3435f11ec1ab46c6</t>
  </si>
  <si>
    <t xml:space="preserve">sklep@monnarita.pl</t>
  </si>
  <si>
    <t xml:space="preserve">8111693909</t>
  </si>
  <si>
    <t xml:space="preserve">1004696</t>
  </si>
  <si>
    <t xml:space="preserve">+48514985295</t>
  </si>
  <si>
    <t xml:space="preserve">https://monnarita.pl/</t>
  </si>
  <si>
    <t xml:space="preserve">{'id': '86c303vku', 'name': 'Monnarita Ewelina Ławecka', 'status': 'merchants', 'color': '#87909e', 'custom_type': 3, 'team_id': '4659923', 'deleted': False, 'url': 'https://app.clickup.com/t/86c303vku', 'access': True}</t>
  </si>
  <si>
    <t xml:space="preserve">{'id': '86c2xy5ra', 'name': 'Monnarita Ewelina Ławecka', 'status': 'akceptacja', 'color': '#008844', 'custom_type': None, 'team_id': '4659923', 'deleted': False, 'url': 'https://app.clickup.com/t/86c2xy5ra', 'access': True}</t>
  </si>
  <si>
    <t xml:space="preserve">86c2rd1bx</t>
  </si>
  <si>
    <t xml:space="preserve">ENANO Spółka Z.O.O</t>
  </si>
  <si>
    <t xml:space="preserve">biuro@lazienkiabc.pl</t>
  </si>
  <si>
    <t xml:space="preserve">rafal.kaminski@enano.pl</t>
  </si>
  <si>
    <t xml:space="preserve">5543006653</t>
  </si>
  <si>
    <t xml:space="preserve">3002234</t>
  </si>
  <si>
    <t xml:space="preserve">+48503653321</t>
  </si>
  <si>
    <t xml:space="preserve">86c2rczv9</t>
  </si>
  <si>
    <t xml:space="preserve">Lermo sp. z o.o.</t>
  </si>
  <si>
    <t xml:space="preserve">biuro@drewnopak.com</t>
  </si>
  <si>
    <t xml:space="preserve">5140357064</t>
  </si>
  <si>
    <t xml:space="preserve">5004117</t>
  </si>
  <si>
    <t xml:space="preserve">+48781634213</t>
  </si>
  <si>
    <t xml:space="preserve">https://drewnopak.com/</t>
  </si>
  <si>
    <t xml:space="preserve">86c2rcv6q</t>
  </si>
  <si>
    <t xml:space="preserve">Moto Distribution Sp. z.o.o.</t>
  </si>
  <si>
    <t xml:space="preserve">ex@motodistribution.com.pl</t>
  </si>
  <si>
    <t xml:space="preserve">8992825899</t>
  </si>
  <si>
    <t xml:space="preserve">2010448</t>
  </si>
  <si>
    <t xml:space="preserve">+48665102123</t>
  </si>
  <si>
    <t xml:space="preserve">86c2rckhv</t>
  </si>
  <si>
    <t xml:space="preserve">4Clients - Patryk Lechowski</t>
  </si>
  <si>
    <t xml:space="preserve">kontakt.4clients@gmail.com</t>
  </si>
  <si>
    <t xml:space="preserve">8733290883</t>
  </si>
  <si>
    <t xml:space="preserve">6002187</t>
  </si>
  <si>
    <t xml:space="preserve">+48508271887</t>
  </si>
  <si>
    <t xml:space="preserve">86c2rcavp</t>
  </si>
  <si>
    <t xml:space="preserve">O! MAJ GUT OUTLET (ID 5012141)</t>
  </si>
  <si>
    <t xml:space="preserve">SH - BLT_5012141_c258b1c8a5ee9835de9ff140b5f1385a2f21bebeef02b647f50c8eda326d4211b376cbd468f65c23bb8e49bc2583665779ae1a8e2cd77b5e033fa91209490e6104984d75d86716840d9befa9c651faff4c465f0229acce82dee73b6e93c1b98a38d3814c349c4a4791a5620ca41ce8f40c66a36c145abca0d2ab
GREAT - BLT_5012141_2a276e8cd73da20bccea44095dba024a7848cde9b1bfadaf8fd890cc4a4fb6cf204220bb916c8cdc60b21a86b6c3e090bd92856dfbbe482d8567241dcfb6eb2d5845cedfe6f63d6d951629f2cb61bc6c8b3c502460eae1de4d973ec7456fcbe894dfed11b80824bbf9b42b518bb1943fc64be98c1ec44df27499
EXTRA - BLT_5012141_ec1844b1c89e70d1d4b02876f2c053f2a5305f351c80f96967f1632ae3f3b64b1adb6d0cde3070f68e6cfea8ef826f24f8c46e7601133b121114750de52de9e104347e734dfcb2d404438ca448e70eaaa017057d9dccf2785af2fe5b139c95564e5b77ad09adb7973dc7e8f3e241aaf49048414944a4bc857697</t>
  </si>
  <si>
    <t xml:space="preserve">omajgut.outlet@gmail.com</t>
  </si>
  <si>
    <t xml:space="preserve">7743287971</t>
  </si>
  <si>
    <t xml:space="preserve">5012141</t>
  </si>
  <si>
    <t xml:space="preserve">+48600870648</t>
  </si>
  <si>
    <t xml:space="preserve">{'id': '86c2zp9zj', 'name': 'O! MAJ GUT OUTLET Tomasz Majewski', 'status': 'merchants', 'color': '#87909e', 'custom_type': 3, 'team_id': '4659923', 'deleted': False, 'url': 'https://app.clickup.com/t/86c2zp9zj', 'access': True}</t>
  </si>
  <si>
    <t xml:space="preserve">{'id': '86c2zb2wm', 'name': 'O! MAJ GUT OUTLET Tomasz Majewski', 'status': 'akceptacja', 'color': '#008844', 'custom_type': None, 'team_id': '4659923', 'deleted': False, 'url': 'https://app.clickup.com/t/86c2zb2wm', 'access': True}</t>
  </si>
  <si>
    <t xml:space="preserve">86c2rc3tp</t>
  </si>
  <si>
    <t xml:space="preserve">Agata Grzybek SARANO</t>
  </si>
  <si>
    <t xml:space="preserve">sklep@sarano.pl</t>
  </si>
  <si>
    <t xml:space="preserve">5741523917</t>
  </si>
  <si>
    <t xml:space="preserve">1007892</t>
  </si>
  <si>
    <t xml:space="preserve">577705803</t>
  </si>
  <si>
    <t xml:space="preserve">86c2r9u83</t>
  </si>
  <si>
    <t xml:space="preserve">PHU Salerno</t>
  </si>
  <si>
    <t xml:space="preserve">marketing@saluti.pl</t>
  </si>
  <si>
    <t xml:space="preserve">6112582950</t>
  </si>
  <si>
    <t xml:space="preserve">2581</t>
  </si>
  <si>
    <t xml:space="preserve">792077010</t>
  </si>
  <si>
    <t xml:space="preserve">https://phusalerno.pl/</t>
  </si>
  <si>
    <t xml:space="preserve">86c2qw9mr</t>
  </si>
  <si>
    <t xml:space="preserve">HORST S.C.</t>
  </si>
  <si>
    <t xml:space="preserve">horst@horstsc.pl</t>
  </si>
  <si>
    <t xml:space="preserve">9490535841</t>
  </si>
  <si>
    <t xml:space="preserve">4028004</t>
  </si>
  <si>
    <t xml:space="preserve">+48603858345</t>
  </si>
  <si>
    <t xml:space="preserve">1742785200000</t>
  </si>
  <si>
    <t xml:space="preserve">86c2qtmum</t>
  </si>
  <si>
    <t xml:space="preserve">FIRMA "ZALEWSKI-ANDER" ANDRZEJ ZALEWSKI (ID 4023893)</t>
  </si>
  <si>
    <t xml:space="preserve">TOKEN EXTRA → BLT_4023893_198db5db0bd6b69581ddb5c218239caa981364fb96ee3304292de61eebf4befd454504284c856222ad4fa3f6e42243a26b5ffbe2cc116266ecfe73a6e428884ee688f89c4258597963100c3141008bc7956a89edac0945ef2866e997e6d53362f2ed4296c898371e3e5b82233532a094717fcfba3e716ac95944
TOKEN SH→ BLT_4023893_973becc7461f67abcfc39635c9deb93a20b6804918adfac9b81825612116a4e201b8da8368a7c0d2bb5ad918b7969735939e5358b567a60c2fa67657ed7d12ef436472160966ade490209b5c05c28e65d681f608e3d04f83f54ff22b78ddae4efc08e026bcb97625ed01850c92fba52c7012731f8486fa248f41
TOKEN GREAT → BLT_4023893_47072d3ed437d4a2ac53773cf832838c1cbd3488bd9ce8e698e5a900d33352bb2e929e174d83a8905b1554632ffc1305aaa4a3fb8e4434de1b508c20ec9f32a93929bebe552ee59c7f6faf407e8316c123a9d2b3c228c7bd5e9b96b687f220f9e70843420fcc0e264eb0c5b9707e301972d50734b45aea6d88cb</t>
  </si>
  <si>
    <t xml:space="preserve">michal.zalewski@ander.net.pl</t>
  </si>
  <si>
    <t xml:space="preserve">7261115013</t>
  </si>
  <si>
    <t xml:space="preserve">4023893</t>
  </si>
  <si>
    <t xml:space="preserve">690357693</t>
  </si>
  <si>
    <t xml:space="preserve">http://www.ander.net.pl</t>
  </si>
  <si>
    <t xml:space="preserve">{'id': '86c2vb13j', 'name': 'ANDER', 'status': 'merchants', 'color': '#87909e', 'custom_type': 3, 'team_id': '4659923', 'deleted': False, 'url': 'https://app.clickup.com/t/86c2vb13j', 'access': True}</t>
  </si>
  <si>
    <t xml:space="preserve">{'id': '86c2r8wtc', 'name': 'ANDER', 'status': 'akceptacja', 'color': '#008844', 'custom_type': None, 'team_id': '4659923', 'deleted': False, 'url': 'https://app.clickup.com/t/86c2r8wtc', 'access': True}</t>
  </si>
  <si>
    <t xml:space="preserve">86c2qrq6r</t>
  </si>
  <si>
    <t xml:space="preserve">BRADO J.CHRZĘSTEK, J.OLSZEWSKA SPÓŁKA JAWNA</t>
  </si>
  <si>
    <t xml:space="preserve">konrad@brado.pl / 511459464 ws BLC
BLT_1003513_2d365f743f75291ac06ddfa3a8b0a7cd65e0fb8f6fa84fdd82dcb14d801b24a04da6300ba6a85727d6922265bd91149fddd194d27b1331c6644646230e44f1661433141f27071aba255c908d6eb660c431df89a37fbec030c3e7348536dc7ad46b2a066eb6ce2c444c310a8f032185204b362d5561dc2dac4396
BLT_1003513_8420dca5eacf8173cc94fc3165446d372897a0754a19f23b83a45eb905d6b12ef11ab1f3883e459cdec4cf16fa25b18f5096b442739a34bb0df57f1d7d608e85cb3d4b7c1fbbaf9eecea328858911d9f9668712d6742ee5be511f2dfda6d98560fdb0187dae2d6c4823bd4f72f53eb310125727bd673d7164e73
BLT_1003513_d2e7b4889fe9f1a0564613757c22b619196eac0002b7c4b1f581f5c5f77a6adb98a6995e41ec3dc8ebb610a5428a8be8d6c2e25c09ebf8acb86aebc32a37e98f2b04c74716d8e3b6e609d946ba987cc0d37836b0dd2a9abfe31a9592b389084216f327cc9b4018264e6c7b14f5b32949b4b0877a0bfc88696cd9</t>
  </si>
  <si>
    <t xml:space="preserve">brado.poczta@gmail.com</t>
  </si>
  <si>
    <t xml:space="preserve">5742079873</t>
  </si>
  <si>
    <t xml:space="preserve">1003513</t>
  </si>
  <si>
    <t xml:space="preserve">+48661437684</t>
  </si>
  <si>
    <t xml:space="preserve">https://brado.sklep.pl/</t>
  </si>
  <si>
    <t xml:space="preserve">{'id': '86c49haq5', 'name': 'Brado J. Chrzęstek, J. Olszewska Spółka Jawna', 'status': 'merchants', 'color': '#87909e', 'custom_type': 3, 'team_id': '4659923', 'deleted': False, 'url': 'https://app.clickup.com/t/86c49haq5', 'access': True}</t>
  </si>
  <si>
    <t xml:space="preserve">{'id': '86c3qft46', 'name': 'BRADO J. CHRZĘSTEK, J. OLSZEWSKA SPÓŁKA JAWNA', 'status': 'akceptacja', 'color': '#008844', 'custom_type': None, 'team_id': '4659923', 'deleted': False, 'url': 'https://app.clickup.com/t/86c3qft46', 'access': True}</t>
  </si>
  <si>
    <t xml:space="preserve">106</t>
  </si>
  <si>
    <t xml:space="preserve">86c2qrbyq</t>
  </si>
  <si>
    <t xml:space="preserve">Sellmet &amp; More Wojciech Bem</t>
  </si>
  <si>
    <t xml:space="preserve">SH 
BLT_3007924_b436d44f19c0802da7d3ee6db3e910b0483f53a3d3c77f2b404b8d6110e4d475dd6fabee2e5f849fcda130ace2f0d2b067ef36ad39f99b598a46f882ebde0f77248bc2fd90278c038d4fa11780bb9cf55fae4363f2d84490f4002f24619b8d9699d3adf1227f93a24db13a731fe46e2db4ff3bd87725b114bb31
G
BLT_3007924_3f90c93b3c7d7489ddae02976ab6b5beabd050199e4369ff240c07c93dad9544052699543208143e4f05f494fd74b7b6a4be566be8beed33b46b18eb9b51dce8bc2c04f8dae954b0cb6f1f996f03825b9dfb8f1ffa76e497ef35fe80cfcb6d48a64b3fa620d1ca87faed9e0336ac97554d5c407d74e67f36838f 
E
BLT_3007924_d97b3461831cad42ccf184fc673afb5840a531e5b48958367acaf1268619b15a4925677a4dc48fbdae09b4040c741e6e8728012970d5c08553bd3da9253d2cca2506b8a3996f6a79e05ec4d2f7e07fcd9ef3ef2b93df8c3a2ee8195c4135090050139a155b17f6d83713c81a90e13664dfdf8026d11da2a3f1e1</t>
  </si>
  <si>
    <t xml:space="preserve">j.tejer@sellmet.pl</t>
  </si>
  <si>
    <t xml:space="preserve">5542639735</t>
  </si>
  <si>
    <t xml:space="preserve">3007924</t>
  </si>
  <si>
    <t xml:space="preserve">https://sellmetmore.pl/</t>
  </si>
  <si>
    <t xml:space="preserve">{'id': '86c2rr195', 'name': 'Sellmet &amp; more Wojciech Bem', 'status': 'akceptacja', 'color': '#008844', 'custom_type': None, 'team_id': '4659923', 'deleted': False, 'url': 'https://app.clickup.com/t/86c2rr195', 'access': True}</t>
  </si>
  <si>
    <t xml:space="preserve">86c2qr268</t>
  </si>
  <si>
    <t xml:space="preserve">26TW Piotr Jońca26</t>
  </si>
  <si>
    <t xml:space="preserve">ZegarekTyka SH:
 BLT_5002391_8a196e701515b78c4cfaaa0ed98e5c7930984fb7a850439aa4fbab219eaaa50bac2692bc32b137fd15e63625035db7576b0f5e58018acd1fb0cc94c9e91be6e3ec33dae380bf212aaba206ed47b50d19b0b4fc4dede1d2b5b1ddfd50b8c52f50ad405b8c974bd134355b68a4ef8fc5acc3dd907e792b2ad1ee65
ZegarekTyka GREAT: 
BLT_5002391_d55b657a1e3f8ad20b60b714a853465c362efcb746e656ea5b735b8892aa58d969151227c143d6b1ded8fc84ca11d9798788433bf932172eaa23dc419cb674a7e7002f07d334b2240a717e7776a29a10ecf3b052dc36066278981b91622d8fea5e7767391ca1f930ca5346dd679b56f224a5fd9f835dc42333ff
ZegarekTyka EXTRA: 
BLT_5002391_63aaebdad15d662275f62ac285ecc36e0453a9720447a7d165a3cb9cc038c21b570ef3cc42d58c62807795b391e696af02e26c9bf5d57ad6500fb3c60673d1e89fcf95da98d0b2de75fdd6ccf4ec58294420b446f6a55ea02eb87e737f56f8ee0aca4e7e53f971bd22a5a8933afa8f7b219017d68d49e2ce1a50</t>
  </si>
  <si>
    <t xml:space="preserve">contact26tw@gmail.com</t>
  </si>
  <si>
    <t xml:space="preserve">8661704185</t>
  </si>
  <si>
    <t xml:space="preserve">5002391</t>
  </si>
  <si>
    <t xml:space="preserve">+48781528340</t>
  </si>
  <si>
    <t xml:space="preserve">https://zegarektyka.pl/</t>
  </si>
  <si>
    <t xml:space="preserve">{'id': '86c3a71qf', 'name': '26TW Piotr Jońca', 'status': 'merchants', 'color': '#87909e', 'custom_type': 3, 'team_id': '4659923', 'deleted': False, 'url': 'https://app.clickup.com/t/86c3a71qf', 'access': True}</t>
  </si>
  <si>
    <t xml:space="preserve">{'id': '86c30v8f9', 'name': '26TW Piotr Jońca', 'status': 'akceptacja', 'color': '#008844', 'custom_type': None, 'team_id': '4659923', 'deleted': False, 'url': 'https://app.clickup.com/t/86c30v8f9', 'access': True}</t>
  </si>
  <si>
    <t xml:space="preserve">86c2qpwyg</t>
  </si>
  <si>
    <t xml:space="preserve">GENWAY MARCIN MAZUREK SPÓŁKA KOMANDYTOWA</t>
  </si>
  <si>
    <t xml:space="preserve">BLT_11799_ffba31901d21e28df26cdb4f51d0c3a8cc28d2d6fffc6a714238a691d1af77b198ec8bc85b31dc02e827585af57340a060617139db27d18622b370d9cfcf510d7458213ee145d90a5030f54da564cf9a9bba63c91a92eda44259783a8109f6829a527e31394b362d832e14e85001980d1ee276736353c63e59c626
BLT_11799_56f2c4d4d4696c48f7cd561c65ae85f930ead6e1588c3ac3e5c93dd4bce914564d81e3ad76202491cf5d9c2537c886e38c4834ab78517dd94df83cc6f3d3266fe2664e9703821a2352474535cf98e1e2c7e1e7f5392d99065ef75fc2759440a34d28ab9e8be15254cb304da2d9d14cc47204ee8e91e4e5564093a7
BLT_11799_50a8051923cf0c06e5302925c863906bf8c9c7c2f6186eb2be1d3a90ac730c975ff8218754c1a114c703e774b86296f4bcdbe5c4bc7fd9ef15f75e40395ce05c53a8e704ed2a592f67e7975c1e75b8b2d6046e94d0db762394e075a5e024c4ea8e0db4271e456885b817ce11fca9451d2b95fde320c17dcc9c8743</t>
  </si>
  <si>
    <t xml:space="preserve">rafal@genway.pl</t>
  </si>
  <si>
    <t xml:space="preserve">7743268413</t>
  </si>
  <si>
    <t xml:space="preserve">11799</t>
  </si>
  <si>
    <t xml:space="preserve">+48242647733</t>
  </si>
  <si>
    <t xml:space="preserve">https://www.genway.pl/</t>
  </si>
  <si>
    <t xml:space="preserve">{'id': '86c305f46', 'name': 'Genway Marcin Mazurek Spółka Komandytowa', 'status': 'merchants', 'color': '#87909e', 'custom_type': 3, 'team_id': '4659923', 'deleted': False, 'url': 'https://app.clickup.com/t/86c305f46', 'access': True}</t>
  </si>
  <si>
    <t xml:space="preserve">{'id': '86c2vv8wm', 'name': 'Genway Marcin Mazurek Spółka Komandytowa', 'status': 'akceptacja', 'color': '#008844', 'custom_type': None, 'team_id': '4659923', 'deleted': False, 'url': 'https://app.clickup.com/t/86c2vv8wm', 'access': True}</t>
  </si>
  <si>
    <t xml:space="preserve">86c2qmzmt</t>
  </si>
  <si>
    <t xml:space="preserve">PRZEDSIĘBIORSTWO HANDLOWO-PRODUKCYJNE SPORT - CENTRUM JAROSŁAW DŹWIERZYŃSKI</t>
  </si>
  <si>
    <t xml:space="preserve">Shumee S.A. (Super Merchant S.A.):
BLT_3015340_ffa51339b1f660698678ac8e9e071b31052a7e5c241fe3f6ab957575eafd350dc1599214082758e1891cc42f31a2195f1e4392dc4a27c42c0d85f91c47baff930fbf58d7fb2ced2cc18e6e724c6bf7e8aa4476398a28c7fc9bf5af1cb24d8fb416fdb85a684531cca58c5cbea475436ad7329317014f5f291235
GREATSTORE sp. z o.o.:
BLT_3015340_9beb5280b8a173ab460748131b7fe31d9f8d67cfc8213311fa2c0d13f77314aa2e53dbf6acb0980f4cefc518b71a0afd254da429f07a4e86555b0b496125ce84a1772977b80dc3e4cbd8653e76fb9a8abd86d3117bd508faaa21b091629f75cda814ff63c0e451ade79c9f892b57890464de5271229988b7404e
EXTRASTORE sp. z o.o.:
BLT_3015340_3ecbb8ac55fe7541229532ee0d731d4a93695d02367bb1b8d4be4b149105fe21e97e0480c742ef2371f82397c0094e741e6df3f37b6bf0453e5522f8201c938e4c2cdd44ea86624627cd3b5729251262695a5103db45e89aab9c930d5e924aca7dbdf1848652a9e3a67e5e61bc08693ccbaa0d23ce406f9a2b5a</t>
  </si>
  <si>
    <t xml:space="preserve">b.dzwierzynski@sport-centrum.pl</t>
  </si>
  <si>
    <t xml:space="preserve">8130001605</t>
  </si>
  <si>
    <t xml:space="preserve">3015340</t>
  </si>
  <si>
    <t xml:space="preserve">+48792792502</t>
  </si>
  <si>
    <t xml:space="preserve">{'id': '86c33718c', 'name': 'P.H.P. Sport-Centrum Jarosław Dźwierzyński', 'status': 'merchants', 'color': '#87909e', 'custom_type': 3, 'team_id': '4659923', 'deleted': False, 'url': 'https://app.clickup.com/t/86c33718c', 'access': True}</t>
  </si>
  <si>
    <t xml:space="preserve">{'id': '86c3093uj', 'name': 'P.H.P. Sport-Centrum Jarosław Dźwierzyński', 'status': 'akceptacja', 'color': '#008844', 'custom_type': None, 'team_id': '4659923', 'deleted': False, 'url': 'https://app.clickup.com/t/86c3093uj', 'access': True}</t>
  </si>
  <si>
    <t xml:space="preserve">86c2qjnp7</t>
  </si>
  <si>
    <t xml:space="preserve">Golden Group (ID 14721)</t>
  </si>
  <si>
    <t xml:space="preserve">BaseLinker Great
BLT_14721_817bc1f4cfca3fdde9b209cd04e9202dfcda5a5cce72cdb0ac3b56601612158b72f5fcea4ed7c04744895a77b487efea31d54860cc5a80f592d86036ed8d9b64031a858a5e4bc4309a10f8961018193c71c991e02cb163077e13498714e2c659b5d1fce40f01b4bbbdf4b4ac89e35845cdf6cf4cc457d3bf6cae3c
BaseLinker Extra
BLT_14721_01c7375bf2ca789527512e9e0b8d576344726051f39ea6e3da12dc95d121c87b91cd6425c4bbf1f43a7ba6c32711254c5d1397eda3b4ecee6ca6f5bae603becc4b6cb99ec9eb42de87a1ad5f71d35c9a4cb6540e1971df3612e1fedd405bb39fa0c5d6da0b83f3d72fd6437de859ddd40fb1a9de376507dd1a7ab0
Baselinker Shumee
BLT_14721_f7a123b61a7c6d22b4a4490181bf79d261e021b006ef14d6d23f18318d755ca4dd9950a75df2ec3f8d2f731baa4e5b11bea1444279b22548b6581e3d9dba1e63b0b07f1d3031cba85a1b7291eae395a87d1cdddb04e16a61127ee55472da8ce20cfb6e8e9813b02c7348fca0a2ad6149c6150a22ec1c841eebb775</t>
  </si>
  <si>
    <t xml:space="preserve">sklep@golden-group.eu</t>
  </si>
  <si>
    <t xml:space="preserve">7771527714</t>
  </si>
  <si>
    <t xml:space="preserve">14721</t>
  </si>
  <si>
    <t xml:space="preserve">+48669588658</t>
  </si>
  <si>
    <t xml:space="preserve">{'id': '86c2t0pbt', 'name': 'GoldenGroup', 'status': 'akceptacja', 'color': '#008844', 'custom_type': None, 'team_id': '4659923', 'deleted': False, 'url': 'https://app.clickup.com/t/86c2t0pbt', 'access': True}</t>
  </si>
  <si>
    <t xml:space="preserve">86c2qhyu7</t>
  </si>
  <si>
    <t xml:space="preserve">Przedsiębiorstwo Handlowo Usługowe Grzegorz Bąk</t>
  </si>
  <si>
    <t xml:space="preserve">biuro@kludo.pl</t>
  </si>
  <si>
    <t xml:space="preserve">7732222100</t>
  </si>
  <si>
    <t xml:space="preserve">1000391</t>
  </si>
  <si>
    <t xml:space="preserve">+48667747588</t>
  </si>
  <si>
    <t xml:space="preserve">https://kludo.pl/</t>
  </si>
  <si>
    <t xml:space="preserve">86c2qhd6q</t>
  </si>
  <si>
    <t xml:space="preserve">RAXAR SPÓŁKA Z OGRANICZONĄ ODPOWIEDZIALNOŚCIĄ</t>
  </si>
  <si>
    <t xml:space="preserve">27.03 Czekaja na spotkanie techniczne - katalogi i automatyczne akcje
 Umówił sie z Bartkiem na spotkanie techniczne do końca tygodnia</t>
  </si>
  <si>
    <t xml:space="preserve">kontakt@raxar.pl</t>
  </si>
  <si>
    <t xml:space="preserve">9492267422</t>
  </si>
  <si>
    <t xml:space="preserve">6002137</t>
  </si>
  <si>
    <t xml:space="preserve">+48605661992</t>
  </si>
  <si>
    <t xml:space="preserve">{'id': '86c2t545h', 'name': 'RAXAR SPÓŁKA Z OGRANICZONĄ ODPOWIEDZIALNOŚCIĄ', 'status': 'akceptacja', 'color': '#008844', 'custom_type': None, 'team_id': '4659923', 'deleted': False, 'url': 'https://app.clickup.com/t/86c2t545h', 'access': True}</t>
  </si>
  <si>
    <t xml:space="preserve">86c2qh4fk</t>
  </si>
  <si>
    <t xml:space="preserve">RIO-GROUP SPÓŁKA Z OGRANICZONĄ ODPOWIEDZIALNOŚCIĄ</t>
  </si>
  <si>
    <t xml:space="preserve">Shumee
BLT_2006614_37b5846a4259b703348b1f90ca3cdfb275b2229872b9cfd5baff4f8ad249fd9aa00fe62db829c83b528926ab186fbf53e8b5a707b4b84b05d98904d621f5b016f882a8a78fe24a949623586e804f809c6fe12b96d263b3099a1cbe1cbe2987e18f0a4b702b4ac4cfcab82c1c710a9d2efd18633b9741d03ab14e
Greatestore
BLT_2006614_867c2ddfa6cc86a70fed4d5821516a3e48d539554e1c6d2799c9f6967ba4e6591fda6dec98023dfcf72619f80acfa4942a1afc1933b16acd7b0ac55b8079854b501eb09acd86192edfbc91542f534fcf046d573c9b1dea1dc0a02d93bcb219bc88bb9fa4c2e09d38891d886b06e75b5ed76fd035e75fa1c81d14
Extrastore
BLT_2006614_f0d9d9b8dedb0d63e9b99f240545105408ef8a5597dc89d9f93d9a2ac75ee0894fbf22969d8a1da0735f81c9de0ae31949441b2ffc384f5f16d04447ee5037636b9e41e7af85eca195a54feabafa091b484261832f28682954694bc07df3acd6fcb5652b9f672d403b49ca814b5af15a41f164c5efd524446bbb</t>
  </si>
  <si>
    <t xml:space="preserve">o.darmetko@pcd.com.pl</t>
  </si>
  <si>
    <t xml:space="preserve">7772871879</t>
  </si>
  <si>
    <t xml:space="preserve">2006614</t>
  </si>
  <si>
    <t xml:space="preserve">+48 512 027 086</t>
  </si>
  <si>
    <t xml:space="preserve">{'id': '86c2tp8f4', 'name': 'Rio Group sp z o.o.', 'status': 'merchants', 'color': '#87909e', 'custom_type': 3, 'team_id': '4659923', 'deleted': False, 'url': 'https://app.clickup.com/t/86c2tp8f4', 'access': True}</t>
  </si>
  <si>
    <t xml:space="preserve">{'id': '86c2r4uwg', 'name': 'RiO Group sp. z o.o.', 'status': 'akceptacja', 'color': '#008844', 'custom_type': None, 'team_id': '4659923', 'deleted': False, 'url': 'https://app.clickup.com/t/86c2r4uwg', 'access': True}</t>
  </si>
  <si>
    <t xml:space="preserve">86c2pq51r</t>
  </si>
  <si>
    <t xml:space="preserve">NEWCOMER WOJCIECH PRZYBYSZ</t>
  </si>
  <si>
    <t xml:space="preserve">wojciech.przybysz@o2.pl</t>
  </si>
  <si>
    <t xml:space="preserve">5542788926</t>
  </si>
  <si>
    <t xml:space="preserve">6001782</t>
  </si>
  <si>
    <t xml:space="preserve">+48696480729</t>
  </si>
  <si>
    <t xml:space="preserve">1742526000000</t>
  </si>
  <si>
    <t xml:space="preserve">86c2pnk3k</t>
  </si>
  <si>
    <t xml:space="preserve">ELTY SPÓŁKA Z OGRANICZONĄ ODPOWIEDZIALNOŚCIĄ</t>
  </si>
  <si>
    <t xml:space="preserve">pierwszy - "Państwa Nazwa SH",
BLT_3017812_7ee4987bf7187cfbd3ab2f5dede33a6b567b04bb682ec02910ae35e9f2e2beb9d12eaa3a25fb15bf5da937a7e6cbfc4b60f4644df1a82f5b30d0b2947ecb5d957076a777107ba76d53449679707fa683095c43d141edae45c767b2717f2651ef0e142848cce03a1ea846ec8e8a8b0c1b7582311938ecf05c7151
drugi -  "Państwa Nazwa GREAT"
BLT_3017812_5fd7ecdc5542a47c02111acfe245561492d6ebaec966a8c68287058a52cacb8e458106b2148ecd124a922b6711c518444b7a0be2c19201bafc4ffcf54070f07e1a8d1a084d7be31712fb9b51fa618cc6ba9dd66b6490b043572278bf3d3c9d2e03cde8346a99976883c9f2c9541a5fd76af24ef39859068da1bc
trzeci -  "Państwa Nazwa EXTRA"
BLT_3017812_536d8e20e7a8ade4e4e1dde91d8a63c726c3f9317c99a82dc264e3fb5f8faff7eaf7e1a58407ceb4c1bbceed07d6de5c160555e360b15c1f41645fc7e5e948a2f55911b908db8ad6ec4c99045be89864da6b5352f62726c4a8a3d18fad47a0e102e17cf82a30b0a4c681a9e4304f2ba9c994c99bf9ab5266c05f</t>
  </si>
  <si>
    <t xml:space="preserve">elty@elty.pl</t>
  </si>
  <si>
    <t xml:space="preserve">6521726518</t>
  </si>
  <si>
    <t xml:space="preserve">3017812</t>
  </si>
  <si>
    <t xml:space="preserve">663746362</t>
  </si>
  <si>
    <t xml:space="preserve">https://elty.pl/</t>
  </si>
  <si>
    <t xml:space="preserve">{'id': '86c2xbpav', 'name': 'Elty sp. z o.o.', 'status': 'merchants', 'color': '#87909e', 'custom_type': 3, 'team_id': '4659923', 'deleted': False, 'url': 'https://app.clickup.com/t/86c2xbpav', 'access': True}</t>
  </si>
  <si>
    <t xml:space="preserve">{'id': '86c2u5t23', 'name': 'Elty sp. z o.o.', 'status': 'akceptacja', 'color': '#008844', 'custom_type': None, 'team_id': '4659923', 'deleted': False, 'url': 'https://app.clickup.com/t/86c2u5t23', 'access': True}</t>
  </si>
  <si>
    <t xml:space="preserve">86c2pkxxz</t>
  </si>
  <si>
    <t xml:space="preserve">DS TRADE - ZIMNOCH SPÓŁKA JAWNA</t>
  </si>
  <si>
    <t xml:space="preserve">BLT_3015122_b64d07314e73a0b6b984684472a17f350d5be5f0df0310bf21970eba0cdbce2bca41f270beb7a5717c6369bcdfde106ba2c373b19fb990bf1c195f9cb38e4db2eb59a01a3c48fea56b70dbc526ad2506b80b9b599dba8d95a88cbaeb8f3e2e22491be4c3f6eecfa4b793bf479ff721668c16701e5716c631b43c
BLT_3015122_7b8e92521690ed724eafdaff35e3ef9cc21c80ebc2671d5a8c48c0ca26f80e4abe88ba40163db25fd29702a933421ce78a56081fbe6311046125613380199d2f4ca087d7330dd77c54b084f903e9af7e3830c8fe189c98051ce07b46fef27c815a7bcc7a53e982e02b92e3bdec1ddabe0276d2f0bd8e62304b98
BLT_3015122_1249745db5a9625f40157315cbd32275cdf53df85d22fa0db9835fca7171aeca21f2d87edd86f1f6e256da6e032008ee8f584cdb1615d3e75723bf014a7fec7f1768a97b6caaaa24d018204a58e742aba2bc5e5b6e44e245c20a6fd6d2d615bcc80b8bf8e753c5e531c2f1879605b663a4213e27e512af82f6a1</t>
  </si>
  <si>
    <t xml:space="preserve">grzegorz@todler.pl</t>
  </si>
  <si>
    <t xml:space="preserve">9662104134</t>
  </si>
  <si>
    <t xml:space="preserve">3015122</t>
  </si>
  <si>
    <t xml:space="preserve">535753532</t>
  </si>
  <si>
    <t xml:space="preserve">{'id': '86c2rx6ay', 'name': 'DS TRADE - Zimnoch Sp.j.', 'status': 'merchants', 'color': '#87909e', 'custom_type': 3, 'team_id': '4659923', 'deleted': False, 'url': 'https://app.clickup.com/t/86c2rx6ay', 'access': True}</t>
  </si>
  <si>
    <t xml:space="preserve">{'id': '86c2qtwpr', 'name': 'DS TRADE - ZIMNOCH SPÓŁKA JAWNA', 'status': 'akceptacja', 'color': '#008844', 'custom_type': None, 'team_id': '4659923', 'deleted': False, 'url': 'https://app.clickup.com/t/86c2qtwpr', 'access': True}</t>
  </si>
  <si>
    <t xml:space="preserve">86c2pkc3y</t>
  </si>
  <si>
    <t xml:space="preserve">BIZON KAROLINA KAŁĄŻNA</t>
  </si>
  <si>
    <t xml:space="preserve">Shumee
BLT_4034658_fb437ad9f280b54a47603f1be5794fc661b71e6e57587aa7b8d88f2e78477b281984fb5cc2e29c0b0d8185a19ca61f554f54ce4a9ca8b6583d0ce8ddf79eefe50192d85e9097fcb37fb6fdbde7ee0d8f328b955c4dde1b30f35883073ebd803749e5220c858fa790c097786be0ead577443bd6020ce5ed3f296e
Great 
BLT_4034658_2728617be3e21f7f138fb07eb3d509770093f463768702dbe84f49721bca6f84f3066fe582b53466a952993329d09ea2a094d8a9effa4eb4d0076af828de85059dbe2b27dc08446fa92d17baf8e6b102a64a9effa065aa699205f87fb43687b71484c5dba99e09de7ae3178c4e491701e7ec9856d2a45f70c1d6
Extra 
BLT_4034658_7905e6286036fbe96c62f61d6debecede5f57c1b7d46fc8a3337fb02daa585058d3a4f9d6a57ce17cecec3467d4fdceea59d024cd681c0681208b68c65910676438dbe71588a258aa5b697aee7e50311d09b1f9fa5cc27c27724a9dccc62d4327004277ef8e17b5845b69dbdf98f5047cc65224400f55b26cf6d</t>
  </si>
  <si>
    <t xml:space="preserve">biuro@codziennezakupy.pl</t>
  </si>
  <si>
    <t xml:space="preserve">7772803346</t>
  </si>
  <si>
    <t xml:space="preserve">4034658</t>
  </si>
  <si>
    <t xml:space="preserve">+48607655529</t>
  </si>
  <si>
    <t xml:space="preserve">{'id': '86c2qa5a1', 'name': 'BIZON KAROLINA KAŁĄŻNA', 'status': 'akceptacja', 'color': '#008844', 'custom_type': None, 'team_id': '4659923', 'deleted': False, 'url': 'https://app.clickup.com/t/86c2qa5a1', 'access': True}</t>
  </si>
  <si>
    <t xml:space="preserve">86c2pj4p6</t>
  </si>
  <si>
    <t xml:space="preserve">KARLA Karolina Baryłka</t>
  </si>
  <si>
    <t xml:space="preserve">e-wita10@wp.pl</t>
  </si>
  <si>
    <t xml:space="preserve">7671604668</t>
  </si>
  <si>
    <t xml:space="preserve">3003352</t>
  </si>
  <si>
    <t xml:space="preserve">+48663162650</t>
  </si>
  <si>
    <t xml:space="preserve">https://multinatura.pl/</t>
  </si>
  <si>
    <t xml:space="preserve">86c2phwq4</t>
  </si>
  <si>
    <t xml:space="preserve">Wprowadź numer NIP</t>
  </si>
  <si>
    <t xml:space="preserve">86c2pgnv8</t>
  </si>
  <si>
    <t xml:space="preserve">SSIK LOVE SPÓŁKA Z OGRANICZONĄ ODPOWIEDZIALNOŚCIĄ</t>
  </si>
  <si>
    <t xml:space="preserve">nie wiem czy kiedykolwiek dostalismy dzialajace tokeny od nich, ale te faktycznie wywalaja komunikat ze niepoprawny kod polaczenia
SHUMEE NOWY TOKEN BLT_4033383_0d1c10ffe74afad16b9313bf58309b0131ea5fe853799160efa23709e55d10a0d6f58c80a673188804d019c153de867c9d3740f4580b0c93f1a245d340f0be5c57d4d96b04aeeaba431e4101b18765f2738d7575a1eb3b6fb3a59c7ccf6f0950937da67ef10c1cb7a781d115969659bcabca171a615ac21d7674
Extra
BLT_4033383_833c0a3cf6c441bb8646263b1464b65183777abdf2352ebf72e681d21bd63fe81565be466b0f8c6112830efb04c1be15270eca811c0a01699457c60cec3c21ee1a8ef92bc154d0a875d863a19f2296c63f6afbd195e9a87f7e7758f715e33ee961d7110d379f0c3fe4e8dbb89bb4122217f534b3388f44cffb72
Great
BLT_4033383_08764ff4e55106d7c44f651523b789d2cf740e6bdadd44ccddb3a32bc9c19450b8e8b2d019dfcdf61a92cebc7650b37741943cdc0324a0fa8a435682ed56e286155a4558505be841a84e3de0e1e99461bb4feafcbe335d9db7d121e784d717de92576d150305d746e76050ddb4d76bd40233e3eea35807ba12b5</t>
  </si>
  <si>
    <t xml:space="preserve">contact@ssik.love</t>
  </si>
  <si>
    <t xml:space="preserve">5833486928</t>
  </si>
  <si>
    <t xml:space="preserve">4033383</t>
  </si>
  <si>
    <t xml:space="preserve">+48575250152</t>
  </si>
  <si>
    <t xml:space="preserve">{'id': '86c2q41wt', 'name': 'SSIK LOVE Sp. z o.o.', 'status': 'akceptacja', 'color': '#008844', 'custom_type': None, 'team_id': '4659923', 'deleted': False, 'url': 'https://app.clickup.com/t/86c2q41wt', 'access': True}</t>
  </si>
  <si>
    <t xml:space="preserve">86c2p902v</t>
  </si>
  <si>
    <t xml:space="preserve">CE Design Marcin Obijalski</t>
  </si>
  <si>
    <t xml:space="preserve">27.05. 
Brak produktów w katalogu 
---------------------
BLT_17338_62f3863186476d49efc73d7d09341834cd9812734627257b7476624b5d70a2e52fc8c3347f57d481109582fd79a09555a6ed037100062b31419d9479f456e8f944966082bd3d7a343eb2ee3ba0525c37be32dc7018e019deae57bb8fa950e89e3e5af09f291b7e121ab97dd8d2636135e46e550af3700a1eb876ca
BLT_17338_2f20152ee700ac31f9809d2075a2b442c65a616fb9e39f96fcff031cd00b0f56352726874becddfc6c5f8e6df93a6e30c4ecb332eabeeb6a05b208219e94c51ad9d4985e08661eec8f0c36f96bd9cadf0d23c1a2132e0468e504ba300fc55f49f7d5c2fcb4c582b479cb6c84c11bcc80b2e012d11bb83e9f9ebe56
BLT_17338_97b7809ab07ee71413e90f4bfd512b052e5d01d1fafbe275b66ace19c87acecb2546c332f99af1e17ad7b8cfa862a4c7e5c5ce639c9c38394d9294d895b510053f1c74dc8222ccee8fb2fb4f32fe47b47f5c0abf59eed1aba301b0384d636e845b92493aaf74767fd093162d49d8eb240b24112d205b19270fc4ef</t>
  </si>
  <si>
    <t xml:space="preserve">sklep@ogrodoneo.pl</t>
  </si>
  <si>
    <t xml:space="preserve">8741748724</t>
  </si>
  <si>
    <t xml:space="preserve">17338</t>
  </si>
  <si>
    <t xml:space="preserve">+48669741236</t>
  </si>
  <si>
    <t xml:space="preserve">https://www.ogrodoneo.pl/</t>
  </si>
  <si>
    <t xml:space="preserve">1742439600000</t>
  </si>
  <si>
    <t xml:space="preserve">{'id': '86c309uw6', 'name': 'CE Design Marcin Obijalski', 'status': 'akceptacja', 'color': '#008844', 'custom_type': None, 'team_id': '4659923', 'deleted': False, 'url': 'https://app.clickup.com/t/86c309uw6', 'access': True}</t>
  </si>
  <si>
    <t xml:space="preserve">86c2p8nkw</t>
  </si>
  <si>
    <t xml:space="preserve">Hubuform spółka cywilna Monika Kubicka-Buriak Kinga Husiatyńska</t>
  </si>
  <si>
    <t xml:space="preserve">BLT_4027742_ef980af3248afe36989b7d3d49da92c143219f90010a67211202e0c63cc8519ea65ad508ecc40381ea2bdfa967d7d08ebb0917a9881f467bfc76da7e7e427647f4514f0b58ffc5240f9663e60d57f989c4f8263d77aa8ff7753187bab4aad69c45e3027f132ca7783c3c7d52b267467befe71601fd670a5374b4
BLT_4027742_8e1332dc4026e70afeaa98becb6e062ae92e02285e9611f0ec1e6ad2ccb44ac72bf1b2a8e594b9e2dd78bfeffc89de417486079493bd9f66083df1bb5a726c84de9458ea4bfb8370e515bee7c58a17ffcc6a1db433d0118ff47010cf690e0139759f9a019fe43d51d9768251ffccd2615905fbc8c5bc954b66c5
BLT_4027742_bf8337921ee61359ab493fdbb959682ade6588df04fc05bc69fd03649d3c609e5662b8e8a2f13429b81b2755533666953a0a3e6b1b096b8aac9f91b70fae9489a02a6cff05df3911b69b25de90988c0282f6eaf9eff61ec9bf89b774e334c3412e69f4e96d9562c2e3846196f52f3e38e7ff6040caab7d5c38f2</t>
  </si>
  <si>
    <t xml:space="preserve">biuro@hubuform.pl</t>
  </si>
  <si>
    <t xml:space="preserve">9512532673</t>
  </si>
  <si>
    <t xml:space="preserve">4027742</t>
  </si>
  <si>
    <t xml:space="preserve">+48608123905</t>
  </si>
  <si>
    <t xml:space="preserve">{'id': '86c2tpx57', 'name': 'Hubuform s.c. Monika Kubicka-Buriak Kinga Husiatyńska', 'status': 'akceptacja', 'color': '#008844', 'custom_type': None, 'team_id': '4659923', 'deleted': False, 'url': 'https://app.clickup.com/t/86c2tpx57', 'access': True}</t>
  </si>
  <si>
    <t xml:space="preserve">86c2p7vhd</t>
  </si>
  <si>
    <t xml:space="preserve">Varia Urbańscy spółka jawna</t>
  </si>
  <si>
    <t xml:space="preserve">jacek.urbanski.varia@gmail.com</t>
  </si>
  <si>
    <t xml:space="preserve">5581821119</t>
  </si>
  <si>
    <t xml:space="preserve">1003437</t>
  </si>
  <si>
    <t xml:space="preserve">+48785001131</t>
  </si>
  <si>
    <t xml:space="preserve">86c2p7fdq</t>
  </si>
  <si>
    <t xml:space="preserve">Sklep Elektryczny Artel Aleksander Leńczyk</t>
  </si>
  <si>
    <t xml:space="preserve">SH 
BLT_14035_169dfab1409c77b936cfe27aad26396467b14dd843fa04731fe1e078e81e3390e3c082dfe3429ee100b26e5a987723bedf8475324806aa8d895e5ce3fcd441fa553db721e1b434ed5b987c78d59674cc5c0b4c8cdecf95c5c13c52edb7f53c13dbd7a11ff3655de3e6cc7f018b1b9107bfdf1a3b8f425c803ae010
G 
BLT_14035_96145d5cf54b2842fec1e8a0029df225d601419df327c39bfd71f2c4b5a8087c7b1bcd4c975c3e4819dd1573b6b6e7303314b06b3d338790b40a63d14a7aec5f00fe66443dd4cfbb46845305e0e319d8ec7133c1fda2661505cb006df7cc5827995bbbc00ebfeeb29ceec6df55c5b3b4cb36960f70f1dad2c54a50
E
BLT_14035_572c21a005f015a81691f3ea4a50a0cb76d0dec4634d6860d49c4c5b528f0747c8286ddb0ee0d916cd8cc2a9241823e486e25c4919ca47cd3a458da3e9a7f86f3e1464c0eee31ace1e96e9e0e39be6d122b513743c804c5440d00fb89e74e1f30b5d6912477506fcbc5d8f23865f0843d96977ab3b9aa74a1eb434</t>
  </si>
  <si>
    <t xml:space="preserve">artel.lezajsk@gmail.com</t>
  </si>
  <si>
    <t xml:space="preserve">8160003046</t>
  </si>
  <si>
    <t xml:space="preserve">14035</t>
  </si>
  <si>
    <t xml:space="preserve">693835580</t>
  </si>
  <si>
    <t xml:space="preserve">{'id': '86c31n61f', 'name': 'Sklep Elektryczny ARTEL Aleksander Leńczyk', 'status': 'merchants', 'color': '#87909e', 'custom_type': 3, 'team_id': '4659923', 'deleted': False, 'url': 'https://app.clickup.com/t/86c31n61f', 'access': True}</t>
  </si>
  <si>
    <t xml:space="preserve">{'id': '86c2v53h7', 'name': 'Sklep Elektryczny ARTEL Aleksander Leńczyk', 'status': 'akceptacja', 'color': '#008844', 'custom_type': None, 'team_id': '4659923', 'deleted': False, 'url': 'https://app.clickup.com/t/86c2v53h7', 'access': True}</t>
  </si>
  <si>
    <t xml:space="preserve">86c2p72bb</t>
  </si>
  <si>
    <t xml:space="preserve">Luxury4Home DAWID PIREK</t>
  </si>
  <si>
    <t xml:space="preserve">SH
BLT_3025667_7d3c134ac78c9df276e5c6b6cc166fd5a3a39d8ea83a429349c7a0b11ad27e63ce7b33edc24aedfb0fbd2226f67cc3cb9f7d085da7df899f9530f18748262478ca941e36323c9c1d65302832108954b68ab1f7c4c7231f43086234f1941eab7fa120f1de83cc398a9dfba1d63e42fd70368e27c696329bc58cbf
GREAT
BLT_3025667_3622cea38133c563310500ea4d387be59189b08a83e72f0e0cd6ba4d442048cff99307678ce7f3abdedbaac1ae47781c0c36647039d0905a7709dc10e2a86badfb1b40596ab38208d3f90eb644c53b302b1ecb0e5e03a46995f0f50cf8c7fd0b5e27f5f306ff7bb6bc172442df012383ec5f2c4785a993daa932
EXTRA
BLT_3025667_115138763a364dff5fc76c22480151f9a748aa3a24464390e56a3856d1b03a0ef05a87f9096dfbea86d6570848c2d42863c74695a7ee0bfe720bac7fb2d6052329c434373f633449f55843e6d5853a62a09024ba38d64a25a2d1b23421cc91d50d74fdbbe7463c90ef18188c7422b79bf9699ee4985437b0b171</t>
  </si>
  <si>
    <t xml:space="preserve">auto-pirex@wp.pl</t>
  </si>
  <si>
    <t xml:space="preserve">7542671987</t>
  </si>
  <si>
    <t xml:space="preserve">3025667</t>
  </si>
  <si>
    <t xml:space="preserve">+48883737434</t>
  </si>
  <si>
    <t xml:space="preserve">https://www.luxury4home.pl/</t>
  </si>
  <si>
    <t xml:space="preserve">{'id': '86c3fwxty', 'name': 'Luxury4Home Dawid Pirek', 'status': 'merchants', 'color': '#87909e', 'custom_type': 3, 'team_id': '4659923', 'deleted': False, 'url': 'https://app.clickup.com/t/86c3fwxty', 'access': True}</t>
  </si>
  <si>
    <t xml:space="preserve">{'id': '86c2re7d0', 'name': 'Luxury4Home Dawid Pirek', 'status': 'akceptacja', 'color': '#008844', 'custom_type': None, 'team_id': '4659923', 'deleted': False, 'url': 'https://app.clickup.com/t/86c2re7d0', 'access': True}</t>
  </si>
  <si>
    <t xml:space="preserve">86c2p5p0v</t>
  </si>
  <si>
    <t xml:space="preserve">SIGMA AGRO  MARCIN KRUCIŃSKI</t>
  </si>
  <si>
    <t xml:space="preserve">biuro@sigmaagro.pl</t>
  </si>
  <si>
    <t xml:space="preserve">7411770447</t>
  </si>
  <si>
    <t xml:space="preserve">6003235</t>
  </si>
  <si>
    <t xml:space="preserve">+48690578071</t>
  </si>
  <si>
    <t xml:space="preserve">86c2p5e0e</t>
  </si>
  <si>
    <t xml:space="preserve">TRIMO P. ŚLĘZAK, K. BŁĘDOWSKI SPÓŁKA JAWNA</t>
  </si>
  <si>
    <t xml:space="preserve">TRIMO Shumee
BLT_3025279_f1177dc1dd682216e54b4fba5f9edcae8a9f47853207a60a12c1b05cb542087fd8fcd5a16a9a3a98e876eee6d6e3262e5f8f47b156c4af08f71ffda654550b0cd1651a571b7d040a6af653d27029ba77fce08bfa34a17b31d4b5bc663cb7ab70c88927874372333e53944bd5e446d2aacd52df8b6fd7e09c5154
TRIMO Grate
BLT_3025279_ef53670d23791db94b6f2b6c27f45746b0faadfbbb159aef1146974ae636e0acf5090701abdc7063ca977cc158148060394003f3073926bb0e627197765a943aa1cbb09199d26e714a3e71c97840594a93afec0793313f10f0b195ab997073d6eb9ca0d332959b1a5626cd1295f78098b7987921d165aacf4a6d
TRIMO Extra
BLT_3025279_401fb3acd9c0961e14ad35381d07d8e08640dd4a6001e6b0238104e88048bd0737aa705440d8f3e8544008c6f67a89113ae11ea0f3ca2adfe52eac71ba407bffdd4525def499103b45abc536b19a88f1c8df994acc74b91a2dc7c4221fb79e5fe53d221a043a6bb66ecb44d7ec8a7117d61ff0ae69a000db8d81</t>
  </si>
  <si>
    <t xml:space="preserve">sklep@slodyczowo.pl</t>
  </si>
  <si>
    <t xml:space="preserve">5252805616</t>
  </si>
  <si>
    <t xml:space="preserve">3025279</t>
  </si>
  <si>
    <t xml:space="preserve">725481003</t>
  </si>
  <si>
    <t xml:space="preserve">https://slodyczowo.pl/</t>
  </si>
  <si>
    <t xml:space="preserve">{'id': '86c32h27k', 'name': 'TRIMO P. Ślęzak, K. Błędowski Sp.j.', 'status': 'merchants', 'color': '#87909e', 'custom_type': 3, 'team_id': '4659923', 'deleted': False, 'url': 'https://app.clickup.com/t/86c32h27k', 'access': True}</t>
  </si>
  <si>
    <t xml:space="preserve">{'id': '86c2tn01j', 'name': 'TRIMO P. Ślęzak K. Błędowski Sp.j.', 'status': 'akceptacja', 'color': '#008844', 'custom_type': None, 'team_id': '4659923', 'deleted': False, 'url': 'https://app.clickup.com/t/86c2tn01j', 'access': True}</t>
  </si>
  <si>
    <t xml:space="preserve">86c2p4rmd</t>
  </si>
  <si>
    <t xml:space="preserve">TRENDS Sp. z o.o.</t>
  </si>
  <si>
    <t xml:space="preserve">trends.sklep@gmail.com</t>
  </si>
  <si>
    <t xml:space="preserve">6762460482</t>
  </si>
  <si>
    <t xml:space="preserve">14057</t>
  </si>
  <si>
    <t xml:space="preserve">+48 668 342 015</t>
  </si>
  <si>
    <t xml:space="preserve">https://trends-shop.pl/</t>
  </si>
  <si>
    <t xml:space="preserve">{'id': '86c2tvgbg', 'name': 'Trends Sp. z o.o.', 'status': 'akceptacja', 'color': '#008844', 'custom_type': None, 'team_id': '4659923', 'deleted': False, 'url': 'https://app.clickup.com/t/86c2tvgbg', 'access': True}</t>
  </si>
  <si>
    <t xml:space="preserve">86c2p45m4</t>
  </si>
  <si>
    <t xml:space="preserve">URBAŃSKI ŁUKASZ FENIX</t>
  </si>
  <si>
    <t xml:space="preserve">sklep@zniczefenix.pl</t>
  </si>
  <si>
    <t xml:space="preserve">6161495116</t>
  </si>
  <si>
    <t xml:space="preserve">3018965</t>
  </si>
  <si>
    <t xml:space="preserve">+48693652649</t>
  </si>
  <si>
    <t xml:space="preserve">https://zniczefenix.pl/</t>
  </si>
  <si>
    <t xml:space="preserve">86c2p3u31</t>
  </si>
  <si>
    <t xml:space="preserve">MARGAL Marcin Galewski</t>
  </si>
  <si>
    <t xml:space="preserve">KidsTown_BL_Connect_1
BLT_1006641_60701d960a0b4a2256df3735b93f24a75ebfcd7945c488195cc38191f9f1c8688082a0b976cc2b4532cf64db4222f4d5dac29cfb90c88ad8462e7bdb24d142703cfac46ff84b47a829b3dc596daa22a684738384f105dbd711073ab482269a54de06b301195739d6093c951964d7863f1b14199f78a4f8b2ed6f
KidsTown_BL_Connect_2
BLT_1006641_3f9c1f93c5f219aa8d0f9781ce77622d6429f95ce5cbf39441b9492b551b105ff389e6110adc4c96fbe63aaf38d9e3dcc34c2829c7f8363a1db3e2a361d2beeb2bb546b75c64a9a27baf448da72f3ffba92f9302db12bcd213859b6b6a2f7dac9e6fb8e9f2bdf75e5de69c751ec09de2250ae968265373f53716
KidsTown_BL_Connect_3
BLT_1006641_f5bac1e55135702c0e5d2e35d0f980aebadd33b244f472d74a79bfb4082c82075903d8a711fe7f1d6199eecf9db3628b8991eeaaa54a63922bc0ee7eb7603532c595d789b7122a1f1b16474328510e55313901ffff09dda4a44209c8c310b8c704f3d26e2d9aedb7a6706a06549c328c09df71cd6cc1498d2840</t>
  </si>
  <si>
    <t xml:space="preserve">marcin.galewski@kidstown.pl</t>
  </si>
  <si>
    <t xml:space="preserve">1181777772</t>
  </si>
  <si>
    <t xml:space="preserve">1006641</t>
  </si>
  <si>
    <t xml:space="preserve">+48519110608</t>
  </si>
  <si>
    <t xml:space="preserve">{'id': '86c2v7tp4', 'name': 'MARGAL Marcin Galewski', 'status': 'akceptacja', 'color': '#008844', 'custom_type': None, 'team_id': '4659923', 'deleted': False, 'url': 'https://app.clickup.com/t/86c2v7tp4', 'access': True}</t>
  </si>
  <si>
    <t xml:space="preserve">86c2p157t</t>
  </si>
  <si>
    <t xml:space="preserve">Kianit spzoo</t>
  </si>
  <si>
    <t xml:space="preserve">biuro@kianit.com.pl</t>
  </si>
  <si>
    <t xml:space="preserve">5170374191</t>
  </si>
  <si>
    <t xml:space="preserve">4033718</t>
  </si>
  <si>
    <t xml:space="preserve">+48798570966</t>
  </si>
  <si>
    <t xml:space="preserve">86c2npypz</t>
  </si>
  <si>
    <t xml:space="preserve">THINK LEATHER SPÓŁKA Z OGRANICZONĄ ODPOWIEDZIALNOŚCIĄ</t>
  </si>
  <si>
    <t xml:space="preserve">Podłączeni już z Shumee S.A. 
BLT_4017218_498e0e574df667f011aab7a87fe88abd2c0f9491f65188ed1dbb9544e5c89ebfddcf1e5fa5aa4683275169fd3b8cc2d593b33d86e6f6885dd26e0d1cad439cb66dc288b0a7a48e7cb43120cc2da16657ca719f6017c857ffe290bc70fdb634bfbbe751c91be2ec6f469679142a0952bc9add66bdbb1877371a16
BLT_4017218_3793ce01bf069fdbb11ce5d26d8a122d8fe6f1a021e9d9c135dd89e273e92fbef3177ec47b1d76d14faa27125cdab0b39a024f19baa2162dc178666699e9ec94ca11c3af48e4be01a74dd7da615178130b475a57b6dc5705f07e9f285ac6ac4d3ca28f4b3d638668d77f0e2546ee88fac8c67071b6f7c343ca28</t>
  </si>
  <si>
    <t xml:space="preserve">office@thinkleather.pl</t>
  </si>
  <si>
    <t xml:space="preserve">5833466647</t>
  </si>
  <si>
    <t xml:space="preserve">4017218</t>
  </si>
  <si>
    <t xml:space="preserve">1742353200000</t>
  </si>
  <si>
    <t xml:space="preserve">{'id': '86c2q3yzu', 'name': 'THINK LEATHER SPÓŁKA Z OGRANICZONĄ ODPOWIEDZIALNOŚCIĄ', 'status': 'akceptacja', 'color': '#008844', 'custom_type': None, 'team_id': '4659923', 'deleted': False, 'url': 'https://app.clickup.com/t/86c2q3yzu', 'access': True}</t>
  </si>
  <si>
    <t xml:space="preserve">86c2np5vx</t>
  </si>
  <si>
    <t xml:space="preserve">MEBLE U JĘDRUSIA Katarzyna Kolat</t>
  </si>
  <si>
    <t xml:space="preserve">sklep@mebleujedrusia.pl</t>
  </si>
  <si>
    <t xml:space="preserve">9532158019</t>
  </si>
  <si>
    <t xml:space="preserve">18098</t>
  </si>
  <si>
    <t xml:space="preserve">(67) 215 20 01</t>
  </si>
  <si>
    <t xml:space="preserve">86c2njyqc</t>
  </si>
  <si>
    <t xml:space="preserve">AG.ART</t>
  </si>
  <si>
    <t xml:space="preserve">Nowe tokeny: 
BLT_9223_cde736b07ba740ed9ec09bf19bfa11fa3b43b7fd0e6c3d211527b1c8e09f0589174d72e55369e8a58398540c39c3b8f244d6f4cc31b805ba548a8739608d6d04312c953e8a4983cd54711273b9b362a12a9d34fd925832f2bd492197d1eccc393de3647be7a908ca9b2fb3c7bc97b18ffcfafb9216f1c24764075d6
BLT_9223_e6b78b190c2f90030ce79d729d460339c881c32b2ab7d839a340f47423769f1497c43d6abbc328d8295767a70526908294357c135ecff77b97be342d604d4f68e8684d1ade37c0f9b65ec2eb5af0aad0618f2ae56464b8de980d5a14bb57b72941543554baab2876356793c5362f648a9f01baedfac2c43c1db4265
BLT_9223_9801a621d26c56807566ab798e62a3165cd70e0a344518be555c65304cd563b6827328d45add05a4a5442b93db08b02efa04c7a57338bbebb1c24a250bd4afc30adcb4b1b67600581d1ce1d908d0e49c58595b4113954f44b8117ac44399c3bd8e3a3474cd42b48824bd10f028652a7890fb3615bf85d7ff176b10e
Stare tokeny: 
kod AG.art_sh:
BLT_9223_2e3a2767df10eb78d430a03f326d069746fe4763c7671c95ee2976e796cdce54d73cb8dc315d8b02bb7ae27c9e8fcbbeb38b512f2e158015c570ca4dbf7fa155bff2ff4fc041e7c0784dcf68fe69a29fb70c3da74557f7454718a1bcf4365db317919d3dc8c9d4abbb78d2487ed8d5f4aa43700bd3bf1db17ccdbbf
kod AG.art_g:
BLT_9223_297603bd151d85895bcc330c649b9bac14539a34745af11611b409e35cb11fd33c95a5369dd0f54b9f7ae999c3c04951adf3636366dfe53b8893e087b6fee76922fdea56f550a5e6bf107b698fffd9b0afb7c7a098b2948a4d7a2457412e2d5a115b9b0af00b752ef9d143b72b3d7d651c0ca170ed2a09c5e91fe7e
kod AG.art_e:
BLT_9223_ad2945c59f0908d48bef53f4df583bf7494aafc75af6b8867ad71858a8b0efedf89bdfe6d748bd7976d0547fcb97eaf1e1c925d83e1edf63d1478cfd0d724251090412997c4c7daf25885223190671cfa84d897d8a85212fec2c64b065857f206adb9d92ad043b051ced03e6a9264ec0a39bc0f79741460d406dc1a</t>
  </si>
  <si>
    <t xml:space="preserve">biuro@ag-art.com.pl</t>
  </si>
  <si>
    <t xml:space="preserve">7122918725</t>
  </si>
  <si>
    <t xml:space="preserve">9223</t>
  </si>
  <si>
    <t xml:space="preserve">https://www.ag-artdeco.eu/</t>
  </si>
  <si>
    <t xml:space="preserve">{'id': '86c337w9q', 'name': 'AG.art Anna Głowacka', 'status': 'merchants', 'color': '#87909e', 'custom_type': 3, 'team_id': '4659923', 'deleted': False, 'url': 'https://app.clickup.com/t/86c337w9q', 'access': True}</t>
  </si>
  <si>
    <t xml:space="preserve">{'id': '86c2v7f42', 'name': 'AG.ar Anna Głowacka', 'status': 'akceptacja', 'color': '#008844', 'custom_type': None, 'team_id': '4659923', 'deleted': False, 'url': 'https://app.clickup.com/t/86c2v7f42', 'access': True}</t>
  </si>
  <si>
    <t xml:space="preserve">86c2njb8x</t>
  </si>
  <si>
    <t xml:space="preserve">SOVA-PL SPÓŁKA Z OGRANICZONĄ ODPOWIEDZIALNOŚCIĄ (ID 5010090)</t>
  </si>
  <si>
    <t xml:space="preserve">1) BL ALCA/HEYNER SH
BLT_5010090_613e1a75c10f26d5b9814d262d4a1a6043a6634478aea604c5ac87f05ba21cd4f12ab39462d6b3fd8853bd9fc39795c1478af9cb25aee81c003b3c6b82225e4c9ffe1d92d09b55c585850baf07323f1ade34ef2ee89a677eb2f9921f71b6e6e97a6abae3493ff9c623d31d30e6f17a37dad509102f13c2ef73a0
2) BL ALCA/HEYNER EXTRA
BLT_5010090_47fe7f8e17c2a9c47f503dc417449e9828e9125d4e561445fdbab37d611ad1edcf07acff6018195054908b63af6bc562da867620ed8cb2701eb9fd5083ce3d0c942f78fc3e3c6c49be7c14e49ab1b2da3668c0a6a2441ba4454731a28b8a038ef19b584b4b3867cc37ae9e5bf7400f268dd6c13dfb7af32af246
3) BL ALCA/HEYNER GREAT
BLT_5010090_ac646ef86102fe3e89ddf430ef1041986e090c80b8f26e64b270f851ba32998b71fe5247b69967d44c2c64c94d721b32d2fb22894a85b50918e940a370655202cbae1586bd98515965cc6dc958b2db9ba297f156590bef91883dbb032b10b2908383c243b120b73c16aecaad0556590bbc4eb4d58b6305090ae8</t>
  </si>
  <si>
    <t xml:space="preserve">office@sovashop.pl</t>
  </si>
  <si>
    <t xml:space="preserve">9512552434</t>
  </si>
  <si>
    <t xml:space="preserve">5010090</t>
  </si>
  <si>
    <t xml:space="preserve">+48452573260</t>
  </si>
  <si>
    <t xml:space="preserve">{'id': '86c2nnp5q', 'name': 'SOVA-PL Sp. z o.o.', 'status': 'merchants', 'color': '#87909e', 'custom_type': 3, 'team_id': '4659923', 'deleted': False, 'url': 'https://app.clickup.com/t/86c2nnp5q', 'access': True}</t>
  </si>
  <si>
    <t xml:space="preserve">{'id': '86c2nk7t6', 'name': 'SOVA-PL Sp. z o.o.', 'status': 'akceptacja', 'color': '#008844', 'custom_type': None, 'team_id': '4659923', 'deleted': False, 'url': 'https://app.clickup.com/t/86c2nk7t6', 'access': True}</t>
  </si>
  <si>
    <t xml:space="preserve">86c2njaht</t>
  </si>
  <si>
    <t xml:space="preserve">GLAMPACT SPÓŁKA Z OGRANICZONĄ ODPOWIEDZIALNOŚCIĄ</t>
  </si>
  <si>
    <t xml:space="preserve">Wykluczenia rynkowe niżej !!!!
Glampact Shumee
BLT_4027493_9e6a88dfe0615e7bd3dae98dad831a99bec868ea5f75520363e19511bf623374c7785940a7307151aad5b3d01d26f12b7ca264641441e8e603e63b5a84408ea9b5174fabae3c08cab9f58f0b0eecce56f0e3fb441c97cfcaa58accd18db53b4c2037a6a7555fc68a8bd488b2eb53d7b97693645c7541aa07dc81
Glampact Gratestore
BLT_4027493_feb74d2ea1046205a63751155df519bdcd0c18af143fb998499b4901a4f82d8f8d1b9709ff392e7d736ce1645b6b48ee86c181793ce8366d75f221b7119c3cd9b2c6b6fd735c185670b8fb369b68d13b4e7f55af1dc03bb7d6a825bdc90e91e94c8f820c4dff273ee305c69ad2cc4b76734b516338730a0a2071
Glampact Extrastore
BLT_4027493_b212e91ee6906849a83d2eebb5bd503e435592ea0b9d67ffff53b2504b6079eaa204e99ac2bd7c3f78a415e816156bdf26ff238fc3070c6d43bfba414eacb311d54b0722fae3d9b9ef151e2e480851c2abaab5f1711a236e6d7b6a26b26d4d283af0c6ac88d05f17624aa0e5b3c921229ece4a4c8bbcdf69082d
!!!Wykluczenia rynkowe: 
CZECHY: Alza.cz || Allegro || Kaufland ||
Tak - można wystawiać 
SŁOWACJA: Alza.sk || Mall.sk || Allegro || Kaufland
Tak
WĘGRY: eMag
Tak
SŁOWENIA: Mimovrste || Bigbang
Tak
LITWA: Pigu
Tak
ŁOTWA: Pigu
Tak
ESTONIA: Pigu
Tak
FINLANDIA: Pigu || CDON
Tak
SZWECJA: CDON
Tak
DANIA: CDON
Tak
HOLANDIA: Zalando || BOL || Amazon || Vente-Unique
Nie
BELGIA: BOL || Amazon || Vente-Unique
Nie
FRANCJA: Leroy Merlin || Cdiscount || ManoMano || Amazon || RUE || Vente-Unique
Nie
NIEMCY: Kaufland || Zalando || ManoMano || Amazon || XXXLUTZ || Vente-Unique
Nie
WŁOCHY: ManoMano || Amazon || Vente-Unique
Tak
RUMUNIA: Altex, eMag, Skroutz
Tak
GRECJA: Skroutz
Tak
HISZPANIA: Amazon, ManoMano, Vente-Unique
Tak
CAŁA EU: ALIEXPRESS || Temu
Tak, ale bez: Niemcy, Francja, Holandia, Belgia, Austria, Luksemburg
Wykluczenia rynkowe</t>
  </si>
  <si>
    <t xml:space="preserve">rafal.denisiuk@xbrands.pl</t>
  </si>
  <si>
    <t xml:space="preserve">5223105425</t>
  </si>
  <si>
    <t xml:space="preserve">4027493</t>
  </si>
  <si>
    <t xml:space="preserve">+48507295999</t>
  </si>
  <si>
    <t xml:space="preserve">{'id': '86c2x8mvk', 'name': 'GLAMPACT SPÓŁKA Z OGRANICZONĄ ODPOWIEDZIALNOŚCIĄ', 'status': 'merchants', 'color': '#87909e', 'custom_type': 3, 'team_id': '4659923', 'deleted': False, 'url': 'https://app.clickup.com/t/86c2x8mvk', 'access': True}</t>
  </si>
  <si>
    <t xml:space="preserve">{'id': '86c2vd1zt', 'name': 'Glampact sp zoo', 'status': 'akceptacja', 'color': '#008844', 'custom_type': None, 'team_id': '4659923', 'deleted': False, 'url': 'https://app.clickup.com/t/86c2vd1zt', 'access': True}</t>
  </si>
  <si>
    <t xml:space="preserve">86c2nfdvn</t>
  </si>
  <si>
    <t xml:space="preserve">GIGI TOYS Elżbieta Słomian</t>
  </si>
  <si>
    <t xml:space="preserve">Nowe kody połączeń 
Shumee BLT_5007893_6086f43c3d140e359f9d8ecf13d2486545410a46e0f3d5468fb12566db21e6d0cf034f1e5fbed5216165f3edd5763260a52137af87c4e20c7c97a1de1750f2e6753117e53500e8d8d364918505d828023abc35f455ed8ee551b89860849a9855590167cdc7f875477407a3f84b35ed5a3c79743e18704087f7bc
Greatstore
BLT_5007893_d6ba9f79849fa3979aa4d9994cd8d8a28ca3ca7f04ac2dd06e588c9044fb1a51cd1a575cdad504a4866d3bcdf0e094750cf4978a2f60488c38a7c27931f9f8327c9076c743e0817f76d7f30ae8c40f53e699c4d3c569ad8ce9220968f41c7bbab241e2ced68f7acce36a952d4034ccbe1202d79d58b4beeab54e
Extrastore
BLT_5007893_cda99ffd1e9f43a5ba85b742d79a48772ac51d2fa9b2deaa7ab8ed8a8868b1dad2b099d697071050d64b43409d71177c9e7aa34831260d14c7a52d1c00c815c416fedca7f74117a2d0e416d277aa0e38c22370961e5094148a69986d0eec8689151f2b71b8ea2710ad41f23359e73fc3257d118710b8def5d5ce
22.04 Zgadzają się na obniżenie cen o 10% w porównaniu do cen na Allegro. Proszę o wstrzymanie się z pracą, ponieważ muszą zostać dokonane zmiany w katalogu Allegro. Jeden z producentów nie zgodził się na wystawianie swoich produktów, w związku z czym muszą usunąć niektóre pozycje.
13.05 Kończą przygotowanie katalogu. Mamy się skontaktować w czwartek.</t>
  </si>
  <si>
    <t xml:space="preserve">biuro@gigitoys.pl</t>
  </si>
  <si>
    <t xml:space="preserve">5991161013</t>
  </si>
  <si>
    <t xml:space="preserve">5007893</t>
  </si>
  <si>
    <t xml:space="preserve">+48500841078</t>
  </si>
  <si>
    <t xml:space="preserve">{'id': '86c2pjf7h', 'name': 'GiGiToys Elżbieta Słomian', 'status': 'akceptacja', 'color': '#008844', 'custom_type': None, 'team_id': '4659923', 'deleted': False, 'url': 'https://app.clickup.com/t/86c2pjf7h', 'access': True}, {'id': '86c2qk6bb', 'name': 'GiGiToys', 'status': 'akceptacja', 'color': '#008844', 'custom_type': None, 'team_id': '4659923', 'deleted': False, 'url': 'https://app.clickup.com/t/86c2qk6bb', 'access': True}</t>
  </si>
  <si>
    <t xml:space="preserve">86c2nfcv7</t>
  </si>
  <si>
    <t xml:space="preserve">Mrugi Bugi</t>
  </si>
  <si>
    <t xml:space="preserve">28.03 - merchant wprowadził poprawki w pliku 
Mrugi Bugi - Shumee:  BLT_5341_82fe80b064d3f38eb9dc62c8223a4593f71e643b5d4a1694f51ba6cba9c8854f548d2445010ce4d0caecb24743f148bce2b8b057f77a6b8f6cfd89ba56717bb1cad5dca057f8b7c0f3d72fa74d219e822a081ef0e4650403611441ae1908d950f78c58deae427216cf57e0c61438a28bc432cd4ce70e6ecbfe8dcf9
Mrugi Bugi - Greatstore: BLT_5341_b87ef776a8e1a068eb93acbd25baf2e148188ce365e4f24fbe54a69767b36dffb0f0868c63ed60a67da53397820deea391a539396afd375cd207e9e6bef3b3ea9ecf82c0704e56d1a60bc24208e531869a429bb60ead123a425bb783c3c7e3b4e81dd2418405a78769009cda4de5f6ce2ea31d67a1cf357bfb76b8b
Mrugi Bugi - Extrastore:
BLT_5341_9ca2812bf28dc5a36c59df551248ce2c67aa9bcaec973fd8b2a66faa3dbc7eecd48403a394be9d2b81325e5717f355fb36a329389f9fdb5bc1e65558b8ae0dcdb7e138f2feccd12a081b34555de811999cd5abc358ca081f2a19956aca5ea0ed56f7fcd00a7e9c280af560cc1e4de24c72995513f80eeae71ecb887
Dane do GPSR  - dodatkowe: 
Dla marek Larens i Nutrivi:
WellU Swiss Group GmbH
Schulstrasse 14
9450 Altstätten, Switzerland
Responsible person UE:
WellU Sp. z o.o.
ul. Wielkopolska 280
81-531 Gdynia, Poland
dla marki Colway:
Colway Sp. J.
ul. Hippiczna 2, 84-207 Koleczkowo
tel: +48 58 676 20 27
e-mail: colway@colway.pl
Produkty tych 3 marek są wyprodukowane w Polsce.</t>
  </si>
  <si>
    <t xml:space="preserve">shop@mrugibugi.com</t>
  </si>
  <si>
    <t xml:space="preserve">8481431449</t>
  </si>
  <si>
    <t xml:space="preserve">5341</t>
  </si>
  <si>
    <t xml:space="preserve">888123445</t>
  </si>
  <si>
    <t xml:space="preserve">https://mrugibugi.com/</t>
  </si>
  <si>
    <t xml:space="preserve">{'id': '86c2r9vme', 'name': 'Mrugi Bugi Piotr Mrugalski', 'status': 'merchants', 'color': '#87909e', 'custom_type': 3, 'team_id': '4659923', 'deleted': False, 'url': 'https://app.clickup.com/t/86c2r9vme', 'access': True}</t>
  </si>
  <si>
    <t xml:space="preserve">{'id': '86c2pha82', 'name': 'Mrugi Bugi', 'status': 'akceptacja', 'color': '#008844', 'custom_type': None, 'team_id': '4659923', 'deleted': False, 'url': 'https://app.clickup.com/t/86c2pha82', 'access': True}</t>
  </si>
  <si>
    <t xml:space="preserve">86c2nempb</t>
  </si>
  <si>
    <t xml:space="preserve">LUMILO sp. z o.o.</t>
  </si>
  <si>
    <t xml:space="preserve">sklep@sareto.pl</t>
  </si>
  <si>
    <t xml:space="preserve">6312709421</t>
  </si>
  <si>
    <t xml:space="preserve">12554</t>
  </si>
  <si>
    <t xml:space="preserve">+48512271616</t>
  </si>
  <si>
    <t xml:space="preserve">https://sareto.pl/</t>
  </si>
  <si>
    <t xml:space="preserve">86c2n33aw</t>
  </si>
  <si>
    <t xml:space="preserve">BLACK TREE Jarosław Dziedzic</t>
  </si>
  <si>
    <t xml:space="preserve">BLT_2001099_3c9582d1c067ac8a644ed4188b69ee1f6c16649dd79c579b2ea1c4d5dfce05ca114507d7a0ec86be54665579780ac17b98cf7e52627781aa2ec2aca9fadec2de7211cb8d7f0522520bd8fa4dfabc547982fdfbe25a562390aeae56b1e65d932195ff235a7b470f67c27d00cffe88e3e70ddd2d5fc3cd46bcb371
BLT_2001099_1da03cd039c92fa5cb1762a5d97b4a856601c22b323691f5270b3af70ec8256f2eabb2a7717a45de24974c2c91f1499e9df3577331029d94ccc5d4993b94758ea27e4361837c5ee744d88dfdec0853a8491d9544a6fad630055d7380ed0efd417bd9d14d346906663b8b5c76a64fe216dd6f78094919ac8de947
BLT_2001099_13891626c30d81312c49f0e1525ac2eda5b6b841a0a2270305cc290c1bbe3271b36fd24aca401269afdc77e875b2d9902a169d6bc4cd7a50bf138e9835a8a81d58ed38dd3e814557cbc20011fed45d83a88f689a0d0e00c3d3bc5837fc59e1b56df8d21a5d7ea9b1d8e17c49a0b8aa73bee2d2711a552277f08f</t>
  </si>
  <si>
    <t xml:space="preserve">pracownia@black-tree.eu</t>
  </si>
  <si>
    <t xml:space="preserve">7262558356</t>
  </si>
  <si>
    <t xml:space="preserve">2001099</t>
  </si>
  <si>
    <t xml:space="preserve">796670628</t>
  </si>
  <si>
    <t xml:space="preserve">1742266800000</t>
  </si>
  <si>
    <t xml:space="preserve">{'id': '86c2zmw57', 'name': 'Black Tree Jarosław Dziedzic', 'status': 'merchants', 'color': '#87909e', 'custom_type': 3, 'team_id': '4659923', 'deleted': False, 'url': 'https://app.clickup.com/t/86c2zmw57', 'access': True}</t>
  </si>
  <si>
    <t xml:space="preserve">{'id': '86c2pwk0a', 'name': 'Black Tree Jarosław Dziedzic', 'status': 'akceptacja', 'color': '#008844', 'custom_type': None, 'team_id': '4659923', 'deleted': False, 'url': 'https://app.clickup.com/t/86c2pwk0a', 'access': True}</t>
  </si>
  <si>
    <t xml:space="preserve">86c2n2atc</t>
  </si>
  <si>
    <t xml:space="preserve">PHU DONOCIK Jolanta Donocik</t>
  </si>
  <si>
    <t xml:space="preserve">pierwszy - "Państwa Nazwa SH",
BLT_6003845_cb593cf982ffab70992854c8bec9c6c5577ffdc69800fb6f887d7cb59fbb826d66a0bffdbfa3a9be0407991bdd0ff4922348c9f1ef62a6c2af002d0017586cc4c06190a6ddb5e3d8b143581c6f84db82eaa3bf0f261eddad067062a6f6e542de5f9a10bdea9143413752e7cf5602b4cd13835872793be0339e70
drugi -  "Państwa Nazwa GREAT"
BLT_6003845_5d17070485f87db463a68d77bffd6c482333a6886415167f831c71d2c525444e481b544c17b53a3cace1985c689700df07a52d9a23a28c25ac1e8a8f148ad242a82577dd7e8203793e8ff753633759423d77f399f8474485db46ea9730bb40925a29c748a16042dedd0c08a228d65422df515e728d6a67203d92
trzeci -  "Państwa Nazwa EXTRA"
BLT_6003845_a33388b2c226a7a61c80b34ab2408b22b5b6911364e0d98075e4e9863121496604267754a8bf1b36842921b9ef0da777cf5e0f5ef3de14c98f777f579e18d8a44f73407968b6453ff7e40a5780b010074e380617034d2357ce74e2daaae66fe78165d28b4471ab42938305d5ef2076bd303fd813d946bf4b29cf</t>
  </si>
  <si>
    <t xml:space="preserve">pawel@przewody-hamulcowe.pl</t>
  </si>
  <si>
    <t xml:space="preserve">5471972886</t>
  </si>
  <si>
    <t xml:space="preserve">4007504</t>
  </si>
  <si>
    <t xml:space="preserve">793719088</t>
  </si>
  <si>
    <t xml:space="preserve">https://www.donocik.pl/content/37-oferta</t>
  </si>
  <si>
    <t xml:space="preserve">{'id': '86c2q2f45', 'name': 'PHU DONOCIK Jolanta Donocik', 'status': 'akceptacja', 'color': '#008844', 'custom_type': None, 'team_id': '4659923', 'deleted': False, 'url': 'https://app.clickup.com/t/86c2q2f45', 'access': True}</t>
  </si>
  <si>
    <t xml:space="preserve">86c2n0j5c</t>
  </si>
  <si>
    <t xml:space="preserve">sunled.pl Paweł Litwin</t>
  </si>
  <si>
    <t xml:space="preserve">sklep@sunled.pl</t>
  </si>
  <si>
    <t xml:space="preserve">6941611259</t>
  </si>
  <si>
    <t xml:space="preserve">1005133</t>
  </si>
  <si>
    <t xml:space="preserve">+48791053603</t>
  </si>
  <si>
    <t xml:space="preserve">https://sunled.pl/</t>
  </si>
  <si>
    <t xml:space="preserve">{'id': '86c2u9wc0', 'name': 'sunled.pl Paweł Litwin', 'status': 'akceptacja', 'color': '#008844', 'custom_type': None, 'team_id': '4659923', 'deleted': False, 'url': 'https://app.clickup.com/t/86c2u9wc0', 'access': True}</t>
  </si>
  <si>
    <t xml:space="preserve">86c2n0bkd</t>
  </si>
  <si>
    <t xml:space="preserve">KA-MA SKLEP DLA MAJSTERKOWICZA MAGDALENA TKACZYK</t>
  </si>
  <si>
    <t xml:space="preserve">kamamantycka88@gmail.com</t>
  </si>
  <si>
    <t xml:space="preserve">9462519416</t>
  </si>
  <si>
    <t xml:space="preserve">4007309</t>
  </si>
  <si>
    <t xml:space="preserve">504799201</t>
  </si>
  <si>
    <t xml:space="preserve">86c2mz4dc</t>
  </si>
  <si>
    <t xml:space="preserve">GŁĘBOKI SEN Mateusz Mydlarz</t>
  </si>
  <si>
    <t xml:space="preserve">biuro@glebokisen.pl</t>
  </si>
  <si>
    <t xml:space="preserve">5512416723</t>
  </si>
  <si>
    <t xml:space="preserve">4023749</t>
  </si>
  <si>
    <t xml:space="preserve">+48666664961</t>
  </si>
  <si>
    <t xml:space="preserve">https://glebokisen.pl/</t>
  </si>
  <si>
    <t xml:space="preserve">86c2mxpmu</t>
  </si>
  <si>
    <t xml:space="preserve">MERA SPÓŁKA Z OGRANICZONĄ ODPOWIEDZIALNOŚCIĄ</t>
  </si>
  <si>
    <t xml:space="preserve">1.
BLT_3021730_625d7c03516c23906c60eda3d4b6821b2ba6d05f531895bcdc890a365dc947cca831cfa140d326136dbe12e7df3bc89a255a125414eb3bc32b909e359f706def68b15b316472c9e3302b74a71ebaa1bde3a7bb91e9bb823015a87adb68675f974179d1ee41b249ba1ff3d281aae0eca7979cfbe4512958a09571
2.
BLT_3021730_353550c5a57320b7d59b356bdecea99cdbf463c78a71206ce3d16a9e683a752f3a022a095035b988d3b2a8e7aa48d20d3056d26071fada3dd661ae2bd7acae6389b3de2a0196a48f404ef3fe15682b777d08282e5dd38fa21bdd8ad729ec95b29c9d305e798fd26d6a60a950d6376d56c22944a2b8377d6156fa
3.
BLT_3021730_548510ccfd829830b4cd62372bc63abbd24dbdaf302c1701e8b38a37747e936c35b486daea4ba344897577883f3656895d214d3fbc1baa82d1a2bd61ab2e0536328991ddca45a6d1c07fc006b11a721fe652a832faf5488a3f1f919d204bc5435dd3c743e8673a25aa4dc3da65fd9f1c242343756eef7ff1b20b</t>
  </si>
  <si>
    <t xml:space="preserve">ecommerce@mera.eu</t>
  </si>
  <si>
    <t xml:space="preserve">6462881423</t>
  </si>
  <si>
    <t xml:space="preserve">3021730</t>
  </si>
  <si>
    <t xml:space="preserve">+48608505863</t>
  </si>
  <si>
    <t xml:space="preserve">{'id': '86c2mz824', 'name': 'MERA sp. z o.o.', 'status': 'akceptacja', 'color': '#008844', 'custom_type': None, 'team_id': '4659923', 'deleted': False, 'url': 'https://app.clickup.com/t/86c2mz824', 'access': True}</t>
  </si>
  <si>
    <t xml:space="preserve">86c2mx95j</t>
  </si>
  <si>
    <t xml:space="preserve">FIRMA "DAFA" WŁODZIMIERZ FARENGOLM</t>
  </si>
  <si>
    <t xml:space="preserve">dafa@o2.pl</t>
  </si>
  <si>
    <t xml:space="preserve">8651079254</t>
  </si>
  <si>
    <t xml:space="preserve">3014111</t>
  </si>
  <si>
    <t xml:space="preserve">+48502378224</t>
  </si>
  <si>
    <t xml:space="preserve">https://dafakosmetyki.pl/</t>
  </si>
  <si>
    <t xml:space="preserve">86c2mwa48</t>
  </si>
  <si>
    <t xml:space="preserve">KRISCOM</t>
  </si>
  <si>
    <t xml:space="preserve">BLT_1939_e803eb7e5b7752c216f1b15b7e7009b02ce73c04d2bd8186c38b3bf5abef737203418154e9b9a41d2a90ba41419c1a1b81a219bed14b77eefcc2da931a89ba2a426b1f013b49d8c55882d9200357e44d846826262d86177f886198b860692be3296f55eac6e24c309dce48575e9f6e5ae6e37a9b26fc5f99f9933b5 
GREAT:
BLT_1939_6388a6e2764316312af07b9052647da0fae518e591071c9891b83d53e8d2813aa4cc5e75a32c5a95facb11d63b2f13607247a98f9530d0de6ae82dbaaee7c57eb98b3c93f6342b768ed151da0df80f2dabd2e7603236d6f0c6c0765e36ad99884036a4b16c2fbf0a51adb6bcf4c5c22ad4d431a909d4665d928ce5f
EXTRA:
BLT_1939_d2e9b457cb6d8a2dea6a74652f8541a3dd29c8307036b41f7a4b8c9f8752960c08467be7e112e2d7235ce18b66a32f1b048e9f27553a58e99155a175950f7b55b6f1702df2c0872e12a89b21e681bb25151c1417b5a97dcd1835557f45ae60abace10ce895a1bddde4f2416c53a8ea2e8d4d78641db53e4ef8fe708</t>
  </si>
  <si>
    <t xml:space="preserve">krzysztof@kriscom.com.pl</t>
  </si>
  <si>
    <t xml:space="preserve">9531113813</t>
  </si>
  <si>
    <t xml:space="preserve">1939</t>
  </si>
  <si>
    <t xml:space="preserve">+48513997654</t>
  </si>
  <si>
    <t xml:space="preserve">{'id': '86c30aym4', 'name': 'KRISCOM Krzysztof Kozłowski', 'status': 'merchants', 'color': '#87909e', 'custom_type': 3, 'team_id': '4659923', 'deleted': False, 'url': 'https://app.clickup.com/t/86c30aym4', 'access': True}</t>
  </si>
  <si>
    <t xml:space="preserve">{'id': '86c2p0nf4', 'name': 'KRISCOM Krzysztof Kozłowski', 'status': 'akceptacja', 'color': '#008844', 'custom_type': None, 'team_id': '4659923', 'deleted': False, 'url': 'https://app.clickup.com/t/86c2p0nf4', 'access': True}</t>
  </si>
  <si>
    <t xml:space="preserve">86c2mv5kr</t>
  </si>
  <si>
    <t xml:space="preserve">Riko Łukasz Kamiński</t>
  </si>
  <si>
    <t xml:space="preserve">BLT_19964_c0eb3963992c25cb1c86ad9a2077c238d6349346db9d34ec0d6267e8e8b0032f719d271a8f8bc75550f233fdfff57ba12ea057ae884f47381dba84b1f852535acc234a23fac2edbca848b2e7372463cc472e2957b71f2fd00f65b5e902bf8d6d40abef53886869929e7cb0d8152b54c7c26a32078da1187b703da6
BLT_19964_c6c133510cd3605ea3417d22b33de41bc0f4c9699a86c352690489727341cac85b192350a2aa4c06c5b9b52be180c89904ba85c441e4400febb31e5f6dd3f7e46d0662b35723099d3f2cc924e7046cf5c7ec15f5ab074ea488d07f893e489145407ffab7df895878070c38e728ffe1d387d86fbe53558a40901bdc
BLT_19964_48df5858e5942b65ba8854e6aef40c0be0df5ced5a0f4ced5473361f303830c93b917954d64bff688b8226c608cb8aa7da2b86edefde15aaa95176babb8c63e9ca1ffe10539e663b077c018d2266adefa60584edb898e025bf518f0c38a53ca7e3a5a0110e18b21d2827a9d2ed99d9d6eb600d99a8f8f86591ca3b</t>
  </si>
  <si>
    <t xml:space="preserve">art@kaletnik.com</t>
  </si>
  <si>
    <t xml:space="preserve">5222833654</t>
  </si>
  <si>
    <t xml:space="preserve">19964</t>
  </si>
  <si>
    <t xml:space="preserve">+48662429545</t>
  </si>
  <si>
    <t xml:space="preserve">{'id': '86c2mzk97', 'name': 'ŁUKASZ KAMIŃSKI RIKO', 'status': 'merchants', 'color': '#87909e', 'custom_type': 3, 'team_id': '4659923', 'deleted': False, 'url': 'https://app.clickup.com/t/86c2mzk97', 'access': True}</t>
  </si>
  <si>
    <t xml:space="preserve">{'id': '86c2mvub1', 'name': 'ŁUKASZ KAMIŃSKI RIKO', 'status': 'akceptacja', 'color': '#008844', 'custom_type': None, 'team_id': '4659923', 'deleted': False, 'url': 'https://app.clickup.com/t/86c2mvub1', 'access': True}</t>
  </si>
  <si>
    <t xml:space="preserve">86c2mr9bw</t>
  </si>
  <si>
    <t xml:space="preserve">BK tools WOJCIECH PRZYMIERSKI</t>
  </si>
  <si>
    <t xml:space="preserve">sklep@bktools.pl</t>
  </si>
  <si>
    <t xml:space="preserve">9660448013</t>
  </si>
  <si>
    <t xml:space="preserve">3014776</t>
  </si>
  <si>
    <t xml:space="preserve">+48503450343</t>
  </si>
  <si>
    <t xml:space="preserve">https://www.bktools.pl/</t>
  </si>
  <si>
    <t xml:space="preserve">86c2m9ncg</t>
  </si>
  <si>
    <t xml:space="preserve">M&amp;J INTERNATIONAL Sp. z.o.o. (ID 3031667)</t>
  </si>
  <si>
    <t xml:space="preserve">4TECH - SH = BLT_3031667_9e3960ab120e4299034f0e27b059be509fcb0e2536ab2bc3e033d5c377a9282e36f959dd2803339a770ff2e89dcd5e8ee3fba93d75751cc1f5ae72be089b150545bf2e8d97705b353053071931621acb2b40c07138df6523f3c0ee699d33e9acc8192b1549c83965310b34fc3291f597a73898749fd3ae0b8d91
4TECH - GREAT = BLT_3031667_0db4a29cfda565d2dd5f3cde8b00a4c885e2ff55508dab923348323f11074d3ccf99868ebcaee084c0071e5aadecfa99d4639965c231e1df6792207871cad5a96665cd617f7ae3d45c545cbc9db30f78d976f14ba307e41fa1d218d8cc3724e634c9cb49adb4a4ba1daab667c627d10d88ab942de14f8ee69200
4TECH - EXTRA = BLT_3031667_eff778794c297bd058dba072a07cebf304112afa3bbbcb3bb0e03682a15034ee0a4f64ed8831da75181d7cc60d9455d3f4bb644d8a079632752ecdbffbd334b3148f888a5cd139062e76840550c944f8c6aa6b965ba6e783e32e33b3065348f0845968f87d1c7f81a8e765c1cbbc2486d7745c2f4c1d38163f17</t>
  </si>
  <si>
    <t xml:space="preserve">business@4techgoods.com</t>
  </si>
  <si>
    <t xml:space="preserve">7322213774</t>
  </si>
  <si>
    <t xml:space="preserve">3031667</t>
  </si>
  <si>
    <t xml:space="preserve">+48530508996</t>
  </si>
  <si>
    <t xml:space="preserve">https://4techgoods.com/</t>
  </si>
  <si>
    <t xml:space="preserve">1742180400000</t>
  </si>
  <si>
    <t xml:space="preserve">{'id': '86c365hre', 'name': 'M&amp;J INTERNATIONAL Sp. z.o.o.', 'status': 'merchants', 'color': '#87909e', 'custom_type': 3, 'team_id': '4659923', 'deleted': False, 'url': 'https://app.clickup.com/t/86c365hre', 'access': True}</t>
  </si>
  <si>
    <t xml:space="preserve">{'id': '86c2qr5fv', 'name': 'M&amp;J INTERNATIONAL Sp. z.o.o.', 'status': 'akceptacja', 'color': '#008844', 'custom_type': None, 'team_id': '4659923', 'deleted': False, 'url': 'https://app.clickup.com/t/86c2qr5fv', 'access': True}</t>
  </si>
  <si>
    <t xml:space="preserve">86c2m9kyx</t>
  </si>
  <si>
    <t xml:space="preserve">MPP Hydraulic sp. z o.o.</t>
  </si>
  <si>
    <t xml:space="preserve">BLT_3003436_23fd45cee027ea0a1bd4c3689927f739b3710e55f1e9239ea874f35a81ac6bc72c0a4b5fb92e2476c55604ae2e727b4e4945851c6cd579f9ba35d931d10ed0545e80619856bf226ff66c042f0a78cc6b2b3795ee4f0d7f31a7beb87638752f5b4240b7f1bddc596258e0d0a8ebc6384e9894ead1173a600a7589
BLT_3003436_3f713fb34dbfa8f8360687e512b4eba0d6d415ae18853a691f35398e1d42a3c735b81719977e9d6040739b2d27012e7e14a69360eaeaa8dca709e9c3d7c0157c6756711a6cf07220ba8066ecc6d49cecc429432a03fce08936353dabcbdb24dc8d01f745c53015912f1effc09deee825433b2727b7ceac7a9dd7
BLT_3003436_c94117c1ba1777a40852acc2a22484e1405b70dfdf22d269948585aa3a46a625aa10cc561d6e5410121535c70e3e08bcc4d4d440b0a09f7f0251e43050501fdcaeb43d0e7cb660af2fc620ff1bec3c9d12a531a6c88bc5d17a7b81fd478910a128a2d0fece5f0fc3446e1ab4e821380a355b0e95c859056bd7e6</t>
  </si>
  <si>
    <t xml:space="preserve">biuro@mpphydraulic.pl</t>
  </si>
  <si>
    <t xml:space="preserve">7811815403</t>
  </si>
  <si>
    <t xml:space="preserve">3003436</t>
  </si>
  <si>
    <t xml:space="preserve">+48618430117</t>
  </si>
  <si>
    <t xml:space="preserve">{'id': '86c3anqu4', 'name': 'MPP Hydraulic Sp. Z o.o.', 'status': 'merchants', 'color': '#87909e', 'custom_type': 3, 'team_id': '4659923', 'deleted': False, 'url': 'https://app.clickup.com/t/86c3anqu4', 'access': True}</t>
  </si>
  <si>
    <t xml:space="preserve">{'id': '86c2u4krt', 'name': 'MPP Hydraulic sp. zo.o.', 'status': 'akceptacja', 'color': '#008844', 'custom_type': None, 'team_id': '4659923', 'deleted': False, 'url': 'https://app.clickup.com/t/86c2u4krt', 'access': True}</t>
  </si>
  <si>
    <t xml:space="preserve">86c2m7vje</t>
  </si>
  <si>
    <t xml:space="preserve">VICTOR POLSKA</t>
  </si>
  <si>
    <t xml:space="preserve">Shumee BLT_3020850_d492c529390ba4d82544cbe67a1dc24da223e61d8813eec8ea59693be249e1cf78f6cb5814cf39536e6f99497d81684ef149d4b4be773534952ffe1ae3d83ed5b35f9161110894754c6bb70fb257acab0087c1712e536d8235989192a12e1c115d8bca2b380f4002a947edb141ac11f9b290c42dd240736f0113
Extra BLT_3020850_c320076b1a23de0cf187a5d38d654b10f5f26cb3c28f6ab1ff5f544d7ceba34378b63a1a53de736f925629302631e7dc245601e251989a97b4a5c454b92c8eb33e740a8857d316481ee50c153493895e5496fc90f304adf4428435e5a0a9515b11dd3409d9b09d78efc8eb3cf35ba6daac174bbd6d551005bb47
Great
BLT_3020850_e34aa356b1feafea21035b45ef6e8b0a81d746048c4836c7bb3b05ece13a8fac10f82cc8425f5b2dd91c282f8fef5c65e4c74f74384a15c1f448eb6a5723c5446a1fc14be2931fec1135108f725f1cd34b4502fb6871392006af5c6101e1278859bb22461fb2c756ca36719b98d719f8e37151ae37f24562d5ad</t>
  </si>
  <si>
    <t xml:space="preserve">gutowski@victor-polska.pl</t>
  </si>
  <si>
    <t xml:space="preserve">9522022502</t>
  </si>
  <si>
    <t xml:space="preserve">3020850</t>
  </si>
  <si>
    <t xml:space="preserve">+48501862851</t>
  </si>
  <si>
    <t xml:space="preserve">{'id': '86c2yzcmj', 'name': 'VICTOR POLSKA Cezary Gutowski', 'status': 'akceptacja', 'color': '#008844', 'custom_type': None, 'team_id': '4659923', 'deleted': False, 'url': 'https://app.clickup.com/t/86c2yzcmj', 'access': True}</t>
  </si>
  <si>
    <t xml:space="preserve">86c2m3zy3</t>
  </si>
  <si>
    <t xml:space="preserve">MORE MONIKA MAZUR</t>
  </si>
  <si>
    <t xml:space="preserve">moron.s@b2bmore.pl</t>
  </si>
  <si>
    <t xml:space="preserve">5732625601</t>
  </si>
  <si>
    <t xml:space="preserve">2000178</t>
  </si>
  <si>
    <t xml:space="preserve">+48345065060</t>
  </si>
  <si>
    <t xml:space="preserve">https://www.morelkowe.pl/nowosci</t>
  </si>
  <si>
    <t xml:space="preserve">86c2k8c30</t>
  </si>
  <si>
    <t xml:space="preserve">Piotr Miedziński</t>
  </si>
  <si>
    <t xml:space="preserve">Tokeny
BLT_1002062_2e764dcc2806d5f9a8812e2f14196dc22eea00a5f53145ca19a52611325b7cf445d8b34e45794c27011b4123fb8966169a15683bc20e6a8c8172365563819c3c66904bf66b39e1ccd638eacbfd9a8b0525893ede1903372611ee25fc6b7d6a7589e7e6c016fd64b4e463dbd751a06310e425237647b712c6524b
BLT_1002062_11d0e4d9575bf74abe95b0e567b6c065c40f0d52c4cc3027c31fc5d8c891c4edd256e4b6e2f13510eaff0c11ccda067d8813bdd9fc5d73bcc5877423dcf4a9b0261992d3d4c35e1e28e9ed659c0d5e0fd28f09d0776978d007cebe85205c36e54936cffcfeb8f20c946f622425af29536b03ca2cbf6c451b2c3c
BLT_1002062_ee2f3af12e03bf1c5b095c31d852fa810cbc87c4eb4b24ba2884e6e680d53c12c3458b30b6d519fbd734763c1692b5dc1d0f6c7fa27bc3b85aee64a43970373cd2d8eabf8106ff8ab8bf8afb5fe541a14d1ef166aa59bf9227d080aa15e3021e0638f3d0eb1acd5dc3ff66c912209b580e8942ff8b72e89d4458</t>
  </si>
  <si>
    <t xml:space="preserve">piotrek@wielganizator.pl</t>
  </si>
  <si>
    <t xml:space="preserve">6981838087</t>
  </si>
  <si>
    <t xml:space="preserve">1002062</t>
  </si>
  <si>
    <t xml:space="preserve">48697309919</t>
  </si>
  <si>
    <t xml:space="preserve">1741921200000</t>
  </si>
  <si>
    <t xml:space="preserve">{'id': '86c2m4jfj', 'name': 'Piotr Miedziński', 'status': 'merchants', 'color': '#87909e', 'custom_type': 3, 'team_id': '4659923', 'deleted': False, 'url': 'https://app.clickup.com/t/86c2m4jfj', 'access': True}</t>
  </si>
  <si>
    <t xml:space="preserve">{'id': '86c2knt3y', 'name': 'Piotr Miedziński', 'status': 'akceptacja', 'color': '#008844', 'custom_type': None, 'team_id': '4659923', 'deleted': False, 'url': 'https://app.clickup.com/t/86c2knt3y', 'access': True}</t>
  </si>
  <si>
    <t xml:space="preserve">86c2k6frc</t>
  </si>
  <si>
    <t xml:space="preserve">LUXURY YACHT SP. Z O.O. (ID 4016149)</t>
  </si>
  <si>
    <t xml:space="preserve">Dają min. 13% rabatu. Mówił, że ustawił wszystko zgodnie z filmikiem. / 22.04.2025 SA.
---
SH →
BLT_4016149_9a41876b801e94812b15b951cf60219920890b6b71dc77f8dc13dc20698ce649856feeec60d6a6c8a378dd2acefed2ba879bca9a0e5a39c6f7c703fdafe309c8f00c2847f3491c90952c1a086c77eaf5cb6aef64633f2c297355cdd9419cab495461db2c62262e4285fcfc840666ca962dfad85aa09714bf109e
GREAT →
BLT_4016149_3ea67c6bbe5d76ff0f0aaf445755839857708bb6a71333ac78d3b284f45c45e180ceba8693193c2a922be6a24a52f8e1b2b2f7060d804401d9e7425f4a42f71e8f091d6663082ed683c488ce64171cf344f24f4a8969d77e9da319bf002a9ac014632829acfe6a62accbede6ea70abd170174027256d698d4ec8
EXTRA →
BLT_4016149_fcb88968d855d12ddaf63d7149edb46afd86d8af43780ba8449570b48806f6d973922a8782605cab7a7e0cab129be163f8ba549012a64e6f919dbdb263aae4d89b0135ddf255ef8d0d21c30fc3b74e985b77205fb3f61e363866d4ab31849ec4038ecdbbc2b80adc141347d84e1dad442759e9c2c8cbdfd9837a</t>
  </si>
  <si>
    <t xml:space="preserve">biuro@luxury-yacht.com.pl</t>
  </si>
  <si>
    <t xml:space="preserve">7011103078</t>
  </si>
  <si>
    <t xml:space="preserve">4016149</t>
  </si>
  <si>
    <t xml:space="preserve">+48606522277</t>
  </si>
  <si>
    <t xml:space="preserve">https://luxury-yacht.online/</t>
  </si>
  <si>
    <t xml:space="preserve">{'id': '86c2p68xt', 'name': 'Luxury Yacht Sp. z o.o.', 'status': 'merchants', 'color': '#87909e', 'custom_type': 3, 'team_id': '4659923', 'deleted': False, 'url': 'https://app.clickup.com/t/86c2p68xt', 'access': True}</t>
  </si>
  <si>
    <t xml:space="preserve">{'id': '86c2mx8xa', 'name': 'Luxury Yacht Sp. z o.o.', 'status': 'akceptacja', 'color': '#008844', 'custom_type': None, 'team_id': '4659923', 'deleted': False, 'url': 'https://app.clickup.com/t/86c2mx8xa', 'access': True}</t>
  </si>
  <si>
    <t xml:space="preserve">86c2k4buj</t>
  </si>
  <si>
    <t xml:space="preserve">MJW SPÓŁKA Z OGRANICZONĄ ODPOWIEDZIALNOŚCIĄ</t>
  </si>
  <si>
    <t xml:space="preserve">BLT_3006128_9d4cdf66bc2bbb8d340af45be4a0d42365de0f366a9953edf2659db98de5e998bee62ec01f116c407d4e7e05067e0122fc78e2e01da37d6a4e88049049fa7675bd4e0677d617c07d01ec390f83448d586b02a6d75262d362c9b3d6c37fc80300c92682f3d942a852303edbc7506eeb61c6fe9b8226db2dfb7cfa
BLT_3006128_075f0c9a390308994b3d49c6b25515db0fa55d385ea8a7a3c7175d811816409462fc195914ec15dd587ca0d1e44823f648eb4d5dc2146d1d489118eb7ccfc8df3968808e8c347ec0da43d6e3a621f511720e2bf56f579401e85ea48f2f19e78e794c4b20e5160d6d90f1f47661cc435e591255dd103d0bb2d0dd
BLT_3006128_fd641a6d44f5de6a2fbb134bcaeb3a1b0b193d1893dfc184fa3f6f3ae26bd71d9d760b081fff3785cd0c09303f7818d14059f5ea0eaef529781ef30ba96461286140706b5ac5eb400950af6c038422735f5748af8841e387ef7f668dd5fc7eeffe1f01539d34ea49480e38c9866e6eb64cfe4f1e077cb7d1fbfd</t>
  </si>
  <si>
    <t xml:space="preserve">DROPSHIPPING@MJWTOOLS.COM</t>
  </si>
  <si>
    <t xml:space="preserve">7831827295</t>
  </si>
  <si>
    <t xml:space="preserve">3006128</t>
  </si>
  <si>
    <t xml:space="preserve">+48793762672</t>
  </si>
  <si>
    <t xml:space="preserve">{'id': '86c2k698f', 'name': 'MJW SPÓŁKA Z OGRANICZONĄ ODPOWIEDZIALNOŚCIĄ', 'status': 'akceptacja', 'color': '#008844', 'custom_type': None, 'team_id': '4659923', 'deleted': False, 'url': 'https://app.clickup.com/t/86c2k698f', 'access': True}</t>
  </si>
  <si>
    <t xml:space="preserve">86c2k1h08</t>
  </si>
  <si>
    <t xml:space="preserve">"Dabel" Wojciech Kmieć</t>
  </si>
  <si>
    <t xml:space="preserve">wk@eplaster.pl</t>
  </si>
  <si>
    <t xml:space="preserve">7272530572</t>
  </si>
  <si>
    <t xml:space="preserve">16514</t>
  </si>
  <si>
    <t xml:space="preserve">606684763</t>
  </si>
  <si>
    <t xml:space="preserve">86c2k10r4</t>
  </si>
  <si>
    <t xml:space="preserve">Łukasz Turyk importEU</t>
  </si>
  <si>
    <t xml:space="preserve">lukasz@hurtowniagalanterii.pl</t>
  </si>
  <si>
    <t xml:space="preserve">5372433637</t>
  </si>
  <si>
    <t xml:space="preserve">4648</t>
  </si>
  <si>
    <t xml:space="preserve">+48792990079</t>
  </si>
  <si>
    <t xml:space="preserve">{'id': '86c2k3yqu', 'name': 'Łukasz Turyk importEU', 'status': 'akceptacja', 'color': '#008844', 'custom_type': None, 'team_id': '4659923', 'deleted': False, 'url': 'https://app.clickup.com/t/86c2k3yqu', 'access': True}</t>
  </si>
  <si>
    <t xml:space="preserve">86c2jm2zp</t>
  </si>
  <si>
    <t xml:space="preserve">dobre.audio Tomasz Pasiut</t>
  </si>
  <si>
    <t xml:space="preserve">kontakt@dobre.audio</t>
  </si>
  <si>
    <t xml:space="preserve">7343233641</t>
  </si>
  <si>
    <t xml:space="preserve">1010419</t>
  </si>
  <si>
    <t xml:space="preserve">698853311</t>
  </si>
  <si>
    <t xml:space="preserve">https://dobre.audio/</t>
  </si>
  <si>
    <t xml:space="preserve">86c2jjqzq</t>
  </si>
  <si>
    <t xml:space="preserve">ATVMOTO KRZYSZTOF ŚLIWIŃSKI</t>
  </si>
  <si>
    <t xml:space="preserve">sklep@atvmoto.pl</t>
  </si>
  <si>
    <t xml:space="preserve">8931271455</t>
  </si>
  <si>
    <t xml:space="preserve">3021904</t>
  </si>
  <si>
    <t xml:space="preserve">732 885 085</t>
  </si>
  <si>
    <t xml:space="preserve">86c2jhdb4</t>
  </si>
  <si>
    <t xml:space="preserve">ROKSANA JANICKA OUTLET MNU (ID 3016421)</t>
  </si>
  <si>
    <t xml:space="preserve">Oferuje rabat 10%, wysłałam filmik jak utworzyć grupę cenową i wybrać ją. Czekam, aż ustawi. / 22.04.2025 SA.
---
SH BLT_3016421_dfc5e53e8ad5f6ffbf0fd488c387edb526bed22ac81a5c8f5ee4885bc34521eb4647a9af08b44610e6a63364208c48b736caf979f0ac5b82c25e7b5617e5075b5891f31b4712e69287b70475e00e73589a19412f4d68afdf0dc83a8a17bf458f3a38189b105e0e164311fcaa99c871b360d615fc50ad9ff1323e  kod do SH
GS BLT_3016421_35dab70da6b3d4b3c13a8705da7d815dca6d1fc04e4baca0218ccfea0df0a93c12ab73b1d8f4b06374cd8bbbccec968f9a0bf14dcf11ac59c4aa231a2b01c6959a852cccbd9159c65b4a870e721972d08f2b25dc76df6b148b26dc866c5babea9bbe9b2808f467a91f318a340a4accc1cb0895d47d9d37fa4279 
ES BLT_3016421_eafa1b01c7a86f62d2b36db1d8258899247c7999e9fd864f6f4dfbdd945f2aed7a2e93e151b148f43eb5741975f69b888f50af19681aea64fe49c39e42ef37643f0f47e3dd5da5cb75fc9d2b87ee65a38f6b4323126345867c98f8d250188d0a1c30d3cb908cae17b4ceeebcc506c0b4c70df48e8474de53ddcd</t>
  </si>
  <si>
    <t xml:space="preserve">ledmoon2020@gmail.com</t>
  </si>
  <si>
    <t xml:space="preserve">5981646080</t>
  </si>
  <si>
    <t xml:space="preserve">3016421</t>
  </si>
  <si>
    <t xml:space="preserve">+48518425626</t>
  </si>
  <si>
    <t xml:space="preserve">{'id': '86c2p01gz', 'name': 'Outletmnu Roksana Janicka', 'status': 'akceptacja', 'color': '#008844', 'custom_type': None, 'team_id': '4659923', 'deleted': False, 'url': 'https://app.clickup.com/t/86c2p01gz', 'access': True}</t>
  </si>
  <si>
    <t xml:space="preserve">86c2jgfxd</t>
  </si>
  <si>
    <t xml:space="preserve">Bartłomiej Miler Bago96 (ID 6007282)</t>
  </si>
  <si>
    <t xml:space="preserve">TOKEN GREAT →
BLT_6007282_45ac4e3837cb044a62ca5f0a6890ac3b0c5931bd1f0a9be4bce60286e8884faecd9e846ac5ece2019e84b7467d19dcecfc23e7d664ec76043325009930e3580198601e535d1007e1169a7f611e94a1a324cf1d58d1471d127404727bda1a7577de21d09099c3502e0e49a662e8cbbf6c137da227002d6550a7e4 
TOKEN EXTRA →
BLT_6007282_0ae5d064ca1454e9a3a079027d4203b88893ca56c2616a836e2062b582e03f9bd8353e12e87930bcf84d6eecc01c0376ba5f2de6ed0dd672d1f6494f0b70525ab4724a5b3b27dcecabe9497dd1882b2bd93710b154c21927e31af31cfefbaf02c2b27c42c400b114e710e91acc9cf15c63f390c59d1094ac8cc3 
+ do wysłania 2x prośba o połączenie w BL Connect w kontami o tej samej nazwie ''Bago96''</t>
  </si>
  <si>
    <t xml:space="preserve">milerbago96@gmail.com</t>
  </si>
  <si>
    <t xml:space="preserve">2910231683</t>
  </si>
  <si>
    <t xml:space="preserve">6007282</t>
  </si>
  <si>
    <t xml:space="preserve">+48573969621</t>
  </si>
  <si>
    <t xml:space="preserve">{'id': '86c2k66a1', 'name': 'Bartłomiej Miler Bago96', 'status': 'merchants', 'color': '#87909e', 'custom_type': 3, 'team_id': '4659923', 'deleted': False, 'url': 'https://app.clickup.com/t/86c2k66a1', 'access': True}</t>
  </si>
  <si>
    <t xml:space="preserve">{'id': '86c2jz5cj', 'name': 'Bartłomiej Miler Bago96', 'status': 'akceptacja', 'color': '#008844', 'custom_type': None, 'team_id': '4659923', 'deleted': False, 'url': 'https://app.clickup.com/t/86c2jz5cj', 'access': True}</t>
  </si>
  <si>
    <t xml:space="preserve">86c2j63nx</t>
  </si>
  <si>
    <t xml:space="preserve">MONDEX ANNA I JERZY AFFEK SPÓŁKA JAWNA (ID: 20061)</t>
  </si>
  <si>
    <t xml:space="preserve">pierwszy - "Państwa Nazwa SH",
BLT_3032527_e8a62c4113eaad3373b7ac92418631efda58c68fa468c766c45b4cd8301d225db0f37aa90175e019b08ac4b03ab4bc772b28a44eacce5dca60e141cd37981d1dc1f6ec738d7e0b333ace2260986f5318827811086813dc5c66696e2e9e40d643464bb2a1e80ef74617ef8be361f223abe5342e22db992e40a297
drugi -  "Państwa Nazwa GREAT"
BLT_3032527_81437abb8e3eece4b83156ce855f2b67da058f932c3d4ee16f205e6a55b5689701944cfb95e45419ea2ad480f4c5c486307955c1aee09690ac3844a269a27b94185c0ae79373ac18f936a3e3a01b554f1db4a24046dbb0dfb260ec283404052c6d8aef6474d7ef80535f0711cab96b1de22fee267065954e32f5
trzeci -  "Państwa Nazwa EXTRA"
BLT_3032527_33c93957cbcbbcc4c052db7e47ed53aac3d5b346271ff9c16dae38578debd328a07f1a220354030023d36e2815a8bb47731b19e145c0127720907d027f4097c7004444054f3bb564ffedd656c7df82aeb157583d043690b2551873681081a2020ce9452fe5cef4ae2fcbb5062cf4881524813e7f7dc2b47b74a6</t>
  </si>
  <si>
    <t xml:space="preserve">a.affek@mondex.pl</t>
  </si>
  <si>
    <t xml:space="preserve">7391010198</t>
  </si>
  <si>
    <t xml:space="preserve">3032527</t>
  </si>
  <si>
    <t xml:space="preserve">792969999</t>
  </si>
  <si>
    <t xml:space="preserve">https://mondex.pl/</t>
  </si>
  <si>
    <t xml:space="preserve">{'id': '86c2mefzh', 'name': 'MONDEX Anna i Jerzy Affek Spółka Jawna', 'status': 'merchants', 'color': '#87909e', 'custom_type': 3, 'team_id': '4659923', 'deleted': False, 'url': 'https://app.clickup.com/t/86c2mefzh', 'access': True}</t>
  </si>
  <si>
    <t xml:space="preserve">{'id': '86c2mcx2q', 'name': 'MONDEX Anna i Jerzy Affek Spółka Jawna', 'status': 'akceptacja', 'color': '#008844', 'custom_type': None, 'team_id': '4659923', 'deleted': False, 'url': 'https://app.clickup.com/t/86c2mcx2q', 'access': True}</t>
  </si>
  <si>
    <t xml:space="preserve">86c2hvhvt</t>
  </si>
  <si>
    <t xml:space="preserve">Badum</t>
  </si>
  <si>
    <t xml:space="preserve">info@badum.pl</t>
  </si>
  <si>
    <t xml:space="preserve">8731007305</t>
  </si>
  <si>
    <t xml:space="preserve">6542</t>
  </si>
  <si>
    <t xml:space="preserve">+48146000006</t>
  </si>
  <si>
    <t xml:space="preserve">https://badumshop.com/pl/</t>
  </si>
  <si>
    <t xml:space="preserve">1741748400000</t>
  </si>
  <si>
    <t xml:space="preserve">86c2htu77</t>
  </si>
  <si>
    <t xml:space="preserve">Felmex</t>
  </si>
  <si>
    <t xml:space="preserve">biuro@sklepczekolada.pl</t>
  </si>
  <si>
    <t xml:space="preserve">9471946106</t>
  </si>
  <si>
    <t xml:space="preserve">3028007</t>
  </si>
  <si>
    <t xml:space="preserve">+48509998062</t>
  </si>
  <si>
    <t xml:space="preserve">http://www.felmex.pl/</t>
  </si>
  <si>
    <t xml:space="preserve">86c2hpzn0</t>
  </si>
  <si>
    <t xml:space="preserve">KALAMA SP. Z O.O.</t>
  </si>
  <si>
    <t xml:space="preserve">BLT_2007917_3934a06ee4edfc640ec6da32cc4b2bd59c3abfd4a13950fa19942f8a0c717d53f4f26a4e8ea059f77a0b9d51b5c022d6f2a66b5dcdf4db2367ad0fdd7e9ae888a3bccbd9a9a7a5028207c30fc629c01f911acb458b19a2c472f789ebdcbd9b63565edae9d7d64fd6a3581c8383700702ee9e76706b054be0cb08
BLT_2007917_6f21abf4edd7bed16baacde286769fe6272c0d96edf2ff15e5df0b530cc27c2281a4a82be7c1d67d8ec7263a82226f44af3955dfd6b31821a8788443744512dddc324c0164c41ace657ed0840f67a0ed481a71737b29894a5cb99b66c2fc4b83a719f9249d9c6951f2ce62d9cfeb42883fbd749f065d42eed4d0
BLT_2007917_05c6c9f2ce205817a697dc8988325f920876ca9070b3c4f22e2f652cdcc2149b1873d6560af5a6f7895926c53e33cfaba6f939436ff4405066b4efb51f136940701e84bbb25cd0bb5e0743110aa1b57ad9afbd154d0849676b3c7cb322bd2738d4c5579af37a906112d54872ff7ee04ddd852b7384e3fff9f549</t>
  </si>
  <si>
    <t xml:space="preserve">biuro@kalama.pl</t>
  </si>
  <si>
    <t xml:space="preserve">7952574410</t>
  </si>
  <si>
    <t xml:space="preserve">2007917</t>
  </si>
  <si>
    <t xml:space="preserve">+48691067130</t>
  </si>
  <si>
    <t xml:space="preserve">{'id': '86c2k5ckp', 'name': 'KALAMA SP. Z O.O.', 'status': 'akceptacja', 'color': '#008844', 'custom_type': None, 'team_id': '4659923', 'deleted': False, 'url': 'https://app.clickup.com/t/86c2k5ckp', 'access': True}</t>
  </si>
  <si>
    <t xml:space="preserve">86c2hp7yg</t>
  </si>
  <si>
    <t xml:space="preserve">AVENIDO SPÓŁKA Z OGRANICZONĄ ODPOWIEDZIALNOŚCIĄ</t>
  </si>
  <si>
    <t xml:space="preserve">avenido SH
BLT_6003052_a67d0f6f881ebed4bb304f9ae02704157169b33c9468e100b4927415e8cf2d8672f401bab45264ac809fdecde4cf75d92d9c0dd8323e31070eab4b2f7564cc91d491a5f6e9295639a91b4076ac21a4876d83b415039b3be420c5f328e2d227743dcd906aa75a392d08474f68c1a5a393db00338bb576811baf8e
avenido GREAT
BLT_6003052_045e67a67a8ff61cd8a797c6afe6d82de8ba6c2ee4e7d903eba6d929148eb0345f7f48c7a083860fc7d51243269163f0f7c42e5c9bb9a351e0bef369a8b99be136917a3e67820b5f35cd3f66bd2a453e7e8e26e49cd6d5203c7925549cf36f1e87481e4eb9faef126960ef840ff620cc29663422334a56198f00
avenido EXTRA
BLT_6003052_4186556638b360f18b1b08020d8cef77b704d8a2435be52cacb8a1f2a789ae076ce3ee2c955dfd8ef234bd61466f54fff7734099bfab3b19c431a09a1ea1145e39a2a304ac6e4c0bf7c4c93f64620e25ab1fdd186933b8700954931d3e92cf2ceeb5084d5a94aabc0a4f46dfde9a5c1d981ec350cac89d04986c</t>
  </si>
  <si>
    <t xml:space="preserve">maciej.kowal@avenido.eu</t>
  </si>
  <si>
    <t xml:space="preserve">5242962679</t>
  </si>
  <si>
    <t xml:space="preserve">6003052</t>
  </si>
  <si>
    <t xml:space="preserve">+48501566356</t>
  </si>
  <si>
    <t xml:space="preserve">https://avenido.eu/</t>
  </si>
  <si>
    <t xml:space="preserve">{'id': '86c2k3f48', 'name': 'Avenido Sp. z o.o.', 'status': 'merchants', 'color': '#87909e', 'custom_type': 3, 'team_id': '4659923', 'deleted': False, 'url': 'https://app.clickup.com/t/86c2k3f48', 'access': True}</t>
  </si>
  <si>
    <t xml:space="preserve">{'id': '86c2j6bk9', 'name': 'Avenido Sp. z o.o.', 'status': 'akceptacja', 'color': '#008844', 'custom_type': None, 'team_id': '4659923', 'deleted': False, 'url': 'https://app.clickup.com/t/86c2j6bk9', 'access': True}</t>
  </si>
  <si>
    <t xml:space="preserve">86c2hn3f4</t>
  </si>
  <si>
    <t xml:space="preserve">Promis Sp. z o.o. </t>
  </si>
  <si>
    <t xml:space="preserve">Promis - Greatestore
BLT_10826_d1839a79f79ec1444778e9353e72e11baf1e41e2b2805bc7c79c6c3c385be900ab1b10c8d856e7855fe7d9026e5deea34dacd06da6d6dab3d73608b6a14fb868ad11cd614514860152a1184bc732cab3a9d66b5c97490370df34fcb02b70e643cf6fc082d65a288135a19170c3580fdf03d1017cb0411a7a060f77
Promis - Shumee
BLT_10826_dd408c5ae9b0f11c5873431dd13309db56a7c200edf00740def905a03e60e5a1749ac97eae3e0ca5dec21bd1e933a83d8a6c50f1bc7f62cfec3e54a0751c0c85525298ffe166111d222e864fe79b13a31cbb13095981a2754fbcb1ccf5757e61e1e9acde86cb6db1ed31959ceba7bffb156d6027e5aa7aa44fbcc4
Promis - Extrastore
BLT_10826_277873609a1bde12ab4ecfc24f195998b88c4c353f71dd0166b3acc46fa93503a48dfec06c945caaa8e8441afd06dde2d19e0628e67518e558ce8ccb5bb1bffc098c7b8163d002ded5d32a7984da0f2037fbfd3c10096f6147c583bad8b1160a5235baa6e85aa7103293d5249ca10fa13049eb39ab14ef9f9a14b8</t>
  </si>
  <si>
    <t xml:space="preserve">brusin@promis.pl</t>
  </si>
  <si>
    <t xml:space="preserve">6340128819</t>
  </si>
  <si>
    <t xml:space="preserve">10826</t>
  </si>
  <si>
    <t xml:space="preserve">+48322013033</t>
  </si>
  <si>
    <t xml:space="preserve">https://eldomagd.eu/</t>
  </si>
  <si>
    <t xml:space="preserve">{'id': '86c2vdpm8', 'name': 'PROMIS SP. Z O.O.', 'status': 'merchants', 'color': '#87909e', 'custom_type': 3, 'team_id': '4659923', 'deleted': False, 'url': 'https://app.clickup.com/t/86c2vdpm8', 'access': True}</t>
  </si>
  <si>
    <t xml:space="preserve">{'id': '86c2rbpeg', 'name': 'PROMIS SP. Z O.O.', 'status': 'akceptacja', 'color': '#008844', 'custom_type': None, 'team_id': '4659923', 'deleted': False, 'url': 'https://app.clickup.com/t/86c2rbpeg', 'access': True}</t>
  </si>
  <si>
    <t xml:space="preserve">86c2hmfpm</t>
  </si>
  <si>
    <t xml:space="preserve">WOJCIECH KISZKA "MAAW-SPORT" HURT-DETAL-ART. SPORTOWE</t>
  </si>
  <si>
    <t xml:space="preserve">BLT_3001701_eed215fc6f27879cf0e070a303773021251052439a55677631bbb98a5060583841593d5d873298161594a442cdd9c1b3adb94c594d44061bfd2f033c09ccdda4e5facf23bd61961248a25b4eda9287666a578f26f290bc28e0d145eaa450ba28a751540160e509fe538e851134d025bd4009a04c379d4e53559d
BLT_3001701_bcd4ec4220f48d6b3c2d727c13169fbb9e2ed507045729b9f473f00e13620ffb9ca2c64c1439980834a0b11d9389ca6b2951a4e71895d8169c938de286616ef29623b856581424b805903b974722efa5e8819264929f8f42b0f9a9f5a42ca04d903a4fb1882a30c707934852c529a86b04a215ff4bab93dd886b
BLT_3001701_27ef1798e213aa86fc0aa47904eba87be9df4bbea88cc19a39f120cb2f00bc0be43d08cba98abc7439943d053032e2192762295a5fd7a93875e3666a0ab3768cf1fd0689a729f4166ea5fa1b67a56c6a16a2d2634205023767147752a9b99375cb8eac64076e74328f9f9d684107165193c00caa83e64c23b96f</t>
  </si>
  <si>
    <t xml:space="preserve">maawsport@op.pl</t>
  </si>
  <si>
    <t xml:space="preserve">7941188979</t>
  </si>
  <si>
    <t xml:space="preserve">3001701</t>
  </si>
  <si>
    <t xml:space="preserve">+48501469840</t>
  </si>
  <si>
    <t xml:space="preserve">{'id': '86c3ex692', 'name': 'Maawsport', 'status': 'akceptacja', 'color': '#008844', 'custom_type': None, 'team_id': '4659923', 'deleted': False, 'url': 'https://app.clickup.com/t/86c3ex692', 'access': True}</t>
  </si>
  <si>
    <t xml:space="preserve">86c2hkxz8</t>
  </si>
  <si>
    <t xml:space="preserve">MALWA SPÓŁKA Z OGRANICZONĄ ODPOWIEDZIALNOŚCIĄ</t>
  </si>
  <si>
    <t xml:space="preserve">malwapolska@gmail.com</t>
  </si>
  <si>
    <t xml:space="preserve">5223226347</t>
  </si>
  <si>
    <t xml:space="preserve">5005531</t>
  </si>
  <si>
    <t xml:space="preserve">+48572729004</t>
  </si>
  <si>
    <t xml:space="preserve">{'id': '86c2hm1ew', 'name': 'MALWA Sp. z o. o.', 'status': 'akceptacja', 'color': '#008844', 'custom_type': None, 'team_id': '4659923', 'deleted': False, 'url': 'https://app.clickup.com/t/86c2hm1ew', 'access': True}</t>
  </si>
  <si>
    <t xml:space="preserve">86c2hk3f0</t>
  </si>
  <si>
    <t xml:space="preserve">PROPORCJA K.SZYPSKA, M.NOWICKI  S.C. (ID 4016035)</t>
  </si>
  <si>
    <t xml:space="preserve">SH → BLT_4016035_7933bf723d7d58bf4b22704ef6b77d3f5fc9ea07af5a7ef7e8dd5185c7a4e2444646e87f71f72f75b4d1d8b7efbf8a1d5a7bb0921fe0dbac686340daa39bdc27b14caef1f85229f031f130ef575c6f28b49f8c3507149671e6629cfdf45215ac46f59872b8fbed764be570d88f885af949893a83b6d7500e6316
GREAT →
BLT_4016035_ee16ec5dcfbb47eee03da7356f325f65c3cb58f831a1881e527952043ecab9eb3dc62906fe09d0f420c2e3834c4314a6d3d368a36bbbd4fb100800c1ec2b36ba9742ad5d893c5ab599b7bfa184075d593b4c037fb4afd71bcca65dc6147fb27dd7696b7fe97c4a017ea0dfe755c2f712cdc867da76c23ae41779
EXTRA →
BLT_4016035_2b7a9433fcb34e4ac38f101e47be1a97db167b56e570cfc60b9fce9d3b12b401ae9f0725d6faa6f9031bd718f9eaa289723ee20440e5df552e846164d73286836027f65ff6ebca19ba4fb93739fca5683ee357e3be129faf083fdecab0aafc80e5e33fcfd348d13def4719bf9d80762d3d2a44882defb45bba45</t>
  </si>
  <si>
    <t xml:space="preserve">proporcja.allegro@gmail.com</t>
  </si>
  <si>
    <t xml:space="preserve">7831719306</t>
  </si>
  <si>
    <t xml:space="preserve">4016035</t>
  </si>
  <si>
    <t xml:space="preserve">695398121</t>
  </si>
  <si>
    <t xml:space="preserve">{'id': '86c2jy5jq', 'name': 'Proporcja s.c.', 'status': 'akceptacja', 'color': '#008844', 'custom_type': None, 'team_id': '4659923', 'deleted': False, 'url': 'https://app.clickup.com/t/86c2jy5jq', 'access': True}</t>
  </si>
  <si>
    <t xml:space="preserve">86c2hk0d5</t>
  </si>
  <si>
    <t xml:space="preserve">STIV-MEBLE S.C. SEBASTIAN BURSZTYNOWICZ DAWID ZAŁUCKI (ID: 4011308)</t>
  </si>
  <si>
    <t xml:space="preserve">Shumee
BLT_4011308_9f0e2019bccd11370eb31f2dab6f88f7812238f382d5ee91b4dafac62ec319ec75609890b76206f879bb54d3df2ef9145767313356aae82191237f8a814626179f64a4c2ba23bfd398f1803f1bfe049b6da9d621147ddd835931c88a1b9f737d0bf2fe5b0a713c8dee15232878a22255489e288dcc9851bd9af9
GREAT
BLT_4011308_4a11e3d2a834f6123a793beefd4421d8c09cf12916afb485370ca823a9a6d1dd6ecfce4bacd47acd7502cc3f3b50898bfd0d0c9811245e2341a94709554b2f3e20be702f0da66805bb168f24a5784ad57842c64c6cb6b215b6f9eec616129ad2449115cb3f584527e06aa6fbecc68679b18eebb6120b9a9bdec1
EXTRA
BLT_4011308_2c3c61b4371124c66bd340e36e54b89a163609c50615aac390066768a7bfc475260187343b686cde3e2811344962bb1153eddfc08f9d78ac6ebb5d5f03a76eff396e3a81b254d91c3a6f26c1a58ff9faede993aba3df9ff47f40089cdb60101591b436fcff3a388a4b1b607f860c717ef23ed918cbd334cdf55c</t>
  </si>
  <si>
    <t xml:space="preserve">kamil.olszynski@stiv-meble.pl</t>
  </si>
  <si>
    <t xml:space="preserve">5783134801</t>
  </si>
  <si>
    <t xml:space="preserve">4011308</t>
  </si>
  <si>
    <t xml:space="preserve">502787248</t>
  </si>
  <si>
    <t xml:space="preserve">https://stiv-meble.pl/?srsltid=AfmBOorGMAGc2VzbPmPYoId8fySIJzmDW4b61dbRsW3tBF-qsYrOcfEf</t>
  </si>
  <si>
    <t xml:space="preserve">{'id': '86c2r7wj1', 'name': 'Stiv-Meble s.c. ', 'status': 'merchants', 'color': '#87909e', 'custom_type': 3, 'team_id': '4659923', 'deleted': False, 'url': 'https://app.clickup.com/t/86c2r7wj1', 'access': True}</t>
  </si>
  <si>
    <t xml:space="preserve">{'id': 152444103, 'username': 'Karolina Wielosik', 'email': 'k.wielosik@baselinker.com', 'color': '', 'initials': 'KW', 'profilePicture': 'https://attachments.clickup.com/profilePictures/152444103_FQk.jpg'}</t>
  </si>
  <si>
    <t xml:space="preserve">{'id': '86c2r5986', 'name': 'Stiv-Meble s.c. ', 'status': 'akceptacja', 'color': '#008844', 'custom_type': None, 'team_id': '4659923', 'deleted': False, 'url': 'https://app.clickup.com/t/86c2r5986', 'access': True}</t>
  </si>
  <si>
    <t xml:space="preserve">86c2hjbd9</t>
  </si>
  <si>
    <t xml:space="preserve">Firma Handlowo-Usługowa "GREGOO" GRZEGORZ MOŻDŻEŃ (ID 3032962)</t>
  </si>
  <si>
    <t xml:space="preserve">Oferuje 10% rabatu względem cen na allegro - wysłane instrukcje jak utworzyć grupę cenową i wybrać ją w BL. / 22.04.2025 SA.
22.04 dał znać, że ustawił 10%, przekazany do sprawdzenia. / 22.04.2025 SA.
---
TOKEN SH
BLT_3032962_60210336971ef06665082209ba3a4f782afe1ade2ad31c6a955e2494b8be9bb1bb3c85fbab62da794a3cab2990ae509965d4099622881f951bab1407c1b1abb5a55d5bfd83e5ad439ad86ac06b1b200a2429565b63229095511f57d11689aad8455d675f2c011c4984812811e0484150e21f37df744ee18706ab
TOKEN GREATE
BLT_3032962_e11d0a99351a07fdd824a5d024e1f33c1f3e4580afe5551bc8a3d6e9b6f555aaf071288efe2b236bcbc1725168db5ce5a4f6692df5bcb8a9bf30b16438e6293d5b3e37553896bae3d72f9ee650f6db68fd88682ce57d28df5f997fa9512f982c31581ac8205208c20a7caba6e871bd2f0560fa3d55d07b373cab
TOKEN EXTRA
BLT_3032962_dea5cf932d39d9d4796d87bfedc6cece82c5a2a8aed082f0d4b07939dd5c0a0ce869fd2d4a18ab01aae3d2f68ecaccb80297c8f3cba238566d2b1b27a40e075808adbcafa5c43d6c489013a6e6b7154c49f248ece9d91acff963be2cc923fdc4248d473bb9ea70b96f87a960f6aaf91dc03ca19142db4f8f0aa5</t>
  </si>
  <si>
    <t xml:space="preserve">gregoo@adres.pl</t>
  </si>
  <si>
    <t xml:space="preserve">6572694018</t>
  </si>
  <si>
    <t xml:space="preserve">3032962</t>
  </si>
  <si>
    <t xml:space="preserve">+48503440734</t>
  </si>
  <si>
    <t xml:space="preserve">{'id': '86c2p7up5', 'name': 'Firma Handlowo-Usługowa GREGOO Grzegorz Możdżeń', 'status': 'akceptacja', 'color': '#008844', 'custom_type': None, 'team_id': '4659923', 'deleted': False, 'url': 'https://app.clickup.com/t/86c2p7up5', 'access': True}</t>
  </si>
  <si>
    <t xml:space="preserve">86c2h4cck</t>
  </si>
  <si>
    <t xml:space="preserve">"SANITAS" SPRZEDAŻ- USŁUGI INSTALACYJNE PIOTR ZASADOWSKI (ID 3017452)</t>
  </si>
  <si>
    <t xml:space="preserve">31.03 - wysłana prośba o podanie trzech tokenów.
sanitassierpc-EXTRA
BLT_3017452_f057eb90a1196e9572c402ff4cf8ff9cb6fb5c619328bdc9f56ae493204a94c68da2570e9223344247235320efed7fb4246b39925dd05e4c2c813f1c187374ceb966702a178a131819870005497bd03bdbc0089fc644ecaa8dcc247706dee3fb9ed8a6b827a5c1894881e02386892bb63b25665bd96e484f1a25 
sanitassierpc-GREAT 
BLT_3017452_2ad12f7c1395ae4ed24ec926a8e7118a097c6f5807cdc7274387878587a645f0697711df885e8359cbfdf6b8821326b95328e3444a669d15de1d01e133c105dd0c4f9e8c90f9f3e1bf260fd173c7ebf3af575b580b402bfd965a45c724200272f28f439df1f7fb8cf6cfdbe749fb1fc0b0c3f62e60189e081ee1 
sanitassierpc - SH 
BLT_3017452_d84dd4915e30efe20558a42ef4ef16b577b802b6b1d80479a323ff10b91b91e5c3f66cf85c9e93d3fa2ba5c25b0f7cf74876fd74c39f094ed3e6a1489e4cf5e4a5af43ae8b2f67c6a3971b77fdb9b260eb529279e235abe51c1bb8322b4c24d008bd061c047dcc8822df8b9f1f0d87f2ddf9083c298d4821d477</t>
  </si>
  <si>
    <t xml:space="preserve">sklep@sanitassierpc.pl</t>
  </si>
  <si>
    <t xml:space="preserve">7761591739</t>
  </si>
  <si>
    <t xml:space="preserve">3017452</t>
  </si>
  <si>
    <t xml:space="preserve">+48514920099</t>
  </si>
  <si>
    <t xml:space="preserve">1741662000000</t>
  </si>
  <si>
    <t xml:space="preserve">{'id': '86c2nmjn3', 'name': '"SANITAS" SPRZEDAŻ- USŁUGI INSTALACYJNE PIOTR ZASADOWSKI', 'status': 'merchants', 'color': '#87909e', 'custom_type': 3, 'team_id': '4659923', 'deleted': False, 'url': 'https://app.clickup.com/t/86c2nmjn3', 'access': True}</t>
  </si>
  <si>
    <t xml:space="preserve">{'id': '86c2upxgn', 'name': '"SANITAS" SPRZEDAŻ- USŁUGI INSTALACYJNE PIOTR ZASADOWSKI', 'status': 'akceptacja', 'color': '#008844', 'custom_type': None, 'team_id': '4659923', 'deleted': False, 'url': 'https://app.clickup.com/t/86c2upxgn', 'access': True}</t>
  </si>
  <si>
    <t xml:space="preserve">86c2h345g</t>
  </si>
  <si>
    <t xml:space="preserve">kawawbiurze.pl Michał Ścisk</t>
  </si>
  <si>
    <t xml:space="preserve">jakub@kawawbiurze.pl</t>
  </si>
  <si>
    <t xml:space="preserve">5831774020</t>
  </si>
  <si>
    <t xml:space="preserve">1006113</t>
  </si>
  <si>
    <t xml:space="preserve">+48509607800</t>
  </si>
  <si>
    <t xml:space="preserve">{'id': 82748233, 'username': 'Kinga Dutkowska', 'email': 'k.dutkowska@baselinker.com', 'color': '#e16b16', 'initials': 'KD', 'profilePicture': 'https://attachments.clickup.com/profilePictures/82748233_jTx.jpg'}</t>
  </si>
  <si>
    <t xml:space="preserve">86c2h2xnn</t>
  </si>
  <si>
    <t xml:space="preserve">MEDLINES - AGNIESZKA TOMALA</t>
  </si>
  <si>
    <t xml:space="preserve">BLT_3016904_07482a6ed183f7e8ba784337512ed2be802c43995416a7502c0abc3ce73d57f0fbd0e6922c22d6cc1af6f70e43eacfbe853c2cbaea2230db2ed0eea06457b42396122ff782196e71ec834d89e7682ac1e365d749619f785eb573b638eb2b95a1affc56497c96aee853a01c44e8908cfeb7d762b42e900b7c7e8a
BLT_3016904_e7cc03d11b1aebf63108f62bb3ed9b0446030d0f768195f7ebd007a467da748c37dd06fd5fccce43a440ad549fdee8a9b4bba4930b230272489e6dd838bb2f18c3fb3c90666d9c7bc89242b596bd43e723b0d595e6b628f9b3dead9e73d13e5259860e7c2b388b17620b2c85e596d2cbfdf1a04eea433c057d57 
BLT_3016904_a3c7a88310b39dd7b5c0af59d8351692eb6b0bc2a7fc50dc42bcce2bd7ba640ab5043310bb2a68c206748d4a804ee8a905813b263c7f6d4ac773c542309dc06bf6ba39b6528f928358e479787028aff55702d84100313edc4fed8dc438c7ef9eaa8f5e2220bd6430b819b9094b177c457e617d95b125c296c652</t>
  </si>
  <si>
    <t xml:space="preserve">sklep@lemone.pl</t>
  </si>
  <si>
    <t xml:space="preserve">7262205793</t>
  </si>
  <si>
    <t xml:space="preserve">3016904</t>
  </si>
  <si>
    <t xml:space="preserve">668800787</t>
  </si>
  <si>
    <t xml:space="preserve">https://sklep.lemone.pl/?_gl=1*1137zng*_up*MQ..*_ga*NTA4MzkwNDM4LjE3NDE2OTkzMDk.*_ga_XH6VG2ZY35*MTc0MTY5OTMwOC4xLjAuMTc0MTY5OTMwOC4wLjAuMTgwNTEzODA5MA..</t>
  </si>
  <si>
    <t xml:space="preserve">{'id': '86c3j2kz8', 'name': 'MEDLINES Tomala Agnieszka', 'status': 'merchants', 'color': '#87909e', 'custom_type': 3, 'team_id': '4659923', 'deleted': False, 'url': 'https://app.clickup.com/t/86c3j2kz8', 'access': True}</t>
  </si>
  <si>
    <t xml:space="preserve">{'id': '86c2ubqej', 'name': 'MEDLINES Tomala Agnieszka', 'status': 'akceptacja', 'color': '#008844', 'custom_type': None, 'team_id': '4659923', 'deleted': False, 'url': 'https://app.clickup.com/t/86c2ubqej', 'access': True}</t>
  </si>
  <si>
    <t xml:space="preserve">86c2gzu3p</t>
  </si>
  <si>
    <t xml:space="preserve">Mojeledy Sebastian Fornalczyk (ID: 3029609)</t>
  </si>
  <si>
    <t xml:space="preserve">- Mojeledy SH 
BLT_3029609_0f58aa44f99e7fa815234ebac6da780ef253fcb2fc8694d455ad15bfae80d8cb2cc01e499e2abe5b52c9db58dc90c60438f6d88ae6f2bb78b478942a83edb75bf7313073e475aaa6e92d115863f282f0e48d1f2dad00470a693336401de6439d902d78849bffea66c11ef7501b89d9efd3d7ec584f460d37fbbf
- Mojeledy GREAT 
BLT_3029609_85d518ec1e336386325febc0f4cdce1c8fd3312483fabeec0ba58c4def4dc07ab4837531203ebe0070d292508ef8612814d4c75a88840af81eee2d7c52435607d55b1d2fb3183822cd4528c7e38e9f4e3ee683cacc2c5e4f6dd59228c1c4c6aee6d96fe7cd97a882f328a9fccd2b379caf8d8861a60901714340
- Mojeledy EXTRA 
BLT_3029609_e845006498998d35819a40146cc2414f8af1a2717541f98ca58fb6d207c6b4982e3aac9e4681b785ca54ec061459a693093e3613f732d8f6cc0c35645e6c87eb35504d6968061ae3a95a90da34225a4457652fc0517dc131adcedcc2a3b6e3b7a8d5ba5fd603f7011501d8696e44b0229b0e5e933aa011aaeed3</t>
  </si>
  <si>
    <t xml:space="preserve">sklep@mojeledy.pl</t>
  </si>
  <si>
    <t xml:space="preserve">9231033984</t>
  </si>
  <si>
    <t xml:space="preserve">3029609</t>
  </si>
  <si>
    <t xml:space="preserve">500246377</t>
  </si>
  <si>
    <t xml:space="preserve">https://mojeledy.pl/brand/8-mojeledy</t>
  </si>
  <si>
    <t xml:space="preserve">{'id': '86c2nc1k9', 'name': 'Mojeledy Sebastian Fornalczyk', 'status': 'merchants', 'color': '#87909e', 'custom_type': 3, 'team_id': '4659923', 'deleted': False, 'url': 'https://app.clickup.com/t/86c2nc1k9', 'access': True}</t>
  </si>
  <si>
    <t xml:space="preserve">{'id': '86c2ka4pt', 'name': 'Mojeledy Sebastian Fornalczyk', 'status': 'akceptacja', 'color': '#008844', 'custom_type': None, 'team_id': '4659923', 'deleted': False, 'url': 'https://app.clickup.com/t/86c2ka4pt', 'access': True}</t>
  </si>
  <si>
    <t xml:space="preserve">86c2gzqw6</t>
  </si>
  <si>
    <t xml:space="preserve">E-COM Trade Filip Krawiec (ID 4018613)</t>
  </si>
  <si>
    <t xml:space="preserve">biuro.ecomtrade@gmail.com</t>
  </si>
  <si>
    <t xml:space="preserve">8681989446</t>
  </si>
  <si>
    <t xml:space="preserve">4018613</t>
  </si>
  <si>
    <t xml:space="preserve">+48517758988</t>
  </si>
  <si>
    <t xml:space="preserve">{'id': '86c3ynbg8', 'name': 'E-COM Trade Filip Krawiec ', 'status': 'akceptacja', 'color': '#008844', 'custom_type': None, 'team_id': '4659923', 'deleted': False, 'url': 'https://app.clickup.com/t/86c3ynbg8', 'access': True}</t>
  </si>
  <si>
    <t xml:space="preserve">86c2gzndz</t>
  </si>
  <si>
    <t xml:space="preserve">Krzysztof Wasilewski WASSERMAN</t>
  </si>
  <si>
    <t xml:space="preserve">SH 
BLT_20675_6b524313421be35a3b365a68bf585259d3f6d3f1e9a457fe3706d646e2d99f52646ea727c1d725b551b4a75a24978db728eae18ebb482771c2f1928d5e13afcd15d42c230590db012abb365146d3f24a5eceb08a11d0ee1ed072488628b59c12bb867535b7eeafc8f8ccd42a939a834bcab3f7102cd506fa4e9af0 
G 
BLT_20675_c6f3b8f936ec2d873bd560d9b718a02228c9ddc38460505fc7fc7b9477e5b7ce81de539a35d00aa448fbded9472c15e213bb60664cb55679544539fe60ffd0d7764f5625474bcbdacd5e088a6538fcc7f96a868bc53f37e2648cd978b807fe4218949b7810f58993d92e5baebe679c6116e56845fc5a995e3715fb 
E
BLT_20675_60f520299c664506748ec969687a37b964122528ab9cd3add281c6898e7144cf9ff93c2eed455ad26f8d47aead2a4085135f1eef5e3cc1a348dd64fab61bda80ae6c810e1a0acea2dda3901ae84897ac7d13785b6bda6f54ae86dd75ee9348edbd4226de75cc0f967bccd92f95c5dab61f5089d0865fd7474295ae</t>
  </si>
  <si>
    <t xml:space="preserve">kw@wasserman.pl</t>
  </si>
  <si>
    <t xml:space="preserve">8571068449</t>
  </si>
  <si>
    <t xml:space="preserve">20675</t>
  </si>
  <si>
    <t xml:space="preserve">+48603105717</t>
  </si>
  <si>
    <t xml:space="preserve">https://www.wasserman.eu/pl</t>
  </si>
  <si>
    <t xml:space="preserve">{'id': '86c32e478', 'name': 'Wasilewski Krzysztof - Wasserman', 'status': 'merchants', 'color': '#87909e', 'custom_type': 3, 'team_id': '4659923', 'deleted': False, 'url': 'https://app.clickup.com/t/86c32e478', 'access': True}</t>
  </si>
  <si>
    <t xml:space="preserve">{'id': '86c329uv3', 'name': 'Krzysztof Wasilewski - Wasserman', 'status': 'akceptacja', 'color': '#008844', 'custom_type': None, 'team_id': '4659923', 'deleted': False, 'url': 'https://app.clickup.com/t/86c329uv3', 'access': True}</t>
  </si>
  <si>
    <t xml:space="preserve">86c2gytbp</t>
  </si>
  <si>
    <t xml:space="preserve">METLER.PL M.KUROWSKA SPÓŁKA JAWNA</t>
  </si>
  <si>
    <t xml:space="preserve">KWIECIEŃ 2025</t>
  </si>
  <si>
    <t xml:space="preserve">dawid@metler.pl</t>
  </si>
  <si>
    <t xml:space="preserve">1132816957</t>
  </si>
  <si>
    <t xml:space="preserve">12468</t>
  </si>
  <si>
    <t xml:space="preserve">609954463</t>
  </si>
  <si>
    <t xml:space="preserve">https://metler.pl/</t>
  </si>
  <si>
    <t xml:space="preserve">{'id': '86c2x84hw', 'name': 'METLER.PL M. KUROWSKA SPÓŁKA JAWNA', 'status': 'brak w merchants', 'color': 'var(--cu-status-red)', 'custom_type': None, 'team_id': '4659923', 'deleted': False, 'url': 'https://app.clickup.com/t/86c2x84hw', 'access': True}</t>
  </si>
  <si>
    <t xml:space="preserve">86c2gx7qm</t>
  </si>
  <si>
    <t xml:space="preserve">RendiShop Sp Zoo</t>
  </si>
  <si>
    <t xml:space="preserve">dostawy@rendishop.pl</t>
  </si>
  <si>
    <t xml:space="preserve">7662005810</t>
  </si>
  <si>
    <t xml:space="preserve">2004872</t>
  </si>
  <si>
    <t xml:space="preserve">+48693016248</t>
  </si>
  <si>
    <t xml:space="preserve">86c2gwb2x</t>
  </si>
  <si>
    <t xml:space="preserve">PANDA</t>
  </si>
  <si>
    <t xml:space="preserve">d.piekarz@pandacare.pl</t>
  </si>
  <si>
    <t xml:space="preserve">5741756685</t>
  </si>
  <si>
    <t xml:space="preserve">2003538</t>
  </si>
  <si>
    <t xml:space="preserve">+48506053285</t>
  </si>
  <si>
    <t xml:space="preserve">https://pandacare.pl/</t>
  </si>
  <si>
    <t xml:space="preserve">86c2gw5fk</t>
  </si>
  <si>
    <t xml:space="preserve">P.P.H.U. AGMAR.Marek Michta</t>
  </si>
  <si>
    <t xml:space="preserve">Brak produktów</t>
  </si>
  <si>
    <t xml:space="preserve">marek@agmar-obrusy.pl</t>
  </si>
  <si>
    <t xml:space="preserve">7731064099</t>
  </si>
  <si>
    <t xml:space="preserve">16961</t>
  </si>
  <si>
    <t xml:space="preserve">+48535065555</t>
  </si>
  <si>
    <t xml:space="preserve">https://agmar.sklep.pl/</t>
  </si>
  <si>
    <t xml:space="preserve">{'id': '86c2vcyhk', 'name': 'PPHU AGMAR MAREK MICHTA', 'status': 'akceptacja', 'color': '#008844', 'custom_type': None, 'team_id': '4659923', 'deleted': False, 'url': 'https://app.clickup.com/t/86c2vcyhk', 'access': True}</t>
  </si>
  <si>
    <t xml:space="preserve">86c2gv1nr</t>
  </si>
  <si>
    <t xml:space="preserve">"Apresto" Artur Kruszek</t>
  </si>
  <si>
    <t xml:space="preserve">23.05 Wszystkie ceny obniżyli o stawkę około 10%. W zależności od marży, niektóre produkty obniżyli o 5%, inne o 10%, a jeszcze inne o 15%, więc ciężko stwierdzić jednoznaczną promocję.
06.06 9:00 Przygotowanie grupy cenowej 5%  
Token do weryfikacji BLT_3036590_dde55e2c02932cae39a2d71d0fd733e75a12bc5980ab307ccf59e5625d410d27273944f6b7636f30d7847f811765560757138a0f928a66cdbb6cf775fedbdfa51c1a06e2f918f1959ed084b875ec44511882c50395b721df7c6a7964b0e3b6693a0555267b102a039965136dc049053df3ce3ce7eda0729a15c0
BLT_3036590_7305302fde00480bf92dae313da0d7b81d58ce5c82cb8c96854a6bebb00a867c6677e7463196aa0591b3b450c3ee2d013eb348fb8a41d848d72f45ad930f6b44be3f2a44c0efc611d4ae75b7cfe8fee8d4a3ba9f6165c68260296eec0d5b57d7792524738611ea64e2d45bf0171f5f903f48bd3d05e6d38a1f9a
BLT_3036590_7439fa44b01c9936ee7b446314a5b8dd1e21d3c8f6e7385ee8f5d6ce3e092d213d1b496589f31bf186df9decd912edab3f519e3cf8f93791987b587eebf0ee1edfb4a0651698cfdcbea99f7ce04bbdd1cc12389f22baa40b03d4b85dbb318b8c6f506548fe3e3df7b67c1b0afd8e56a29e7e6d7bfa84d7d8c60f
Ceny takie jak na sklepie, niższe niż na allegro</t>
  </si>
  <si>
    <t xml:space="preserve">sklep@chefshop.pl</t>
  </si>
  <si>
    <t xml:space="preserve">8311643276</t>
  </si>
  <si>
    <t xml:space="preserve">3036590</t>
  </si>
  <si>
    <t xml:space="preserve">+48603114242</t>
  </si>
  <si>
    <t xml:space="preserve">{'id': '86c2gvghb', 'name': 'APRESTO Artur Kruszek', 'status': 'akceptacja', 'color': '#008844', 'custom_type': None, 'team_id': '4659923', 'deleted': False, 'url': 'https://app.clickup.com/t/86c2gvghb', 'access': True}</t>
  </si>
  <si>
    <t xml:space="preserve">86c2gd6bh</t>
  </si>
  <si>
    <t xml:space="preserve">Aqua-Sport</t>
  </si>
  <si>
    <t xml:space="preserve">zamowienia@aqua-sport.net</t>
  </si>
  <si>
    <t xml:space="preserve">1180091185</t>
  </si>
  <si>
    <t xml:space="preserve">1001540</t>
  </si>
  <si>
    <t xml:space="preserve">537 000 734</t>
  </si>
  <si>
    <t xml:space="preserve">{'id': 82560009, 'username': 'Michał Górecki', 'email': 'm.gorecki@baselinker.com', 'color': '#006063', 'initials': 'MG', 'profilePicture': 'https://attachments.clickup.com/profilePictures/82560009_Tcn.jpg'}</t>
  </si>
  <si>
    <t xml:space="preserve">86c2gcwdn</t>
  </si>
  <si>
    <t xml:space="preserve">DAMIAN KONIECZNY "Cavallo - 1982" (ID: 1011473)</t>
  </si>
  <si>
    <t xml:space="preserve">na początek tylko walizki</t>
  </si>
  <si>
    <t xml:space="preserve">lampedia.pl@gmail.com</t>
  </si>
  <si>
    <t xml:space="preserve">5732486217</t>
  </si>
  <si>
    <t xml:space="preserve">1011473</t>
  </si>
  <si>
    <t xml:space="preserve">+48730731000</t>
  </si>
  <si>
    <t xml:space="preserve">https://lampedia.pl/</t>
  </si>
  <si>
    <t xml:space="preserve">1741575600000</t>
  </si>
  <si>
    <t xml:space="preserve">{'id': '86c2k5dkm', 'name': 'CAVALLO-1982 Konieczny Damian', 'status': 'akceptacja', 'color': '#008844', 'custom_type': None, 'team_id': '4659923', 'deleted': False, 'url': 'https://app.clickup.com/t/86c2k5dkm', 'access': True}</t>
  </si>
  <si>
    <t xml:space="preserve">86c2gcvv0</t>
  </si>
  <si>
    <t xml:space="preserve">REMS EMILIA KIEŁBASA</t>
  </si>
  <si>
    <t xml:space="preserve">REMs_1 - BLT_4023036_05a50627d137d3f19b2d97047a9f24bade03722ed3faff95c5340e349accf60ff5845b0e4f604a32ca99ce752769a5e3456a74b9ebdd6cd1a477f9779747a833c890cfb22cdf9c6f6d1841c4add2e8ca158a41e93b8beca84ccce08c3174bfae0576ad529e07ad31614a9a9b8d2e7b18528cc51b22a44de4f8dc
REMs_2 - BLT_4023036_014cead3d58fee2ac9d18800717b63575dbb388e47afc8c8c564a6146a70e032812a1afed1dfd6bf90c23ac36c7c2923f0e0ec416a8e5deebd8594d6cc66e0e49d81164ee4bf17f839c3e3b649f466daeb1abffc6439ea508438f98d9e4436f82a2badd8de9bd7972d19d06829b69145edb51787d4b095a33d5a
REMs_3 - BLT_4023036_34f078ce6326286b1f773f425d5eb50650146d5a339b8600e868312a9f694b7373d1e4026c490d0d7b984d7ba1c06e290c4c1f6c42b671ede35ca288b7703c7a37b0797e1a5c7d175983936132b71ebfaa92fc7a7370878c0717b0fb1e3746cb50a82b6798e7a4975a9f79dc27ebf186768f16296bc1931403a6
Trwa import cen z presty, od 25.04 powinny być już niższe ceny.</t>
  </si>
  <si>
    <t xml:space="preserve">biuro@rem-sen.pl</t>
  </si>
  <si>
    <t xml:space="preserve">8821724499</t>
  </si>
  <si>
    <t xml:space="preserve">4023036</t>
  </si>
  <si>
    <t xml:space="preserve">797 390 006</t>
  </si>
  <si>
    <t xml:space="preserve">{'id': '86c354b93', 'name': 'REMS Emilia Kiełbasa', 'status': 'merchants', 'color': '#87909e', 'custom_type': 3, 'team_id': '4659923', 'deleted': False, 'url': 'https://app.clickup.com/t/86c354b93', 'access': True}</t>
  </si>
  <si>
    <t xml:space="preserve">{'id': '86c2mavfq', 'name': 'REMS Emilia Kiełbasa', 'status': 'akceptacja', 'color': '#008844', 'custom_type': None, 'team_id': '4659923', 'deleted': False, 'url': 'https://app.clickup.com/t/86c2mavfq', 'access': True}</t>
  </si>
  <si>
    <t xml:space="preserve">86c2gayn0</t>
  </si>
  <si>
    <t xml:space="preserve">T-S Wrzesiński Jerzy</t>
  </si>
  <si>
    <t xml:space="preserve">Shumee
BLT_20638_9541e56a86f3f249bfe761d88107feb979aa77dedb11ddb1eec7ed6507ccc8004d70ea33777645c57e7171864a9cf9fa9768266a480e9c371d99e22b4ec6893958fa5aea2e0c146c20e0fbef49ee8c9ef7376ddb2f9a527dfab279d46b3fe8dc7d59fc9f89163d298c8e178ba0844fbf180c757d2687a60a1c72f3
Great
BLT_20638_f67292188dcc5d1b035a1ee92f68b08acc61cfba51d6675b68f7e75adca5a3ef26ba38f2fac2b2b1cb45753ef08d3c4a549984166daa91caa397f741777858ce0fca1b60bf0a9652beca8f9a3b46cfd977792e02b66283fc43f38f2d23ea69902d86fbb9a6565043dbb4775ec1c1787d794cd02481a8782b3999c1
Extra
BLT_20638_ed383c7ab72b27dd640743002cdfca4cb77127c983073b88b6248ad2ab95dabf9ff8b4e9735639aaca5ef0099968a88cd6eb1772853e33ea88d76a1a59b6fc20691270de8a233aa04bad991372b3953a729701c30fa545faca071ff9e4836c8cd5373c2aef518f5d2f8af5c3cdc2c2e0977d5253000b1e5bd40b67</t>
  </si>
  <si>
    <t xml:space="preserve">jerzy@wrzesinscy.pl</t>
  </si>
  <si>
    <t xml:space="preserve">5781013200</t>
  </si>
  <si>
    <t xml:space="preserve">20638</t>
  </si>
  <si>
    <t xml:space="preserve">+48603865295</t>
  </si>
  <si>
    <t xml:space="preserve">http://www.wrzesinscy.pl/asp/Start</t>
  </si>
  <si>
    <t xml:space="preserve">{'id': '86c2k68dw', 'name': 'T-S Wrzesiński Jerzy', 'status': 'merchants', 'color': '#87909e', 'custom_type': 3, 'team_id': '4659923', 'deleted': False, 'url': 'https://app.clickup.com/t/86c2k68dw', 'access': True}</t>
  </si>
  <si>
    <t xml:space="preserve">{'id': '86c2hq3yb', 'name': 'T-S Wrzesiński Jerzy', 'status': 'akceptacja', 'color': '#008844', 'custom_type': None, 'team_id': '4659923', 'deleted': False, 'url': 'https://app.clickup.com/t/86c2hq3yb', 'access': True}</t>
  </si>
  <si>
    <t xml:space="preserve">86c2g9xnr</t>
  </si>
  <si>
    <t xml:space="preserve">MOONFIN SPÓŁKA Z OGRANICZONĄ ODPOWIEDZIALNOŚCIĄ</t>
  </si>
  <si>
    <t xml:space="preserve">SALON@MOONFIN.PL</t>
  </si>
  <si>
    <t xml:space="preserve">6222842820</t>
  </si>
  <si>
    <t xml:space="preserve">4003411</t>
  </si>
  <si>
    <t xml:space="preserve">+48533980020</t>
  </si>
  <si>
    <t xml:space="preserve">86c2g7t2e</t>
  </si>
  <si>
    <t xml:space="preserve">PATRO-HURT Patryk Wolski</t>
  </si>
  <si>
    <t xml:space="preserve">PAWONIK GREAT
BLT_15993_a2e5f04347d737bdbb24abc8460040e3c70174e27d31154633c9be3754b25d00e158a84bf526394b936450a46155df53335fdc971835e98f4824b6564ff3701f16630e91e244e6c29ac0826c72a85c3fe3a0dd0d1f2f99839d9c0e792ab4a3d5bcd32617b1d7431295ad08f7e949b9fbc4eb08291c8fa003dc3e53
PAWONIK EXTRA
BLT_15993_a06703f3ea7e47565bf9874c2cdc0a5b6acbfc3c6f1ad1b85d77f04fb58dbebc9e6bd81927a23fa290fba33a6ede860949e99c5f9053b895d4e91f8a11a59a7d21172b70ab88d79425ed8a2f827a5c42e267d2ade86c2e9dc0acadcfd86a7bf7cd58033df99e14b85daf1e511ea555d7b06bcc6d93ccdb760f1aa0</t>
  </si>
  <si>
    <t xml:space="preserve">sklep@patro-hurt.com</t>
  </si>
  <si>
    <t xml:space="preserve">1231232840</t>
  </si>
  <si>
    <t xml:space="preserve">15993</t>
  </si>
  <si>
    <t xml:space="preserve">519823923</t>
  </si>
  <si>
    <t xml:space="preserve">https://www.pawonik.pl/</t>
  </si>
  <si>
    <t xml:space="preserve">{'id': '86c3ak2r7', 'name': 'PATRO-HURT Patryk Wolski', 'status': 'merchants', 'color': '#87909e', 'custom_type': 3, 'team_id': '4659923', 'deleted': False, 'url': 'https://app.clickup.com/t/86c3ak2r7', 'access': True}</t>
  </si>
  <si>
    <t xml:space="preserve">86c2g6x35</t>
  </si>
  <si>
    <t xml:space="preserve">KIKI-KAKA HURT-DETAL EWELINA SROMEK</t>
  </si>
  <si>
    <t xml:space="preserve">27.03 Czekają na spotkanie techniczne. Przygotowanie katalogu.
GREATSTORE
BLT_4011189_c45f901bade45019d6ed788dac0d2f3f16bea65df04f7b3fe1b2294f0223ce36e1df1e148fbfa5208f5b4e0927bd2e5c6b0349434eb1959eebabc1312d411e0cc506e0b7703f129d88b69a9539ae98385d1c4af0744928b1349eb1bfa2f328a24794f3fbcf5eb1a47ff93984705a401a58203909f4a54d54f14e
EXTRASTORE
BLT_4011189_2d7341e97e76f941c625403b5c89b559cf6eae2b859d73036703c70798c74f9dbcc8eaacb0f4e0e898891a29d9783446a8feebe3f196449d9451db8b7517a75d606a3f1986f90405eab116e044738287a6a8b3c3be21781d64f6bab0ae4eab406e721f830e9340e640858218c76ce4a4962f9585c2ff3b2dfb2d
Shumee
BLT_4011189_f5bc9e4ae09746fb98b89ea19afc41eb0bb533d84c8a5d0853b22e4451ae0cdc020100222ddeb92776588da25f9ce5c13d302097715e3369f0a693695592c174b762e7915d5d45aebbb69fc69a486a194de18f7b69af7e93f8f5c1f9e8e6c6033cb683cc93f6e2606f5fe985c89ba2079105fb10f25e6bd207b1</t>
  </si>
  <si>
    <t xml:space="preserve">reklamy@sklepkiki.pl</t>
  </si>
  <si>
    <t xml:space="preserve">7342907310</t>
  </si>
  <si>
    <t xml:space="preserve">4011189</t>
  </si>
  <si>
    <t xml:space="preserve">502062726</t>
  </si>
  <si>
    <t xml:space="preserve">{'id': '86c31fx2z', 'name': 'Kiki-Kaka Hurt-Detal Ewelina Sromek', 'status': 'merchants', 'color': '#87909e', 'custom_type': 3, 'team_id': '4659923', 'deleted': False, 'url': 'https://app.clickup.com/t/86c31fx2z', 'access': True}</t>
  </si>
  <si>
    <t xml:space="preserve">{'id': '86c2p96h8', 'name': 'KIKI-KAKA hurt detal Ewelina Sromek', 'status': 'akceptacja', 'color': '#008844', 'custom_type': None, 'team_id': '4659923', 'deleted': False, 'url': 'https://app.clickup.com/t/86c2p96h8', 'access': True}</t>
  </si>
  <si>
    <t xml:space="preserve">86c2g2a8q</t>
  </si>
  <si>
    <t xml:space="preserve">VANITY URBANIEC SPÓŁKA KOMANDYTOWO-AKCYJNA (ID 1006288)</t>
  </si>
  <si>
    <t xml:space="preserve">adam.jakubowski@vanity.pl</t>
  </si>
  <si>
    <t xml:space="preserve">8992918075</t>
  </si>
  <si>
    <t xml:space="preserve">1006288</t>
  </si>
  <si>
    <t xml:space="preserve">+48609821896</t>
  </si>
  <si>
    <t xml:space="preserve">https://vanitysklep.pl</t>
  </si>
  <si>
    <t xml:space="preserve">86c2g28h5</t>
  </si>
  <si>
    <t xml:space="preserve">SUNEN Sp. z o.o.</t>
  </si>
  <si>
    <t xml:space="preserve">michal@sunen.com</t>
  </si>
  <si>
    <t xml:space="preserve">5862230901</t>
  </si>
  <si>
    <t xml:space="preserve">13115</t>
  </si>
  <si>
    <t xml:space="preserve">796771236</t>
  </si>
  <si>
    <t xml:space="preserve">86c2fbm7u</t>
  </si>
  <si>
    <t xml:space="preserve">Forquad sp. z o.o.</t>
  </si>
  <si>
    <t xml:space="preserve">biuro@forquad.pl</t>
  </si>
  <si>
    <t xml:space="preserve">6832132152</t>
  </si>
  <si>
    <t xml:space="preserve">1004581</t>
  </si>
  <si>
    <t xml:space="preserve">+48733772777</t>
  </si>
  <si>
    <t xml:space="preserve">1741316400000</t>
  </si>
  <si>
    <t xml:space="preserve">86c2fb802</t>
  </si>
  <si>
    <t xml:space="preserve">SMART MEMORIES SPÓŁKA Z OGRANICZONĄ ODPOWIEDZIALNOŚCIĄ</t>
  </si>
  <si>
    <t xml:space="preserve">Smart Memories SH
BLT_4026674_747da762db5b361b9c53062acac76f22584b6122b0952a80d34bd9532408a2925489afcc17a7d5ccb336767255ce566784786d81625a9e11a0f8632dde57898e9e03514586e29a72c911ffe26e11266786c237dbb501a04b465a598224fddb86dcc6065ae38e0a065b9245833d10cc888164041d640f161a6119
Smart Memories GREAT
BLT_4026674_c2171483d0f55894d791af46abab27f34168d12038d261cc24690fd249a4b27cf286418a63c6722714ab1b043c44c716659144a473d7f8dd7adcc3afcfbc270dec3bbf0e5545423728f03562d82d91d4d844abc046cb9f79f564c8e96b83ae1efb86149a53d910f739d218956a50d61f303bd58a9bfb4ef02148
Smart Memories EXTRA
BLT_4026674_f4dde9183fb525ee1988d8210996f9c49afe308b28b56239f6cad644e412304a9d8ad08a1fbbccf452217467f2c43202d14d663e8f033f59a52aa074fc1d3fa23c1a0e7f42544bb8006faed7e483709ee345c6515e4ba62a460d81cb6c8036e2895d8a19bd1bf9202b59a2a016ca2dd4eba31591a9a948b0c474</t>
  </si>
  <si>
    <t xml:space="preserve">kontakt@smartmemories.pl</t>
  </si>
  <si>
    <t xml:space="preserve">1231523767</t>
  </si>
  <si>
    <t xml:space="preserve">4026674</t>
  </si>
  <si>
    <t xml:space="preserve">+48606223437</t>
  </si>
  <si>
    <t xml:space="preserve">{'id': '86c2ygcga', 'name': 'SMART MEMORIES SPÓŁKA Z OGRANICZONĄ ODPOWIEDZIALNOŚCIĄ', 'status': 'merchants', 'color': '#87909e', 'custom_type': 3, 'team_id': '4659923', 'deleted': False, 'url': 'https://app.clickup.com/t/86c2ygcga', 'access': True}</t>
  </si>
  <si>
    <t xml:space="preserve">{'id': '86c2wwca0', 'name': 'SMART MEMORIES SPÓŁKA Z OGRANICZONĄ ODPOWIEDZIALNOŚCIĄ ', 'status': 'akceptacja', 'color': '#008844', 'custom_type': None, 'team_id': '4659923', 'deleted': False, 'url': 'https://app.clickup.com/t/86c2wwca0', 'access': True}</t>
  </si>
  <si>
    <t xml:space="preserve">86c2fb28n</t>
  </si>
  <si>
    <t xml:space="preserve">innovADE Szymon Łazaruk</t>
  </si>
  <si>
    <t xml:space="preserve">kontakt@innovade.pl</t>
  </si>
  <si>
    <t xml:space="preserve">9730731732</t>
  </si>
  <si>
    <t xml:space="preserve">1981</t>
  </si>
  <si>
    <t xml:space="preserve">601595618</t>
  </si>
  <si>
    <t xml:space="preserve">https://filament3d.pl/</t>
  </si>
  <si>
    <t xml:space="preserve">86c2f9jbh</t>
  </si>
  <si>
    <t xml:space="preserve">MECHDECOR Kinga Szczotkowska</t>
  </si>
  <si>
    <t xml:space="preserve">BLT_3029688_e4bb79b7c121a416af5a0127203c70592c3483e2d52f700fca5167c5e0422509298fa1d113bab57073972cf5c61c56e76bb39e23098b691766184c772e388995acce591300ea2156c67494cef973567b836d8f38983646aa1235a6d2e35c0b7cb936dd1fe35da4f7588d0ec44ac24ddac31229c5c66bc7cb7829
BLT_3029688_00bb64f9e5b8f4cb0df7ac4f14196fc1d137836a556c6340a1e116989f8e275d3a1cb27675daee24ad0a0d65ff1077518bfc365fb09181a3e54f67a193c6a05f688c1236a4eae543fffc76e1e7e8df66f9bb4861066872ba2e3802c21d8247dbd52ff43358251fc018c36ee4a6c50dd346cf3b674ede3d6889d5
BLT_3029688_d398417828a0e724f22dd6f23dcdbef4520c3ab13f15cd428b123d32c77d20b35802a94556de66bbd1e6e111a7a1e9c613db5490c480bdd3b656dacbf85d261ad06b370094b4b372783b922f0366912a83f0a3552a7cce3579cc61eb100f84d707ca9c1b6ee64ecddef0d61dad78436d44961a77b701d80148a9</t>
  </si>
  <si>
    <t xml:space="preserve">k.szczotkowska@gmail.com</t>
  </si>
  <si>
    <t xml:space="preserve">1181774124</t>
  </si>
  <si>
    <t xml:space="preserve">3029688</t>
  </si>
  <si>
    <t xml:space="preserve">+48728173771</t>
  </si>
  <si>
    <t xml:space="preserve">https://tutuu.pl/</t>
  </si>
  <si>
    <t xml:space="preserve">{'id': '86c2j8zd7', 'name': 'MECHDECOR Kinga Szczotkowska', 'status': 'akceptacja', 'color': '#008844', 'custom_type': None, 'team_id': '4659923', 'deleted': False, 'url': 'https://app.clickup.com/t/86c2j8zd7', 'access': True}</t>
  </si>
  <si>
    <t xml:space="preserve">86c2f7cnz</t>
  </si>
  <si>
    <t xml:space="preserve">F.H.U. '' BEMI-POL'' EXPORT-IMPORT MARCIN GOJ</t>
  </si>
  <si>
    <t xml:space="preserve">Token BLT_4031144_8300aaea12f7c96d231298a3691dfb6e45e4b1c596b7182d052c84c71a4e4242c8f6f71481256fb7e40c05ad16bd0f7f94b150e85c76070e3ea73c3e9b3df43e6f0255e6218fd01a3d48e1b5a5b78b16fa5092f93ad7d351c64992ac43fc148cedd74bca47a70a50a29df6b1c19cb7f9bc229a81a824cda11a19
BLT_4031144_8a97cab3285a0d64b55205664e753e6abd9ca9fd57fe03168581b7a773c906e0780d7e06be1f42c9d9c2bb3c9a120ad17cb9b688712170ffa3fa63c2aae9500c3a826525a23a4225eeb4ab19609d93aee9681c81167738ee9a32abe7e90a0fa56f3c41231a5e662318b6f78e501a7b8ab936d052b7b4f5ee3898
BLT_4031144_583b1c30e461624482c762e0f732408dfbd1e96e59d7c4624f79a72409dce1adb2ae43488922e662661e9202d5bddc80cd1093cdf8942e94171372972dd1e686520b0a6d5c3c273a5dbc002ffd27d22afd877a67081243128982a36b9638cca21cfaad10ac758f3b4e2aa9706185c4e75e3869281b7da18ef8b2</t>
  </si>
  <si>
    <t xml:space="preserve">bemipol@gmail.com</t>
  </si>
  <si>
    <t xml:space="preserve">2220661609</t>
  </si>
  <si>
    <t xml:space="preserve">4031144</t>
  </si>
  <si>
    <t xml:space="preserve">666368015</t>
  </si>
  <si>
    <t xml:space="preserve">{'id': '86c354406', 'name': 'F.H.U. BEMI-POL EXPORT-IMPORT MARCIN GOJ', 'status': 'merchants', 'color': '#87909e', 'custom_type': 3, 'team_id': '4659923', 'deleted': False, 'url': 'https://app.clickup.com/t/86c354406', 'access': True}</t>
  </si>
  <si>
    <t xml:space="preserve">{'id': '86c2h0nee', 'name': 'F.H.U. BEMI-POL EXPORT-IMPORT MARCIN GOJ', 'status': 'akceptacja', 'color': '#008844', 'custom_type': None, 'team_id': '4659923', 'deleted': False, 'url': 'https://app.clickup.com/t/86c2h0nee', 'access': True}</t>
  </si>
  <si>
    <t xml:space="preserve">86c2f70pj</t>
  </si>
  <si>
    <t xml:space="preserve">HAWES SPÓŁKA Z OGRANICZONĄ ODPOWIEDZIALNOŚCIĄ (ID 3034145)</t>
  </si>
  <si>
    <t xml:space="preserve">SM
BLT_3034145_b87ef6a9ebee799536c22483fcb31ff81a6b2ab37cf973b4d1b25d9c2b811534aa400f443e17256e5b8806b5a9c76ce9e63a2f69b7e6a7668660ba4614f6c852c71e6511bc0b2cfb545112fb1758712897f58f6c79cd94705ba6fd8189944c264f6546d5cf8e4d0351a1121e279e79ce3046aaddb9f84c407a59
GS
BLT_3034145_abbeaf41e39065d22029b77e1905b0022c0acdf1a13703dad0f7ec09690eafd9edae52fd95c76f852b35b34cb1ee80ee915cb1564e62fbee6d7df018ef6190542b5569c043a6cfec43f21f5badb95f347025ac6256fb223d9bdf7619ed29811414636c6eebd4b4921242a35c6572f1b343fea7d67954671ebca4 
ES
BLT_3034145_1bdd2ba0299cb4803f5c7997330b0676c4c2f43dd9446f3be4eb885a5e6357625d1202d72818129a5ab66370a3369bbaaef030cfb08aa57fb175c760c2a83588b89b22870a28bfd6e83232a7077b39dcc7670769d81d46fb667b4d8ab2e9eeb9c0ef18917443758178fc0765077fe614a2e00f29ec952069006e</t>
  </si>
  <si>
    <t xml:space="preserve">biuro@atkolor.pl</t>
  </si>
  <si>
    <t xml:space="preserve">5882481061</t>
  </si>
  <si>
    <t xml:space="preserve">3034145</t>
  </si>
  <si>
    <t xml:space="preserve">+48573112102</t>
  </si>
  <si>
    <t xml:space="preserve">{'id': '86c413huc', 'name': 'Hawes Sp Zoo ', 'status': 'merchants', 'color': '#87909e', 'custom_type': 3, 'team_id': '4659923', 'deleted': False, 'url': 'https://app.clickup.com/t/86c413huc', 'access': True}</t>
  </si>
  <si>
    <t xml:space="preserve">{'id': '86c3znr8p', 'name': 'Hawes Sp Zoo', 'status': 'akceptacja', 'color': '#008844', 'custom_type': None, 'team_id': '4659923', 'deleted': False, 'url': 'https://app.clickup.com/t/86c3znr8p', 'access': True}</t>
  </si>
  <si>
    <t xml:space="preserve">97</t>
  </si>
  <si>
    <t xml:space="preserve">110</t>
  </si>
  <si>
    <t xml:space="preserve">86c2f6x4p</t>
  </si>
  <si>
    <t xml:space="preserve">FHU MAKOW Maciej Kowal</t>
  </si>
  <si>
    <t xml:space="preserve">agdwarszawa SH
BLT_10811_d3297ab3fe0679eb8d4ea31c91995d529d159c69a19c191ce1aef0f51d0db6aeb53855eadd78c80ca736d70e592ca079667d231bb1533d4e4b668218f778058982bd3a7ec25211ceaa14e45d156819c6ddd7a2ac7c47af80b53e2a628317045604c3dd512408209bc76562691be52203784bd90b2ad2d3575586c2
agdwarszawa GREAT
BLT_10811_7acde02a3395c2b0908b824c5ed5ef4f3b55d6f8da0b3dfd3f215b031acdc6d4f3f51fa500b93e5645d015b7c296fd0905b88f0560e70908e7e3bc6877e4b6f721335a6125250c044984e6cf7f9ff44f4f11a6218f9f5e840408099e0370d704c2d5d91b9e21f1ac2173f20a33097df65bb8501fdbb679a9f9e0d3
agdwarszawa EXTRA
BLT_10811_4fcf0fc7d236d73978bd443400dbb1a2482cf41065f16e256ae9eed070fc841082c436763ef013d73806266fd783b8902a46d96a2c85a39c26e059a24b741fcfbe2f6e3b415df1d733eaaa11858da06b423d6a0e6936f8adf9174647fbc71d256c9808ce9ecc57e5b4870b8af1f27e0b04b6b1dba08c86497656d5</t>
  </si>
  <si>
    <t xml:space="preserve">sklep@agdwarszawa.pl</t>
  </si>
  <si>
    <t xml:space="preserve">5213258564</t>
  </si>
  <si>
    <t xml:space="preserve">10811</t>
  </si>
  <si>
    <t xml:space="preserve">501566356</t>
  </si>
  <si>
    <t xml:space="preserve">https://agdwarszawa.pl/</t>
  </si>
  <si>
    <t xml:space="preserve">{'id': '86c2hv8bp', 'name': 'FHU MAKOW Maciej Kowal', 'status': 'merchants', 'color': '#87909e', 'custom_type': 3, 'team_id': '4659923', 'deleted': False, 'url': 'https://app.clickup.com/t/86c2hv8bp', 'access': True}</t>
  </si>
  <si>
    <t xml:space="preserve">86c2f6dq9</t>
  </si>
  <si>
    <t xml:space="preserve">Bakalu Andrzej Bąk</t>
  </si>
  <si>
    <t xml:space="preserve">biuro@bakalu.pl</t>
  </si>
  <si>
    <t xml:space="preserve">5921976595</t>
  </si>
  <si>
    <t xml:space="preserve">1001860</t>
  </si>
  <si>
    <t xml:space="preserve">+48501499019</t>
  </si>
  <si>
    <t xml:space="preserve">https://bakalu.pl/pl/</t>
  </si>
  <si>
    <t xml:space="preserve">1746842400000</t>
  </si>
  <si>
    <t xml:space="preserve">{'id': '86c3fe1xw', 'name': 'Bakalu Andrzej Bąk', 'status': 'akceptacja', 'color': '#008844', 'custom_type': None, 'team_id': '4659923', 'deleted': False, 'url': 'https://app.clickup.com/t/86c3fe1xw', 'access': True}</t>
  </si>
  <si>
    <t xml:space="preserve">86c2f6bqb</t>
  </si>
  <si>
    <t xml:space="preserve">WWF Auto-Części S.C. Wojciech Fojtuch (ID 2521)</t>
  </si>
  <si>
    <t xml:space="preserve">wwfczesci@gmail.com</t>
  </si>
  <si>
    <t xml:space="preserve">5532518094</t>
  </si>
  <si>
    <t xml:space="preserve">2521</t>
  </si>
  <si>
    <t xml:space="preserve">+48731188740</t>
  </si>
  <si>
    <t xml:space="preserve">86c2f5raf</t>
  </si>
  <si>
    <t xml:space="preserve">"INSPIRACJA" PUZIUK SPÓŁKA JAWNA</t>
  </si>
  <si>
    <t xml:space="preserve">robert@techmot.com</t>
  </si>
  <si>
    <t xml:space="preserve">5421001838</t>
  </si>
  <si>
    <t xml:space="preserve">4006104</t>
  </si>
  <si>
    <t xml:space="preserve">+48605896466</t>
  </si>
  <si>
    <t xml:space="preserve">https://inspiracja.eu/pl/</t>
  </si>
  <si>
    <t xml:space="preserve">86c2f4dh0</t>
  </si>
  <si>
    <t xml:space="preserve">N2H SPÓŁKA Z OGRANICZONĄ ODPOWIEDZIALNOŚCIĄ</t>
  </si>
  <si>
    <t xml:space="preserve">a.litwin@n2h.com.pl</t>
  </si>
  <si>
    <t xml:space="preserve">6572924116</t>
  </si>
  <si>
    <t xml:space="preserve">3016867</t>
  </si>
  <si>
    <t xml:space="preserve">882019108</t>
  </si>
  <si>
    <t xml:space="preserve">{'id': '86c2htw2z', 'name': 'N2H Sp. z o.o.', 'status': 'akceptacja', 'color': '#008844', 'custom_type': None, 'team_id': '4659923', 'deleted': False, 'url': 'https://app.clickup.com/t/86c2htw2z', 'access': True}</t>
  </si>
  <si>
    <t xml:space="preserve">86c2f3fg5</t>
  </si>
  <si>
    <t xml:space="preserve">Integral Marcin Szneider</t>
  </si>
  <si>
    <t xml:space="preserve">16.06. E-mail z przypomnieniem o współpracy 
13.05 Brak kontaktu, przesłany mail ostateczny.</t>
  </si>
  <si>
    <t xml:space="preserve">integralmhm@gmail.com</t>
  </si>
  <si>
    <t xml:space="preserve">6452395796</t>
  </si>
  <si>
    <t xml:space="preserve">3013499</t>
  </si>
  <si>
    <t xml:space="preserve">504374385</t>
  </si>
  <si>
    <t xml:space="preserve">86c2ep1nf</t>
  </si>
  <si>
    <t xml:space="preserve">LERU TRADE SPÓŁKA Z OGRANICZONĄ ODPOWIEDZIALNOŚCIĄ</t>
  </si>
  <si>
    <t xml:space="preserve">Token BLT_5015869_57bb2fca073f2b224e8a2c2c80f69a9d591c4b788077bd815857f4c6c9212f51e89fb983f4fe5f1dbc369d32cbe59e1195015041a0d9dbe1dbdf91b98fc1c9aab8b281f891b6dadeb37122aa5a8a8fdfd3e054f4eaf3102a5587ac51caa6073cbeba394c6fca731cfd2378187842b323f864932968208ac04c3b
Token nr2 - BLT_5015869_f5f07087b989522f8330dbbc6bb4aaf9f7a05194f5b96920d738529a439de639e6768079d11283db6dc175ad38bf3da8611ea199fb045113a326f9868f4c1a10bf6f184ff7c9f89d14e7fe95c8cfde7a606aba74b81634fe2b55993164f93fda887beef2de056159c0d1683939a48758bd42863414ebf4ed87c5
Token nr 3 - BLT_5015869_b539335d91cec82a4d3e8b5a6e74f177890ff48d7623245ec2b7475c18edccc609d6808b8f8a2dd5b6501d118e489afb01f9b2a3d9a9a8b6d1b8de890151781986d14b0098e9c6d1841bb667e4bac5c193761c9d23d4f9a4ebc3d5bd023076050bc5c3753b6f282d9a1ff38a7bebdc661bba6a0b8d6794cc7206</t>
  </si>
  <si>
    <t xml:space="preserve">office@lerutrade.com</t>
  </si>
  <si>
    <t xml:space="preserve">7011201042</t>
  </si>
  <si>
    <t xml:space="preserve">5015869</t>
  </si>
  <si>
    <t xml:space="preserve">+48535181917</t>
  </si>
  <si>
    <t xml:space="preserve">1741230000000</t>
  </si>
  <si>
    <t xml:space="preserve">{'id': '86c2jcgbq', 'name': 'LERU TRADE SPÓŁKA Z OGRANICZONĄ ODPOWIEDZIALNOŚCIĄ', 'status': 'merchants', 'color': '#87909e', 'custom_type': 3, 'team_id': '4659923', 'deleted': False, 'url': 'https://app.clickup.com/t/86c2jcgbq', 'access': True}</t>
  </si>
  <si>
    <t xml:space="preserve">{'id': '86c2hbazj', 'name': 'LERU TRADE SPÓŁKA Z OGRANICZONĄ ODPOWIEDZIALNOŚCIĄ', 'status': 'akceptacja', 'color': '#008844', 'custom_type': None, 'team_id': '4659923', 'deleted': False, 'url': 'https://app.clickup.com/t/86c2hbazj', 'access': True}</t>
  </si>
  <si>
    <t xml:space="preserve">86c2efaug</t>
  </si>
  <si>
    <t xml:space="preserve">Ruben Desiewicz S &amp; W Design</t>
  </si>
  <si>
    <t xml:space="preserve">swdesignmeble@gmail.com</t>
  </si>
  <si>
    <t xml:space="preserve">6551979313</t>
  </si>
  <si>
    <t xml:space="preserve">4002115</t>
  </si>
  <si>
    <t xml:space="preserve">517982204</t>
  </si>
  <si>
    <t xml:space="preserve">86c2ef32z</t>
  </si>
  <si>
    <t xml:space="preserve">MD LOGISTICS MARTA DZIEDZIC</t>
  </si>
  <si>
    <t xml:space="preserve">logistyka@mdlogistics.pl</t>
  </si>
  <si>
    <t xml:space="preserve">5222678478</t>
  </si>
  <si>
    <t xml:space="preserve">3023806</t>
  </si>
  <si>
    <t xml:space="preserve">+48518660452</t>
  </si>
  <si>
    <t xml:space="preserve">{'id': '86c2n1thz', 'name': 'MD LOGISTICS MARTA DZIEDZIC', 'status': 'akceptacja', 'color': '#008844', 'custom_type': None, 'team_id': '4659923', 'deleted': False, 'url': 'https://app.clickup.com/t/86c2n1thz', 'access': True}</t>
  </si>
  <si>
    <t xml:space="preserve">86c2e0cay</t>
  </si>
  <si>
    <t xml:space="preserve">CENOMAN Bartłomiej Ignarski</t>
  </si>
  <si>
    <t xml:space="preserve">Token BLT_2000444_9a6bd412838d84b6acbd632f295f0340dca2d87aaecbf92a28bc9a894ac4da3e03aeb0a47480749265c062abb8d645534274d8256daaf9d13ecc9d2847a3923133d5d5bd7389410d3104021c5857462271c74b34ab701e31d341b2d14e6ad8b69cf7944129af6441f5f6ed19fd1638147f211322fd0059b344be
Dwa dodatkowe tokeny BLT_2000444_bf136e24d6f7673e4bc1639656ebe547c1340813b0ef8788a9b4234ed12306ba3e3e071362c4baaccad97db10e2ae981069322546dcc3085373d3b99cb1c849a53507ce14a27425666f3fc9371765b88b64358552106766c3561c85109248dc7fb03a26e7297d5ca4cb2cc1fc816607670df6a5fc8411c230a75 
BLT_2000444_beb04e7db6ab541c83d59e892f20ec9958c7463513baef5e916c4aef303f2719f406499bbd237c153dbaa39d18fbfc1cc05ee33c4043f91dbacc518098e1df1c92c4ffa8493166581900a5dd1da5672f3abd2b9dc0aa6a1096f09763eee4122880338175265165a681c148eaaf7d61b93361c8169e2e2bacde71</t>
  </si>
  <si>
    <t xml:space="preserve">6852326468</t>
  </si>
  <si>
    <t xml:space="preserve">2000444</t>
  </si>
  <si>
    <t xml:space="preserve">48533145465</t>
  </si>
  <si>
    <t xml:space="preserve">1741143600000</t>
  </si>
  <si>
    <t xml:space="preserve">{'id': '86c2f4dt5', 'name': 'Cenoman Bartłomiej Ignarski', 'status': 'merchants', 'color': '#87909e', 'custom_type': 3, 'team_id': '4659923', 'deleted': False, 'url': 'https://app.clickup.com/t/86c2f4dt5', 'access': True}</t>
  </si>
  <si>
    <t xml:space="preserve">{'id': '86c2e22zf', 'name': 'Cenoman Bartłomiej Ignarski', 'status': 'akceptacja', 'color': '#008844', 'custom_type': None, 'team_id': '4659923', 'deleted': False, 'url': 'https://app.clickup.com/t/86c2e22zf', 'access': True}</t>
  </si>
  <si>
    <t xml:space="preserve">86c2dzzva</t>
  </si>
  <si>
    <t xml:space="preserve">WarHouse Papiernik Dawid</t>
  </si>
  <si>
    <t xml:space="preserve">Token BLT_1001004_e4f6164d69a678efae9d6c6b5b7cde9d5f2345e4bc90dc1aea40a7f9613689f1dc10a6c0ae04e386d17d00445b09e0d3eaa81a706735ccc3c1b2f9466e00d1fc14bc5dab46680522650be6882d0ddaad6540165b4468f369af50128999178a0ebb2691d5a7f0438221deba2cf2a75a1cec017c38a63df68befda
BLT_1001004_49b37f35b3f66d0c839913df16fe7b81814e388f8d1a1ce7f47e0b0400c2c98040fe90ed31c2da998ce7ed542fdc4881eaf6734dd92ffecd2259817a10c04bcf9ab745baa39cf0e18298535aad0221bf9dc6c9c8fdbff7b89d096bd289c2a262895b848a0da2a7d9cf627b2d9ed2c5752188d4e4c5bfe86903be
BLT_1001004_20bb70604b6a31421c22ca249309108cba32aadd58bbe5d167a76983f45c4645111766801e6b1b7192682c75032669a3085ca0dac3c6aa1b041503915b1bf5396fa0fc951ed457c2ca3721086dfb97d2614b0834faa87c4fe6fafff7886e3b691374594ffd4bef39e664ecb65f26b16a43ff19af8edf426553b6</t>
  </si>
  <si>
    <t xml:space="preserve">sklep@warhouse.pl</t>
  </si>
  <si>
    <t xml:space="preserve">6423189255</t>
  </si>
  <si>
    <t xml:space="preserve">1001004</t>
  </si>
  <si>
    <t xml:space="preserve">+48792640403</t>
  </si>
  <si>
    <t xml:space="preserve">{'id': '86c2me147', 'name': 'WarHouse Dawid Papiernik', 'status': 'merchants', 'color': '#87909e', 'custom_type': 3, 'team_id': '4659923', 'deleted': False, 'url': 'https://app.clickup.com/t/86c2me147', 'access': True}</t>
  </si>
  <si>
    <t xml:space="preserve">{'id': '86c2hcena', 'name': 'WarHouse Dawid Papiernik', 'status': 'akceptacja', 'color': '#008844', 'custom_type': None, 'team_id': '4659923', 'deleted': False, 'url': 'https://app.clickup.com/t/86c2hcena', 'access': True}</t>
  </si>
  <si>
    <t xml:space="preserve">86c2dzpbh</t>
  </si>
  <si>
    <t xml:space="preserve">LeadsMansion Sp. z o.o.</t>
  </si>
  <si>
    <t xml:space="preserve">Zgłosili się do Supportu BL - bo dowiedzieli się od innych firm z którymi gadamy, do sprawdzenia czy chcemy się z nimi kontaktować</t>
  </si>
  <si>
    <t xml:space="preserve">invoices@leadsmansion.com</t>
  </si>
  <si>
    <t xml:space="preserve">7010450317</t>
  </si>
  <si>
    <t xml:space="preserve">3030773</t>
  </si>
  <si>
    <t xml:space="preserve">+48661021260</t>
  </si>
  <si>
    <t xml:space="preserve">86c2dy9vy</t>
  </si>
  <si>
    <t xml:space="preserve">FERTES SPÓŁKA Z OGRANICZONĄ ODPOWIEDZIALNOŚCIĄ</t>
  </si>
  <si>
    <t xml:space="preserve">gdyby nie odebrał telefonu, prośba o zostawienie wiadomości w jakiej sprawie dzwonimy i informacja, że sprawa dot. SuperMerchanta 
Shumee: BLT_5001191_35c3fd7b7cde49b0f3e3cfafbfb469e7f66c5880fe117fab906ead7c7b022e9c9cc8087d0eccc1e24eb71c333ceb3197ec35dbb5c24ebfa016d1ba4f34ac25f005100ca588ea9ab6fe142d588f06ee915a5632e5c3f8b6dc63db8ead3af78f85a2ad7fc604abaccea8d7c07444a03e04a7e8ba288c853031fe6c
Grate:
BLT_5001191_6be47b84810d68395d5c1b2f69820acfc28e8d28139c4058eb59d8c5472092a3b136d7ac501e3f26ac6734c808300976c54178b43d264a85ea4dd90559cda0fc41b3f77923a086b8fbec422a2df053373cd8b01aa25f754cdb8ce009ba1c4623d95f62b1c86ac1a47240aa7996504a57ede8583a058e8038652f
Extra:
BLT_5001191_0b24f752537ea1d127a1c33cc5210597ace5bdfbf17b5248cbbb9516c39fec2b518f9cc10100526a9d2496c0e98da7bb88723a82cb5fd08845d5c12f8476d1a36eee984684ba5f70278176c445aec3b5e278d2704784bb3e8a97252274d8386de30d63a198ebf2073d6c673760fea88ef4ff9c48377879201fc6</t>
  </si>
  <si>
    <t xml:space="preserve">przemyslaw@topkosmetyki.pl</t>
  </si>
  <si>
    <t xml:space="preserve">5273012424</t>
  </si>
  <si>
    <t xml:space="preserve">5001191</t>
  </si>
  <si>
    <t xml:space="preserve">+48511115615</t>
  </si>
  <si>
    <t xml:space="preserve">https://topkosmetyki.pl/?v=288404204e3d</t>
  </si>
  <si>
    <t xml:space="preserve">{'id': '86c2f6kqr', 'name': 'FERTES SPÓŁKA Z OGRANICZONĄ ODPOWIEDZIALNOŚCIĄ', 'status': 'merchants', 'color': '#87909e', 'custom_type': 3, 'team_id': '4659923', 'deleted': False, 'url': 'https://app.clickup.com/t/86c2f6kqr', 'access': True}</t>
  </si>
  <si>
    <t xml:space="preserve">86c2dy1kz</t>
  </si>
  <si>
    <t xml:space="preserve">AISKO ARTUR JACKOWICZ SPÓŁKA JAWNA (ID 3009292)</t>
  </si>
  <si>
    <t xml:space="preserve">biuro@aisko.pl</t>
  </si>
  <si>
    <t xml:space="preserve">1231134132</t>
  </si>
  <si>
    <t xml:space="preserve">3009292</t>
  </si>
  <si>
    <t xml:space="preserve">+48226663727</t>
  </si>
  <si>
    <t xml:space="preserve">https://aisko.pl/</t>
  </si>
  <si>
    <t xml:space="preserve">86c2dww9z</t>
  </si>
  <si>
    <t xml:space="preserve">Adam Brzozowski Trading Bizon</t>
  </si>
  <si>
    <t xml:space="preserve">c</t>
  </si>
  <si>
    <t xml:space="preserve">sklep@pancernik.eu</t>
  </si>
  <si>
    <t xml:space="preserve">6222778571</t>
  </si>
  <si>
    <t xml:space="preserve">4671</t>
  </si>
  <si>
    <t xml:space="preserve">+48726552012</t>
  </si>
  <si>
    <t xml:space="preserve">https://pancernik.eu/</t>
  </si>
  <si>
    <t xml:space="preserve">{'id': '86c3be8n8', 'name': 'Adam Brzozowski Trading Bizon', 'status': 'merchants', 'color': '#87909e', 'custom_type': 3, 'team_id': '4659923', 'deleted': False, 'url': 'https://app.clickup.com/t/86c3be8n8', 'access': True}</t>
  </si>
  <si>
    <t xml:space="preserve">{'id': '86c2v4e5g', 'name': 'Adam Brzozowski Trading Bizon', 'status': 'akceptacja', 'color': '#008844', 'custom_type': None, 'team_id': '4659923', 'deleted': False, 'url': 'https://app.clickup.com/t/86c2v4e5g', 'access': True}</t>
  </si>
  <si>
    <t xml:space="preserve">86c2dvxbm</t>
  </si>
  <si>
    <t xml:space="preserve">WBM Sewing Bartosz Wojtuń</t>
  </si>
  <si>
    <t xml:space="preserve">TOKEN SH →
BLT_3007763_376ecbe8a2906020c98757c3eaacda8d7a7b2ce821c4af6661bb4ccf68fa64b9821ae646061e381045adcb04dd08aa10c393f0c7135e2918bbe974e2a888c3fd4a5098d90199904d96bda1cf0076fb52199ee506b9ac9d000b6ac1eaca56e542ca3922c867cf1bbae7f05efde1c3027bd11bffd4caa7905ee211
TOKEN EXTRA →
BLT_3007763_d050cc587717d3462ea2df2c155414f78b2e27a85a9431fc973135d4a33eb51f1c2c95d31faf7ea2000b28d0a1022baa3bf4b3a45a29fc581277028d3f038d2e3148bc59f974a8f6df9e6536e77975e05eb5bed94bb97159e3fb882e6c0e27b47eadff482f4292d20b71d57a2b987ca26d4a1eae8dc03bfa7d2f
TOKEN GREAT →
BLT_3007763_97673cbb09d341346a8482b4d4afcb9ba2bbbb2de384aa38b76ad7c5a8a2d25cd1e16fa443ba8701a97dc4b24a597a49b3ecc635bcc5782ae236c8d23e1b35d4dce572c9b85e9c797dd66db2352c0e0e3eb2f49f687754710ff98ce52ace7dcb99ec964a071bdfb39907748fc054d3833f4dd39dd9e874adb504</t>
  </si>
  <si>
    <t xml:space="preserve">wbm.allegro@gmail.com</t>
  </si>
  <si>
    <t xml:space="preserve">6842661426</t>
  </si>
  <si>
    <t xml:space="preserve">3007763</t>
  </si>
  <si>
    <t xml:space="preserve">+48880928938</t>
  </si>
  <si>
    <t xml:space="preserve">https://esew.pl/</t>
  </si>
  <si>
    <t xml:space="preserve">{'id': '86c2pg6ad', 'name': 'WBM Sewing Bartosz Wojtuń', 'status': 'akceptacja', 'color': '#008844', 'custom_type': None, 'team_id': '4659923', 'deleted': False, 'url': 'https://app.clickup.com/t/86c2pg6ad', 'access': True}</t>
  </si>
  <si>
    <t xml:space="preserve">86c2dv11x</t>
  </si>
  <si>
    <t xml:space="preserve">BLOOM &amp; GLOW SPÓŁKA Z OGRANICZONĄ ODPOWIEDZIALNOŚCIĄ</t>
  </si>
  <si>
    <t xml:space="preserve">24.06 Zmieniona grupa cenowa rabat 8%.
BLT_5002346_118f2b52b1827065900f32f4fd35a3edb2959f6aacc836002be046f261f291bdcf97ab3af104de55e95e5a0e86dbafa8cb2357be0d36af8e9e12392939aa68ff38f2850a487a96ee198cfa2ae4868ce3d130f7bd3f5ac1f3947752dd9b04d1a3ed60a6a85fb3ad3e238d2922f343339ea5622c0a036631342a09
BLT_5002346_699985bfe3a44d0baa8720458ecb2e8de7f36fdeca4be4822bbb8be9f037924d7fa2e513236de0fece6f54aa2a07ce804a896cadcdd62220e04b737c89536417a795b8ff0a97b5a6ab24fc442360b9ce58ee989765ebf8cf32802f00e4b9095faebd3ca381d8c033946ebe2c070803ff2e83758776336ecbfcbc
BLT_5002346_66b053010c5179bcbb079bb0452fa1482449377b92f17ebfa1354907721b7fe7eb26fc02802066f819fa897c4b3a63a4a762e936c0aef2d7c6fff49ed4d117ff481868fd6b5fea72c26cb319af19f47714cbc82c89c86b6ca5bb06301695208b443b4091140ff628434ef233bd3b4e4eb2675027c36091a5233a
W załączniku lista produktów nie spełniających limitów gabarytów.</t>
  </si>
  <si>
    <t xml:space="preserve">biuro@bloomandglow.pl</t>
  </si>
  <si>
    <t xml:space="preserve">8992978887</t>
  </si>
  <si>
    <t xml:space="preserve">5002346</t>
  </si>
  <si>
    <t xml:space="preserve">+48786146146</t>
  </si>
  <si>
    <t xml:space="preserve">{'id': '86c36e6dt', 'name': 'Bloom &amp; Glow Sp. z o.o.', 'status': 'merchants', 'color': '#87909e', 'custom_type': 3, 'team_id': '4659923', 'deleted': False, 'url': 'https://app.clickup.com/t/86c36e6dt', 'access': True}</t>
  </si>
  <si>
    <t xml:space="preserve">{'id': '86c2hy3tz', 'name': 'BLOOM &amp; GLOW SPÓŁKA Z OGRANICZONĄ ODPOWIEDZIALNOŚCIĄ', 'status': 'akceptacja', 'color': '#008844', 'custom_type': None, 'team_id': '4659923', 'deleted': False, 'url': 'https://app.clickup.com/t/86c2hy3tz', 'access': True}</t>
  </si>
  <si>
    <t xml:space="preserve">86c2dun8w</t>
  </si>
  <si>
    <t xml:space="preserve">DTU24 (ID: 18090)</t>
  </si>
  <si>
    <t xml:space="preserve">sklep@dtu24.pl</t>
  </si>
  <si>
    <t xml:space="preserve">7422063009</t>
  </si>
  <si>
    <t xml:space="preserve">18090</t>
  </si>
  <si>
    <t xml:space="preserve">+48693850203</t>
  </si>
  <si>
    <t xml:space="preserve">https://dtu24.pl/</t>
  </si>
  <si>
    <t xml:space="preserve">{'id': '86c2jydzd', 'name': 'Dostawca Techniki Użytkowej Łukasz Witkowski', 'status': 'akceptacja', 'color': '#008844', 'custom_type': None, 'team_id': '4659923', 'deleted': False, 'url': 'https://app.clickup.com/t/86c2jydzd', 'access': True}</t>
  </si>
  <si>
    <t xml:space="preserve">86c2dfru7</t>
  </si>
  <si>
    <t xml:space="preserve">E-DRUK.pl sp. z o.o.</t>
  </si>
  <si>
    <t xml:space="preserve">pierwszy - "Państwa Nazwa SH" - BLT_15971_c956ee0fccd0d3ef3ec368f8fc08ca3d38b6d3fab3c329783caf7c2aa1ffacca39a4421b6dc75e4e447308d2e5bd5cef52fa88b529e1dff02a70cba2acdece2269b7cc4802d2b64d595ab367bc1dab151bd51ce2b8e8b3f793508763d5137d8f2d9bf868a0ccfe2ce00352b96365eef6acb00e097fac937002897a
drugi - "Państwa Nazwa GREAT" - BLT_15971_9b00f14c0ac5fc64e4061586d82e3620ffb7ee4ca55e675f2bd5139041a5fd15c5fde8f0811eb46ca5b3620a5eef477bf2426257232d968f7289a5ffc5a7a6bbd2426f90559c5c7e6c00eca85992fda13eaef1dce84f3d78c2337c1f1d96c947919a874bb63f1385fd225fdd799d7c188a4d82b7b684a303e38767
trzeci - "Państwa Nazwa EXTRA" - BLT_15971_b202965b5ed128bc6a2802355bf27f9aa3c6e4b83a1edd9b3eeb3361d8361e5a551f07184ec9213a196e5bacb6c007e15e3e9a01fdaea7fad13c3e471b48910071a0b5f4e1d78b4a01ce1a801be38553aca8c4377aca8cd4a3ba1ef0387fcdb5b88fa488e78d6e884fda9ddc143c0d90276cdd3a1a16419f567d7b</t>
  </si>
  <si>
    <t xml:space="preserve">biuro@e-druk.pl</t>
  </si>
  <si>
    <t xml:space="preserve">6312688914</t>
  </si>
  <si>
    <t xml:space="preserve">15971</t>
  </si>
  <si>
    <t xml:space="preserve">+48601433433</t>
  </si>
  <si>
    <t xml:space="preserve">1741057200000</t>
  </si>
  <si>
    <t xml:space="preserve">{'id': '86c305m4j', 'name': 'E-DRUK.pl  sp. z o.o.', 'status': 'merchants', 'color': '#87909e', 'custom_type': 3, 'team_id': '4659923', 'deleted': False, 'url': 'https://app.clickup.com/t/86c305m4j', 'access': True}</t>
  </si>
  <si>
    <t xml:space="preserve">{'id': '86c2uth04', 'name': 'E-DRUK.pl  sp. z o.o.', 'status': 'akceptacja', 'color': '#008844', 'custom_type': None, 'team_id': '4659923', 'deleted': False, 'url': 'https://app.clickup.com/t/86c2uth04', 'access': True}</t>
  </si>
  <si>
    <t xml:space="preserve">86c2dcm6c</t>
  </si>
  <si>
    <t xml:space="preserve">BEAUTY CARE GLOBAL SPÓŁKA Z OGRANICZONĄ ODPOWIEDZIALNOŚCIĄ</t>
  </si>
  <si>
    <t xml:space="preserve">Shumee
BLT_5012134_319aa80b0d664c1d75abc8de3f584c3f05ffe283e36808fba43c13637c4f51f402a4c496cce5b676d7e7b82a60f951090686d92862cf43de5512b076db20839937f3e7c7b6d45973199b6c482717701800bdac0f7cd12e16e9f4545c245c668a6f7576ed511e7de24ffd8325e6aa58bc976af73e067d6b7ba0d9
BLT_5012134_391c26df8bce557cd5f0538ff7729d9661d15a1ea535c78c861d5206fd745ebbc0d1794eaedb4bec5f98356b8b3664e5dab650b44a3d3db498b10bdbf0de6a28c357fb120b748911f540bb8e55cbea53b1a9e55c521c849e5a68217ecfcc4e0a763853305114b0031338083524eafd004ae4bc142ffd1749c987
BLT_5012134_08a20c4ce9e5f7bc2719227cf145373faa36c82e957ea6646d24c333687c3927b380db71d9eafe3213cbeda67014d2d0e12f561b9d6ad54b4246abb281f0909d47b09300030e12a7a17951dff5c79e3759fdd939b7e972826fabeefddab95e9a27af228938dcfab4be0c78243c533b1ab921f92d0d4c201c791d</t>
  </si>
  <si>
    <t xml:space="preserve">katarzyna.tarnowska@beautycareglobal.com</t>
  </si>
  <si>
    <t xml:space="preserve">5252716172</t>
  </si>
  <si>
    <t xml:space="preserve">5012134</t>
  </si>
  <si>
    <t xml:space="preserve">+48729318261</t>
  </si>
  <si>
    <t xml:space="preserve">https://www.beautycareglobal.com/</t>
  </si>
  <si>
    <t xml:space="preserve">{'id': '86c2k2a1k', 'name': 'Beauty Care Global Sp. z o.o.', 'status': 'merchants', 'color': '#87909e', 'custom_type': 3, 'team_id': '4659923', 'deleted': False, 'url': 'https://app.clickup.com/t/86c2k2a1k', 'access': True}</t>
  </si>
  <si>
    <t xml:space="preserve">{'id': '86c2dgb5m', 'name': 'Beauty Care Global Sp. z o.o', 'status': 'akceptacja', 'color': '#008844', 'custom_type': None, 'team_id': '4659923', 'deleted': False, 'url': 'https://app.clickup.com/t/86c2dgb5m', 'access': True}</t>
  </si>
  <si>
    <t xml:space="preserve">86c2dck0b</t>
  </si>
  <si>
    <t xml:space="preserve">PHU GERMAN Import-Export Łukasz Szebesta</t>
  </si>
  <si>
    <t xml:space="preserve">expo@telvinet.pl</t>
  </si>
  <si>
    <t xml:space="preserve">5482643672</t>
  </si>
  <si>
    <t xml:space="preserve">2008188</t>
  </si>
  <si>
    <t xml:space="preserve">+48577033555</t>
  </si>
  <si>
    <t xml:space="preserve">{'id': '86c2de6dh', 'name': 'PHU GERMAN IMPORT-EXPORT', 'status': 'akceptacja', 'color': '#008844', 'custom_type': None, 'team_id': '4659923', 'deleted': False, 'url': 'https://app.clickup.com/t/86c2de6dh', 'access': True}</t>
  </si>
  <si>
    <t xml:space="preserve">86c2dapq1</t>
  </si>
  <si>
    <t xml:space="preserve">Mission Air SP. Z.O.O</t>
  </si>
  <si>
    <t xml:space="preserve">BLT_1007800_7a08c03a5d0db3b370b4f806dd0132f5e3d48bd1d801b00a9e98793f0d62b67730c7fe44de9f6810de24b584ae9708d51406ce622594a1c0732c08f901f9694dccb7f044c353f34469a7c18e54a9cdc09897e8f16eedac9d520e69485f3c7c5cd8ba96335fac08a1b25bdf07b583b3e241f2dc775397347de086
BLT_1007800_432915fe58bd2fe4eeea75be1851820e2fea0b23e277676983cc20d1c8bd97069eed097efb2ad9402a2ce6c79dea7fb6331e41e0bbc465f88b6aa53c3a7c6096399b5a836a20423caf17358a75dbe8a53b94bd4dd1fd603115602d2d8f224c3ca8703a3430635c6327582034b8d1a8bbb2b5ac4df1a02e1a2cdf
BLT_1007800_aab790d19f838bf244676d8c1138502c6aaf7e4c58e57bca2ea7e839de33b8828cd09874b2ede21315682817173c9ce386950a08abcd978378c97b685a70c287a41c30ff203771c1df2fc61ebe8d96908f991635ad577647b9974faca5edaffff74f852c63b161621d5708a020b0b712fbbbbc10372954598c95</t>
  </si>
  <si>
    <t xml:space="preserve">szymon@missionair.pl</t>
  </si>
  <si>
    <t xml:space="preserve">6972376836</t>
  </si>
  <si>
    <t xml:space="preserve">1007800</t>
  </si>
  <si>
    <t xml:space="preserve">+48727631155</t>
  </si>
  <si>
    <t xml:space="preserve">{'id': '86c2mpxd3', 'name': 'Mission Air sp. z o.o.', 'status': 'merchants', 'color': '#87909e', 'custom_type': 3, 'team_id': '4659923', 'deleted': False, 'url': 'https://app.clickup.com/t/86c2mpxd3', 'access': True}</t>
  </si>
  <si>
    <t xml:space="preserve">{'id': '86c2mbtec', 'name': 'Mission Air Sp. z o.o.', 'status': 'akceptacja', 'color': '#008844', 'custom_type': None, 'team_id': '4659923', 'deleted': False, 'url': 'https://app.clickup.com/t/86c2mbtec', 'access': True}</t>
  </si>
  <si>
    <t xml:space="preserve">86c2dam4h</t>
  </si>
  <si>
    <t xml:space="preserve">KONEY (ID 2008626)</t>
  </si>
  <si>
    <t xml:space="preserve">KONEY.KUBERA@GMAIL.COM</t>
  </si>
  <si>
    <t xml:space="preserve">6222767254</t>
  </si>
  <si>
    <t xml:space="preserve">2008626</t>
  </si>
  <si>
    <t xml:space="preserve">+48512129926</t>
  </si>
  <si>
    <t xml:space="preserve">86c2d8y6b</t>
  </si>
  <si>
    <t xml:space="preserve">Ilona Sobota NONABOX</t>
  </si>
  <si>
    <t xml:space="preserve">pierwszy - "Państwa Nazwa SH", (Shumme - Nonabox SH)
BLT_2009097_a442fb802cc1095ae4a726de9f40010621772b695cd728896ac3ee166b224a8d1679df80c6abd92288d7a8203aea95eac4a768ecd1e58b8f56c4133316703836877e68f61ad18cd0ba05a05b384068a7a030c31879b93c5abd1e47ef9288ead853694bf2856cc0092eb3f50e94c8d442ddd6e1f2809a2176f8ff
drugi -  "Państwa Nazwa GREAT" (Shumme - Nonabox GREAT)
BLT_2009097_135c5f8c186a6c2c57f46d2243a9752a48ff8f9e19725a578f5f0d48da730f2a2d6a898b175a32a607456cf768653cc34035950debf92b577d53bbb1041815e0d899ac0b27113088d4f3536a9d9fdf28597f3e6828d09d76f1ec5a140674b394de83fbaae69e59822039d31776491655eaf0b38d4c128019eace
trzeci - "Państwa Nazwa EXTRA" (Shumme - Nonabox EXTRA)
BLT_2009097_897c8f152b9b8c9fdedc0da5831e2b5fff8db2c7510ef19a4ed7e275fbc05b40db4558866bdd160a3ecef54f447d16b6ce133dd98b8d2a7f3d5b963e9950419e4c2ff1343e40df90c88ef9e30be200bc8b5d3d38703014453b5e54967c4eec2e0901a404346c48ef14dd27473c82f85639e42cf45e6231658aa5</t>
  </si>
  <si>
    <t xml:space="preserve">skrzynki.nonabox@gmail.com</t>
  </si>
  <si>
    <t xml:space="preserve">6991854001</t>
  </si>
  <si>
    <t xml:space="preserve">2009097</t>
  </si>
  <si>
    <t xml:space="preserve">+48603406812</t>
  </si>
  <si>
    <t xml:space="preserve">https://nonabox.pl/</t>
  </si>
  <si>
    <t xml:space="preserve">{'id': '86c2dt570', 'name': 'Ilona Sobota NONABOX', 'status': 'merchants', 'color': '#87909e', 'custom_type': 3, 'team_id': '4659923', 'deleted': False, 'url': 'https://app.clickup.com/t/86c2dt570', 'access': True}</t>
  </si>
  <si>
    <t xml:space="preserve">{'id': '86c2dhugm', 'name': 'Ilona Sobota NONABOX', 'status': 'akceptacja', 'color': '#008844', 'custom_type': None, 'team_id': '4659923', 'deleted': False, 'url': 'https://app.clickup.com/t/86c2dhugm', 'access': True}</t>
  </si>
  <si>
    <t xml:space="preserve">86c2d8d61</t>
  </si>
  <si>
    <t xml:space="preserve">evado sp. z o.o. (ID 3003742)</t>
  </si>
  <si>
    <t xml:space="preserve">SM - BLT_3003742_a92f14bea60a241e9e9a96465d4ae794e6dadaeaa5726e1a09df0f1582653cd2e4e844e3eab8e9f4761f7ff5063c7c58d6837dbe56cb8641399013f96eebae406ef371a965b0914622bebc3983fff2437fb5d161739cf795b7a43e7a4d0ad752913a9c601c1e5e8559272fa50bc70dcfc577799b0ed7ae3dc78e
GS - BLT_3003742_df71c448864799d614c13548434654a0131c50b15c504be9c5c5d10ddeb7986fdd18e3cf05a654f1dc0a5a026007308915e97b7d1d503a35d815396694bdd9c9c3656e581240d75bea1d3812ed76f7b5640e631a6512b07b1db70b95aa3b6a6384f0ff9d448b7e569aef05d81b65e7769c0abebf66319c869999
ES - BLT_3003742_2aeb5a20ce841b468c01f30a3314fcbdb09d50baac375a56668d78dbcbbfee72fb4e537b71779263e98ed8527f905f0a2e363dda079dc945d3ba9cc8f2b85c88aad7862f18990891855bc676e4759bce14639ee35b6686f20eed72ea1739b3784aa358dfd36fc47b0a779db9c029106fd1074cacf03b1d28bc08</t>
  </si>
  <si>
    <t xml:space="preserve">biuro@topcats.pl</t>
  </si>
  <si>
    <t xml:space="preserve">7492118000</t>
  </si>
  <si>
    <t xml:space="preserve">3003742</t>
  </si>
  <si>
    <t xml:space="preserve">+48536403538</t>
  </si>
  <si>
    <t xml:space="preserve">https://www.topcats.pl/</t>
  </si>
  <si>
    <t xml:space="preserve">{'id': '86c3rr4au', 'name': 'evado sp. z o.o.', 'status': 'akceptacja', 'color': '#008844', 'custom_type': None, 'team_id': '4659923', 'deleted': False, 'url': 'https://app.clickup.com/t/86c3rr4au', 'access': True}</t>
  </si>
  <si>
    <t xml:space="preserve">86</t>
  </si>
  <si>
    <t xml:space="preserve">100</t>
  </si>
  <si>
    <t xml:space="preserve">86c2d804b</t>
  </si>
  <si>
    <t xml:space="preserve">Broers</t>
  </si>
  <si>
    <t xml:space="preserve">06.06 Przesłana instrukcja przygotowania grupy cenowej. Ma się przyjrzeć i zmienić.
10.06 Ustawiona grupa cenowa -10%
Token BLT_4013483_8f5ae2da5b63745912673790a71fbdb091ef4d7035f8e7c00424a15e9f2a9d01e6544ba4b9e3e2ef71a14c335af45df13a998c11f0e259abe4b8711a7dd8c45550f3e8056720eedf21e32f92db9235a9a797c77d2ca03db8ae1bf7900423aa38058d07780a7ca8dfe21621a0fbaf89414e7c7d0419ed82c1e143
Dwa dodatkowe tokeny BLT_4013483_d63c8ed2d469ffd1ad1ea88273cd1e49877d6c206bfbaec6454afb172503c8dd3f3627b81fa10a99ae2f55966943df446cf4625c327487e5d82ebe82f9f71f4811060a45a103ba27ae78a4228f04a0bbaca5ff8c185cda1edc4c263b16594f268aec6c2f16a8e42974b50f59f6fa2a6852469d4e0218aadab6df
BLT_4013483_1305d213a786b9c0525ab9cccdd5c84cfac0b1e9cf23f419ae635d63bbb9c9a925306ccd4e61a063bbe7d1294bfd17b2b42c8fe26c3916800daa5c5306f5eedb1ea804715bc341de05b27d9f58533f0eef3923ca6954f5a456b4f17267b6ddfe663fb768e8284324f18c791b95188084844b298ee2a201f48935</t>
  </si>
  <si>
    <t xml:space="preserve">info@iluminar.pl</t>
  </si>
  <si>
    <t xml:space="preserve">6342954556</t>
  </si>
  <si>
    <t xml:space="preserve">4013483</t>
  </si>
  <si>
    <t xml:space="preserve">48576226224</t>
  </si>
  <si>
    <t xml:space="preserve">{'id': '86c2d9fm6', 'name': 'BROERS SP ZOO', 'status': 'akceptacja', 'color': '#008844', 'custom_type': None, 'team_id': '4659923', 'deleted': False, 'url': 'https://app.clickup.com/t/86c2d9fm6', 'access': True}</t>
  </si>
  <si>
    <t xml:space="preserve">86c2d7yck</t>
  </si>
  <si>
    <t xml:space="preserve">RELOGY</t>
  </si>
  <si>
    <t xml:space="preserve">relogy.group@gmail.com</t>
  </si>
  <si>
    <t xml:space="preserve">6312336919</t>
  </si>
  <si>
    <t xml:space="preserve">4454</t>
  </si>
  <si>
    <t xml:space="preserve">+48535903083</t>
  </si>
  <si>
    <t xml:space="preserve">86c2d6w7f</t>
  </si>
  <si>
    <t xml:space="preserve">Granitan Grzegorz Biernacki Wojciech Zając S.C.</t>
  </si>
  <si>
    <t xml:space="preserve">Klient preżnie działa już sam na marketplaces, ale jest wstępnie zainteresowany większą dawką informacji.</t>
  </si>
  <si>
    <t xml:space="preserve">grzegorz.biernacki@wp.pl</t>
  </si>
  <si>
    <t xml:space="preserve">7010332428</t>
  </si>
  <si>
    <t xml:space="preserve">11850</t>
  </si>
  <si>
    <t xml:space="preserve">+48602661561</t>
  </si>
  <si>
    <t xml:space="preserve">https://allegro.pl/uzytkownik/GRANITAN?srsltid=AfmBOop1jDXws0MBelH5z5KsXrYhk5kE-_YwaPUpGc-cFIRIEIj_oN3n</t>
  </si>
  <si>
    <t xml:space="preserve">86c2d514g</t>
  </si>
  <si>
    <t xml:space="preserve">Master Trade</t>
  </si>
  <si>
    <t xml:space="preserve">SH
BLT_18082_0c084695732a8909d087a29619743018b9076f51a07d6f13d7af2d86b1ec4a029b946de74a64cc960f959dd91b829466016053a0211ae405b9e1354020b1c6b4d3d858e3930d5147039c94cd302209b0b44107898556f7649bf08ce3f4b44351a98938f01266c2e0e3205c8c65c0c96169517316c6b206e334e35d
GREAT
BLT_18082_79bb70f2606d01093a4ba3d35d0d8ec1b779cda21cf7df2d9466d3d2cf627c3bf896a7728c3359cca36dd0724acad281afb6cfc50ed296b871a8afdaa7c43a90899a24cc618a3b0da6c86e4e1b3606e4ce19440c34409925c27af264f7e5198eec1b215da2154f0331eb4b07bf725eef106861c288fffef01b2042
EXTRA
BLT_18082_5e0f60b4d4d442a59b8411177d5ee22b675589c1bc68c3b8e0f60f724575f494e943928cef6348e10d87c0c4394bd82828b31d546aa86d29caf6e648b022f71fbb31c1f998f6feebd22ba1c2b667e6d491271d04dcadbd238930ef74da176823cb1942f51a57ad4cc1b6d7c9e57e1f5adc10145a8bb558adb518b3</t>
  </si>
  <si>
    <t xml:space="preserve">master-trade@outlook.com</t>
  </si>
  <si>
    <t xml:space="preserve">8222230093</t>
  </si>
  <si>
    <t xml:space="preserve">18082</t>
  </si>
  <si>
    <t xml:space="preserve">573270400</t>
  </si>
  <si>
    <t xml:space="preserve">https://master-trade.pl/pl/</t>
  </si>
  <si>
    <t xml:space="preserve">1740970800000</t>
  </si>
  <si>
    <t xml:space="preserve">{'id': '86c2zhkpa', 'name': 'Master Trade Bartosz Pachnik', 'status': 'akceptacja', 'color': '#008844', 'custom_type': None, 'team_id': '4659923', 'deleted': False, 'url': 'https://app.clickup.com/t/86c2zhkpa', 'access': True}</t>
  </si>
  <si>
    <t xml:space="preserve">{'id': '86c2uhkdt', 'name': 'Master Trade Bartosz Pachnik', 'status': 'akceptacja', 'color': '#008844', 'custom_type': None, 'team_id': '4659923', 'deleted': False, 'url': 'https://app.clickup.com/t/86c2uhkdt', 'access': True}</t>
  </si>
  <si>
    <t xml:space="preserve">86c2d4x2z</t>
  </si>
  <si>
    <t xml:space="preserve">ABS Serwis sp. z o.o.</t>
  </si>
  <si>
    <t xml:space="preserve">Oferuje 35% rabatu względem cen na allegro - twierdzi, że będzie nam sam odejmował rabat w fakturze - nie odbiera, więc wysłałam uzasadnienie, dlaczego potrzebujemy rabatu w feedzie produktowym. Czekam na odpowiedź. / 22.04.2025 SA.
---
TOKEN GREAT: BLT_16377_65622ff1df969eeed53b89ce8c1c35a44c69e19fc04039e304d964b8fef7d0e7693c12b1752ea0088731d42e87403a1be89b0568c79603ea00fe4c822a061576f8aa112dd20e14f496ebf2f79b43fcde740c3c367d40898d33f7bea25b904ab49762656ca671a19c7431c1f13188c761b73128e53055ed2fdcf026
TOKEN EXTRA
BLT_16377_6cc20a75853842a3c2bc289c26b6ea69082bcc4b987e642dec8a2c5e456c838a588dded35ea39dd37e09fb52080a2206c6f4ac61f161d4da58084ac0bd38ec6cc431fdf1443955a365461bc85349b7cac470d93dd5b304aae4b9d71f269ef53fade7f6718f414d2392ed4b642e4dacb2e064d1be78d398b682ba1c</t>
  </si>
  <si>
    <t xml:space="preserve">sklep@elub.pl</t>
  </si>
  <si>
    <t xml:space="preserve">9462653161</t>
  </si>
  <si>
    <t xml:space="preserve">16377</t>
  </si>
  <si>
    <t xml:space="preserve">601444149</t>
  </si>
  <si>
    <t xml:space="preserve">86c2d4d95</t>
  </si>
  <si>
    <t xml:space="preserve">NEXT SERVICE SP. Z O.O. (ID: 4001223)</t>
  </si>
  <si>
    <t xml:space="preserve">Ustalone stare warunki, przejście na SM</t>
  </si>
  <si>
    <t xml:space="preserve">katarzyna@nextservice.pl</t>
  </si>
  <si>
    <t xml:space="preserve">5223043546</t>
  </si>
  <si>
    <t xml:space="preserve">4001223</t>
  </si>
  <si>
    <t xml:space="preserve">504209625</t>
  </si>
  <si>
    <t xml:space="preserve">https://ewalizki.pl/o-nas/</t>
  </si>
  <si>
    <t xml:space="preserve">86c2d45pt</t>
  </si>
  <si>
    <t xml:space="preserve">VERSHOLD POLAND SPÓŁKA Z OGRANICZONĄ ODPOWIEDZIALNOŚCIĄ</t>
  </si>
  <si>
    <t xml:space="preserve">jacek.reichman@vershold.com</t>
  </si>
  <si>
    <t xml:space="preserve">7010209892</t>
  </si>
  <si>
    <t xml:space="preserve">3025503</t>
  </si>
  <si>
    <t xml:space="preserve">+48603116665</t>
  </si>
  <si>
    <t xml:space="preserve">147</t>
  </si>
  <si>
    <t xml:space="preserve">{'id': '86c2hk3vt', 'name': 'VERSHOLD POLAND SPÓŁKA Z OGRANICZONĄ ODPOWIEDZIALNOŚCIĄ', 'status': 'akceptacja', 'color': '#008844', 'custom_type': None, 'team_id': '4659923', 'deleted': False, 'url': 'https://app.clickup.com/t/86c2hk3vt', 'access': True}</t>
  </si>
  <si>
    <t xml:space="preserve">86c2cpfbv</t>
  </si>
  <si>
    <t xml:space="preserve">Interbud Grzegorz Pankiewicz (ID 15650)</t>
  </si>
  <si>
    <t xml:space="preserve">interbud.bia@wp.pl</t>
  </si>
  <si>
    <t xml:space="preserve">9661836639</t>
  </si>
  <si>
    <t xml:space="preserve">15650</t>
  </si>
  <si>
    <t xml:space="preserve">660485801</t>
  </si>
  <si>
    <t xml:space="preserve">86c2cpcgp</t>
  </si>
  <si>
    <t xml:space="preserve">Agnieszka Kasperska Aromatyczny Biznes</t>
  </si>
  <si>
    <t xml:space="preserve">sklep@aromatycznamama.pl</t>
  </si>
  <si>
    <t xml:space="preserve">7491946048</t>
  </si>
  <si>
    <t xml:space="preserve">3005610</t>
  </si>
  <si>
    <t xml:space="preserve">507160554</t>
  </si>
  <si>
    <t xml:space="preserve">https://aromatycznamama.pl/</t>
  </si>
  <si>
    <t xml:space="preserve">86c2cmkdy</t>
  </si>
  <si>
    <t xml:space="preserve">eM3 Lab Mateusz Jedynak</t>
  </si>
  <si>
    <t xml:space="preserve">pierwszy - "Państwa Nazwa SH",  BLT_1006022_129dd7f115da55c4a35dbef57f04fd38663ba7a3049454e104d4dbee36c30ca534b74ad42350ec59913540193cb913ec02847aa6470915985fcc83d70540ee7201e76acbdcf86a6c8ef895b735db8088017ad6c335e773d5bb0be82171a0dc6a08856abd4093e54e6f14c961853d8020a6b3ec88cfa34ed2d4d0
drugi -  "Państwa Nazwa GREAT" BLT_1006022_d456162ba841e3095138ff979001b1c973c7b86c35e5d5499c3f3fcd51bc4d60bff88f08b8ce8f6b41b430f0982d703bb4162a50ed1ccd3838f2b84674ec734ec01c939caefe2922833e747ef57d8f5e93ac6b4571fc31c0b9a83af09dd0d46837ccd9608653455b2bf7239070492c4927cb3ec2ee02c37fdde5
trzeci -  "Państwa Nazwa EXTRA" BLT_1006022_c24e9af09320b3daf88f68927156f1faaafad9e0d1bf8882c93cb90b81e2458d5bf3ef0bef513c9a0b5b5afdc96f33d045547234cd1d63871f66cb9cfc9a653dcb90b6caabb651550ed6aa6aa54aa3961f8785e952edafda590f8e23b5a31df19fd262f61990f8ea5438fdae60bd74327c0d6abf4207ff3feac3</t>
  </si>
  <si>
    <t xml:space="preserve">kontakt@dekorwnetrz.pl</t>
  </si>
  <si>
    <t xml:space="preserve">5992740345</t>
  </si>
  <si>
    <t xml:space="preserve">1006022</t>
  </si>
  <si>
    <t xml:space="preserve">+48500627974</t>
  </si>
  <si>
    <t xml:space="preserve">https://dekorwnetrz.pl/</t>
  </si>
  <si>
    <t xml:space="preserve">{'id': '86c2ezzwt', 'name': 'eM3 Lab', 'status': 'merchants', 'color': '#87909e', 'custom_type': 3, 'team_id': '4659923', 'deleted': False, 'url': 'https://app.clickup.com/t/86c2ezzwt', 'access': True}</t>
  </si>
  <si>
    <t xml:space="preserve">{'id': '86c2dbzyv', 'name': 'eM3 Lab Mateusz Jedynak', 'status': 'akceptacja', 'color': '#008844', 'custom_type': None, 'team_id': '4659923', 'deleted': False, 'url': 'https://app.clickup.com/t/86c2dbzyv', 'access': True}, {'id': '86c2db3ur', 'name': 'eM3 Lab Mateusz Jedynak', 'status': 'akceptacja', 'color': '#008844', 'custom_type': None, 'team_id': '4659923', 'deleted': False, 'url': 'https://app.clickup.com/t/86c2db3ur', 'access': True}</t>
  </si>
  <si>
    <t xml:space="preserve">86c2cm0xt</t>
  </si>
  <si>
    <t xml:space="preserve">TEXAS SPÓŁKA Z OGRANICZONĄ ODPOWIEDZIALNOŚCIĄ</t>
  </si>
  <si>
    <t xml:space="preserve">Shumee: BLT_5031879_0f5378ae3d472bf61e9793baa045ad08785da2f8db08e87cb203dd3663a627f260fe523207293511bf8a6e198b1ad5577f45c3434a77404628108b517485f0d569fe5f1fea04446afff7bb9e5dc74d3a0b27329940664c9d82ae18833efc0d7439281b10555dab6c2a1a4ec080ac450b8462770bd9eade491600
Gratestor:
BLT_5031879_db21508d2fe27397bd9c0323b05e6264661dc26dfb29751db9a2e172f97146af0e168ad89a59b051b74950f458ade08cd68f39cea2c16e668f33ca22e7c56c96192e82ef0857fae6e8feab32eed1e954be49d51b6afb84f8f6f56f1e3ebfac461d5f2e3657b9399ab0dae20d3c904e329bd332d0196317b91f4d
Extrastore:
BLT_5031879_aeb1b9f8a9d89d1defe909916c521523768e2735be27817eb1a7ea1e3609b80cbd9a26dbd5760a01e999857647920067e22872a7624bdb5aa4459f6fd035048e9d8fc3e979ccafce5aee073dad40c43a2d351971a661686a973518ec715ca88984d31ce654aac1c6d4d994ae2b9dd67bd31705bf3493a783aff8</t>
  </si>
  <si>
    <t xml:space="preserve">kontakt@texas.com.pl</t>
  </si>
  <si>
    <t xml:space="preserve">5210522894</t>
  </si>
  <si>
    <t xml:space="preserve">5031879</t>
  </si>
  <si>
    <t xml:space="preserve">+48601246116</t>
  </si>
  <si>
    <t xml:space="preserve">https://allegro.pl/uzytkownik/TEXAS-1990</t>
  </si>
  <si>
    <t xml:space="preserve">{'id': '86c2nn6x1', 'name': 'TEXAS SP. Z O.O.', 'status': 'merchants', 'color': '#87909e', 'custom_type': 3, 'team_id': '4659923', 'deleted': False, 'url': 'https://app.clickup.com/t/86c2nn6x1', 'access': True}</t>
  </si>
  <si>
    <t xml:space="preserve">{'id': '86c2e0qe7', 'name': 'TEXAS Sp. z o.o.', 'status': 'akceptacja', 'color': '#008844', 'custom_type': None, 'team_id': '4659923', 'deleted': False, 'url': 'https://app.clickup.com/t/86c2e0qe7', 'access': True}</t>
  </si>
  <si>
    <t xml:space="preserve">86c2cg7u5</t>
  </si>
  <si>
    <t xml:space="preserve">FIRMA "SEBMART" S.C.</t>
  </si>
  <si>
    <t xml:space="preserve">BLT_6004084_088b97b43ccefc03334e3c000ab66623213127d1b96a3efcbfb8910d05d9f62725dd82dfc41453e81da9d73d82d8ca12f0cc47ce4d363d0284ced43d4cbe51f08453ee1e9d0162d56fea073b97733217799460fcd545ce090951efb3bc45f628a059b8851a46f10cead30c80de42895ef2a3b080e2bba76d2d10
BLT_6004084_3a9086d08dcd4bcc4bb5178b82ce6a1b13c5075bc0706e617b7f5a49339700cf07b51c05be03ee67fafcc1951c83f57b6c86e853d4004cdfbae92d444847943309858749ad833faf3922a100f86c84017752ba8e179fab19c128e27a8ccbfc9f95cec8d9863c9e76ee3b299b74eb1ebb8bf2c162568d77c6d5ee
BLT_6004084_d81c0a0104a8c363727ac7e9e628661abef1da868ba18ed4a161368da70a3bca55752fbf56981ba817afac9383e8c5568f6fa5b202b85c4a743bfe116b6c15148b963b4003e8799c73d2c44bacc477c6c6c834234b4abc4acd2a30ebec2ee97f0b37b27080377a94f4bfffa18cb903c8b0625b311f67c0537f8d</t>
  </si>
  <si>
    <t xml:space="preserve">sebmart@sebmart.pl</t>
  </si>
  <si>
    <t xml:space="preserve">5732707291</t>
  </si>
  <si>
    <t xml:space="preserve">6004084</t>
  </si>
  <si>
    <t xml:space="preserve">343683401</t>
  </si>
  <si>
    <t xml:space="preserve">86c2cg62u</t>
  </si>
  <si>
    <t xml:space="preserve">WOODMACHINE SPÓŁKA Z OGRANICZONĄ ODPOWIEDZIALNOŚCIĄ</t>
  </si>
  <si>
    <t xml:space="preserve">TOKEN GREAT → BLT_4007619_103367a48a16135812a3710f2040af4a75ee904904b216bca8a2895d705cabda01fa56c22c07b9f4705007f4c45596ef2cbbe00e409d27790e352a366b781e97f48f9914c71fbc462a35610d98974db9c993d84f5a07faa3e2187918aeac2aa32602e7fc2b12c4e79f63dbb76bd23e0d12bf940b698a4cb99a43
TOKEN EXTRA → BLT_4007619_8bebf8ca520696d36fe7cd47094de62814da6cc41de9ecd38fe5305c9e4579064cee095b53113f9bdc7ecb8c27344453855069bdc3a0383bc11737a3d9793025e4ed2d1eacaaf05bfa44315b4f4ce37b114b596727d174b004306c2d33a9afdb9f87982a869361e88046906b00debcc64e133f45a00297192f5c</t>
  </si>
  <si>
    <t xml:space="preserve">biuro@smx.com.pl</t>
  </si>
  <si>
    <t xml:space="preserve">7382165607</t>
  </si>
  <si>
    <t xml:space="preserve">4007619</t>
  </si>
  <si>
    <t xml:space="preserve">+48531648429</t>
  </si>
  <si>
    <t xml:space="preserve">https://www.smx.com.pl/</t>
  </si>
  <si>
    <t xml:space="preserve">{'id': '86c36xyw8', 'name': 'WOODMACHINE SP. Z O.O.', 'status': 'merchants', 'color': '#87909e', 'custom_type': 3, 'team_id': '4659923', 'deleted': False, 'url': 'https://app.clickup.com/t/86c36xyw8', 'access': True}</t>
  </si>
  <si>
    <t xml:space="preserve">{'id': '86c2cyzvj', 'name': 'Woodmachine Sp. z o.o.', 'status': 'akceptacja', 'color': '#008844', 'custom_type': None, 'team_id': '4659923', 'deleted': False, 'url': 'https://app.clickup.com/t/86c2cyzvj', 'access': True}</t>
  </si>
  <si>
    <t xml:space="preserve">86c2cev77</t>
  </si>
  <si>
    <t xml:space="preserve">CONVIVUM SPÓŁKA Z OGRANICZONĄ ODPOWIEDZIALNOŚCIĄ</t>
  </si>
  <si>
    <t xml:space="preserve">27.06. - wysłano prośbę dodatkowy rabat, są jakieś pojedyncze zamówienia, ale potencjał jest b. wysoki. 
3.04 ma spotkanie z osobą zajmującą się u nich BL, mają wtedy wygenerować tokeny.
SM: BLT_3005948_33b514ba05cbbbe4a855b7a13616c276b137c310f3418166910dc824099debd7e2994b643df44df202d16aac9e7f52e7906227b83ca71f1e28099ac5e55081f486ecdcbd6ecd8fd3a162187f2a9ac0d71344978edb65e119c76d33af995b7924671681a27737ded583e1884c40bf00f6b51e536519b201b1bba4
 GREAT: BLT_3005948_aa7188fce08dfc199402923a41c0ea58a7856c3dc120cf112b03a62baa001bb844e92b2818422707286bdda1a98201d69c076415e4ea5b085bf68ff5ba8bb204ea0d2a099e443da3f9940f63713ce1587d08dd3d9c8fd7abe6b0a1aca0a0585ce26e68035e0ea2ef9d4b6847c2de1639489371d7e694a694d28f
 EXTRA: BLT_3005948_57801ea95db5999daaad9fa05524851c875c47cd22b530f232571b40e8369e062dbe1ec1424562b67ecd69bd16ad3dc93b018196e08e3cc674dc8d3d2c53c4508b222b291797357059abc50b79024bd99e9d921211b0992d17fa6c6ac62b21799bd6d4f1e17dc96130838ef30bc84318115ca913eb3c83ca575a</t>
  </si>
  <si>
    <t xml:space="preserve">biuro@epulo.pl</t>
  </si>
  <si>
    <t xml:space="preserve">8222411050</t>
  </si>
  <si>
    <t xml:space="preserve">6006233</t>
  </si>
  <si>
    <t xml:space="preserve">+48516874912</t>
  </si>
  <si>
    <t xml:space="preserve">{'id': '86c3kp613', 'name': 'Convivum Sp. z o.o.', 'status': 'merchants', 'color': '#87909e', 'custom_type': 3, 'team_id': '4659923', 'deleted': False, 'url': 'https://app.clickup.com/t/86c3kp613', 'access': True}, {'id': '86c31h7m2', 'name': 'Convivum Sp. z o.o. ', 'status': 'merchants', 'color': '#87909e', 'custom_type': 3, 'team_id': '4659923', 'deleted': False, 'url': 'https://app.clickup.com/t/86c31h7m2', 'access': True}</t>
  </si>
  <si>
    <t xml:space="preserve">{'id': '86c2w69pm', 'name': 'Convivum Sp. z o.o. ', 'status': 'akceptacja', 'color': '#008844', 'custom_type': None, 'team_id': '4659923', 'deleted': False, 'url': 'https://app.clickup.com/t/86c2w69pm', 'access': True}</t>
  </si>
  <si>
    <t xml:space="preserve">86c2cdz1h</t>
  </si>
  <si>
    <t xml:space="preserve">EKO-LIGHT TEAM SPÓŁKA Z OGRANICZONĄ ODPOWIEDZIALNOŚCIĄ</t>
  </si>
  <si>
    <t xml:space="preserve">GX
BLT_4009755_bb65f32e151b0205e8595bb4821cc33d54b44f4ab08758ba8abc1801320f08f361373b6d8f320a44cb0a37d5401bf0af77e64bd607fb4a2f7eeb21ce4ed69f4362b64bcedcd04ebb5e87c86127ec8df4799486d7acf9a25f3c48dce63e161ae21fd8459d2f826c301f0a4ac02e925cfa2e2600837bfadb35bcea
EX
BLT_4009755_b87db59e7e2d1336c5e257227aba79f4516d108f7da278a9f5f61d9f33a7f9d6c45ceffce2cba3794be54537c7cabe7936b202c627235b8e21861bb4c74ac9650922cd96bde8335d818ad731ade7cbebdf8ea748501f87e2cc208fc68873fb2ec038b617035d275476230f41fe8ab105124427247e567db94ec2</t>
  </si>
  <si>
    <t xml:space="preserve">kontakt@lvnsystem.pl</t>
  </si>
  <si>
    <t xml:space="preserve">9492133319</t>
  </si>
  <si>
    <t xml:space="preserve">4026485</t>
  </si>
  <si>
    <t xml:space="preserve">+48730074999</t>
  </si>
  <si>
    <t xml:space="preserve">https://eko-light.com/</t>
  </si>
  <si>
    <t xml:space="preserve">{'id': '86c3d6yhf', 'name': 'Eko-ligh team sp. z o. o.', 'status': 'merchants', 'color': '#87909e', 'custom_type': 3, 'team_id': '4659923', 'deleted': False, 'url': 'https://app.clickup.com/t/86c3d6yhf', 'access': True}</t>
  </si>
  <si>
    <t xml:space="preserve">{'id': '86c3ce3fk', 'name': 'Eko-light Team Sp. z o.o.', 'status': 'akceptacja', 'color': '#008844', 'custom_type': None, 'team_id': '4659923', 'deleted': False, 'url': 'https://app.clickup.com/t/86c3ce3fk', 'access': True}</t>
  </si>
  <si>
    <t xml:space="preserve">86c2bgnbm</t>
  </si>
  <si>
    <t xml:space="preserve">TENDINA Rafał Durda</t>
  </si>
  <si>
    <t xml:space="preserve">10.03 Aktualnie są w kontakcie z supportem BL w związku z przenoszeniem swojego magazynu zewnętrznego na magazyn BL. Może to potrwać trochę dłużej.
ID: 11838 (TENDINA) SM
BLT_11838_8dadcf87abf12e781a0e0ebeb4d04ddc70bc991474575f8ec3eab33e5aa1460cb3c085c4e591cca4b6925e64c1bc9d067c5c1416206b3df0b90413d726d0b9e9beddedc5813c62d8fa83eb602039525bc19a09edd30be0d714b0c971689d40e5de601e558e9733063d99ff372d896178b410e9b9e8b6069e949d87
ID: 11838 (TENDINA) GREAT
BLT_11838_fde63c17a851b594a978e3e85e1db1f838d9b3ba2ece44a560e5a1d311c992aec3be91e95f145432ba0b57bdc04b09346582a8f892aacc0e97be0c12de86cfa33ee599143cf68476ad30e5ab3e36b8d961d566d279dc688f1e1ebd58e27dc6b1f497fb9cc9a247bc2b4954185ee49e38871fafa9b8116c56dc9a16
ID: 11838 (TENDINA) EXTRA
BLT_11838_f29c4b616cfbafed26b1dad7a2688cd45a3a18d4657a2caf036b42eb1cd1fabe7d1922b1b263d7033308b41d65be6d631fd749bca375f4be4b5364ba7020ac441ec2632c1c8e70a3a6af2359d53ac80537d1a36a7ae5e687f506c20299b7e54b1c4579a03fdc1b8d84ab5050889950811cd4460be420570cf4b061</t>
  </si>
  <si>
    <t xml:space="preserve">rafal@tendina.pl</t>
  </si>
  <si>
    <t xml:space="preserve">8671962718</t>
  </si>
  <si>
    <t xml:space="preserve">11838</t>
  </si>
  <si>
    <t xml:space="preserve">+48600995765</t>
  </si>
  <si>
    <t xml:space="preserve">{'id': '86c3xxdy1', 'name': 'TENDINA Rafał Durda', 'status': 'akceptacja', 'color': '#008844', 'custom_type': None, 'team_id': '4659923', 'deleted': False, 'url': 'https://app.clickup.com/t/86c3xxdy1', 'access': True}</t>
  </si>
  <si>
    <t xml:space="preserve">86c2be7n8</t>
  </si>
  <si>
    <t xml:space="preserve">JUMI Spółka z ograniczoną odpowiedzialnością</t>
  </si>
  <si>
    <t xml:space="preserve">dropshipping@jumi.com.pl</t>
  </si>
  <si>
    <t xml:space="preserve">7312047848</t>
  </si>
  <si>
    <t xml:space="preserve">18549</t>
  </si>
  <si>
    <t xml:space="preserve">+48422254833</t>
  </si>
  <si>
    <t xml:space="preserve">1740711600000</t>
  </si>
  <si>
    <t xml:space="preserve">{'id': 60382443, 'username': 'Piotr Łempicki', 'email': 'p.lempicki@baselinker.com', 'color': '#795548', 'initials': 'PŁ', 'profilePicture': 'https://attachments.clickup.com/profilePictures/60382443_LmM.jpg'}</t>
  </si>
  <si>
    <t xml:space="preserve">{'id': '86c2cmmvn', 'name': 'JUMI Sp. z o. o.', 'status': 'akceptacja', 'color': '#008844', 'custom_type': None, 'team_id': '4659923', 'deleted': False, 'url': 'https://app.clickup.com/t/86c2cmmvn', 'access': True}</t>
  </si>
  <si>
    <t xml:space="preserve">86c2bbbf9</t>
  </si>
  <si>
    <t xml:space="preserve">TOP E SHOP BARTOSZ CZECH ANDRZEJ GOŃSKI SP.K.</t>
  </si>
  <si>
    <t xml:space="preserve">izabela.makowska@topeshop.pl</t>
  </si>
  <si>
    <t xml:space="preserve">biuro@topeshop.pl</t>
  </si>
  <si>
    <t xml:space="preserve">8351604609</t>
  </si>
  <si>
    <t xml:space="preserve">6002215</t>
  </si>
  <si>
    <t xml:space="preserve">+48782868798</t>
  </si>
  <si>
    <t xml:space="preserve">130</t>
  </si>
  <si>
    <t xml:space="preserve">86c2ay2pn</t>
  </si>
  <si>
    <t xml:space="preserve">PROADVENTURE Sp. z o.o.</t>
  </si>
  <si>
    <t xml:space="preserve">Token BLT_3036664_7cd780fbe0c77e87aa451ef29783e5ea7deca5ba01b076ad674a730d5223f676ac700bd636c63780c9d3c84b540d9dd614afa39b1b78ed3e5289bc87c99b6405977f0106e24a26cf898b331391c6f3959f7e8c812cc4b208f9727fc7d0f50f2950770dfbd7cfa90dc9c4c768a25473f46cd0c914e7d0243cf85a
BLT_3036664_dce3f320b996a80dfbb71a145f825d09a8885343b4b606633736e047eaceb2182b9d6422962ef388bd0be596c31117055e58aacf7f7e0ea87f42a0796c3b81b6ee959e046df5938ca87730332bf54ef2b3623767a732027010da1a953610a72204b687b70da23c81339a2f3fc52b7eedac417cb5c81066f5a18c
BLT_3036664_87f7080bb2cd39523f691dcb23799186c059348cc1010019199b5fcc946005cece51355459631c8fdc28611eb75d0a852e6071a51341f4ba44b4013511085a25663715257b28c7e525fc5179c61e332538bb510601edf66df7cdc4e7a1439758238df9d515bf47817ab7a794ed1c262d089dfaa1cefb0f4f3943
22.04 - Wysłano maila z prośbą o weryfikację cen.
28.04 - Obniżyli ceny -5% względem allegro.</t>
  </si>
  <si>
    <t xml:space="preserve">sklep@proadventure.pl</t>
  </si>
  <si>
    <t xml:space="preserve">6131589120</t>
  </si>
  <si>
    <t xml:space="preserve">3036664</t>
  </si>
  <si>
    <t xml:space="preserve">+48784048987</t>
  </si>
  <si>
    <t xml:space="preserve">1740625200000</t>
  </si>
  <si>
    <t xml:space="preserve">{'id': '86c2b8pqz', 'name': 'PROADVENTURE Sp. z o.o.', 'status': 'akceptacja', 'color': '#008844', 'custom_type': None, 'team_id': '4659923', 'deleted': False, 'url': 'https://app.clickup.com/t/86c2b8pqz', 'access': True}</t>
  </si>
  <si>
    <t xml:space="preserve">86c2axz4y</t>
  </si>
  <si>
    <t xml:space="preserve">Gamelin Sp. z o.o.</t>
  </si>
  <si>
    <t xml:space="preserve">BLT_15517_ec4b45c2a697b5d6fb1f079621171b74e554b48a1954ca59d48d15bb5f3ef6ed74fe194ab59ced753f731c394d736da778f6c4b4e8f67226b4f9217183bd1ceee9d498a24989bbc301f1584cf2f05cd00bec2bcaaf33906d7efe13d5932bc98e143b4feb3f6ea95c0beb841d988c758f9c0b7e3cec2041eb7461b7
(K2distribution.eu) SM
BLT_15517_53842451f35afd1538ecf964b91c2aa583be7827a5367aa4f66a69af3b2afa47645b4866a54c1635f7fd3b43bf2f1f95e20bb93a327ecd3b7fe2decbbdd4f4c62fa4549b66bf83fb08b865f04ab9eb8993cb29f5c03cab1756166ecd59222bc0f9684f637136cef0cb231f47d7b3a8cd9aac8fb247827567d4bb86
(K2distribution.eu) GREAT
BLT_15517_e688c155c89fb580ab28e7bce76f7dfabd0dddd1a67b9a0487007bd49854b5393068cbababb66c14c88bbc914a4c2be8aad183ae331729ffebb5f505b61f9f388cee36792c04f8ebc0f7f9e3f53abe8ddde0fefb25ab0d63e6bb84cd689d4d67e347a0b886f8a5930a58deaa50e73ef9049e2e88da42c29e4208e9
(K2distribution.eu) EXTRA</t>
  </si>
  <si>
    <t xml:space="preserve">kontakt@k2distribution.pl</t>
  </si>
  <si>
    <t xml:space="preserve">6342824486</t>
  </si>
  <si>
    <t xml:space="preserve">15517</t>
  </si>
  <si>
    <t xml:space="preserve">+48609588883</t>
  </si>
  <si>
    <t xml:space="preserve">{'id': '86c36p77u', 'name': 'Gamelin Sp. z o.o.', 'status': 'akceptacja', 'color': '#008844', 'custom_type': None, 'team_id': '4659923', 'deleted': False, 'url': 'https://app.clickup.com/t/86c36p77u', 'access': True}</t>
  </si>
  <si>
    <t xml:space="preserve">86c2avn9w</t>
  </si>
  <si>
    <t xml:space="preserve">RALMETAL Robert Rał</t>
  </si>
  <si>
    <t xml:space="preserve">biuro@ralmetal.pl</t>
  </si>
  <si>
    <t xml:space="preserve">9542653909</t>
  </si>
  <si>
    <t xml:space="preserve">2000685</t>
  </si>
  <si>
    <t xml:space="preserve">+48660004936</t>
  </si>
  <si>
    <t xml:space="preserve">https://ralmetal.pl/</t>
  </si>
  <si>
    <t xml:space="preserve">{'id': '86c33ph7n', 'name': 'RALMETAL', 'status': 'merchants', 'color': '#87909e', 'custom_type': 3, 'team_id': '4659923', 'deleted': False, 'url': 'https://app.clickup.com/t/86c33ph7n', 'access': True}</t>
  </si>
  <si>
    <t xml:space="preserve">{'id': '86c32gwp7', 'name': 'RALMETAL', 'status': 'akceptacja', 'color': '#008844', 'custom_type': None, 'team_id': '4659923', 'deleted': False, 'url': 'https://app.clickup.com/t/86c32gwp7', 'access': True}</t>
  </si>
  <si>
    <t xml:space="preserve">86c2at4un</t>
  </si>
  <si>
    <t xml:space="preserve">PAULINA PAWLACZYK "PROPERTY"</t>
  </si>
  <si>
    <t xml:space="preserve">TOKEN GREAT → BLT_2000652_9b8936ea5af811bf2dca51e41145fd87761d541e8ce9acfc3c94114ae5cda56a3e6adb9eb50bcdff4b5aeb9bef7b61c072956104982c1b8c47cfa442432390f7ae960adb18368a27ae88dd324491528a96f6f6ed580504315d2f759e92584ed161ec670464fe38a4a81023bf4986bad7866c93286a9567301005
TOKEN EXTRA → BLT_2000652_fe97d5acabb0dd52664e1a6b33ee26c621aeefc80160388a61f70f5dededd810caf383d1ecf7dbb04279fa1444af68be108f972c4ac74ff3be1969059a2cda67cba6e6b5a315c6e28b64347f292a97bcf8ab093dd295beb3ff0d0290309035e2bad6c917abe169d6ebf8e559b501a6202c33a9367dc03bb92a1b</t>
  </si>
  <si>
    <t xml:space="preserve">sth4allU@wp.pl</t>
  </si>
  <si>
    <t xml:space="preserve">8411674425</t>
  </si>
  <si>
    <t xml:space="preserve">2000652</t>
  </si>
  <si>
    <t xml:space="preserve">+48721055566</t>
  </si>
  <si>
    <t xml:space="preserve">https://pastelowanitka.pl/</t>
  </si>
  <si>
    <t xml:space="preserve">{'id': '86c2aueew', 'name': 'Paulina Pawlaczyk Property', 'status': 'akceptacja', 'color': '#008844', 'custom_type': None, 'team_id': '4659923', 'deleted': False, 'url': 'https://app.clickup.com/t/86c2aueew', 'access': True}</t>
  </si>
  <si>
    <t xml:space="preserve">86c2at36c</t>
  </si>
  <si>
    <t xml:space="preserve">ZAMI Michał Zdanuczyk (ID: 4712)</t>
  </si>
  <si>
    <t xml:space="preserve">Hej, proszę o pozytywną weryfikację tego usera i informacje zwrotną do mnie o decyzji - klient sprzedaje kolczyki i akcesoria do piercingu. jeśli będzie potrzeba cokolwiek doprecyzować - jestem do dyspozycji
pierwszy - "Państwa Nazwa SH",
BLT_4712_eb6eb0980808b2dabd09457179f38e183cfb61a9f397d9e6fc4849c11f5257a4aa1cb368590b1f21a9fccf6013abc35e70fafbd27345aabf162104ce53546e04a3726857038b387deae06a8fbcba459b5ba4c2d03bd0fd1cac0bef02bc3576a1a7c2e5a3e040049429c6bce6bdda56519bfd1ab45913d1d4d47ace5
drugi -  "Państwa Nazwa GREAT"
BLT_4712_1b7c82cb94b6c7e86cffe7e68fa5cf7b3ffdf0b049143b83973f8be2efecbc5b1113e869e2f101b26d52c0e28748d25bdf74412bb91daf9bdaae71f8df72de9c8038d1bca02fc0513cb20dc5e1d9aa5b879f449b05cbc2f2e6cd236dd82c31d701d2a1af2833fc17328cb39f263926151bc9a8e89ecb66e6101b73c
trzeci -  "Państwa Nazwa EXTRA"
BLT_4712_418961e7c317e9d14f733624cc1e14c8fa28b303b79e6f1020301d42dd59ba60ee5199533b3c8f993d656fcd298696c6d522ea6ad1626649e052c6232f2e7fa4582ea813edfd202f28a701df1c36f27225516c62b26e642c7060f10830fce0937be9324495cfdbdb53614c249712aca0af81fcf5b72c36f4d89e71b</t>
  </si>
  <si>
    <t xml:space="preserve">zami.michal@gmail.com</t>
  </si>
  <si>
    <t xml:space="preserve">9661940839</t>
  </si>
  <si>
    <t xml:space="preserve">4712</t>
  </si>
  <si>
    <t xml:space="preserve">+48 514-255-951</t>
  </si>
  <si>
    <t xml:space="preserve">http://crazyneedles.pl</t>
  </si>
  <si>
    <t xml:space="preserve">{'id': '86c2n0dxn', 'name': 'ZAMI Michał Zdanuczyk', 'status': 'merchants', 'color': '#87909e', 'custom_type': 3, 'team_id': '4659923', 'deleted': False, 'url': 'https://app.clickup.com/t/86c2n0dxn', 'access': True}</t>
  </si>
  <si>
    <t xml:space="preserve">86c2arruv</t>
  </si>
  <si>
    <t xml:space="preserve">CTC Clatronic Sp. z o.o.</t>
  </si>
  <si>
    <t xml:space="preserve">k.kwiecien@clatronic.pl</t>
  </si>
  <si>
    <t xml:space="preserve">5260209478</t>
  </si>
  <si>
    <t xml:space="preserve">1003913</t>
  </si>
  <si>
    <t xml:space="preserve">48500055678</t>
  </si>
  <si>
    <t xml:space="preserve">86c2a4hnr</t>
  </si>
  <si>
    <t xml:space="preserve">SOTON SPÓŁKA Z OGRANICZONĄ ODPOWIEDZIALNOŚCIĄ</t>
  </si>
  <si>
    <t xml:space="preserve">admin@vibu.pl</t>
  </si>
  <si>
    <t xml:space="preserve">5252912186</t>
  </si>
  <si>
    <t xml:space="preserve">4000360</t>
  </si>
  <si>
    <t xml:space="preserve">725995111</t>
  </si>
  <si>
    <t xml:space="preserve">86c2a292r</t>
  </si>
  <si>
    <t xml:space="preserve">"PAGMIL" Paweł Głowacki</t>
  </si>
  <si>
    <t xml:space="preserve">Dwa dodatkowe tokeny BLT_3014057_aeccbb5bd241e8572324e1fbc113936d016ca1410afca85f88d4d1033336170bcee1f4414942365e926e8ba3cca6d69035cca242f3f65469e0357361bc66d15d840c638879e10a650fcc2ee3a1d3d3497d7babdfce47a15340ca33f246358566b1f5229a0eb672c2cd8d2ea6d1f5cf4dd0829343fbc2b347b7e3
BLT_3014057_c517cc1986d1dbd652da659acb7a3485ce2c41f59a8df77a09bf4502fe6e53a3292391483f756c392bac77db98db90c1825dc8f6ff3410166784044f65ffd2a5d994209a842bb2e45fa6b4d3b509f2d07fc9aadfaa66f1015671a589441cf5cac8391290d54307dc77a8358118a8c63c14eabe987e54596e94ba</t>
  </si>
  <si>
    <t xml:space="preserve">b2b@pagmil.pl</t>
  </si>
  <si>
    <t xml:space="preserve">6641171230</t>
  </si>
  <si>
    <t xml:space="preserve">3014057</t>
  </si>
  <si>
    <t xml:space="preserve">789176757</t>
  </si>
  <si>
    <t xml:space="preserve">86c2a1nzh</t>
  </si>
  <si>
    <t xml:space="preserve">Quantum Commerce Sp z o.o. (ID: 17887)</t>
  </si>
  <si>
    <t xml:space="preserve">Baselinker Connect - Loczek SH: BLT_17887_63d633561122b9f46a25a8cc2aa4730bb9d68a7e4c05b7166bf3e558a99fa9231a1082f0d926a248a75a3609d7cb7fa6778a3122f0ba4909ea8b8f3eb0656ce9f4e8c3d107ef343cd5a1709a1b03e9d249b0507b8f5884e153ce2b45290675574bdd5d259a2f62a7d6f133a954c2bb36a13ba186fe45d681b31002
Baselinker Connect - Loczek GREAT:
BLT_17887_810f810a7584a21663c80ce0c0f77fb222c039d60c5991317642efd922f1fd182513965badec56240de2f0f867804336f4601684b205a16e9d7342e3e5b38fd8505ef010638d1d5142bc5020603785b741bcbbf0f819413fc26cecd69c35de4b0439480fefa7e256caf2ab8dcc1377c47e1953b269474f871dd420
Baselinker Connect - LoczekEXTRA:
BLT_17887_659450b3b8fe58cdaf09b64571e6e999a3aa1375772f974307e78d5a398bcc9a4676797c51b0cfd501d8e2de3be958b00262f4d154eb8af5e15ab57801fb257d477602bf153575ddc04ec08a3c1ac4f7c9d702f12215379f52db79756ac5fbd91fb99d7e703168833a320a4b3675b12fb85c114ee829864fe91527</t>
  </si>
  <si>
    <t xml:space="preserve">pawel.kuczma@pureplay.pl</t>
  </si>
  <si>
    <t xml:space="preserve">5272996453</t>
  </si>
  <si>
    <t xml:space="preserve">17887</t>
  </si>
  <si>
    <t xml:space="preserve">+48883365760</t>
  </si>
  <si>
    <t xml:space="preserve">https://loczek.pl/</t>
  </si>
  <si>
    <t xml:space="preserve">86c29m9up</t>
  </si>
  <si>
    <t xml:space="preserve">DARYOO Sp. z o.o.</t>
  </si>
  <si>
    <t xml:space="preserve">daryoo.biuro@gmail.com</t>
  </si>
  <si>
    <t xml:space="preserve">1132901108</t>
  </si>
  <si>
    <t xml:space="preserve">21337</t>
  </si>
  <si>
    <t xml:space="preserve">+48515282723</t>
  </si>
  <si>
    <t xml:space="preserve">https://rovato.eu/</t>
  </si>
  <si>
    <t xml:space="preserve">1740452400000</t>
  </si>
  <si>
    <t xml:space="preserve">{'id': '86c2btktw', 'name': 'DARYOO Sp. z o.o.', 'status': 'akceptacja', 'color': '#008844', 'custom_type': None, 'team_id': '4659923', 'deleted': False, 'url': 'https://app.clickup.com/t/86c2btktw', 'access': True}</t>
  </si>
  <si>
    <t xml:space="preserve">86c29hch9</t>
  </si>
  <si>
    <t xml:space="preserve">ANDEX Pawłowscy Spółka Jawna</t>
  </si>
  <si>
    <t xml:space="preserve">BLT_15150_2649fd36f855f975d3709e5665b300963bdd8bcb40dee9c9c85babda34492791578c073c2a80de4d7aefbde5d97c3414f8630dcb01ba00c64fbb8c10f9222caa3097d441aa1bda972ace31a1a514ce97de44fb69baa69667baec40ec7633c7df0ad9de66c2676324294b83830db14e61cbbbab9bbe5c599aaf6d92
BLT_15150_7767038d99c809815d15973e302251c1700d42ebe0af81fd949dbd30aeb622838b2071770c0e70eea77cc2fcc994e1b231f14d6b4fbe05c55b9f006f4aeb039d54048a9f20e2e54e714a921f13dcb52bb73ff1925875c478070b81e49c2e48d6de4d95104e657edfb0783282e821a35adede82988316c8da79494d
22.04 – Wysłano maila z prośbą o weryfikację cen.</t>
  </si>
  <si>
    <t xml:space="preserve">piotr@andex.pl</t>
  </si>
  <si>
    <t xml:space="preserve">8361003395</t>
  </si>
  <si>
    <t xml:space="preserve">15150</t>
  </si>
  <si>
    <t xml:space="preserve">+48 (46) 8339827</t>
  </si>
  <si>
    <t xml:space="preserve">{'id': '86c2ue43n', 'name': 'ANDEX-PAWŁOWSCY SPÓŁKA JAWNA', 'status': 'akceptacja', 'color': '#008844', 'custom_type': None, 'team_id': '4659923', 'deleted': False, 'url': 'https://app.clickup.com/t/86c2ue43n', 'access': True}, {'id': '86c2dvnqb', 'name': 'ANDEX-PAWŁOWSCY SPÓŁKA JAWNA', 'status': 'akceptacja', 'color': '#008844', 'custom_type': None, 'team_id': '4659923', 'deleted': False, 'url': 'https://app.clickup.com/t/86c2dvnqb', 'access': True}</t>
  </si>
  <si>
    <t xml:space="preserve">86c29fe1f</t>
  </si>
  <si>
    <t xml:space="preserve">TECHREBAL Alina Kołodziej</t>
  </si>
  <si>
    <t xml:space="preserve">Tokeny:
Tools SH - BLT_6002770_889a02b8cad00051c9bfea221aefa2e8d36152d5051b7dcb0346c4caa0049baff6e4b5bd0eb2c5a7d0f2701060ec631f778e6e8e238273636e6e05a0bc6602c87f7a2cb4827a9ff5ffd780677937444e48bbf15bb66679e3f0f95272dd8e5484b40eba32d72e30377be3367e03dde7640b15dab37ae965f5ee7f 
Tools GREAT - BLT_6002770_940e3c59f229820a80347e9f83efcbd1ca8cee2402f6ca26ab9b7f5b5995d8c3e6e82895e2e36231d55771f4652f1cb47ebc9aee8e560d2203cc2a05d90b06844a246f9d1e704cc5da2a6c4b63146f39a1714d4909e78bd4acd6d3e7f25413636e7fdb8f1f97c42df9b339d586909cf99be78f1ed5f6e001d375 
Tools EXTRA - BLT_6002770_7103c647a0697435e355beb5c3d3ef927e591f5451e75991ea0b32f3b77e2c5620e01e2f0f599e158cd8757ac64faaa988ae8db2c4be2e6efa28701611bb9be3304c4cab69dfd02cfe5e1acceb776ba5da4f73a083bd5a8049e54569777d9439b18f3d09801c5fbe78b41db0dfaebb9ae58ef83f94036421a0b8</t>
  </si>
  <si>
    <t xml:space="preserve">techrebal.tools@gmail.com</t>
  </si>
  <si>
    <t xml:space="preserve">7371898542</t>
  </si>
  <si>
    <t xml:space="preserve">6002770</t>
  </si>
  <si>
    <t xml:space="preserve">+48600365844</t>
  </si>
  <si>
    <t xml:space="preserve">{'id': 82624608, 'username': 'Michał Mazik', 'email': 'm.mazik@baselinker.com', 'color': '#ff5251', 'initials': 'MM', 'profilePicture': 'https://attachments.clickup.com/profilePictures/82624608_Dtk.jpg'}</t>
  </si>
  <si>
    <t xml:space="preserve">{'id': '86c29g78c', 'name': 'Techrebal Alina Kołodziej', 'status': 'akceptacja', 'color': '#008844', 'custom_type': None, 'team_id': '4659923', 'deleted': False, 'url': 'https://app.clickup.com/t/86c29g78c', 'access': True}</t>
  </si>
  <si>
    <t xml:space="preserve">86c29dr47</t>
  </si>
  <si>
    <t xml:space="preserve">CarbonWay Sebastian Prochenka</t>
  </si>
  <si>
    <t xml:space="preserve">MARKA Zojirushi - nie wystawiać na rynku niemieckim
Supermerchant SH
BLT_2002609_73afb5da87d0deba0f5fb27604b8f5b255a52a66eb0bbaf8d0bae151e504a89432b631c947dd47f0dbe4654f82f08888500ce69f0d600eca0ab1b4a33776d07e5b9b5e9a729c98f2e08f732842b21a41e62882e2f3637e90ab5b4ca719725f37394ee265f5e2ac2b4df98959a8ed56aa952d5befb7966485503d
Supermerchant GREAT
BLT_2002609_4d79b602e74279adf2410efd88f645466a0cf5ea7bbd53ea7d5cc6c956777b9b2187b020b18ca76058487f62e1e32b358f5bfd1385f98b9a72ddcd761941210c483498702c7ec46a5f809a166f6b9b55cc05dcd4f389920a9a950a1888abb16d66bf60c815be0fd0c4c61ea270268fc0308f8e4a337cad9b57a2
Supermerchant EXTRA
BLT_2002609_f58d8f2068d8170cb547cfc4c8c9d11dfac32281c3bd87806f45917ba304e4e3cd674de0035362016a6330f92f99741e502cedee726d912d2e77d1746f3a41612d8a87e8faa7859afeceb10fa050183fbc1e88e2f9c528fb455b12cb7feb09e91413a9e516338f1f697cbc1696444c952ef799be02d48938693d</t>
  </si>
  <si>
    <t xml:space="preserve">biuro@carbonway.pl</t>
  </si>
  <si>
    <t xml:space="preserve">8212358383</t>
  </si>
  <si>
    <t xml:space="preserve">2002609</t>
  </si>
  <si>
    <t xml:space="preserve">+48534440225</t>
  </si>
  <si>
    <t xml:space="preserve">https://zojirushi.com.pl/produkty</t>
  </si>
  <si>
    <t xml:space="preserve">{'id': 88781456, 'username': 'Radosław Klupś', 'email': 'r.klups@baselinker.com', 'color': '#5d4037', 'initials': 'RK', 'profilePicture': 'https://attachments.clickup.com/profilePictures/88781456_6mv.jpg'}</t>
  </si>
  <si>
    <t xml:space="preserve">{'id': '86c2a5rdr', 'name': 'CarbonWay Sebastian Prochenka', 'status': 'akceptacja', 'color': '#008844', 'custom_type': None, 'team_id': '4659923', 'deleted': False, 'url': 'https://app.clickup.com/t/86c2a5rdr', 'access': True}</t>
  </si>
  <si>
    <t xml:space="preserve">86c29btgk</t>
  </si>
  <si>
    <t xml:space="preserve">Golden Lacjum sp. z o.o. (ID 2004979)</t>
  </si>
  <si>
    <t xml:space="preserve">TOKEN Drops Office Collection GREAT → BLT_2004979_655bf4d8e883cee4dd78baa3891916bf3c24e2f2dd9c91f1d6ce2ee11d25092bebda8f9c58c61b8d1018a55fe6d2eaf4f533a25afb5a56b4e147876883c28eb4b0a843c20feb966b30bae4449c3fa1a4e2beaef66c73018c5b44b9397d345dfa832083b26cd1d827f592f60d7d60d8a41a4a62ba95e4924cb210
TOKEN Drops Office Collection EXTRA →  BLT_2004979_8bdeb7091b4b7ca43f2710d1df6ff982e8fc8ea96ebb1db5871bdaf88273ea08fa6b26820320efe4150db188bd40c06f1e0c03ce70abed61f2f369f2f607841386e3325f759570a4b42ac3d64a92c3ac21ab9eb12bf90d9c91e93465d403b03386a3076315812d9b26323c5401f5abb0a35d04db8e415b01fce2
TOKEN Mobifine GREAT → BLT_2004979_479b71d75e8c9adfb2a06283c9ad15367baec7ac59f714711df7cb60b8010f8b433a20c72d37122a1591a50e47eaf2bb7ff54a2d931c3b43ab808d597ac4ddefd8bc28eaac5de07efaa6126786223402384ea08e4bc7e596ce4f83e9ff74174b405319c451d846e9122e2832df71a2c28e41c9a945cd42850020
TOKEN Mobifine EXTRA → BLT_2004979_c7ddc40e8ae462eefef31aa5eeed74286153f2c149b295fdb6abbb22496a685934b3c56eaf89be71d315192e8cef2df5fc4247e925a15766e322fd749736605e5cd2c8ff78574c761e780f4fcd5ddc072e0999b869503497109a7aeb278f313c194b4b02a1bdad6554cc3f2884df3842865f3c6aa8c6aac834e5
Mobifine widoczne w Baselinker Connect do połączenia</t>
  </si>
  <si>
    <t xml:space="preserve">ln@i-drops.pl</t>
  </si>
  <si>
    <t xml:space="preserve">1133143064</t>
  </si>
  <si>
    <t xml:space="preserve">2004979</t>
  </si>
  <si>
    <t xml:space="preserve">+48608882012</t>
  </si>
  <si>
    <t xml:space="preserve">1740106800000</t>
  </si>
  <si>
    <t xml:space="preserve">{'id': '86c2f1m7m', 'name': 'Golden Lacjum Sp. z o.o.', 'status': 'merchants', 'color': '#87909e', 'custom_type': 3, 'team_id': '4659923', 'deleted': False, 'url': 'https://app.clickup.com/t/86c2f1m7m', 'access': True}</t>
  </si>
  <si>
    <t xml:space="preserve">{'id': '86c2a90mf', 'name': 'Golden Lacjum Sp. z o.o.', 'status': 'akceptacja', 'color': '#008844', 'custom_type': None, 'team_id': '4659923', 'deleted': False, 'url': 'https://app.clickup.com/t/86c2a90mf', 'access': True}</t>
  </si>
  <si>
    <t xml:space="preserve">86c295e2g</t>
  </si>
  <si>
    <t xml:space="preserve">DC Smart Home Przemysław Dudek</t>
  </si>
  <si>
    <t xml:space="preserve">Token BLT_11783_96b8d703f710218cee6ded11510b4cb85f797c5cabcec3f53303dfa434cb5eb46ef1c3a8c1934bbdeb8e99b318a76a90d577e233619bc0202ec19264696835d35baff4c205f65aad8964573eb756da4e1dbfa3932e79ab6740cf818d358aa2a3d405a5159651e8d0008554196de07294d61ec4eecaee69b323c75c
BLT_11783_5a30a669587f2a3fe44ae35f9f85fef468c166d33cf888389819133003359dbf5ca06d1a21ca9712306763b30be797abc089d180506b73b7a45631d1b89cb581c267ccc031cd36b6a955814cd8e154b18a4e347a6fd61cd0e57520eb9f359f54b88dcf96f06c1aaa14b248e56c8390365d8aa663c9ccea91faed9c
BLT_11783_27daae4055164265206ae1fe6586bd3d699a427face8cefd4203f29161531ec900bc6e0dc7e2434a144ab7d06a426425a47e9b14ff38d785fd5a133402a51cfcb8f1528d85cd3c8684e32b33ae37ea7451ba32bf812b380a9462b38599fb46a5b29801ebed11ab1eae544cc7964833d2111d58e4087fd328dc3a01</t>
  </si>
  <si>
    <t xml:space="preserve">przemyslaw.dudek@dotykowewlaczniki.pl</t>
  </si>
  <si>
    <t xml:space="preserve">8751487998</t>
  </si>
  <si>
    <t xml:space="preserve">11783</t>
  </si>
  <si>
    <t xml:space="preserve">+48573322852</t>
  </si>
  <si>
    <t xml:space="preserve">http://www.dotykowewlaczniki.pl</t>
  </si>
  <si>
    <t xml:space="preserve">{'id': '86c2tjq02', 'name': 'DC Smart Home Przemysław Dudek', 'status': 'merchants', 'color': '#87909e', 'custom_type': 3, 'team_id': '4659923', 'deleted': False, 'url': 'https://app.clickup.com/t/86c2tjq02', 'access': True}</t>
  </si>
  <si>
    <t xml:space="preserve">{'id': '86c2e07dz', 'name': 'DC Smart Home Przemysław Dudek', 'status': 'akceptacja', 'color': '#008844', 'custom_type': None, 'team_id': '4659923', 'deleted': False, 'url': 'https://app.clickup.com/t/86c2e07dz', 'access': True}</t>
  </si>
  <si>
    <t xml:space="preserve">86c290y3n</t>
  </si>
  <si>
    <t xml:space="preserve">CARO Sp. z o.o. Sp.k.</t>
  </si>
  <si>
    <t xml:space="preserve">Musimy uporządkować połączenia 
-brakuje na Great i Extra 
Następnie sprawdzić grupę cenową</t>
  </si>
  <si>
    <t xml:space="preserve">grzegorz@caro.pl</t>
  </si>
  <si>
    <t xml:space="preserve">9291807679</t>
  </si>
  <si>
    <t xml:space="preserve">12036</t>
  </si>
  <si>
    <t xml:space="preserve">535401672</t>
  </si>
  <si>
    <t xml:space="preserve">1740366000000</t>
  </si>
  <si>
    <t xml:space="preserve">{'id': '86c2a97ea', 'name': 'Caro sp zoo sp Kom', 'status': 'akceptacja', 'color': '#008844', 'custom_type': None, 'team_id': '4659923', 'deleted': False, 'url': 'https://app.clickup.com/t/86c2a97ea', 'access': True}</t>
  </si>
  <si>
    <t xml:space="preserve">86c290fuu</t>
  </si>
  <si>
    <t xml:space="preserve">UPSIDEDOWN Michał Babik (ID 3025014)</t>
  </si>
  <si>
    <t xml:space="preserve">ID 3025014 (UPSIDEDOWN) SH
BLT_3025014_741320bce279931ffb14c96ef21139a51ff9672f6c160a585b2aba87141db5968bcae61cf6814bdc2ef6a1c0fe39a4d6347013d2ccfc14e0dac06e6d27ff3d8d74752a630c8cba3b39638996642fe4dd12bf406d5cd60c559598ac0735aacc3e1bf652c3310ab271c55652297535c37f0d03e1b3094d2801bd68
ID 3025014 (UPSIDEDOWN) GREAT
BLT_3025014_341a824777f8bc4b9ae64a39f818008b33acb474bbac73fd31922ceeac9898e10fb194a3c19bff0e76691e034b46988281d14c42974188755bfe3b6e3e120429079fae56f11a265b794c17b15e3e31a310b62e00c59e0aa0ff02045e96b9d609fd54b081626f7a9af04a6bfd1a4a95a046fa18ff8958b9d56e5b
ID 3025014 (UPSIDEDOWN) EXTRA
BLT_3025014_23a424cb6019d02fb4feac33522f1d1ef78abfcec2abd6af52e17c27960a00afe119a0efc2763f4ef8dc0739a032dbf183abec883f3fd7361d0ce6c5d2394ba81857b73ec4f207d1d867958c33096668e53040739837f533fc08d4f1c68e23eeffee641de44ecc9a4a6ec0146d790444e13fd17103b112354aac</t>
  </si>
  <si>
    <t xml:space="preserve">michalbabik1995@gmail.com</t>
  </si>
  <si>
    <t xml:space="preserve">5512629063</t>
  </si>
  <si>
    <t xml:space="preserve">3025014</t>
  </si>
  <si>
    <t xml:space="preserve">694412758</t>
  </si>
  <si>
    <t xml:space="preserve">http://drogeriasmart.pl</t>
  </si>
  <si>
    <t xml:space="preserve">{'id': '86c4cvna5', 'name': 'UPSIDEDOWN MICHAŁ BABIK', 'status': 'akceptacja', 'color': '#008844', 'custom_type': None, 'team_id': '4659923', 'deleted': False, 'url': 'https://app.clickup.com/t/86c4cvna5', 'access': True}</t>
  </si>
  <si>
    <t xml:space="preserve">131</t>
  </si>
  <si>
    <t xml:space="preserve">86c290au0</t>
  </si>
  <si>
    <t xml:space="preserve">Mazak sp. z o.o.</t>
  </si>
  <si>
    <t xml:space="preserve">Oferuje 10% rabatu względem Allegro - przekazałam do sprawdzenia rabat. Jeśli nie ustawił poprawnie, wysłać instrukcje / 22.04.2025 SA.
---
TOKEN SH → BLT_979_bdf9465c75ac709b22945f57021e318a71e6fce3bf429f408bdb9290d80cd887f16ee33605168722f227390309d61d0fb2cf67ac1a656eb24b2306899149110c2fee49304cce97b2979719bdfba0c5e31d6fe165df986fc0958e5686c79828cca9f34a54f815e36da9ae62c0075ef330c837d1b880d09a78afcd23de
TOKEN EXTRA →
BLT_979_91bd988bf93c5fa86d227488c6ee4e4733aeeb0224d424d44c6424d68ccc8aa8d1a4bb51723b5fd1c59d93f54c1c0fdeb7f93dda8f47273d7318274d8e247b5c46f95ee8329e42eb1dc1324ecf1e9bbc74e9118cc290bc76b07c495d1f06087e8f19fa1d69224091d4a8da3c7b463d800e4100f712210908f3f06ad7
TOKEN GREAT →
BLT_979_bae817e6e4790f3497c78cfd414104c8d959633af760402ac38e9116bab67a7c51dc694edf97dca3ef6b14bf72fb1053e7059617ebeb20f29ebd81c6177a39a167f1b49edf57c72b3718c1a1ebd17c212b049a4567320a2b74684599f9588bc7098b9d5c6d165a936ed735b754228d76f311b8cff92280a70a51b3e0</t>
  </si>
  <si>
    <t xml:space="preserve">info@shan.pl</t>
  </si>
  <si>
    <t xml:space="preserve">5170428248</t>
  </si>
  <si>
    <t xml:space="preserve">979</t>
  </si>
  <si>
    <t xml:space="preserve">+48697073252</t>
  </si>
  <si>
    <t xml:space="preserve">http://www.shan.pl</t>
  </si>
  <si>
    <t xml:space="preserve">{'id': '86c2hfgag', 'name': 'MAZAK SPÓŁKA Z OGRANICZONĄ ODPOWIEDZIALNOŚCIĄ', 'status': 'akceptacja', 'color': '#008844', 'custom_type': None, 'team_id': '4659923', 'deleted': False, 'url': 'https://app.clickup.com/t/86c2hfgag', 'access': True}</t>
  </si>
  <si>
    <t xml:space="preserve">86c28vryk</t>
  </si>
  <si>
    <t xml:space="preserve">KOBI s.c.</t>
  </si>
  <si>
    <t xml:space="preserve">Dwa dodatkowe tokeny do BL:
BLT_1010184_71b8729e10fc15f92017fd0efd4c8e98484af86fafda187a460b60600967d32a658a1256c8d6fd69acb33b9e24dcd2180f7dd94d55c2d2fe0121aa00689591b685ec4f9a226d746ac0867131789160b1fba2a8ed9b6d54be1a702670d65393ccc5cd3c1ed5b0a91123f0f3015f93883e96764ed4f9820338cfc4
BLT_1010184_4424f1993da926ede98d8a907c02175a0e5862916cca249634cda9f47558f5766a1dd51ff42ff8b39d90ee36af8961705871879113b090889678dca6c90169300d563fea12b63ae013ecc7dfe92771603a8cece6bfe62681b2f837d2cdc3db593d81d4bee3258d92bf12bd67619f4e00c822b82a6eb5e111d98b</t>
  </si>
  <si>
    <t xml:space="preserve">logistykakobi@gmail.com</t>
  </si>
  <si>
    <t xml:space="preserve">8652564075</t>
  </si>
  <si>
    <t xml:space="preserve">1010184</t>
  </si>
  <si>
    <t xml:space="preserve">+48537128100</t>
  </si>
  <si>
    <t xml:space="preserve">https://kobisc.pl/</t>
  </si>
  <si>
    <t xml:space="preserve">{'id': '86c2re9cj', 'name': 'Kobi s.c.', 'status': 'merchants', 'color': '#87909e', 'custom_type': 3, 'team_id': '4659923', 'deleted': False, 'url': 'https://app.clickup.com/t/86c2re9cj', 'access': True}</t>
  </si>
  <si>
    <t xml:space="preserve">{'id': '86c29ambn', 'name': 'Kobi s.c.', 'status': 'akceptacja', 'color': '#008844', 'custom_type': None, 'team_id': '4659923', 'deleted': False, 'url': 'https://app.clickup.com/t/86c29ambn', 'access': True}</t>
  </si>
  <si>
    <t xml:space="preserve">86c28tphk</t>
  </si>
  <si>
    <t xml:space="preserve">MEGAMARKET SPÓŁKA AKCYJNA</t>
  </si>
  <si>
    <t xml:space="preserve">na maila zmienionego po dodaniu nie przychodzi mu wiadomość z regulaminem(rafal.durda@megamarket.pl), przesylam mu link 
ID: 4018246 (MEGAMARKET) SH
BLT_4018246_e9c2eec587392abc2d212f687e533ca7063f9023219be90c6ac84b380d1821bde27b49ec63f56e654fb709478b9eb6ccf449e1bc946cc0dba4859a31ad92dd003a4691192804007ee6ffe799b6de3dbc52c1e1ebe8ad012987d5ab036fb900dd0a4eac4af65ff845cc70d86ed921de6515ceafd2b697c5b7f720
ID: 4018246 (MEGAMARKET) GREAT
BLT_4018246_b6fdec6133fdaa0c6a84ff05c7c86a69cdfc5756a57183dfd1df5a7173e54d59d10e162678072c5a58ab47b017aca2cef963533496d90caf143e08fdb386a8e69b29bd41ce7f9c79bd05739d2b84da6b82718fc1d85a991be986d014f2bf7213af90c263fa87b4b1095216aa396f4728430f506054fe4c1fcf94
ID: 4018246 (MEGAMARKET) EXTRA
BLT_4018246_593815a0bc13415ace8f92b91edc02b8b9354e5934ee48eb8a2dfc3238727c24cb078ad13f863fafc2d01b94a62d078bcf54a1d25f89a3fc1749be4084c412f99d1e825d0487ddb897d7a8b691dfbac01d386eb1965822d41e1f74cc2d18afc91c65c0628b6303269bc90155571bacf910b1e905e98859782e6f</t>
  </si>
  <si>
    <t xml:space="preserve">rafal.durda@megamarket.pl</t>
  </si>
  <si>
    <t xml:space="preserve">8672239415</t>
  </si>
  <si>
    <t xml:space="preserve">4018246</t>
  </si>
  <si>
    <t xml:space="preserve">+48798532532</t>
  </si>
  <si>
    <t xml:space="preserve">https://megamarket.pl/</t>
  </si>
  <si>
    <t xml:space="preserve">{'id': '86c4up7u2', 'name': 'MegaMarket S.A.', 'status': 'merchants', 'color': '#87909e', 'custom_type': 3, 'team_id': '4659923', 'deleted': False, 'url': 'https://app.clickup.com/t/86c4up7u2', 'access': True}</t>
  </si>
  <si>
    <t xml:space="preserve">{'id': '86c39vvdp', 'name': 'MegaMarket S. A.', 'status': 'akceptacja', 'color': '#008844', 'custom_type': None, 'team_id': '4659923', 'deleted': False, 'url': 'https://app.clickup.com/t/86c39vvdp', 'access': True}</t>
  </si>
  <si>
    <t xml:space="preserve">86c28qd0f</t>
  </si>
  <si>
    <t xml:space="preserve">DK Inwestycje Dominika Kowalczyk (ID 1010738)</t>
  </si>
  <si>
    <t xml:space="preserve">GREAT TOKEN -&gt; BLT_1010738_5b9303987cdba8a805989bfdd43ebd4cf86f3842ca633cd5e9fbc2b308affeffdb75d486c6d7f45bed00487b78191fdc0c24472e6552ea12415a356e3cc7e9f0473aaf633e9b13d0945c637f01454c81fe59660e22b846a9e76fc377eb1fae658c523d17d0ce3af09ed68e4247b9b012c440c695ca970f06e4e1
EXTRA TOKEN -&gt; 
BLT_1010738_49dcb639e25de67f0d3495ac870bb87c45f879ec203402528d3561a1b7f4d7f919bdb26c23b54ed7703125c7f4ef5b426478c6981010bcc8b14d312c5ed9b1aaf66fbd94a229269cae85754423ba0ff27a2a0f82f0a525095aded6e4b580ab3824d243e734e0b745becba4f75136f0c43450e075c8fa1662d1e7</t>
  </si>
  <si>
    <t xml:space="preserve">p.kowalczyk@e-kuchcikowo.pl</t>
  </si>
  <si>
    <t xml:space="preserve">8961596386</t>
  </si>
  <si>
    <t xml:space="preserve">1010738</t>
  </si>
  <si>
    <t xml:space="preserve">+48698611724</t>
  </si>
  <si>
    <t xml:space="preserve">1740538800000</t>
  </si>
  <si>
    <t xml:space="preserve">{'id': '86c452p47', 'name': 'DK inwestycje Dominika Kowalczyk', 'status': 'merchants', 'color': '#87909e', 'custom_type': 3, 'team_id': '4659923', 'deleted': False, 'url': 'https://app.clickup.com/t/86c452p47', 'access': True}</t>
  </si>
  <si>
    <t xml:space="preserve">140</t>
  </si>
  <si>
    <t xml:space="preserve">{'id': '86c2a4q2r', 'name': 'DK Inwestycje Dominika Kowalczyk', 'status': 'akceptacja', 'color': '#008844', 'custom_type': None, 'team_id': '4659923', 'deleted': False, 'url': 'https://app.clickup.com/t/86c2a4q2r', 'access': True}</t>
  </si>
  <si>
    <t xml:space="preserve">86c28n27v</t>
  </si>
  <si>
    <t xml:space="preserve">ABISAL SPÓŁKA Z OGRANICZONĄ ODPOWIEDZIALNOŚCIĄ</t>
  </si>
  <si>
    <t xml:space="preserve">beata.pradela@abisal.pl</t>
  </si>
  <si>
    <t xml:space="preserve">6260000945</t>
  </si>
  <si>
    <t xml:space="preserve">4016118</t>
  </si>
  <si>
    <t xml:space="preserve">+48696005822</t>
  </si>
  <si>
    <t xml:space="preserve">{'id': '86c3exryz', 'name': 'Abisal Sp.z o.o.', 'status': 'akceptacja', 'color': '#008844', 'custom_type': None, 'team_id': '4659923', 'deleted': False, 'url': 'https://app.clickup.com/t/86c3exryz', 'access': True}</t>
  </si>
  <si>
    <t xml:space="preserve">86c27kbzf</t>
  </si>
  <si>
    <t xml:space="preserve">Mosti Sp. z o.o.</t>
  </si>
  <si>
    <t xml:space="preserve">27.02 Przejście z droppa na supermerchanta
GREATSTORE BLT_1003617_bbf434cda1ad14e76735f0fcf904d3e7ed4cd4c410de636e9f119c11e41b03b4294239df79f29de708c7930fb0905746e62ba942c12c414f7ee541b3173428824d64f961ab64aa01bef8604e01d09cfeccd6c04fde1601d0fb5bd8c8347d87c8577bc4788aef4f989c4c0d1c6275dadbda886de30734bd5dc40f
EXTRASTORE
BLT_1003617_b18b3ea8d5d7bd686d2d9cb70569e09cb09997ef53c209a204a742ff393f91fe2c947878dc917fd07a25e8f60beaea3ad328e2658869a428ed9f77ed856d79824f6bdbc9e77d34ef44751c8693bb7b9fe1789d96f66aa2cf365a71b8c213b714c76ac9f11dfaa2068f463af20fda7fb81d54a5f151909985e2eb</t>
  </si>
  <si>
    <t xml:space="preserve">mosti.shop@gmail.com</t>
  </si>
  <si>
    <t xml:space="preserve">8851641536</t>
  </si>
  <si>
    <t xml:space="preserve">1003617</t>
  </si>
  <si>
    <t xml:space="preserve">48661663867</t>
  </si>
  <si>
    <t xml:space="preserve">{'id': '86c2grkyd', 'name': 'Mosti Sp. z o.o.', 'status': 'merchants', 'color': '#87909e', 'custom_type': 3, 'team_id': '4659923', 'deleted': False, 'url': 'https://app.clickup.com/t/86c2grkyd', 'access': True}</t>
  </si>
  <si>
    <t xml:space="preserve">{'id': '86c2akqc4', 'name': 'Mosti Sp. z o.o.', 'status': 'akceptacja', 'color': '#008844', 'custom_type': None, 'team_id': '4659923', 'deleted': False, 'url': 'https://app.clickup.com/t/86c2akqc4', 'access': True}</t>
  </si>
  <si>
    <t xml:space="preserve">86c27k3mu</t>
  </si>
  <si>
    <t xml:space="preserve">4wild.eu Łukasz Piepiórka (ID: 2001338)</t>
  </si>
  <si>
    <t xml:space="preserve">biuro@4wild.eu</t>
  </si>
  <si>
    <t xml:space="preserve">5911621749</t>
  </si>
  <si>
    <t xml:space="preserve">2001338</t>
  </si>
  <si>
    <t xml:space="preserve">690646456</t>
  </si>
  <si>
    <t xml:space="preserve">{'id': '86c2k229t', 'name': '4wild.eu Łukasz Piepiórka ', 'status': 'akceptacja', 'color': '#008844', 'custom_type': None, 'team_id': '4659923', 'deleted': False, 'url': 'https://app.clickup.com/t/86c2k229t', 'access': True}</t>
  </si>
  <si>
    <t xml:space="preserve">86c27jpr0</t>
  </si>
  <si>
    <t xml:space="preserve">GOLDA Sp. z o.o.</t>
  </si>
  <si>
    <t xml:space="preserve">Merchant ID: 4001258 (Galopi) Great -BLT_4001258_5777ed447f2e6fb488ba2cd6af5827329b99db1d714260a803412d2a3b9d0b09219d5bb7fe6da5f23b43aaf2bb2d4b33c866d8f219ff46684170d1b29c5ef5ebb8eb4447c0132cac96dda95b5e39b0ffa46e3af2ae5d3fbbeefb99b9b2cf2200dc800265d067a662da1593d9d67778a499ceb225e91d2d8ec04a   
Merchant ID: 4001258 (Galopi_BHP) Great -
BLT_4001258_26b2f50d6a08770dee5943ea1386cc396d90f4c6c19dbca111f18a8955068408b2d1ca75ba3ecb60ad756ca615a962686dd25bb559b8d5a75249a83210bce126fd900475675e63c90fc51b1e0a9a212cbb00c9a4b2c17ee5130864923a7b6022c0268438b42f5ba2e93ca46300255ff079d8edca2a6068b4612d
Merchant ID: 4001258 (Galopi_BHP) Extra -
BLT_4001258_782ff0dacf6eb0fb1a40d1068b725ce1b6d0d921922b43f07f05f84978c5647f67ccf6c2245fe8bc4fcaaffef4ccc9fda2208da8170e5e74b6c234476e6ba7e06398b87ae77bff9a80335353b61eaf195474e834bc73a7b686e6607794b612da1b9e30e01dc7d02c6c7f3e570ff2b93bbca60756fdafabf4edf1
Merchant ID: 4001258 (Galopi) Great - BLT_4001258_5777ed447f2e6fb488ba2cd6af5827329b99db1d714260a803412d2a3b9d0b09219d5bb7fe6da5f23b43aaf2bb2d4b33c866d8f219ff46684170d1b29c5ef5ebb8eb4447c0132cac96dda95b5e39b0ffa46e3af2ae5d3fbbeefb99b9b2cf2200dc800265d067a662da1593d9d67778a499ceb225e91d2d8ec04a
Merchant ID: 4001258 (Galopi) Extra - BLT_4001258_de690a5d434767102356b1d9838ebd04e49af322e859b3f838674f5c4841e42d35af44c8a79607347924dcd8edfff4fabd2be8c1ed2fd31be5a0c7fd985e345a7a7ccb2476eee8af1564759434909be46b025af02de11ea83acdc8a32f4ecf2859e5e6c4db4dd8e9e18147efff3c0cf145402bd767ea5ccb9ca2</t>
  </si>
  <si>
    <t xml:space="preserve">sklepgalopi@gmail.com</t>
  </si>
  <si>
    <t xml:space="preserve">8361878231</t>
  </si>
  <si>
    <t xml:space="preserve">4001258</t>
  </si>
  <si>
    <t xml:space="preserve">+48606461494</t>
  </si>
  <si>
    <t xml:space="preserve">{'id': '86c3rrz48', 'name': 'GOLDA sp. z o.o.', 'status': 'merchants', 'color': '#87909e', 'custom_type': 3, 'team_id': '4659923', 'deleted': False, 'url': 'https://app.clickup.com/t/86c3rrz48', 'access': True}</t>
  </si>
  <si>
    <t xml:space="preserve">94</t>
  </si>
  <si>
    <t xml:space="preserve">{'id': '86c2bump5', 'name': 'GOLDA sp. z o.o.', 'status': 'akceptacja', 'color': '#008844', 'custom_type': None, 'team_id': '4659923', 'deleted': False, 'url': 'https://app.clickup.com/t/86c2bump5', 'access': True}</t>
  </si>
  <si>
    <t xml:space="preserve">86c27hg0h</t>
  </si>
  <si>
    <t xml:space="preserve">Allto Sport Sp. z o.o.</t>
  </si>
  <si>
    <t xml:space="preserve">pierwszy - ALLTO SPORT SH, kod:      BLT_4031385_c2c25f30e5a31e842606c87b28180f6d9e92d1d82a7e1117b993858e76e7e4d97de869189b48e7311ba955139761ffe96122e0106a23693a88bae1c1aac755e344a2d6a21170db4e44ae6831c06ccdddfcd04ff20eb0348124985bae2c581a4e0561d40b0768491131d41d141c4b0313e90b75a0ef6c683929e1
drugi - ALLTO SPORT GREAT, kod:      BLT_4031385_d9f99f22b37de1b016bca251db24dd2ee28c499f98f148db6b2d33cc2493130f7009246f8ec86617393a1679d5384dd07c5f8293a1ada3fe3587127dd144621f0bfdcd8898c55564085e9e996c1058868946323bbf83069b5fc70c38daa8cfced2108997d94c7335c742995bf759ecad1d5fa086ba80592e6d94
trzeci – ALLTO SPORT EXTRA, kod: BLT_4031385_1e55c2780c50cecac63accc8c38d5e2a084e91505dec5be373c904dfec90eb1b1d7423e1b428efeb0c8687a743114c7f9f69e9271beed8526acd6ded7218b8d9aab8b087183b358c9c251c85e15f17580d8a1a73e41bd97734a1364dfe15fdaf53973ee08b69b37a88381db8ce33465c39eb0926a38b478c6e44</t>
  </si>
  <si>
    <t xml:space="preserve">biuro@alltosport.pl</t>
  </si>
  <si>
    <t xml:space="preserve">7822116844</t>
  </si>
  <si>
    <t xml:space="preserve">4031385</t>
  </si>
  <si>
    <t xml:space="preserve">+48607822099</t>
  </si>
  <si>
    <t xml:space="preserve">{'id': '86c2qtbua', 'name': 'Allto Sport', 'status': 'merchants', 'color': '#87909e', 'custom_type': 3, 'team_id': '4659923', 'deleted': False, 'url': 'https://app.clickup.com/t/86c2qtbua', 'access': True}</t>
  </si>
  <si>
    <t xml:space="preserve">{'id': '86c2h4dgr', 'name': 'Allto Sport Sp. z o.o.', 'status': 'akceptacja', 'color': '#008844', 'custom_type': None, 'team_id': '4659923', 'deleted': False, 'url': 'https://app.clickup.com/t/86c2h4dgr', 'access': True}</t>
  </si>
  <si>
    <t xml:space="preserve">86c27h3ym</t>
  </si>
  <si>
    <t xml:space="preserve">ICRO SPÓŁKA Z OGRANICZONĄ ODPOWIEDZIALNOŚCIĄ</t>
  </si>
  <si>
    <t xml:space="preserve">order@globaldelivery.pl</t>
  </si>
  <si>
    <t xml:space="preserve">5272727931</t>
  </si>
  <si>
    <t xml:space="preserve">1004241</t>
  </si>
  <si>
    <t xml:space="preserve">+48574745985</t>
  </si>
  <si>
    <t xml:space="preserve">{'id': '86c28kw1m', 'name': 'ICRO SPÓŁKA Z OGRANICZONĄ ODPOWIEDZIALNOŚCIĄ', 'status': 'akceptacja', 'color': '#008844', 'custom_type': None, 'team_id': '4659923', 'deleted': False, 'url': 'https://app.clickup.com/t/86c28kw1m', 'access': True}</t>
  </si>
  <si>
    <t xml:space="preserve">86c27gcy6</t>
  </si>
  <si>
    <t xml:space="preserve">Dekor Małgorzata Kowal</t>
  </si>
  <si>
    <t xml:space="preserve">tiptopallegro@gmail.com</t>
  </si>
  <si>
    <t xml:space="preserve">9451803042</t>
  </si>
  <si>
    <t xml:space="preserve">2007279</t>
  </si>
  <si>
    <t xml:space="preserve">86c2726q1</t>
  </si>
  <si>
    <t xml:space="preserve">BENATURAL SPÓŁKA Z OGRANICZONĄ ODPOWIEDZIALNOŚCIĄ</t>
  </si>
  <si>
    <t xml:space="preserve">biuro@benatural.pl</t>
  </si>
  <si>
    <t xml:space="preserve">7681843587</t>
  </si>
  <si>
    <t xml:space="preserve">1006211</t>
  </si>
  <si>
    <t xml:space="preserve">+48788277990</t>
  </si>
  <si>
    <t xml:space="preserve">{'id': '86c271pxp', 'name': 'BeNatural Sp. z o.o.', 'status': 'akceptacja', 'color': '#008844', 'custom_type': None, 'team_id': '4659923', 'deleted': False, 'url': 'https://app.clickup.com/t/86c271pxp', 'access': True}</t>
  </si>
  <si>
    <t xml:space="preserve">86c2725r4</t>
  </si>
  <si>
    <t xml:space="preserve">ZAKŁADY SPRZĘTU OŚWIETLENIOWEGO "SZPAK" SPÓŁKA Z OGRANICZONĄ ODPOWIEDZIALNOŚCIĄ</t>
  </si>
  <si>
    <t xml:space="preserve">uramichal@szpak.com.pl</t>
  </si>
  <si>
    <t xml:space="preserve">7952531211</t>
  </si>
  <si>
    <t xml:space="preserve">6000420</t>
  </si>
  <si>
    <t xml:space="preserve">+48692344838</t>
  </si>
  <si>
    <t xml:space="preserve">86c272442</t>
  </si>
  <si>
    <t xml:space="preserve">Sartrix Inga Moniakowska-Wielbo</t>
  </si>
  <si>
    <t xml:space="preserve">info@sartrix.pl</t>
  </si>
  <si>
    <t xml:space="preserve">9461774508</t>
  </si>
  <si>
    <t xml:space="preserve">4110</t>
  </si>
  <si>
    <t xml:space="preserve">+48607370743</t>
  </si>
  <si>
    <t xml:space="preserve">86c26rbnz</t>
  </si>
  <si>
    <t xml:space="preserve">AIO FACTORY SP. Z O.O.</t>
  </si>
  <si>
    <t xml:space="preserve">AIO FACTORY - SHUMEE
BLT_3005394_65865d3a3ee89efd6eaa8bb7efef0eab541dd9fa3ddef38d7daf0e6f282144825735d4aa573d1a907906c7afe046be96b60a1ae87c7162ae3e3b11b28f6d476619c592680d0be89136f4330dc4542f0c7af2de73331809b7438b2f51e25de0d2ea0f8038b8b19fcf56b7b2b6650c433420c3734c5915debeef94
AIO FACTORY GREAT STORE
BLT_3005394_0f284dd326e49ac95de1bdbd312ea6e8fa1b1e22484e39eaa6d8aeb1e957dce2f3930995f0d5f3b241b74c28bcecd87f89bde177542a0e0b26eaf62bdc941398880b3aabf9eb5d844ff6168c2398c28030869e584aca9b3df2e38b072f208a7f1f923c68a343b32e0e6459024b1fc9fa1422ab97f36771b7ea62
AIO FACTORY EXTRA STORE
BLT_3005394_4eec22ab08aa70da63de1adb196673d10f2e0e4ec0840057e56d91fc2ce5d270e1ddecf3a34f8c20fd593fd7582349a11e2f90392cd4806f41320bf9e4fb33e8e6dc0698097f2257f9b1bcdfce0156c2c86c79290d9a4c3e0465d38686d0c39569d851b5e6ce9c313ebba672861aaae50310d945e6ecae58d55c</t>
  </si>
  <si>
    <t xml:space="preserve">import.allinone@gmail.com</t>
  </si>
  <si>
    <t xml:space="preserve">6762530484</t>
  </si>
  <si>
    <t xml:space="preserve">3005394</t>
  </si>
  <si>
    <t xml:space="preserve">+48530959911</t>
  </si>
  <si>
    <t xml:space="preserve">86c26fv35</t>
  </si>
  <si>
    <t xml:space="preserve">NATURE-SOLUTION.COM SPÓŁKA Z OGRANICZONĄ ODPOWIEDZIALNOŚCIĄ</t>
  </si>
  <si>
    <t xml:space="preserve">marcin@nature-solution.com</t>
  </si>
  <si>
    <t xml:space="preserve">5451822356</t>
  </si>
  <si>
    <t xml:space="preserve">3000625</t>
  </si>
  <si>
    <t xml:space="preserve">+48608719019</t>
  </si>
  <si>
    <t xml:space="preserve">1739934000000</t>
  </si>
  <si>
    <t xml:space="preserve">{'id': '86c4t6ha3', 'name': 'NATURE-SOLUTION.COM Sp. z o.o.  ', 'status': 'akceptacja', 'color': '#008844', 'custom_type': None, 'team_id': '4659923', 'deleted': False, 'url': 'https://app.clickup.com/t/86c4t6ha3', 'access': True}</t>
  </si>
  <si>
    <t xml:space="preserve">158</t>
  </si>
  <si>
    <t xml:space="preserve">86c263b7c</t>
  </si>
  <si>
    <t xml:space="preserve">SNIBBS SPÓŁKA Z OGRANICZONĄ ODPOWIEDZIALNOŚCIĄ</t>
  </si>
  <si>
    <t xml:space="preserve">SH 
BLT_5026913_f054582faea0f7b058d08447be07ffe642558d56c23a0476ca9a8e1e8269fc2a93d0828617dd53ab9c5cb7b1921da1607f0d52846eb89aa79f1c4eeed742a434331827a9d995ccc36e7fa55092abd59fe61e491c7d4d5aa86ed146d0ab1639a4c49cfe6ff19d968f45025784a080bb83cea640e70ca078f00f52
GREAT
BLT_5026913_0969ebc75aa487d75d18e10bc6a23a1f954d19274a4a4800059977813a171ff45be1729d2d784834c851a8913ad4e9899977732460eede5c4bfaa91325b718b8846c1535a284f4655de4d8e781ed7e93f539b92422abc6970cc44f89bd7cced18e577eb42b46e89f10c1a7c732de7ae0907bd79bc817f36c86ac
EXTRA
BLT_5026913_04e68853c482e9fb7754b9994c98e34124d6cc50f74ce12713b5a28f1464b3d9ddfeca58f3155185bc06b672472df4ef5d15a3e761053b20ac3ed86fabd8d969b64a7f12ba0867632fd2143e8251269fb88040c176260658b85d3b4fc5d9aa2928d31f8e653be37c42c928393b66e8e905c6ca3163dc8529f148</t>
  </si>
  <si>
    <t xml:space="preserve">edwin.jonsson@snibbs.pl</t>
  </si>
  <si>
    <t xml:space="preserve">7792005820</t>
  </si>
  <si>
    <t xml:space="preserve">5026913</t>
  </si>
  <si>
    <t xml:space="preserve">contact@snibbs.com</t>
  </si>
  <si>
    <t xml:space="preserve">+48602462004</t>
  </si>
  <si>
    <t xml:space="preserve">86c262h97</t>
  </si>
  <si>
    <t xml:space="preserve">Maksik Sp. zo.o.</t>
  </si>
  <si>
    <t xml:space="preserve">o.zhyhalo@maksik.pl</t>
  </si>
  <si>
    <t xml:space="preserve">4980266765</t>
  </si>
  <si>
    <t xml:space="preserve">1004134</t>
  </si>
  <si>
    <t xml:space="preserve">+48608360385</t>
  </si>
  <si>
    <t xml:space="preserve">{'id': '86c2aahvn', 'name': 'Maksik Sp. z o.o.', 'status': 'akceptacja', 'color': '#008844', 'custom_type': None, 'team_id': '4659923', 'deleted': False, 'url': 'https://app.clickup.com/t/86c2aahvn', 'access': True}</t>
  </si>
  <si>
    <t xml:space="preserve">86c25pkbz</t>
  </si>
  <si>
    <t xml:space="preserve">LOV ORGANIC SPÓŁKA Z OGRANICZONĄ ODPOWIEDZIALNOŚCIĄ</t>
  </si>
  <si>
    <t xml:space="preserve">BLC do konfiguracji
KWIECIEŃ 2025</t>
  </si>
  <si>
    <t xml:space="preserve">info@lvorganic.pl</t>
  </si>
  <si>
    <t xml:space="preserve">9512360522</t>
  </si>
  <si>
    <t xml:space="preserve">1739847600000</t>
  </si>
  <si>
    <t xml:space="preserve">86c25jzzq</t>
  </si>
  <si>
    <t xml:space="preserve">Lamp-Art Marzena Gala</t>
  </si>
  <si>
    <t xml:space="preserve">LAMP-ART GREAT   BLT_3007705_b4710a674eee4f4f421a3854ff76239b96c4875639e048b56398c601fbea827f58bd0754e5486f843a9c389ff777a4e0de49b1161537aca810b93adba6a0ac746625e21363698d0d2b5793f8d65c79ceb6b699530c9afd474e4803ddc8e2a7fe7a6636a385bdfc07ea8b8ae539765de5b1e0773afa6ce49b3bac
LAMP-ART SH
BLT_3007705_cc0bf2835b18bb540058326dec3d56990e81cc8cf891f57891e70c27415ded25ec0a799bb3dc47d87f41801234cf5cf01a12907b30f8919b46576ba55ad0878197c1b9261153479879e55926e9bfe262a5835253c8392d2cf23418e7a8b1a8022cbf99cbb643c8802a453bfe47ac9bb04f9973ed07deff1cdb53
LAMP-ART EXTRA 
BLT_3007705_98abc9efe3989c628f15a410ede598ed2748216d274c175471a584f65f8e95ebb14aa39f3a80382cc3731d8d904cd38815065c48916fb33b32e5cbbb157b6bf1176766d88965facfc09ba717f9f7acb13649dc9b631a4521985c52bcefa48d6d512d16b4a8825ad232bbd6f456c94b9e0e686a2d563d40bf5dd6</t>
  </si>
  <si>
    <t xml:space="preserve">office@lamp-art.com.pl</t>
  </si>
  <si>
    <t xml:space="preserve">1132122775</t>
  </si>
  <si>
    <t xml:space="preserve">3007705</t>
  </si>
  <si>
    <t xml:space="preserve">+48510187697</t>
  </si>
  <si>
    <t xml:space="preserve">{'id': '86c29acru', 'name': 'Lamp-Art Marzena Gala', 'status': 'akceptacja', 'color': '#008844', 'custom_type': None, 'team_id': '4659923', 'deleted': False, 'url': 'https://app.clickup.com/t/86c29acru', 'access': True}</t>
  </si>
  <si>
    <t xml:space="preserve">86c253r4v</t>
  </si>
  <si>
    <t xml:space="preserve">"EURO-FRYZ" S.C. DOROTA FALBORSKA, IZABELA DYLEWSKA, SŁAWOMIR POŻYCKI</t>
  </si>
  <si>
    <t xml:space="preserve">z.one-magazyn@tlen.pl</t>
  </si>
  <si>
    <t xml:space="preserve">7262393168</t>
  </si>
  <si>
    <t xml:space="preserve">4004165</t>
  </si>
  <si>
    <t xml:space="preserve">+48 500 500 500</t>
  </si>
  <si>
    <t xml:space="preserve">86c2539r0</t>
  </si>
  <si>
    <t xml:space="preserve">WODNY ŚWIAT S.C.</t>
  </si>
  <si>
    <t xml:space="preserve">liszka.k@gmail.com</t>
  </si>
  <si>
    <t xml:space="preserve">9282081467</t>
  </si>
  <si>
    <t xml:space="preserve">4030684</t>
  </si>
  <si>
    <t xml:space="preserve">1739761200000</t>
  </si>
  <si>
    <t xml:space="preserve">{'id': '86c29ctb1', 'name': 'EXPERT-SALES SP. Z O.O.', 'status': 'akceptacja', 'color': '#008844', 'custom_type': None, 'team_id': '4659923', 'deleted': False, 'url': 'https://app.clickup.com/t/86c29ctb1', 'access': True}</t>
  </si>
  <si>
    <t xml:space="preserve">86c252ycr</t>
  </si>
  <si>
    <t xml:space="preserve">ZENEX SPÓŁKA Z OGRANICZONĄ ODPOWIEDZIALNOŚCIĄ</t>
  </si>
  <si>
    <t xml:space="preserve">Zenex Sp. z o.o. SH - BLT_4021250_a9dc6bc10df39b84903749ac77ec46376cd3115a92fb0b038c362240da77f0d57f0bd93de8a2d48a8128494841f9b8303216be049ac6038e36d471c90f4d15fd6410415aa2c5f7ef84a2387eb9b6d0200addf4b2aaae90a1a5a1fcffe0880fbcea468bd818d0a37b36ab07219fbe61203658d696d26c1bbdc6cc
Zenex Sp. z o.o. GREAT - BLT_4021250_798523a5e01064e7e1697769e32f39896ca748e79084b882207cf85826b5dff26ad22863b8c2d789048e872ed2699bfe566d0b41c78b9be6a2f46678edf39778607805ba90987afda3b53291c7fdb598da38db555d0483846857782042c8239024460591d41c9022acd60d23c0fb08859ad889a311f2c82c66d3
Zenex Sp. z o.o. EXTRA - BLT_4021250_ceffdf3e8455ed48051cdbf29041fd5442f811b774e27c3815618ca8edf28ad0308d8ec7576c326522f32ced6f640e828f1ddc104fe55deb31defd6b72e3a7e4ff4b040f1d8f3bd0a08507d2d9b1f37a387cb606c0b8d8417c0f5afaf42cd5277bb0b76a5c98fe5933d882b669cff3143a917790df0ba9b4f451</t>
  </si>
  <si>
    <t xml:space="preserve">mmackowiak@zenex.pl</t>
  </si>
  <si>
    <t xml:space="preserve">6172212642</t>
  </si>
  <si>
    <t xml:space="preserve">4021250</t>
  </si>
  <si>
    <t xml:space="preserve">+48 691 756 370</t>
  </si>
  <si>
    <t xml:space="preserve">{'id': '86c2januu', 'name': 'Zenex Sp. z o.o.', 'status': 'akceptacja', 'color': '#008844', 'custom_type': None, 'team_id': '4659923', 'deleted': False, 'url': 'https://app.clickup.com/t/86c2januu', 'access': True}</t>
  </si>
  <si>
    <t xml:space="preserve">86c2525ye</t>
  </si>
  <si>
    <t xml:space="preserve">PPHU HELLUX-HAIN SP.J</t>
  </si>
  <si>
    <t xml:space="preserve">biuro@hellux.pl</t>
  </si>
  <si>
    <t xml:space="preserve">7511497146</t>
  </si>
  <si>
    <t xml:space="preserve">3032969</t>
  </si>
  <si>
    <t xml:space="preserve">86c251f4n</t>
  </si>
  <si>
    <t xml:space="preserve">AMINOPLON Sp. z o.o.</t>
  </si>
  <si>
    <t xml:space="preserve">TOKEN SH -
BLT_1007716_4178263c4e7d2f27a47249dcedcdfba5f061bae79f9368bb3700082b2335c4acdd151c3700e86fc57ede1ce60f5364e945db51cfa076ceca53df6c8661d1abc8dd119b02e773a3a4274b07ef36efbecfe1d485b43e0f6bcf4334f27e3f61a287c92b920e5b799961450b53c5520e2c547a520428dca761d02b57
TOKEN GREAT -
BLT_1007716_a050acac77222b4f71d6d665e897c2070a452a905556d6afb4760bb67a23fc0be7f81cefa4c9d7114a2494175397620c3ae302dc049e943f6a8458de560c960a059fc5fd0dba90d603b35966ab928436b02a09db1bb11a0b8f8af589f467c3208b098356cc63649a744b7145ebe7110c0899c05fcef7c7081c57
TOKEN EXTRA -
BLT_1007716_15f520eb41045eba8acb3f1d52f2be69b4518012608ae6906c037269fa3ea89ad88c718495202d3a77c210f356d050488b9e4921a0b0bf6fa19c7e59192ee0ec6d7a27206c37209030a2076f071a26abae709dd2db429302a827a9bdb942e8d6eafb9488056cc4e35726d7a2d28279491a5f9d3249273ad94a7f</t>
  </si>
  <si>
    <t xml:space="preserve">biuro@aminoplon.pl</t>
  </si>
  <si>
    <t xml:space="preserve">5170406436</t>
  </si>
  <si>
    <t xml:space="preserve">1007716</t>
  </si>
  <si>
    <t xml:space="preserve">+48 731 204 202</t>
  </si>
  <si>
    <t xml:space="preserve">86c24xk31</t>
  </si>
  <si>
    <t xml:space="preserve">Narzędzia Budowlane Online Sp. z o.o.</t>
  </si>
  <si>
    <t xml:space="preserve">biuro@na-bud.pl</t>
  </si>
  <si>
    <t xml:space="preserve">7812008610</t>
  </si>
  <si>
    <t xml:space="preserve">5013371</t>
  </si>
  <si>
    <t xml:space="preserve">86c24wk76</t>
  </si>
  <si>
    <t xml:space="preserve">OknoBest Aneta Włodkowska</t>
  </si>
  <si>
    <t xml:space="preserve">potrzeba skonfigurowania BL Connect
Pierwszy SH- BLT_4010810_ce35d4670afde6cd33c380c7384bf4660f4bd26348df93d5bfb4eaaaf6bc5f4b1f764799846cd8b279bfa57f4a0a17e3c7192ad771b380fc9d968bcda37959851edbd07af7d11bdc0628f2cac9566d920be6b76bc45b5af7c7a6bf240f744495c0c2331e15e5ca6a6b0a1a408acfac25ca6a8b08563c9998f440
Drugi GREAT- BLT_4010810_c1abc671030d5aa5159e3b8a7a3e6836270170bd0421a61d35afb54c4b47dc334421cab7bbe0101daf4226e8252f19e0da6f1880ca90f9e6a7fd5b96a9b98493b3b5b67e1579b9258a27cd07524ab2ad1f96e89c974aafb5348e2d66d8ef76fff66f5e8be49ddd3fc1f88042ed142886247259feb7cf2668cabd
Trzeci EXTRA- BLT_4010810_f38b45f730df09739223d73041eef1f13ca34982590a3b93937cd896f9f84c0dfff62e076acb6f0e9996e8f10b09af3a40cb449060e698b0abb89ae2a3107915b71cea10317d0e8e8205aca9bcb548dc6fa8eed5aab5eee9ca8d8488b0bb63aa62e82b2575d4707d40ccac2b366163d66522c0f00c9a16095162
!! Koniecznie sprawdzić poprawność, osoba dokonująca połączenia nie potrafiła ustawić wszystkich opcji pomimo instrukcji.</t>
  </si>
  <si>
    <t xml:space="preserve">biuro@oknobest.pl</t>
  </si>
  <si>
    <t xml:space="preserve">7181977534</t>
  </si>
  <si>
    <t xml:space="preserve">4010810</t>
  </si>
  <si>
    <t xml:space="preserve">1739415600000</t>
  </si>
  <si>
    <t xml:space="preserve">{'id': '86c2a0dar', 'name': 'OknoBest', 'status': 'akceptacja', 'color': '#008844', 'custom_type': None, 'team_id': '4659923', 'deleted': False, 'url': 'https://app.clickup.com/t/86c2a0dar', 'access': True}</t>
  </si>
  <si>
    <t xml:space="preserve">86c2447rm</t>
  </si>
  <si>
    <t xml:space="preserve">F.H.U. ZBIGNIEW MATYJASZCZYK</t>
  </si>
  <si>
    <t xml:space="preserve">BL Conn Shumee: 
BLT_2009071_67f299bc85db839af74a81cddf5b4b25681a963f72291c22807b35adbb971eb6ac30dcae8487f3faf84d092807127fe334947ed43df3fb5a93f82c0fd50e7f18c52f3699c6b186cdf3570080e4dcc9d5de56cc0bd62afcf32cd4c6148771d59d11f3b8d0dbc4731435b06f6e501b18a4145ca42c9c95f4447c26
BL GREAT
BLT_2009071_90a7e43bb8456c04d090d46d6c975e7cc3628ce9cbd4f599ecd6b66ced94bdef5fa0af1a42977f3b7f639856de696668d385f27953ef2f83d9108e8795fcbabe9c3a19bdce899f2620319f5fbdf3176da46050a2aff06182e3649915656e7e0008d08697197b79b2ed8e69984484bc6a89af9bf928eb2ec2c81a
BL EXTRA
BLT_2009071_864f464a53bf1be84a71d7acedeccd2e01be495726ea161e4e4096fbc9ba43a5e40b4c07726226cc2e9ee0bf39e69a839e76cc756682627ed6b024f1e352a933794d50d06e0612924c151368af0b1b4d1fd1f6fcfd085584b4ecea02b5b0cf9315e3ed587a30ba711430c357898577b74991dea3632ff47115ec</t>
  </si>
  <si>
    <t xml:space="preserve">sklep@sklepikmysliwski.pl</t>
  </si>
  <si>
    <t xml:space="preserve">5531392260</t>
  </si>
  <si>
    <t xml:space="preserve">2009071</t>
  </si>
  <si>
    <t xml:space="preserve">+48 607 348 908</t>
  </si>
  <si>
    <t xml:space="preserve">1739502000000</t>
  </si>
  <si>
    <t xml:space="preserve">{'id': '86c29crf2', 'name': 'F.H.U. ZBIGNIEW MATYJASZCZYK', 'status': 'akceptacja', 'color': '#008844', 'custom_type': None, 'team_id': '4659923', 'deleted': False, 'url': 'https://app.clickup.com/t/86c29crf2', 'access': True}</t>
  </si>
  <si>
    <t xml:space="preserve">86c23z645</t>
  </si>
  <si>
    <t xml:space="preserve">EQUALO</t>
  </si>
  <si>
    <t xml:space="preserve">Token do podłączenia: BLT_10847_46c0a0ace94885623b68580317183b764934f41c5a16123095d481757dcce0cf3c03c28ef3e068cf1f680de7ff2bdf241632a7a55acb9f42deddaca469c4a8262e2a348b36787d3abef6bf819b22b2d3b06b38aabf6feae9a648221065d919845637b7fb23d26fbc70dc11d8c0f3f448aec1bef800c60282191f35
Dwa dodatkowe Tokenty 
BLT_10847_d4475a0973e374c10f4f28d3ff232761ad797b2a0197c3a002f9dd39f7176341ccc4ce5332665f4f4be5502f9ac19673c1290cc779f1ef9698913a6512001cf728601eab3adf743ad42a88d816e9b1ebc0398501b3b8b493eeb2ac628be6be119cb42860d5a26a58acc15000735f5abb93a234b532995b8687daf1
BLT_10847_23eb859c9cd3fab65a1bd507a519662ed82b78c59a03e40047f4c417cd9eb9aa213e120f3d59321d8029f7cfd03ec98279d4163b339aab16c8e231658a17220946329b5965338d6c2a983bee57b8ddacab1a238747b7bf30d032153bf706fe2e0f6dab35d840ecf3a21d8b3650e6bf2611e01b153a9149fa1f4a38</t>
  </si>
  <si>
    <t xml:space="preserve">equalo.intl@gmail.com</t>
  </si>
  <si>
    <t xml:space="preserve">5221719241</t>
  </si>
  <si>
    <t xml:space="preserve">10847</t>
  </si>
  <si>
    <t xml:space="preserve">+48 884 700 080</t>
  </si>
  <si>
    <t xml:space="preserve">86c23jfga</t>
  </si>
  <si>
    <t xml:space="preserve">Arabesque</t>
  </si>
  <si>
    <t xml:space="preserve">30.06 Arabesque do końca tygodnia przygotuje opisy, produkty są już widoczne.
 BLT_2945_444e4d27f51824d91989262e320297cb1783e6e4760e9c62f37f42aa7df91fbac5049310d2be0cc37f23de55ca2c22b5113cd806e0baa092234168a30eec1479c2deb30dcb28b6562ae4177b58e21d645afdf88c95c6f0cb53495b1e2a7961cbee3eff2d97ec6ac2ea3f92ff23b9d2fffb6a1df223a2062fa847622
BLT_2945_fee21599f70cb712b7234dbeb176c02b1fa7145ed741aa98d4a18977386dca4b3a7b737e6fc5d16b129f6bea3b3f5d305ad3312f00a26fc76cbf23792131e3d54d083901db604f048d20e352ec119b27df26e434e1df52b2119d0b7ccc9cd3d9988310c1b1f56bb96cc97302ebfb120c3b72c4cb735370cf266df3e
BLT_2945_de52994b5248603076cf4570f5274093fc0ec18469d2be2859b653436be3396c7e8bc6e82db0143e350837eb84bd8838768fefc2f4e98f82b51adcc885fff61bdc888c052eea3955b35ee840f5b1a0464ef5108c4980543e2763e20f682b5bf1054d1e5168f9da9f8faa1456b6577149df564d77a2b5020fe511813</t>
  </si>
  <si>
    <t xml:space="preserve">kontakt@arabesque.pl</t>
  </si>
  <si>
    <t xml:space="preserve">7792280609</t>
  </si>
  <si>
    <t xml:space="preserve">2945</t>
  </si>
  <si>
    <t xml:space="preserve">502226123 </t>
  </si>
  <si>
    <t xml:space="preserve">{'id': '86c4qdppc', 'name': 'ARABESQUE Hubert Krokos', 'status': 'merchants', 'color': '#87909e', 'custom_type': 3, 'team_id': '4659923', 'deleted': False, 'url': 'https://app.clickup.com/t/86c4qdppc', 'access': True}</t>
  </si>
  <si>
    <t xml:space="preserve">150</t>
  </si>
  <si>
    <t xml:space="preserve">86c23hz1m</t>
  </si>
  <si>
    <t xml:space="preserve">Speedoshop</t>
  </si>
  <si>
    <t xml:space="preserve">info@speedoshop.pl</t>
  </si>
  <si>
    <t xml:space="preserve">5251010984</t>
  </si>
  <si>
    <t xml:space="preserve">12126</t>
  </si>
  <si>
    <t xml:space="preserve">602 227 619</t>
  </si>
  <si>
    <t xml:space="preserve">138</t>
  </si>
  <si>
    <t xml:space="preserve">{'id': '86c2bh68c', 'name': 'Speedoshop, Jacek Koch', 'status': 'akceptacja', 'color': '#008844', 'custom_type': None, 'team_id': '4659923', 'deleted': False, 'url': 'https://app.clickup.com/t/86c2bh68c', 'access': True}</t>
  </si>
  <si>
    <t xml:space="preserve">86c23gzhm</t>
  </si>
  <si>
    <t xml:space="preserve">RemanGlobal ROBERT GÓRSKI</t>
  </si>
  <si>
    <t xml:space="preserve">robert@remanglobal.com</t>
  </si>
  <si>
    <t xml:space="preserve">7391028028</t>
  </si>
  <si>
    <t xml:space="preserve">6003304</t>
  </si>
  <si>
    <t xml:space="preserve">{'id': '86c29cadc', 'name': 'RemanGlobal Robert Górski', 'status': 'akceptacja', 'color': '#008844', 'custom_type': None, 'team_id': '4659923', 'deleted': False, 'url': 'https://app.clickup.com/t/86c29cadc', 'access': True}</t>
  </si>
  <si>
    <t xml:space="preserve">86c23g5y8</t>
  </si>
  <si>
    <t xml:space="preserve">DREWDON Adam Kołosowski</t>
  </si>
  <si>
    <t xml:space="preserve">CSV</t>
  </si>
  <si>
    <t xml:space="preserve">drewdon.adam@gmail.com</t>
  </si>
  <si>
    <t xml:space="preserve">8991017105</t>
  </si>
  <si>
    <t xml:space="preserve">6006265</t>
  </si>
  <si>
    <t xml:space="preserve">86c23fmz3</t>
  </si>
  <si>
    <t xml:space="preserve">P.P.U.H. Madrex Mariusz Sztobryn</t>
  </si>
  <si>
    <t xml:space="preserve">zenga@zenga.pl</t>
  </si>
  <si>
    <t xml:space="preserve">8111543274</t>
  </si>
  <si>
    <t xml:space="preserve">14457</t>
  </si>
  <si>
    <t xml:space="preserve">86c23ecb9</t>
  </si>
  <si>
    <t xml:space="preserve">DEKO ELECTRONICS SPÓŁKA Z OGRANICZONĄ ODPOWIEDZIALNOŚCIĄ</t>
  </si>
  <si>
    <t xml:space="preserve">adrian@dekoelectronics.com</t>
  </si>
  <si>
    <t xml:space="preserve">9592062079</t>
  </si>
  <si>
    <t xml:space="preserve">4020929</t>
  </si>
  <si>
    <t xml:space="preserve">86c23cpbm</t>
  </si>
  <si>
    <t xml:space="preserve">Global Service Group</t>
  </si>
  <si>
    <t xml:space="preserve">admin@hurtowniaprzemyslowa.pl</t>
  </si>
  <si>
    <t xml:space="preserve">9730408592</t>
  </si>
  <si>
    <t xml:space="preserve">1010759</t>
  </si>
  <si>
    <t xml:space="preserve">{'id': '86c28rxat', 'name': 'Global Service Group', 'status': 'akceptacja', 'color': '#008844', 'custom_type': None, 'team_id': '4659923', 'deleted': False, 'url': 'https://app.clickup.com/t/86c28rxat', 'access': True}</t>
  </si>
  <si>
    <t xml:space="preserve">86c22nqm9</t>
  </si>
  <si>
    <t xml:space="preserve">Deskład Łukasz Milanowski</t>
  </si>
  <si>
    <t xml:space="preserve">Takapara_SH
BLT_1005109_071d361a224436eef1a9548ac504755533d3cd4744d26697695b2e3e586709ee63f9f993772b83c924e066f3f295fb04e3f6805c7b8cc6501c4fa66c977782fc84971fb5c31a4980ce7da68388ca486eac800be97d7d7900cb0b73871d2ace6d3d8d4d646d0ebaa92f7dcbe06e3e75445de40b53c321d5584621
Takapara_GRATE
BLT_1005109_c06f5a90c223304ba5675c48dd3d4c22ee9df437cd541de00be671d34196a747f0a989e7557f8451f211de27f9ef094518e26c576d2b0c70fd44e9c06d102cb2fb0a20aefa4b3f1773e3cedd8affc5ed0d3f43a6a69e70e00a8351ad9791663d0318632b3c51957e18e99bf0f54b65a679e21a556b5442ace869
Takapara_EXTRA
BLT_1005109_bbb4c92ffa7731917be3783e9ea40dc0368b3af19a7aac37287c5c4683c07a2c9dc8cc9abd1d7c72f2360ac3e576b356767226930e3a83fd64d1c7390b584ea62635c4c452395454155be1f272c07d7a9732f99d8f9a7a51cd963f2c08e3ebe9f40e3e6488dfeecc86bdd6ab05eb1f9a3706749b71cd45e02a44</t>
  </si>
  <si>
    <t xml:space="preserve">shop@takapara.com</t>
  </si>
  <si>
    <t xml:space="preserve">5391408327</t>
  </si>
  <si>
    <t xml:space="preserve">1005109</t>
  </si>
  <si>
    <t xml:space="preserve">+48 664 735 332</t>
  </si>
  <si>
    <t xml:space="preserve">https://takapara.com/pl/</t>
  </si>
  <si>
    <t xml:space="preserve">{'id': '86c2ea73r', 'name': 'Deskład / Takapara', 'status': 'merchants', 'color': '#87909e', 'custom_type': 3, 'team_id': '4659923', 'deleted': False, 'url': 'https://app.clickup.com/t/86c2ea73r', 'access': True}</t>
  </si>
  <si>
    <t xml:space="preserve">{'id': '86c28y59h', 'name': 'Desklad Łukasz Milanowski', 'status': 'akceptacja', 'color': '#008844', 'custom_type': None, 'team_id': '4659923', 'deleted': False, 'url': 'https://app.clickup.com/t/86c28y59h', 'access': True}</t>
  </si>
  <si>
    <t xml:space="preserve">86c22nd34</t>
  </si>
  <si>
    <t xml:space="preserve">LENDO Marzena Dobosz</t>
  </si>
  <si>
    <t xml:space="preserve">biuro@lendo.biz</t>
  </si>
  <si>
    <t xml:space="preserve">7722126553</t>
  </si>
  <si>
    <t xml:space="preserve">5004861</t>
  </si>
  <si>
    <t xml:space="preserve">{'id': '8e2d9d7a-33cd-485a-8af0-979158333f27.csv', 'date': '1739867872416', 'title': 'BL__Produkty__domylny_CSV_2025-02-17_18_53.csv', 'type': 11, 'source': 1, 'version': 0, 'extension': 'csv', 'thumbnail_small': None, 'thumbnail_medium': None, 'thumbnail_large': None, 'is_folder': None, 'mimetype': 'text/csv', 'hidden': False, 'parent_id': '91ac9368-75b3-4e87-af8c-76f7a1741856', 'size': 1991537, 'total_comments': 0, 'resolved_comments': 0, 'user': {'id': 60401746, 'username': 'Aleksandra Orzechowska', 'email': 'a.orzechowska@baselinker.com', 'initials': 'AO', 'color': '#ffa727', 'profilePicture': 'https://attachments.clickup.com/profilePictures/60401746_nLJ.jpg'}, 'deleted': False, 'orientation': None, 'url': 'https://t4659923.p.clickup-attachments.com/t4659923/8e2d9d7a-33cd-485a-8af0-979158333f27/BL__Produkty__domylny_CSV_2025-02-17_18_53.csv', 'parent_comment_type': None, 'parent_comment_parent': None, 'email_data': None, 'workspace_id': 4659923, 'url_w_query': 'https://t4659923.p.clickup-attachments.com/t4659923/8e2d9d7a-33cd-485a-8af0-979158333f27/BL__Produkty__domylny_CSV_2025-02-17_18_53.csv?view=open', 'url_w_host': 'https://t4659923.p.clickup-attachments.com/t4659923/8e2d9d7a-33cd-485a-8af0-979158333f27/BL__Produkty__domylny_CSV_2025-02-17_18_53.csv'}</t>
  </si>
  <si>
    <t xml:space="preserve">+48 792 362 679</t>
  </si>
  <si>
    <t xml:space="preserve">https://lendo.biz/</t>
  </si>
  <si>
    <t xml:space="preserve">{'id': '86c3a9bzj', 'name': 'LENDO MARZENA DOBOSZ', 'status': 'merchants', 'color': '#87909e', 'custom_type': 3, 'team_id': '4659923', 'deleted': False, 'url': 'https://app.clickup.com/t/86c3a9bzj', 'access': True}</t>
  </si>
  <si>
    <t xml:space="preserve">86c22j067</t>
  </si>
  <si>
    <t xml:space="preserve">Miodziarze sp. z o.o.</t>
  </si>
  <si>
    <t xml:space="preserve">20.06. - follow up @ 
Opiekun - Daniel Popławski
SH BLT_13683_6e9d17aac8317447a420dfe92bc2594d1791b339ff26cf941224e8e7a19dedcba2c87298a639c8d2c6d882acce44b5cef1839731e322422f5e215ae37357e78d7f43db6f9c2c138af08a6a87ec5dd7b638646a11a5612cfe30edb8b1af7ea20bea699421c9fa95793c424f53ab2a5bb8cb91d469fe7fcf3b019f4f
GS
BLT_13683_78ab0d5781d7d686238b05e20f0ea34fbaed604baaad809d3215a67ab3252d1fc23c5fb30be77a05db9c6c542d82534927c2bf62d4cfce487e9f04daead1ebb83780986b1b80d7fb9616ea833427e40020a33ad6e72f81fc696d69d9378a6c5f4033082c3fcdaa0d1f0f76b0809d4cdb87e80f259a5bfa975debb4
ES
BLT_13683_f1336723b01fd5aee1629a91152d29bd424487221193441b7a3d73b1168cfee4dd7eb9ff4b0b6161d1e4f4497a4b3369ea0bcd72e40409edc2cbe11e6470420f59f8043ba239de4dbcb876769565cd4a4b9fb6e7af7604e95be25ae07cafea48d7d5fc3ea30cd275854ef5b90eb6a094217729c585365ebca5ea5c</t>
  </si>
  <si>
    <t xml:space="preserve">kasia.lewandowska@pasiekisadowskich.pl</t>
  </si>
  <si>
    <t xml:space="preserve">7743238955</t>
  </si>
  <si>
    <t xml:space="preserve">13683</t>
  </si>
  <si>
    <t xml:space="preserve">+48 697 868 443</t>
  </si>
  <si>
    <t xml:space="preserve">https://pasiekisadowskich.pl/</t>
  </si>
  <si>
    <t xml:space="preserve">{'id': '86c438n9f', 'name': 'Miodziarze sp. z o.o.', 'status': 'akceptacja', 'color': '#008844', 'custom_type': None, 'team_id': '4659923', 'deleted': False, 'url': 'https://app.clickup.com/t/86c438n9f', 'access': True}</t>
  </si>
  <si>
    <t xml:space="preserve">86c22gpv3</t>
  </si>
  <si>
    <t xml:space="preserve">Bionic sp. z o.o.</t>
  </si>
  <si>
    <t xml:space="preserve">Łukasz Jurasik - opiekun</t>
  </si>
  <si>
    <t xml:space="preserve">m.podubinski@mybionic.pl</t>
  </si>
  <si>
    <t xml:space="preserve">5842792671</t>
  </si>
  <si>
    <t xml:space="preserve">1005474</t>
  </si>
  <si>
    <t xml:space="preserve">+48 725 123 496</t>
  </si>
  <si>
    <t xml:space="preserve">https://mybionic.pl/</t>
  </si>
  <si>
    <t xml:space="preserve">86c225fme</t>
  </si>
  <si>
    <t xml:space="preserve">SPORTANO.COM SPÓŁKA Z OGRANICZONĄ ODPOWIEDZIALNOŚCIĄ</t>
  </si>
  <si>
    <t xml:space="preserve">piotr.nawrocki@sportano.pl</t>
  </si>
  <si>
    <t xml:space="preserve">9731077223</t>
  </si>
  <si>
    <t xml:space="preserve">3034181</t>
  </si>
  <si>
    <t xml:space="preserve">86c225dqh</t>
  </si>
  <si>
    <t xml:space="preserve">Betlobag Adam Betlewski</t>
  </si>
  <si>
    <t xml:space="preserve">ID: 16719 (betlewski) SM
BLT_16719_57a5785cb07e11cbda6bd81368c088a594ce072aefc6b003e5df902ee170370d4a97c85a54fc15c2d6ff037d399c18c68c33ee9bdb2218a92656e3336683574f6e192126579449b79ba28687d5944a43a06135b07ab216385eddf3852957f29090a26185862c74e9a5433cc5397d31c77aa352e4c13035daa5ab62
ID: 16719 (betlewski) GREAT
BLT_16719_5a09141df2128085a0eaf98bbe4f71a2a5481fcc1f8d6c2e97ce301603cfc7c71739d65dba9c67f26d21b1dc47347c2d4861abebfb3443c6d2c04394943f87f0799b9b9dcb31732e6cd6af7c0fcdfefe9fb8fe9c0ea937eefe3463595eb4dd1bfaba4873a5da71b6f1462487e14f5eb99ee990727fa7c99a122360
ID: 16719 (betlewski) EXTRA
BLT_16719_bd015fe23460a6a0f4c7febb2a6bbb36df9d166e72d07df9bd29025843efb254381d2c0ac9868517ca804b1e753df1d9777ace98585ae38334cda50e7b24cc5735b5e1786d21f8f202f248c6819497031546a640695cd1774abacc68b06b00af4832e9dbcf93673bcbe54dcc76b1c2bb7cf9d360a37b0ca24eb7d6</t>
  </si>
  <si>
    <t xml:space="preserve">kontakt@betlewski.com</t>
  </si>
  <si>
    <t xml:space="preserve">1132714760</t>
  </si>
  <si>
    <t xml:space="preserve">16719</t>
  </si>
  <si>
    <t xml:space="preserve">{'id': '86c34phfy', 'name': 'Betlobag Adam Betlewski', 'status': 'merchants', 'color': '#87909e', 'custom_type': 3, 'team_id': '4659923', 'deleted': False, 'url': 'https://app.clickup.com/t/86c34phfy', 'access': True}</t>
  </si>
  <si>
    <t xml:space="preserve">{'id': '86c310v6p', 'name': 'Betlobag Adam Betlewski', 'status': 'akceptacja', 'color': '#008844', 'custom_type': None, 'team_id': '4659923', 'deleted': False, 'url': 'https://app.clickup.com/t/86c310v6p', 'access': True}</t>
  </si>
  <si>
    <t xml:space="preserve">86c225bax</t>
  </si>
  <si>
    <t xml:space="preserve">Scan Body Sp. z o.o.</t>
  </si>
  <si>
    <t xml:space="preserve">biuro@scanbody.pl</t>
  </si>
  <si>
    <t xml:space="preserve">6463001542</t>
  </si>
  <si>
    <t xml:space="preserve">1001508</t>
  </si>
  <si>
    <t xml:space="preserve">86c224yzg</t>
  </si>
  <si>
    <t xml:space="preserve">Benex Tomasz Banaszkiewicz</t>
  </si>
  <si>
    <t xml:space="preserve">Asrotyment nie nadający się do programu Super Merchant - produkty po kilka zł, w tym wiele cebulek kwiatowych.</t>
  </si>
  <si>
    <t xml:space="preserve">tomek@cebule-kwiatowe.pl</t>
  </si>
  <si>
    <t xml:space="preserve">5951414235</t>
  </si>
  <si>
    <t xml:space="preserve">1000264</t>
  </si>
  <si>
    <t xml:space="preserve">+48 697 209 540</t>
  </si>
  <si>
    <t xml:space="preserve">86c224qwx</t>
  </si>
  <si>
    <t xml:space="preserve">MMAniak Sp. z o.o.</t>
  </si>
  <si>
    <t xml:space="preserve">bok@mmaniak.pl</t>
  </si>
  <si>
    <t xml:space="preserve">5223241387</t>
  </si>
  <si>
    <t xml:space="preserve">1007042</t>
  </si>
  <si>
    <t xml:space="preserve">+48 500 013 950</t>
  </si>
  <si>
    <t xml:space="preserve">86c224mpd</t>
  </si>
  <si>
    <t xml:space="preserve">BrandLine Group Sp. z o.o.</t>
  </si>
  <si>
    <t xml:space="preserve">albert.wegner@brandlinegroup.com</t>
  </si>
  <si>
    <t xml:space="preserve">7822579840</t>
  </si>
  <si>
    <t xml:space="preserve">16085</t>
  </si>
  <si>
    <t xml:space="preserve">86c223991</t>
  </si>
  <si>
    <t xml:space="preserve">BIZPROJEKT SPÓŁKA Z OGRANICZONĄ ODPOWIEDZIALNOŚCIĄ</t>
  </si>
  <si>
    <t xml:space="preserve">jacek.pilecki@bizprojekt.pl</t>
  </si>
  <si>
    <t xml:space="preserve">6852337006</t>
  </si>
  <si>
    <t xml:space="preserve">3024217</t>
  </si>
  <si>
    <t xml:space="preserve">+48 794 506 229</t>
  </si>
  <si>
    <t xml:space="preserve">86c2233x6</t>
  </si>
  <si>
    <t xml:space="preserve">NOVAPRO SŁAWOMIR NOWICKI</t>
  </si>
  <si>
    <t xml:space="preserve">admin@aktywatory.pl</t>
  </si>
  <si>
    <t xml:space="preserve">6182062173</t>
  </si>
  <si>
    <t xml:space="preserve">1008129</t>
  </si>
  <si>
    <t xml:space="preserve">{'id': 88525492, 'username': 'Karol Gruszczyński', 'email': 'k.gruszczynski@baselinker.com', 'color': '#ffa727', 'initials': 'KG', 'profilePicture': 'https://attachments.clickup.com/profilePictures/88525492_iJV.jpg'}</t>
  </si>
  <si>
    <t xml:space="preserve">86c22320b</t>
  </si>
  <si>
    <t xml:space="preserve">KT-24 Sp. z o.o.</t>
  </si>
  <si>
    <t xml:space="preserve">powiedzieli, że ogarniczyli współpracę z BL i nie są zainteresowani Super Merchantem</t>
  </si>
  <si>
    <t xml:space="preserve">admins@kt-24.eu</t>
  </si>
  <si>
    <t xml:space="preserve">7851806712</t>
  </si>
  <si>
    <t xml:space="preserve">2001763</t>
  </si>
  <si>
    <t xml:space="preserve">86c223041</t>
  </si>
  <si>
    <t xml:space="preserve">sklep@bivert.pl</t>
  </si>
  <si>
    <t xml:space="preserve">+48 535 000 039</t>
  </si>
  <si>
    <t xml:space="preserve">86c222apa</t>
  </si>
  <si>
    <t xml:space="preserve">Focus Garden sp. z o.o.</t>
  </si>
  <si>
    <t xml:space="preserve">W sezonie 2025 - współpraca nie będzie możliwa
Możliwa rozpoczęcia w 2026</t>
  </si>
  <si>
    <t xml:space="preserve">ksiegowosc@focusgarden.com</t>
  </si>
  <si>
    <t xml:space="preserve">7642696142</t>
  </si>
  <si>
    <t xml:space="preserve">3009427</t>
  </si>
  <si>
    <t xml:space="preserve">+48 508 285 805</t>
  </si>
  <si>
    <t xml:space="preserve">http://focusgarden.pl</t>
  </si>
  <si>
    <t xml:space="preserve">86c2226nf</t>
  </si>
  <si>
    <t xml:space="preserve">BIG5 KRZYSZTOF CZURCZAK</t>
  </si>
  <si>
    <t xml:space="preserve">bl@big5.pl</t>
  </si>
  <si>
    <t xml:space="preserve">6861576041</t>
  </si>
  <si>
    <t xml:space="preserve">2006591</t>
  </si>
  <si>
    <t xml:space="preserve">+48 34 307 21 00</t>
  </si>
  <si>
    <t xml:space="preserve">86c2224gf</t>
  </si>
  <si>
    <t xml:space="preserve">MAJSTER Polska Sp. Z o.o.</t>
  </si>
  <si>
    <t xml:space="preserve">majstermarket@gmail.com</t>
  </si>
  <si>
    <t xml:space="preserve">8711779370</t>
  </si>
  <si>
    <t xml:space="preserve">14805</t>
  </si>
  <si>
    <t xml:space="preserve">+48 787 000 001</t>
  </si>
  <si>
    <t xml:space="preserve">86c1z2kqg</t>
  </si>
  <si>
    <t xml:space="preserve">Iwuc Sp. z o.o.</t>
  </si>
  <si>
    <t xml:space="preserve">RainbowSocks</t>
  </si>
  <si>
    <t xml:space="preserve">jola@rainbowsocks.com</t>
  </si>
  <si>
    <t xml:space="preserve">9512418776</t>
  </si>
  <si>
    <t xml:space="preserve">5291</t>
  </si>
  <si>
    <t xml:space="preserve">cyprian@skarpetkowelove.pl</t>
  </si>
  <si>
    <t xml:space="preserve">+48 504 778 575</t>
  </si>
  <si>
    <t xml:space="preserve">86c1z2jf6</t>
  </si>
  <si>
    <t xml:space="preserve">WOLF s.c. Adam Maciejewski Adam Przybyła</t>
  </si>
  <si>
    <t xml:space="preserve">Mają grupę cenową, ale nie mają mnożnika. Nie chcą dać rabatu bo nie ma konkurencji na rynkach.  
11.06 Mają nową osobę, która zajmuje się tematem, kontakt w ciągu kilku dni.
SHUMEE
BLT_8937_5d8f7afda490f753a2a8a2160641ad2d6728997d260fcf9e98d4381bf950625f69864e309f8c5d2c2567bb43349ded53cadae35e45c5fb53e2a22955366a73bdb9561fe15ffaae6780868628e31b4439fa7cf50b70354b45c9381f8c05179d1a9bcecda7bd678ee5439b414cc122f697ffa74336047bb6c4c438424
GREATSTORE BLT_8937_60b61961b8e91a56b15b129631fe8148009669710d188bfc46e651b10c908b18ad4efecf9530d422195e5cbadea64a0c0f41bc7fe289d1ce2275c4f74db1888524e41d25508d8a899fe4dd775ad856bd456e1e87ff707f1429f86e8fe3dc053b32165e36bf467e4caa0fef9fcac627592b360ee52105430680475bb
EXTRASTORE
BLT_8937_3f9847fe6fc23f73b16b7fde6477966d6ac2ffa4ac898cd2522d28564598e6002036ab46d4e57ddf9a634ac14702488706dd750c30e399cf1d2c12dccc73d630c7d627231cffde236312d17cd678f7796dcca552639887712a3987b630550edc769ed2394bfc8b76a74a9bb8bc21762684d40473bb1a83d4b994357
22.04 – Wysłano maila z prośbą o weryfikację cen.</t>
  </si>
  <si>
    <t xml:space="preserve">a.przybyla@wolfmoto.pl</t>
  </si>
  <si>
    <t xml:space="preserve">7262496402</t>
  </si>
  <si>
    <t xml:space="preserve">8937</t>
  </si>
  <si>
    <t xml:space="preserve">+48 501 486 614</t>
  </si>
  <si>
    <t xml:space="preserve">{'id': 88775196, 'username': 'Martyna Kugaczewska', 'email': 'm.kugaczewska@baselinker.com', 'color': '#006063', 'initials': 'MK', 'profilePicture': 'https://attachments.clickup.com/profilePictures/88775196_EA0.jpg'}</t>
  </si>
  <si>
    <t xml:space="preserve">{'id': '86c2z0j3u', 'name': 'WOLF  S.C. ADAM MACIEJEWSKI, ADAM PRZYBYŁA', 'status': 'akceptacja', 'color': '#008844', 'custom_type': None, 'team_id': '4659923', 'deleted': False, 'url': 'https://app.clickup.com/t/86c2z0j3u', 'access': True}</t>
  </si>
  <si>
    <t xml:space="preserve">86c1z2hy2</t>
  </si>
  <si>
    <t xml:space="preserve">Damian Grzesiak Olma</t>
  </si>
  <si>
    <t xml:space="preserve">Psie-akcesoria
1. SHUMEE
BLT_4004211_eb31875fd5856a0eaa31dae6f2551e22481355bd370dafd19377a30ff615e06912171e0c18dd8cef313ebe28db7b96effd45248ba20b27af988ace0282c7191115d42d24cf13406925500b015b547467c2f023c497c809e7ab5f0bb0c3fcd0543030a505baaee3d0d2453684d4ca6099b69bbe4b644ab76d67cf
2. EXTRASTORE
BLT_4004211_ee7546d3a5cb94f469233e93fc4ea49cb18daa00e299700f7af73082eb747fbbd57265dfffbdc0912c92c6db870a0d46cf18628016f836ff35aaaafe7a773be4128f5455fc47830c697ef2da74187445c1de0ba70571a7579748e0cd6f708d9e63cb1b941834fa003e1b7b18b3644b4111cc0d5ac41efa86b5ea
3.GREATSTORE
BLT_4004211_8a1a952de4dd3e9ff1d53a6fe44ae5ca5c9ede37cfa0e1d9540278076da87756f9630dc357508e6f0f6918bb261af60a6a4fc244d851c61039771ba3885b47ff5e69ab12bbe1bbf07d9dbc6a3e53c8c0c81d0072c7a4fdd2cffdf7ae021742e04ca0f7627ebaf98af31080e2006b4863f5fa64a94be5da960b53
22.04 – Wysłano maila z prośbą o weryfikację cen.</t>
  </si>
  <si>
    <t xml:space="preserve">bok@psie-akcesoria.pl</t>
  </si>
  <si>
    <t xml:space="preserve">6492293352</t>
  </si>
  <si>
    <t xml:space="preserve">4004211</t>
  </si>
  <si>
    <t xml:space="preserve">+48 506 826 209</t>
  </si>
  <si>
    <t xml:space="preserve">{'id': '86c2x9c25', 'name': 'Damian Grzesiak Olma', 'status': 'akceptacja', 'color': '#008844', 'custom_type': None, 'team_id': '4659923', 'deleted': False, 'url': 'https://app.clickup.com/t/86c2x9c25', 'access': True}</t>
  </si>
  <si>
    <t xml:space="preserve">86c1z2h1z</t>
  </si>
  <si>
    <t xml:space="preserve">NARUM SPÓŁKA Z O. O.</t>
  </si>
  <si>
    <t xml:space="preserve">log@mynarum.com</t>
  </si>
  <si>
    <t xml:space="preserve">5213902700</t>
  </si>
  <si>
    <t xml:space="preserve">3009697</t>
  </si>
  <si>
    <t xml:space="preserve">+48 22 602 23 52</t>
  </si>
  <si>
    <t xml:space="preserve">86c1z2frq</t>
  </si>
  <si>
    <t xml:space="preserve">Firma Handlowo - Usługowa, Siłownia HERKULES</t>
  </si>
  <si>
    <t xml:space="preserve">lewherkules@wp.pl</t>
  </si>
  <si>
    <t xml:space="preserve">8721434684</t>
  </si>
  <si>
    <t xml:space="preserve">10056</t>
  </si>
  <si>
    <t xml:space="preserve">+48 502 658 935</t>
  </si>
  <si>
    <t xml:space="preserve">86c1z2f8z</t>
  </si>
  <si>
    <t xml:space="preserve">KAMAR Mariusz Kalwarczyk</t>
  </si>
  <si>
    <t xml:space="preserve">Okiem Maluszka
 TOKEN GREAT →
BLT_4025374_a57182855fe09af6ef131379b14d3536369e98fd85c1672dd16a66b8800d241f65e7bb0a9045487cdad008473a432ff2bc37b11c78b9d2e575868afdb4968f9f9d5cecf9a4b5082bb347f5ca2d5f368a7a8edc9fe4cef98d2713a763ec1c95f6166fb84d41eb2cac2125b6601c75dab0d402c4a437ec2c137de4
TOKEN EXTRA →
BLT_4025374_4c7aec35ca0784b5ce5bf4cbea10ea46883c62d48c91d3704982b3ed6fb204eea541b9b422fb913c16b39b55e976a2cc9e24ebee5272fb2cb03aed5283678ba5a77c5539d5454cb5ecc0b2eecb2ade5d02a3e90f1465bffcefd619cd29f957394af48918e76e804f250760cef3e2f4ef06c43f1df4fe92dee51d
TOKEN SH →
BLT_4025374_b2f259d4826bccd894856e1c42e99153fa6085777f9352456d17eb9a2e1b8a2967a15bd217b4a6d6830e977d955f81d2bd4196000df75f4dbf1108b6ba7cd5d78a63b54eacd7d9ef5bb3a6e1b3a1f9522b9d5e0f531f4a179dec265021bfa118be3c60db7302b7fb8eea3cb0a4a15d061fa18af9eed2f5f768b9</t>
  </si>
  <si>
    <t xml:space="preserve">sklep@okiemmaluszka.pl</t>
  </si>
  <si>
    <t xml:space="preserve">1181792694</t>
  </si>
  <si>
    <t xml:space="preserve">4025374</t>
  </si>
  <si>
    <t xml:space="preserve">+48 503 171 047</t>
  </si>
  <si>
    <t xml:space="preserve">{'id': '86c2m7xuj', 'name': 'KAMAR Mariusz Kalwarczyk', 'status': 'merchants', 'color': '#87909e', 'custom_type': 3, 'team_id': '4659923', 'deleted': False, 'url': 'https://app.clickup.com/t/86c2m7xuj', 'access': True}</t>
  </si>
  <si>
    <t xml:space="preserve">{'id': '86c2badk6', 'name': 'KAMAR Mariusz Kalwarczyk', 'status': 'akceptacja', 'color': '#008844', 'custom_type': None, 'team_id': '4659923', 'deleted': False, 'url': 'https://app.clickup.com/t/86c2badk6', 'access': True}</t>
  </si>
  <si>
    <t xml:space="preserve">86c1z2eh5</t>
  </si>
  <si>
    <t xml:space="preserve">Motogo Wojciech Żyła sp.k</t>
  </si>
  <si>
    <t xml:space="preserve">michal.zyla@motogo.pl</t>
  </si>
  <si>
    <t xml:space="preserve">5130234472</t>
  </si>
  <si>
    <t xml:space="preserve">12420</t>
  </si>
  <si>
    <t xml:space="preserve">+48 505 140 660</t>
  </si>
  <si>
    <t xml:space="preserve">86c1z2e03</t>
  </si>
  <si>
    <t xml:space="preserve">F.H.U. Tomasz Bętkowski</t>
  </si>
  <si>
    <t xml:space="preserve">letochakamil@betkowski.pl</t>
  </si>
  <si>
    <t xml:space="preserve">6811475272</t>
  </si>
  <si>
    <t xml:space="preserve">3000710</t>
  </si>
  <si>
    <t xml:space="preserve">{'id': '22e4b694-1548-430b-87db-d2b3b8ec09da.csv', 'date': '1739526067029', 'title': 'BL__Products__default_CSV_2025-02-13_13_12.csv', 'type': 11, 'source': 1, 'version': 0, 'extension': 'csv', 'thumbnail_small': None, 'thumbnail_medium': None, 'thumbnail_large': None, 'is_folder': None, 'mimetype': 'text/csv', 'hidden': False, 'parent_id': '91ac9368-75b3-4e87-af8c-76f7a1741856', 'size': 22341324, 'total_comments': 0, 'resolved_comments': 0, 'user': {'id': 82670137, 'username': 'Maksymilian Zieliński', 'email': 'm.zielinski@baselinker.com', 'initials': 'MZ', 'color': '#ab4aba', 'profilePicture': 'https://attachments.clickup.com/profilePictures/82670137_j6r.jpg'}, 'deleted': False, 'orientation': None, 'url': 'https://t4659923.p.clickup-attachments.com/t4659923/22e4b694-1548-430b-87db-d2b3b8ec09da/BL__Products__default_CSV_2025-02-13_13_12.csv', 'parent_comment_type': None, 'parent_comment_parent': None, 'email_data': None, 'workspace_id': 4659923, 'url_w_query': 'https://t4659923.p.clickup-attachments.com/t4659923/22e4b694-1548-430b-87db-d2b3b8ec09da/BL__Products__default_CSV_2025-02-13_13_12.csv?view=open', 'url_w_host': 'https://t4659923.p.clickup-attachments.com/t4659923/22e4b694-1548-430b-87db-d2b3b8ec09da/BL__Products__default_CSV_2025-02-13_13_12.csv'}</t>
  </si>
  <si>
    <t xml:space="preserve">+48 787 062 314</t>
  </si>
  <si>
    <t xml:space="preserve">86c1z2dhg</t>
  </si>
  <si>
    <t xml:space="preserve">ROSFIX HUBERT GRZYBEK</t>
  </si>
  <si>
    <t xml:space="preserve">TOKEN GREAT -&gt; BLT_4002199_729b8be5f6d9a0594accb71b7559f87209c22223ebf6dfe5b0dd98929ac3e8f135cc1713f9bcb11e51abc9f179aa63a5282ac58fbc9e9fc11c5d723a3740607c8070ff2e7e721b383450cc0dd5847b57e4b432eaf4389ba3cba54afd41101728f2ff96624e2b1d03f4d31cafb1facdea0c5105f2e81de3dbe410
TOKEN EXTRA → BLT_4002199_d01c4095f6531caeac639be7c6f44a6ddba83f8c4e5095d9ec0c4a3062d4aa24ef323bf8aaf642012de251e60de7dee8eaad31c04c0a7613affbe9c854462e0580412a9bd10a9c5ff6a38891276a003ad9d20e8d119ee09169a17ffa189060d48ea06a1f1a5d7f82f40de76910857016951ed182f36cf20b3198
TOKEN SH → BLT_4002199_30c96c2542726c2bb4bd27145de83128171b4e3638ee39d5656af94a97fa448d34f036772d660bd5af181b80b3a656866a9280acbfeabf6438e42f4f0c9cf6615ff3f2f4eed7bae3b01e6ddcbd8499ae50e732af513936780f4fe2fa8826724bf7ed95f5e6a35c5fa7805deacb3939a77560dda021164ee5e03f</t>
  </si>
  <si>
    <t xml:space="preserve">rosfix.pl@gmail.com</t>
  </si>
  <si>
    <t xml:space="preserve">7352906329</t>
  </si>
  <si>
    <t xml:space="preserve">4002199</t>
  </si>
  <si>
    <t xml:space="preserve">+48 796 388 770</t>
  </si>
  <si>
    <t xml:space="preserve">{'id': '86c2f4q61', 'name': 'Rosfix', 'status': 'merchants', 'color': '#87909e', 'custom_type': 3, 'team_id': '4659923', 'deleted': False, 'url': 'https://app.clickup.com/t/86c2f4q61', 'access': True}</t>
  </si>
  <si>
    <t xml:space="preserve">86c1z2cpb</t>
  </si>
  <si>
    <t xml:space="preserve">FHU EMINI Dawid Szałęga</t>
  </si>
  <si>
    <t xml:space="preserve">pierwszy:
BLT_20364_83b97f282766858cb4068a5d395f8c98a80527afea454df5ab2a6e2c83c8768c382abc90a767db14b1265b5d7ccc4432b95872486b246137ad79e458153d43bb17cc0f62c062911049fb5f286bce845afc8e8484ab7e69cb99c6ec865c7e9065afa2ada95b2d5e557053c253fc75a6156ac3e738da11069495d6a2
drugi:
BLT_20364_340be1e3c4624b6357862df3cff580935b4b73e9cab7abf51866c818701c3f6bf4354cf936521a797e27d35de48a4abc9d4d29ea00690ff1c371f8c9557c08be64ff816f7db54f1c4cd026404e157d18dd7da1853c29c97332a92f790b7296701969ed6fd1c2a84c6846dad780eaba7d6a1cae98f1c35470eadc64
trzeci:
BLT_20364_611bd8bfcf62943bb02d31ec78ab358eab2043c3adfc38433b605822e12b2e99b84652b452a0ec69499986a03ff8b54ed4b85641d593ea0cb964928beb074dacb504e9b0a687fee63b0e523a9cd1a05c8f1746f8d017b1d12a1b4815d81d9cbd1f8480a36150f89afeffece1a53c436a9d1c61f10124b6cc1972c9</t>
  </si>
  <si>
    <t xml:space="preserve">dawid@szalega.pl</t>
  </si>
  <si>
    <t xml:space="preserve">5170047345</t>
  </si>
  <si>
    <t xml:space="preserve">20364</t>
  </si>
  <si>
    <t xml:space="preserve">+48 606 278 955</t>
  </si>
  <si>
    <t xml:space="preserve">{'id': '86c2hztfz', 'name': 'FHU EMINI Dawid Szałęga', 'status': 'akceptacja', 'color': '#008844', 'custom_type': None, 'team_id': '4659923', 'deleted': False, 'url': 'https://app.clickup.com/t/86c2hztfz', 'access': True}</t>
  </si>
  <si>
    <t xml:space="preserve">86c1z2bcu</t>
  </si>
  <si>
    <t xml:space="preserve">Martom Sp. Z.O.O.</t>
  </si>
  <si>
    <t xml:space="preserve">biuro@martom-sklep.pl</t>
  </si>
  <si>
    <t xml:space="preserve">9731023138</t>
  </si>
  <si>
    <t xml:space="preserve">3734</t>
  </si>
  <si>
    <t xml:space="preserve">{'id': '1bacd26a-d74b-425b-b862-e587830bf0ac.csv', 'date': '1739886697756', 'title': 'BL__Produkty__domylny_CSV_2025-02-18_12_31.csv', 'type': 11, 'source': 1, 'version': 0, 'extension': 'csv', 'thumbnail_small': None, 'thumbnail_medium': None, 'thumbnail_large': None, 'is_folder': None, 'mimetype': 'text/csv', 'hidden': False, 'parent_id': '91ac9368-75b3-4e87-af8c-76f7a1741856', 'size': 19104511, 'total_comments': 0, 'resolved_comments': 0, 'user': {'id': 60401746, 'username': 'Aleksandra Orzechowska', 'email': 'a.orzechowska@baselinker.com', 'initials': 'AO', 'color': '#ffa727', 'profilePicture': 'https://attachments.clickup.com/profilePictures/60401746_nLJ.jpg'}, 'deleted': False, 'orientation': None, 'url': 'https://t4659923.p.clickup-attachments.com/t4659923/1bacd26a-d74b-425b-b862-e587830bf0ac/BL__Produkty__domylny_CSV_2025-02-18_12_31.csv', 'parent_comment_type': None, 'parent_comment_parent': None, 'email_data': None, 'workspace_id': 4659923, 'url_w_query': 'https://t4659923.p.clickup-attachments.com/t4659923/1bacd26a-d74b-425b-b862-e587830bf0ac/BL__Produkty__domylny_CSV_2025-02-18_12_31.csv?view=open', 'url_w_host': 'https://t4659923.p.clickup-attachments.com/t4659923/1bacd26a-d74b-425b-b862-e587830bf0ac/BL__Produkty__domylny_CSV_2025-02-18_12_31.csv'}</t>
  </si>
  <si>
    <t xml:space="preserve">+48 68 300 00 46</t>
  </si>
  <si>
    <t xml:space="preserve">86c1z2ae2</t>
  </si>
  <si>
    <t xml:space="preserve">ARAMUS SPÓŁKA Z O.O.</t>
  </si>
  <si>
    <t xml:space="preserve">Aramus SH - BLT_19072_c81853153a5a2076a0a8158dcbb6d01c2917a4c4747f758463a9ca7bb702ad5398e37e58e55a236b3ee276bdb22d6eb66a0c03bb2fd4710838136d8ff5b3bfdc25c8789a41291bd17ac873e758988ce40b7db369ecdaa6ccc1dc8a429deb309988ebdace5719dc8c6d423a46c2a15085c2cee3704bfa15fe024511
Aramus Great –
BLT_19072_22cb529e43115d67a6dfce755ddd6143b7312df4693c917291900a14c2e7fe6323927cd260770b7cf8d8b607da732420fc8703a8cb0ed74bd87a5b122a05f5aec2de41507f0537222c41b2196d86a6109ab93ef848aed3300a97adbd94b4218380016a4c92823beebb6e9ab5fa40a7540d206580e070998694832a
Aramus Extra –
BLT_19072_dde2ef36c06ee2a1cc547ece13c9ecc535ea668f83e0a844a8ed637fc5d0f4f3bd6361875c75c00bfd3cdde8b73e24cc18c20a28ff614209efc416c017d2e79d506eb88d7ac2520b061184565d7c236a3524b9a9b872cad5169b1aefd9fce788e4d5b0c0b502989406ac0ed8e9e79ccdfed16fa9f382d092b34ecd</t>
  </si>
  <si>
    <t xml:space="preserve">grzegorz.kaczmarczyk@aramus.pl</t>
  </si>
  <si>
    <t xml:space="preserve">6751512637</t>
  </si>
  <si>
    <t xml:space="preserve">19072</t>
  </si>
  <si>
    <t xml:space="preserve">+48 12 292 50 33</t>
  </si>
  <si>
    <t xml:space="preserve">{'id': '86c2udgkn', 'name': 'ARAMUS SP. Z O.O. SP. K. (Ebiurowe)', 'status': 'merchants', 'color': '#87909e', 'custom_type': 3, 'team_id': '4659923', 'deleted': False, 'url': 'https://app.clickup.com/t/86c2udgkn', 'access': True}</t>
  </si>
  <si>
    <t xml:space="preserve">{'id': '86c2u7ueg', 'name': 'Aramus Spółka Z Ograniczoną Odpowiedzialnością Spółka Komandytowa', 'status': 'akceptacja', 'color': '#008844', 'custom_type': None, 'team_id': '4659923', 'deleted': False, 'url': 'https://app.clickup.com/t/86c2u7ueg', 'access': True}</t>
  </si>
  <si>
    <t xml:space="preserve">86c1z2918</t>
  </si>
  <si>
    <t xml:space="preserve">MkHurt Marcin Kobyłecki, Marcin Małek spółka cywilna </t>
  </si>
  <si>
    <t xml:space="preserve">kontakt.mkhurt@gmail.com</t>
  </si>
  <si>
    <t xml:space="preserve">8691998116</t>
  </si>
  <si>
    <t xml:space="preserve">4025275</t>
  </si>
  <si>
    <t xml:space="preserve">+48 782 646 113</t>
  </si>
  <si>
    <t xml:space="preserve">{'id': '86c2hj58a', 'name': 'MKHURT Marcin Kobyłecki, Marcin Małek', 'status': 'merchants', 'color': '#87909e', 'custom_type': 3, 'team_id': '4659923', 'deleted': False, 'url': 'https://app.clickup.com/t/86c2hj58a', 'access': True}</t>
  </si>
  <si>
    <t xml:space="preserve">86c1w59ay</t>
  </si>
  <si>
    <t xml:space="preserve">LERTECO SPÓŁKA Z OGRANICZONĄ ODPOWIEDZIALNOŚCIĄ</t>
  </si>
  <si>
    <t xml:space="preserve">kod GREAT BLT_5027928_a465e84c04980981cc3fe5c75730681ac18831246e985d005556730a79c2ce80c725e5597dc7feee3d1d47b8f6ca6364f70ab3b0f9a6e5857560cf104fadf5a72d7f26266e630f669ed45b0ce0d7206ce9ba131153752a142df992e3c41ed53aa202f6cd1cb27ab19338de3db4744b709f19b8d2653796eeb181
kod EXTRA
BLT_5027928_345c8f2ad25055dfb733eefe2ab3996192001a267b8e2ccbb6b5a8908f97a76a7c259da6ea94db1cb164ca79832a7736f8c805f52d23247234840d1f75b6a6485bf4516bfdb1231018d65bf09a9bc50dcce552352bda7a6c50a7c8545edff1a222c98c8e9e7016c937a0541d7611869e76d6fd8f9c2835bb4aa8
---
BL CONNECTOWIEC
Agata Ołówko
Zajmują się sprzedażą pieluszek i akcesoriów dla mam
Sprzedają za granicą na Pigu, Etsy. Posiadają sieć dystrybutorów za granicą
Nie posiadają wymiarów produktów, natomiast sprzedają małe rzeczy więc nie powinno być problemów
CSV
Są producentem i stany magazynowe mają nieskończone.</t>
  </si>
  <si>
    <t xml:space="preserve">biuro@pupus.pl</t>
  </si>
  <si>
    <t xml:space="preserve">7393910368</t>
  </si>
  <si>
    <t xml:space="preserve">5027928</t>
  </si>
  <si>
    <t xml:space="preserve">+48 784 909 977</t>
  </si>
  <si>
    <t xml:space="preserve">1738119600000</t>
  </si>
  <si>
    <t xml:space="preserve">86c1v5wm4</t>
  </si>
  <si>
    <t xml:space="preserve">GANDALF Paweł Gągorowski S.K.A.</t>
  </si>
  <si>
    <t xml:space="preserve">Szklanemozaiki.pl - Shumee -BLT_15328_0f2be837e1ad67ca0831b69dea0581574cde7afb02ffae7f6e551de1322fefc94182d005c079854e2d13acb1b8c18a7782fe42ada16a66e1db7efd80edfe1b42440c2b961223c03d97099f6b8a4dcb1ae3e774833e75f12d5136eaa430bbb5cd5c86f38d609e6d3081775aa351d17a511058e8b6ea5cc214757dd3
Szklanemozaiki.pl - Grate -
BLT_15328_1f2d713e8e307ffdfe43c86d756a15d1118345751c0a9dcc984c8685bbf60d7662e0ab45f57cd83f8c26fdc320715ee18b1b0bf5429e58a7213ef52f6367560fc453615f8ab6eb44c36bcebd5beff3d04d7a6d09b2a09b2dae90886e66e9c45917b722f15472f5e7c19961127c0628fc02d42bf1a4c61ef1ef7229
Szklanemozaiki.pl - Extra -
BLT_15328_87a5956e2693fff7da6ccf4a4fbf96f24f09541042b24e23b39c31a14abcccfab9765a4d8219f9430c7c9c5c1a1213dbf3642af38775313fc73880a44d73d4ef8d05b3e001642bd5bcc77d75b2e70781d7273c23f337c5b43e76be454f01ab1f511990494830e21958881b3c66d162ce7b536a06fb53ce98582a97
Nie pojawił się na spotkaniu 6.02.2025</t>
  </si>
  <si>
    <t xml:space="preserve">kontakt@szklanemozaiki.pl</t>
  </si>
  <si>
    <t xml:space="preserve">6941694825</t>
  </si>
  <si>
    <t xml:space="preserve">15328</t>
  </si>
  <si>
    <t xml:space="preserve">+48 519 550 343</t>
  </si>
  <si>
    <t xml:space="preserve">1738810800000</t>
  </si>
  <si>
    <t xml:space="preserve">{'id': '86c2htmx0', 'name': 'Gandalf S.K.A.', 'status': 'merchants', 'color': '#87909e', 'custom_type': 3, 'team_id': '4659923', 'deleted': False, 'url': 'https://app.clickup.com/t/86c2htmx0', 'access': True}</t>
  </si>
  <si>
    <t xml:space="preserve">{'id': '86c2gwch0', 'name': 'Gandalf SKA', 'status': 'akceptacja', 'color': '#008844', 'custom_type': None, 'team_id': '4659923', 'deleted': False, 'url': 'https://app.clickup.com/t/86c2gwch0', 'access': True}</t>
  </si>
  <si>
    <t xml:space="preserve">86c1uefp3</t>
  </si>
  <si>
    <t xml:space="preserve">User Test</t>
  </si>
  <si>
    <t xml:space="preserve">m.rak@supermerchant.base.com</t>
  </si>
  <si>
    <t xml:space="preserve">6343035372</t>
  </si>
  <si>
    <t xml:space="preserve">5007001</t>
  </si>
  <si>
    <t xml:space="preserve">test@mail.com</t>
  </si>
  <si>
    <t xml:space="preserve">1738033200000</t>
  </si>
  <si>
    <t xml:space="preserve">-Maks</t>
  </si>
  <si>
    <t xml:space="preserve">{'id': '86c3yta66', 'name': 'Maks zielinski firma', 'status': 'merchants', 'color': '#87909e', 'custom_type': 3, 'team_id': '4659923', 'deleted': False, 'url': 'https://app.clickup.com/t/86c3yta66', 'access': True}</t>
  </si>
  <si>
    <t xml:space="preserve">86c1t0f0n</t>
  </si>
  <si>
    <t xml:space="preserve">Intsell Łukasz Wieczorek</t>
  </si>
  <si>
    <t xml:space="preserve">Przeprowadzona rozmowa telefoniczna, akceptuje warunki i chce działać bardzo</t>
  </si>
  <si>
    <t xml:space="preserve">b2b@intsell.pl</t>
  </si>
  <si>
    <t xml:space="preserve">7981437271</t>
  </si>
  <si>
    <t xml:space="preserve">5016668</t>
  </si>
  <si>
    <t xml:space="preserve">+48 500 116 358</t>
  </si>
  <si>
    <t xml:space="preserve">1735700400000</t>
  </si>
  <si>
    <t xml:space="preserve">86c1r9gaj</t>
  </si>
  <si>
    <t xml:space="preserve">INTER CARS SPÓŁKA AKCYJNA</t>
  </si>
  <si>
    <t xml:space="preserve">20.06. - follow up
1. InterCars - potrzeby
Logistyka - DPD i DHL, wysyłka na własnych etykietach, dodatkowa opłata za pakowanie
Emil - warunki finansowe dla InterCars, jak to price’ować. 
Ograniczenia cenowe - odnośnie brandów własnych w Niemczech (Motointegrator.de)
Indeksy, ograniczenia patentowe - wykluczenie na danych rynkach grup produktów -&gt; od Dariusza
Problem: zdjęcia produktów, regulaminy danych marketplace (np. Na Allegro nie udostępniają, bo mają prawo przekazania innym sprzedawcom, usprawniają swoją produktyzację)
Trochę sprzedają za granicą
Sa jako hurtownia danych, na bl connect + jako dostawca (po api)
Naliczają koszt pakowania (1 kwartał stała opłata, potem negocjacje w zależności od rentowności) - do zawarcia w rabatach
Synchronizacja firmy kurierskiej 1 miesiąc - ale działają już z DHL i DPD
Nie płacą abonamentu BL - nie są enterprise
Zwroty przyjmują standardowo 30 dni
Ograniczenia dotyczące brandów własnych - bo sprzedają taniej od nich 
Ograniczenia patentowe - dostarczą do nas + napisać w podsumowaniu
Nie dają swoich zdjęć na marketplace - bo ściga ich techdoc (ebay bezpieczny) - będzie można wystawiać tylko raczej marketplace które nie tworzą karty produktowej + ewentualnie podpiąć się pod istniejące EANy
Chcą też wsparcie na Allegro, bo ogranicza ich polityka firmy, ale przez nas mogą sprzedawać</t>
  </si>
  <si>
    <t xml:space="preserve">dslusarc@intercars.eu</t>
  </si>
  <si>
    <t xml:space="preserve">1181452946</t>
  </si>
  <si>
    <t xml:space="preserve">5011089</t>
  </si>
  <si>
    <t xml:space="preserve">+48 665 371 223</t>
  </si>
  <si>
    <t xml:space="preserve">1737601200000</t>
  </si>
  <si>
    <t xml:space="preserve">86c1r6prr</t>
  </si>
  <si>
    <t xml:space="preserve">New Tech Elements Sp. z o.o.</t>
  </si>
  <si>
    <t xml:space="preserve">kontakt@gomedia.net.pl 
Pan Przemysław
Sprzedają importowaną elektronikę użytkową z Chin
Obecni są na Allegro, sklep internetowy, emag, erli
Poinformował, że osoba która u nich jest odpowiedzialna za zarządzanie w baselinkerze jest do końca miesiąca na urlopie i nie będą mogli wcześniej zacząć 
Zwroty przyjmują
Klient zapytał, gdzie trafia zwrot, czy najpierw do nas i my wysyłamy do niego, czy od razu do niego trafia 
Czy jeśli chodzi o poziom rabatowania to czy jest jakieś minimum?
TOKEN GREAT →
BLT_20619_6b1e4a4509a79e03530b6f3aa37e64f39c243c3608dd206719654a36eecc43e78f1f80d38bf331ff989e3cfc9fd9ed1157f4db1ef5a506aad1ad1df1fb269823551b64bde3bdb914804766ac94b0f67decf0428e1a6f42644de5322483696909092ce323052128a2653142faca3743ad6eff5e7ec59e3d6c731df1
TOKEN EXTRA →
BLT_20619_fdcfb1cfcfaee2ee9560d6f27140194106721265e3945b180ea221dd0cc3eaecf289265b56d87e1b2f2532b36464254cfbbe15df87ef3fe38ae739ca1ff66678543d407a346b6fbd6ed26c2591350d80d5d340464dc5e9f507b53dc3b8fce8c03b6ba76ba7f022a52b4765cb2345ce79ddde32f006dd3d6fecb9ab
TOKEN SH → BLT_20619_ac6c90698025a62a273a846a6b070a51a7ddac33589ee02f1a3b6d7bcdf25378253f5bba1250118061258fd8ad1ae12c90cb4b36a99cb78e5c66763fe87c9d4e707c7249b5bf513bcfe554b04368efbdc3a81e68f7599973f15c232fa10343b6aa08ff2afe35cb84ec3d19f4f90b8c141f96e0378aeb59768ea50d</t>
  </si>
  <si>
    <t xml:space="preserve">kontakt@gomedia.net.pl</t>
  </si>
  <si>
    <t xml:space="preserve">8792686950</t>
  </si>
  <si>
    <t xml:space="preserve">20619</t>
  </si>
  <si>
    <t xml:space="preserve">+48 575 000 615</t>
  </si>
  <si>
    <t xml:space="preserve">{'id': '86c364cdy', 'name': 'New Tech Elements Sp z o.o.', 'status': 'merchants', 'color': '#87909e', 'custom_type': 3, 'team_id': '4659923', 'deleted': False, 'url': 'https://app.clickup.com/t/86c364cdy', 'access': True}</t>
  </si>
  <si>
    <t xml:space="preserve">86c1qbjbh</t>
  </si>
  <si>
    <t xml:space="preserve">Cannabis Spot sp. z o.o.</t>
  </si>
  <si>
    <t xml:space="preserve">Strona internetowa, Allegro (+ Czechy, Słowacja, Rumunia)
Mieli próby sprzedawania za granicę, ale był problem z produktami, 
Emag - nieistniejący support XD
Na Amazonie próbowali ale wysoka konkurencja, trudne dodawanie produktów, dużo podróbek na rynku
Na ebayu próbowali, dużo lepiej, ale się zniechęcili
Za granicą sprzedawali głównie akcesoria do palenia, 
Z CBD się więcej zarabia, ale są ograniczenia na sprzedaży tego produktu
Token: BLT_1008195_318e9f7f98b41cdb65e860b72432e2b5293933ea496200b78b3928e628ccc530341ec4c2478bce4cc9efe44fbcc269272eb73ddfdac8a7734f0c988ce9ef3194d9c0e2aceaeb9c211524966c68384d75012ce8837e584b523602b0076bbfa789699c00004380a3dda0bd9024b86c0c9cb4fad7394fb6e6f73ce6
Token Great: BLT_1008195_42540ffbec5297d27bd36f32b741b03e5022c33b954856ebea26310a87d15ca3aaef63039bb45b58621705992d6b9d4858e7a2714dbad05141aebd334c25c083f5409c362fc6fe1f33c9a5a586b0304ca8bc8e83637d13d15b79ab0d7ed7911d9ba9f5ce0089709740cb03d67e06f7c8c2e542078d28a7dc4b25
Token Extra: BLT_1008195_ae94900aeff240ea0f56b16c40a37d79df0a90f1a366002062f5ea980fb96261399c2dee2c75827491502b30a57e0ceb6054827b1b28ae4be8e24644cb4e28163133fd07612ae335deecee824fa744ffef03bebdd9f59ab11c87002f196744cec34ab7454cc338fc7a85d95e2b87e2a55463377a753060bfe48c</t>
  </si>
  <si>
    <t xml:space="preserve">dawid@cannabis-spot.pl</t>
  </si>
  <si>
    <t xml:space="preserve">6342974613</t>
  </si>
  <si>
    <t xml:space="preserve">1008195</t>
  </si>
  <si>
    <t xml:space="preserve">+48 729 776 182</t>
  </si>
  <si>
    <t xml:space="preserve">1738724400000</t>
  </si>
  <si>
    <t xml:space="preserve">{'id': '86c34203t', 'name': 'CANNABIS SPOT SPÓŁKA Z OGRANICZONĄ ODPOWIEDZIALNOŚCIĄ', 'status': 'merchants', 'color': '#87909e', 'custom_type': 3, 'team_id': '4659923', 'deleted': False, 'url': 'https://app.clickup.com/t/86c34203t', 'access': True}</t>
  </si>
  <si>
    <t xml:space="preserve">{'id': '86c28zhh5', 'name': 'CANNABIS SPOT SPÓŁKA Z OGRANICZONĄ ODPOWIEDZIALNOŚCIĄ', 'status': 'akceptacja', 'color': '#008844', 'custom_type': None, 'team_id': '4659923', 'deleted': False, 'url': 'https://app.clickup.com/t/86c28zhh5', 'access': True}</t>
  </si>
  <si>
    <t xml:space="preserve">86c1q8tdw</t>
  </si>
  <si>
    <t xml:space="preserve">GT Group Tomaszek sp. z o.o.</t>
  </si>
  <si>
    <t xml:space="preserve">Rozmowa odbyła się z 3 osobami. Jedna z nich zajmuje się baselinkerem od ponad 7 lat
Damian, Mariusz, Maciej
Obecni są na własnych sklepach internetowych, allegro, morele, pigu, erli. 
Mają dosyć sporo różnych produktów np drobnice lub gabarytowe produkty
Wyzwaniem dla nich jest sprzedaż za granicą
Klienci zadali pytania
W jakim modelu działamy, z jakich kont odbywa się sprzedaż
Gdzie wysyłają produkty, czy po jednej sztuce czy zbiorczo do nas ma przesyłka ma trafić
Jacy kurierzy będą odbierać paczki
Czy jesteśmy świadomi, że te ceny im się zmieniają codziennie
20 -25% jest ciężki do zaakceptowania dla nich
Czy zamówienia wliczają się w standardowy abonament baselinker
Czy sprzedajemy w tej cenie którą oni nam zaproponowali?
Czy chcemy jedną FV za cały miesiąc sprzedaży? - kwestia do przegadania, bo nie do końca są za tym
Poinformowani zostali, że prawdopodobnie będzie możliwość wystawiania FV do konkretnego zamówienia, natomiast płatność będzie odbywała się co miesiąc
Dopominają się regulamin, ponieważ wtedy będą mogli między sobą ustalić konkretne szczegóły
Są w stanie nam udostępnić produkty, które ściągają z allegro. Nie są w stanie nam zagwarantować, że te wszystkie produkty są zgodne z wymogami dla danych marketplaców
Przyjmują zwroty nieotworzone 
Klient informuje, że coś im się nie zgrywa z tym co mieli mieć obiecywane, bo jeśli oni będą dropshiperem, czyli będą realizować zamówienia innego sprzedającego to ten dropshiper, który się zaświeci jako możliwa integracja w baselinker connectie to on prowizji za zamówienie nie ma potrącanej, bo nią jest obciążany zawsze sprzedawca - do wyjaśnienia (będą chcieli o tym pogadać na rozmowach negocjacyjnych)</t>
  </si>
  <si>
    <t xml:space="preserve">damian.sobaszek@gtpoland.eu</t>
  </si>
  <si>
    <t xml:space="preserve">8151664972</t>
  </si>
  <si>
    <t xml:space="preserve">18986</t>
  </si>
  <si>
    <t xml:space="preserve">+48 539 737 037</t>
  </si>
  <si>
    <t xml:space="preserve">1739156400000</t>
  </si>
  <si>
    <t xml:space="preserve">86c1q8t40</t>
  </si>
  <si>
    <t xml:space="preserve">Hurtownia Ogrodnicza Bogdan Królik</t>
  </si>
  <si>
    <t xml:space="preserve">BLT_3002122_b2088fa082f0cb88cf47c7d499a745821d70d6623b79cbb0f456b439ace333558a6290d5d6157da999dde7c8527c55675239fb0c1554924ccc04a2d5c4a1a589a20de387ab6f09569d71a95be0eee24f45a7f73af2f5ee4ef9fd81f20e34c6243b58ed3735fafabd5bdf05b02982728f314b010c456ef984e8fb
BLT_3002122_663d845cbc05ec3146899cef59a65f0bd079624e747d4ca76c1a23f6501910ff27322c81bd950ace7c7262a98c8425416ef834019bf4d744db3d1d23503f203e052c5c20bd0a6b8c035435265e0741f1de875f87047337e2bbdc4727025eabfe735b0e0e3ae4975d098514ad41a66dba8ee95eabbe25bea06403
BLT_3002122_1f56edf03e885417bf69754ec764fc15d036da48d7217692c673d6780c2548bfb58f7ff2a2071114041bcaec3a4fcdbef21ebe43622201b22909b9a3c83994364051eae8c01243e4ea375dc5181e17823ccc82d3a5a63044fcf9206c29df8c6eeee09c11113724b8d02d86f680ce468fd994153de72c44e3e8c1
Pan Maciej
Zajmują się produkcją roślin cebulowych
Obecni są na sklepie internetowym, allegro, erli, wcześniej próbowali na amazonie i się wycofali
Pakują przesyłki w kartonach
Chcą się skupić głównie na roślinach
Czy jak będą zmieniać ceny u siebie, to czy to będzie widoczne automatycznie u na?
Nie posiadają wymiarów produktów, natomiast poinformował, że większość na amazonie wystawiał w wymiarze średnicy 12/14 cm
Poinformował, że na żadnym marketplace nie jest wymagane aby zdjęcia były na białym tle jeśli chodzi o rośliny. Dodał, że oni wystawiając produkty, ukazują na zdjęciach postać finalną, nie pokazują cebulek
Zwroty przyjmują do 14 dni, ale ewentualnie może by mogli przyjmować do 30 dni
Czas wysyłki 2 dni, czasem może być nie do zrealizowania, bo np zdarzają się takie przypadki, że towar przyjedzie beznadziejny. Zapytał, czy jeśli coś się sprzeda, a będzie taka sytuacja, to czy mają wysyłać, czy jednak anulować zamówienie. Poinformował, że jak wyślą, to i tak to klient zwróci
Pakują produkty w dniu kiedy jest wysyłka planowana
Zapytał, czy w między czasie można wdrażać inne rynki
Poinformował, że udostępniłby nam na początku produkty które sprzedają się cały sezon
Zapytał, czy mogą sobie utworzyć w katalogu baselinker jakiś magazyn specjalny dla nas i żebyśmy z tego mogli weryfikować te produkty
Poinformował, że przy temepraturze -5 nie wysyłają roślin</t>
  </si>
  <si>
    <t xml:space="preserve">maciej@cebulki-kwiatowe.pl</t>
  </si>
  <si>
    <t xml:space="preserve">7871459633</t>
  </si>
  <si>
    <t xml:space="preserve">3002122</t>
  </si>
  <si>
    <t xml:space="preserve">+48 783 101 024</t>
  </si>
  <si>
    <t xml:space="preserve">{'id': '86c30rnn2', 'name': 'Hurtownia Ogrodnicza Bogdan Królik', 'status': 'merchants', 'color': '#87909e', 'custom_type': 3, 'team_id': '4659923', 'deleted': False, 'url': 'https://app.clickup.com/t/86c30rnn2', 'access': True}</t>
  </si>
  <si>
    <t xml:space="preserve">{'id': '86c2g5qkk', 'name': 'Hurtownia Ogrodnicza Bogdan Królik', 'status': 'akceptacja', 'color': '#008844', 'custom_type': None, 'team_id': '4659923', 'deleted': False, 'url': 'https://app.clickup.com/t/86c2g5qkk', 'access': True}</t>
  </si>
  <si>
    <t xml:space="preserve">86c1q8r9y</t>
  </si>
  <si>
    <t xml:space="preserve">Techrebal</t>
  </si>
  <si>
    <t xml:space="preserve">Mąż z żoną
Mikroskopy, stacje biologiczne, rzeczy do elektroniki do napraw
Emag, Allegro
Nie ma przeciwwskazań do wystawiania na zagraniczne rynki
Pytali o rabaty i o prowizję czy jest od kwoty netto
CSV
Jeden plik z produktami, drugi z zestawami
Tokeny BL:
Techrebal Giordano Mancinelli: 
 Techrebal SH - BLT_10894_b61691cf6c7e185f1c340896fe1d9c6e90c37c053c0c770b2e35aacfb4e7142ec1e5fd329e1455f270d55c2d342558bebffbae9f354d9882db6878defcb60b9fb427f62400c738e91a3b7959e7519f1fde8dab7445002e3cdd3aec0116524efb33d3d81c9eb4cfb4349b0ecb46ea03c597cb1bcf1a6240096626cd
Techrebal GREAT - BLT_10894_a02089db93c865b3530cd63d94760027d56f07f2c39815eb80c29c6848d4e8f1f0980674ab6ba976a0df482e1043a6ef93467486ab9f01a81d894aa7871d053378c6870c57b444a9084ae220e5600046f0deb4523e08bedd6a2561ded9d27bcbf5ad01003503e3ad25e6653adba88739a384c6f34427e3c0b650f2
Techrebal EXTRA - BLT_10894_6e0fe7aa402a64263c06a51dbd813e5badaf340f8ac7fc1029d1cc961dfb323f47868563e85b31f953257b32ac9fef1ebfdb1626c759e2d49c78dc42676601f5875d8aa3209e6036003527cff48b8699c32aa6bda0eef18da2e29a754803080b2429d1d60d97d4481360e84808144cd7d7c5aadacc1e8b32f6d7d7</t>
  </si>
  <si>
    <t xml:space="preserve">techrebal@gmail.com</t>
  </si>
  <si>
    <t xml:space="preserve">7372209823</t>
  </si>
  <si>
    <t xml:space="preserve">10894</t>
  </si>
  <si>
    <t xml:space="preserve">+48 662 121 650</t>
  </si>
  <si>
    <t xml:space="preserve">{'id': '86c36zm6t', 'name': 'Techrebal Giordano Mancinelli', 'status': 'merchants', 'color': '#87909e', 'custom_type': 3, 'team_id': '4659923', 'deleted': False, 'url': 'https://app.clickup.com/t/86c36zm6t', 'access': True}</t>
  </si>
  <si>
    <t xml:space="preserve">86c1q8qw5</t>
  </si>
  <si>
    <t xml:space="preserve">CDATA Krzysztof Ciechomski</t>
  </si>
  <si>
    <t xml:space="preserve">Empik, Erli, Shopee, Allegro (+ zagranicą), zaczynają na Amazonie 
Produkty upominkowe z metalami szlachetnymi, trochę biżuterii
Główna bariera to usługi transportowe - wysokie koszty
Przyjmują zwroty
PasazHandlowy.eu | BL Connect | Shumee: BLT_1002328_17c381da97d30bb65957d97bb5bf2f12fba8b8ee0ee9a9d43ac846a460e390e6e920696c9b3dfa4698609d6bba9af84c0ed067b504a0f9fbf19af1c210e13339cdeccfb4059a416808041994402e22ed3c57bc20fd180ccfed7f36860656d92f1eb53a86281fb4257c72d9ef6f187b0cdd57e50cf64daf8edb94
PasazHandlowy.eu | BL Connect | Greatstore: BLT_1002328_1219e2bbf668a1620e587fe6bb88111e045d61e2fd935349303617a0607e54c9340bce74bac24fcce4dd97a0fe46a7a0745b100eef270857e736de14dd9ff61024df303d44f2d5841c83fca9aee8c60fbfa5efe8f81efde6e6e7919ea92c1304469164ea745e0664a722651fcd464f38724bdf399a0dfe386957
PasazHandlowy.eu | BL Connect | Extrastore: BLT_1002328_2a6e163e41eb831086d26b8210ede503129c12e67c1df8e907d798751017c477fcda2b3d4a2872e1b73061edad98fd9def020a42f7507dae42b3ea36f5d59c7b1953d3ed8d32fa569d412ec3df5a498d054e26c275b5049aaaeb9b415bace36a681d124005da25e28e882a304cabcb2993144424f3b4b3dde947</t>
  </si>
  <si>
    <t xml:space="preserve">sklep@pasazhandlowy.eu</t>
  </si>
  <si>
    <t xml:space="preserve">9461802357</t>
  </si>
  <si>
    <t xml:space="preserve">1002328</t>
  </si>
  <si>
    <t xml:space="preserve">+48 601 337 578</t>
  </si>
  <si>
    <t xml:space="preserve">{'id': '86c2agwjn', 'name': 'CDATA Krzysztof Ciechomski', 'status': 'akceptacja', 'color': '#008844', 'custom_type': None, 'team_id': '4659923', 'deleted': False, 'url': 'https://app.clickup.com/t/86c2agwjn', 'access': True}</t>
  </si>
  <si>
    <t xml:space="preserve">86c1q8qfd</t>
  </si>
  <si>
    <t xml:space="preserve">MATKAM S.C. Mateusz Bodziacki Kamil Sowa</t>
  </si>
  <si>
    <t xml:space="preserve">Kamil - Matkam - 17.01.2025
Rozmowa odbyła się z właścicielami firmy: Kamil i Mateusz Bodziacki
Firma posiada doświadczenie w sprzedaży międzynarodowej. Obecnie sprzedają na rynkach:
Niemcy, Austria, Francja, Włochy, Czechy, Słowacja.
Kraje bałtyckie: Litwa, Łotwa, Estonia.
Działają na platformach marketplace, takich jak:
Amazon, Kaufland, eBay, Pigu oraz inne.
Główne pytania i odpowiedzi
Gdzie będą wysyłane paczki – do CBLOGA czy bezpośrednio do klienta?
Informujemy, że dążymy do tego, aby zamówienia były realizowane bezpośrednio do klienta końcowego, eliminując dodatkowych pośredników.
Na jakich rynkach planujemy sprzedawać ich produkty?
Celem jest sprzedaż na większości rynków europejskich – około 25 rynków.
Czy firma może wystawiać produkty na tych samych rynkach co my?
Tak, firma może równolegle wystawiać swoje produkty na tych samych rynkach. To zależy od ich decyzji.
Co jeśli klient zdecyduje się zrezygnować ze współpracy?
Poinformowaliśmy, że rezygnacja jest możliwa z odpowiednim czasem wypowiedzenia, zgodnie z zapisami regulaminu.
Czy będziemy sprzedawać ich produkty na naszych kontach?
Tak, będziemy wystawiać produkty na kilku kontach marketplace należących do nas.
Klient nie informował o przeciwskazaniach dotyczących wystawiania faktur miesięcznych, prowizji 3%, rabatów na produkty
CSV
Dzień dobry,
przesyłam plik.
Ceny - podane w pliku ceny pokazują ceny mniej więcej z narzutem Allegro, ceny do negocjacji tak jak rozmawialiśmy na spotkaniu.
Stany magazynowe - są aktualne na dzisiaj 04.02.2025, staramy się je uzupełniać na bieżąco.
Wagi produktów - przy produktach wielopaczkowych podana jest suma wag. Większość paczek nie przekracza 30kg, są przygotowane pod transport kurierski. W przypadku cięższych paczek możemy takie produkty oznaczyć dodatkowo, albo uzupełnić wagi i wymiary poszczególnych paczek.
W przypadku pytań proszę o kontakt. Przesyłam też numer bezpośrednio do mnie 696364029.
Przesłany token do podłączenia; BLT_5736_d71b63c5252d79ab58156cfb6fc573c78c53691c1e4415aa30b761d35c7eb36b416464b3eeace0cec5a72ad59d5bda097c57af692f3a8f086fd9d1e6fcf484b6d695979f4714babbc39b2acff5684491840b1612911bf55708240e61c00834134ec469509660ef371e681d8a850452a8837928dd7d52de8dec630ed
BLT_5736_ec675f64f1b426febeb218d8e7fd0e6629bba55cf1068d1dbc08db0bbdd13f649107bbf580c049ce8755c6b04a1b2c60998152b448e918148dca55a5fc0de941ea4e1cc107e8c569f783abbd3735770f2b9938591e5b104ba887d3d948370f8a75f994064dfcda7911987a7f1248b19053b4aea57d16fdfbfd00a65
BLT_5736_c641062b430faa3afa1d00e864e2ca3fbcaa64ade48ab962908a240f727cc66f1afd1354c4ee0fb4c0d86c68be5c818a5aa429ea6f1345981ae488aff77d1c0a54e1cb50770039a57d8501019d1eb3368b3f259068abe47f0f8d51871fc5f7f3ea7309382e8c0e93e8f1600faf49b96074c8b1f902efc3798a7e646</t>
  </si>
  <si>
    <t xml:space="preserve">sklep@matkam.pl</t>
  </si>
  <si>
    <t xml:space="preserve">5632427008</t>
  </si>
  <si>
    <t xml:space="preserve">5736</t>
  </si>
  <si>
    <t xml:space="preserve">+48 883 612 648</t>
  </si>
  <si>
    <t xml:space="preserve">1737082800000</t>
  </si>
  <si>
    <t xml:space="preserve">{'id': '86c365pk3', 'name': 'MATKAM S.C. Mateusz Bodziacki Kamil Sowa', 'status': 'merchants', 'color': '#87909e', 'custom_type': 3, 'team_id': '4659923', 'deleted': False, 'url': 'https://app.clickup.com/t/86c365pk3', 'access': True}</t>
  </si>
  <si>
    <t xml:space="preserve">86c1q8pr5</t>
  </si>
  <si>
    <t xml:space="preserve">MSW Wojciech Król</t>
  </si>
  <si>
    <t xml:space="preserve">Sprzedają wyposażenie łazienek
Obecni są na allegro, erli, ceneo, sklep własny
Kwestia zwrotów jest do omówienia 
Klient zadał pytania 
Czy lista marketplaców jest już określona i będzie widoczna przed rozpoczęciem współpracy
Kwestia produktów gabarytowych, ponieważ sprzedają również takie
Na jakiej podstawie określamy ceny względem allegro, czy będzie to na żywo pobierane
Co w sytuacji, jeśli nie mają produktu na allegro, a chcą sprzedawać za granicą
Klient został poinformowany, że jest to kwestia do przeanalizowania
Co jeśli będą sytuacje, że nie są w stanie określić gabarytu paczki, jak np klient zakupi kilka produktów i waga będzie za duża
Poinformowany został, że wtedy zwraca się do nas z taką sytuacją i my ewentualnie dosyłamy etykietę dodatkową
Klient dopytał, czy w takiej sytuacji ta opcja jest dodatkowo płatna - my poinformowaliśmy, że nie 
Czy klient ma podgląd do tego na jakim marketplace się sprzedał dany produkt czy nie?
Poinformowany został, że prawdopodobnie będzie widoczne, natomiast nie jest to do końca pewna informacja
Ile firm już współpracowało z nami wcześniej?
Czy mamy jakąś stronę, gdzie będzie mógł zobaczyć informacje na temat tego projektu</t>
  </si>
  <si>
    <t xml:space="preserve">sklep@lazienkowe.pl</t>
  </si>
  <si>
    <t xml:space="preserve">6572570380</t>
  </si>
  <si>
    <t xml:space="preserve">15083</t>
  </si>
  <si>
    <t xml:space="preserve">+48 883 708 296</t>
  </si>
  <si>
    <t xml:space="preserve">1738551600000</t>
  </si>
  <si>
    <t xml:space="preserve">{'id': '86c3wta5t', 'name': 'MSW', 'status': 'merchants', 'color': '#87909e', 'custom_type': 3, 'team_id': '4659923', 'deleted': False, 'url': 'https://app.clickup.com/t/86c3wta5t', 'access': True}</t>
  </si>
  <si>
    <t xml:space="preserve">{'id': '86c2urguk', 'name': 'MSW Wojciech Król', 'status': 'akceptacja', 'color': '#008844', 'custom_type': None, 'team_id': '4659923', 'deleted': False, 'url': 'https://app.clickup.com/t/86c2urguk', 'access': True}</t>
  </si>
  <si>
    <t xml:space="preserve">86c1q8nc1</t>
  </si>
  <si>
    <t xml:space="preserve">Hanex.pl Sp. z o.o.</t>
  </si>
  <si>
    <t xml:space="preserve">kody TOKEN dla 3 integracji
Hanex_PL_BLconnect_Super_Merchant_1
BLT_20645_e390f12a4d62dbb546ea7fb358abac21c688f0f6f93e1bca7cb1db3eeefc075323eb98d63cd318514507a2728a196bd8123d96f1b6fbe012752e32097079e3200ce043b1fa642de623f3fe4078b8318746c8db7e258ad3bd65cbf0042af1302a8534b583598b73432c0ec79ac25139bc7b59a27563a0db1e5ab6e2
Hanex_PL_BLconnect_Super_Merchant_2
BLT_20645_7094392f5e5a74e976cc7ffcd287f62f39ce632f297732d6eb82518240f612ad1638a0c57afffe910e244fa2e4f3c95b2685203852d97f0dd5a7706efce1df1aa1a621bf2655ec6b5a0d8ec5645c71f3969d7dfe34651e743691135a95133e6108d06fb935f6e690689c6bdfa3a39d6ae1c8b90a6bc2b2818567b6
Hanex_PL_BLconnect_Super_Merchant_3
BLT_20645_8568acd2fd3f162c57f396a3aad973273ae59269dbd0f990f2202d6e039584144b823cab9fc3dba65d1a25fb0024527850875f81745fd721ebf67e4164fba0290e99f605aea5a4ee815ad748a8cfee3941c46cf8701b3ea838579008a6c6bd2787ba12f7bb7e3c6860312df3f2810d731df55a2ce9005c83c88745
Rafał Hoffman - HANEX
Rafał Hoffman firma Hanex - zajmuje się sprzedażą materiałów budowlanych.
Firma działa na rynkach polskich oraz na platformie eMag.Testowali również działalność na platformie PiGU, ale nie odnieśli tam sukcesu.
Zamówienia złożone przez klientów do godziny 18:00 są realizowane tego samego dnia.
Pytania i kwestie poruszone przez klienta:
Przekazywanie faktur:
Klient zapytał, jak będą przekazywane FV.
Nasza odpowiedź: FV będą przekazywane przez BL Connect.
Umowa kredytu kupieckiego:
Klient pytał, czy będzie sporządzana jakaś umowa kredytu kupieckiego.
Nasza odpowiedź: Umowa kredytu kupieckiego jest kwestią indywidualną do omówienia. My zazwyczaj rozliczamy się po otrzymaniu środków z marketplace.
Zwroty:
Klient chciałby renegocjować zasady dotyczące zwrotów.
Prawa do własności intelektualnej:
Klient wyraził obawy związane z przekazywaniem opisów, zdjęć itp. Zapytał, czy mogą być przez nas wykorzystywane w innym celu.
Nasza odpowiedź: Możliwe jest podpisanie stosownej umowy, aby uregulować te kwestie.
Klient obawia się, że możemy pomijać ich w rozmowach i bezpośrednio kontaktować się z producentami.
Nasza odpowiedź: Naszym celem jest zapewnienie dodatkowej wartości dla klientów, aby pozostali z BaseLinkerem.
/</t>
  </si>
  <si>
    <t xml:space="preserve">rafal.hofman@hanex.pl</t>
  </si>
  <si>
    <t xml:space="preserve">6652303959</t>
  </si>
  <si>
    <t xml:space="preserve">20645</t>
  </si>
  <si>
    <t xml:space="preserve">+48 665 959 179</t>
  </si>
  <si>
    <t xml:space="preserve">1737514800000</t>
  </si>
  <si>
    <t xml:space="preserve">86c1q8n2t</t>
  </si>
  <si>
    <t xml:space="preserve">MIZERA SP. Z O.O. (ID: 2010599)</t>
  </si>
  <si>
    <t xml:space="preserve">1. Charakterystyka działalności klienta:
Doświadczony, prowadzący działalność i zarządzający sprzedażą w innej firmie.
Obecnie sprzedaż odbywa się na rynkach Allegro, Erli, Ceneo.
Specjalizują się w sprzedaży pianek montażowych i farb.
2. Kluczowe kwestie poruszone podczas spotkania:
Dodanie drugiej firmy do projektu:
Klient pytał, czy do projektu można dodać kolejną firmę, której zarządza sprzedażą.
Dane drugiej firmy:
E-mail: sklep@centrumelektryczne.pl
NIP: 8320004179
Nazwa: ANIA BOGUCCY SP Z OO SP. K.
Rabaty na asortyment:
Klient informuje, że rozważy rabaty w przedziale 20-25%.
Informuje, że taki rabat nie będzie możliwy na cały asortyment.</t>
  </si>
  <si>
    <t xml:space="preserve">ppuhmizera@wp.pl</t>
  </si>
  <si>
    <t xml:space="preserve">6040222715</t>
  </si>
  <si>
    <t xml:space="preserve">2010599</t>
  </si>
  <si>
    <t xml:space="preserve">+48 600 057 110</t>
  </si>
  <si>
    <t xml:space="preserve">1737342000000</t>
  </si>
  <si>
    <t xml:space="preserve">86c1q8meu</t>
  </si>
  <si>
    <t xml:space="preserve">Pasjonacizabawek@gmail.com</t>
  </si>
  <si>
    <t xml:space="preserve">Pasjonaci zabawek
1. Charakterystyka działalności klienta:
Firma prowadzi sprzedaż na Allegro.
Rozpoczynają działalność na eMag, z naciskiem na rynek rumuński.
Ogarnięty gość
2. Kluczowe pytania klienta i odpowiedzi:
Czas trwania programu:
Program rozpoczął się w maju
Sprzedaż na kontach BaseLinker:
Tak, sprzedaż będzie prowadzona na naszych kontach BaseLinker.
C
Rodzaje wystawianych produktów:
Do ustalenia z klientem i weryfikacji, jakie produkty będą odpowiednie do sprzedaży.
Okres próbny:
Trwa 6 miesięcy.
Ilość sprzedawców w projekcie:
Zakładana liczba to setki sprzedawców.
3. Uwagi:
Klient ma doświadczenie negocjacyjne, co widać po pytaniach związanych z kwestiami ustaleń. Trzeb będzie się przygotować</t>
  </si>
  <si>
    <t xml:space="preserve">9522214124</t>
  </si>
  <si>
    <t xml:space="preserve">3034699</t>
  </si>
  <si>
    <t xml:space="preserve">+48 512 949 060</t>
  </si>
  <si>
    <t xml:space="preserve">86c1q8kjc</t>
  </si>
  <si>
    <t xml:space="preserve">OMI</t>
  </si>
  <si>
    <t xml:space="preserve">Baselinker Connect SH
BLT_1001950_996415014fe5ddb5a51a43178ef7b687b3d115d4f91bbb318c79a49299bc8a2671e0294008688564ca85eb87cdbe28a0bf921f318f21f56a729163608722d6bf90ea9e090fd6739309562f0dc47bf65ad4bf2a65ba12585f147ed8f90908216e4236a1fa91cba972ee974466afa36124e6bf0fff8150d25d5485
Baselinker Connect GREAT
BLT_1001950_8a0861512670dace106f9b72b9a13444e9006cafe85381683b81fa259e23e18cd5c5a6a9911defc46a6acbedef8b23fa7242ec354f6b979c1dddc5c5fe7e252681d7d03392bdc757244547ffaa4d373aa5b4815b2f4dd139f644cc675fe9a0b93979d14e3d2d8f7a7000e10c34e597a08a4af99eb5dcf911ba6b
Baselinker Connect EXTRA
BLT_1001950_963788bac88b06d861288bba344d5aa0d6671dba5a63dc2f61e4584e9c34ab34e48e722b730d09eef0819a832626130848508dd02b0c1750e7d841cb1eb107ee0798cc9713a072b2c99a59805834c15e2928178d848cdd45dcc93fb93e6d37051843f637303bccf8ed16cafe725c22576c51cd3253dea58dc2e0
Ich adres do zwrotów to: Kasztanowa 44 A/2, 05-816 Michalowice Wies, Polska
Rozmowa odbyła się z Panem Jarosławem, który zajmuje się zarządzaniem sprzedaży w firmie
Obecni są na : allegro, erli, empik
Byli wcześniej na emagu węgierskim, natomiast z powodu błędu z strony baselinker, który udostępnił czas realizacji wysyłki 1 dzień zostali zablokowani na platformie
Zajmują się sprzedażą lamp solarnych, halogenów, kijki nordic walking
Klient zadał pytania
Czy jest możliwość, żeby pieniądze z zagranicznych marketplaców były wcześniej zwracane, ponieważ sprzedają również dosyć drogie produkt po ok 1,5 tyś
Został poinformowany, że raczej nie będzie to możliwe, ale poinformowany został, że dopytam w tej sprawi
Jaki jest sposób wysyłki, czy do magazynu zbiorczego czy bezpośrednio do klienta
Klient zadał pytanie dotyczące reklamacji 
Został poinformowany, że w takich sytuacjach będziemy się kontaktować z nimi i oni decydują czy klient ma zwracać produkt czy jednak nie
Czy jest możliwość, żeby dodać teraz np mniej produktów do katalogu, a jakby chcieli więcej wystawiać to czy będzie możliwość dodania ich do sprzedaży za granicą
Klient zastanawia się nad sprzedażą na rynki niemieckie, ponieważ martwi się o jakieś regulacje i inne w kategorii elektroniki, jak np lampy, które posiadają akumulatory</t>
  </si>
  <si>
    <t xml:space="preserve">omisport@interia.pl</t>
  </si>
  <si>
    <t xml:space="preserve">5342503103</t>
  </si>
  <si>
    <t xml:space="preserve">1001950</t>
  </si>
  <si>
    <t xml:space="preserve">86c1q8k3n</t>
  </si>
  <si>
    <t xml:space="preserve">Nexus Sp. z o.o.</t>
  </si>
  <si>
    <t xml:space="preserve">Szef nie mógł dołączyć - spotkanie przełożone - zapisali się ponownie 28.01.2025
Spotkanie odbyto 3.02.2025
Notatka z spotkania:
Sprzedają produkty fitness
Są obecni na: allegro, decathlon, erli empik, własne sklepy internetowe
Nie prowadzą sprzedaży za granicą
Klient informuje, że część produktów może być problematyczna jeśli chodzi o niemcy np: kamery wifi które sprzedają oni, są w niemczech zakazane + kwestie rejestracyjne jeśli chodzi o BDO we francji
Zwroty przyjmują
Klient zadał pytania
Czy prowizje i inne opłaty są po naszej stronie 
Jak rozliczane są ceny względem allegro, bo ceny mają dynamiczne. Jak wygladają takie zmiany, jeśli by zmienialiby ceny codziennie
Jak rozwiązujemy kwestie instrukcji obsługi do sprzętów która powinna być dostępna w konkretnych dla krajów językach
Czy kwestie podatkowe ich wogóle nie interesują
Czy bierzemy na siebie gospodarkę odpadami
Token połączenia BLC:
SHUMEE -
BLT_1422_d6c874e9372b7dcdca0dc3fb440b9d6d3438076c7259155e6bc49df0bd8535f940941757717e27a3c4d92162927e5f625fb4843c352fb3ab80c4b4594ace30f9011e2783573ab6c6c069edd6f18392752d3a1727a97c033c3c62e92b912e3168883b524870aa6f73d5e00e913b3750797e9a8870009f677ba78c5bf
GERATSTORE - BLT_1422_511e024bca6d6fc2b4d8bf64fa24dbe84b548a4c0fcd44527b52de28fb5101e6b550ff33bb0a9f55812c7ff36b5127fe7927969cda64b576f1d40e6ba66f1bda8f020c955995ea9d8b14e26cd1c88987255ee2e98f5df74d58f6faa8fdba6ee0e6964f09c4d29e4a940dade6d464e2efebbb4cc0f9a705271f930fd
EXTRASTORE - BLT_1422_39560eb997fb92d27af8fc0f16edb9f89d588d55cbfe3617da5ff007689caf6cc05f3d913d405b098b4632a5035c30ed4ca272cf2eb0408d248cfeb5bb32bad90686ed6bde575b52278d46bef0197b34fa00b6f4fef504a25671aacc9ec07cad2a455e691e89497e248bd2aa0fd677e76be75bf51f6a3893a831155
CSV</t>
  </si>
  <si>
    <t xml:space="preserve">nexus.biznes@gmail.com</t>
  </si>
  <si>
    <t xml:space="preserve">1182235547</t>
  </si>
  <si>
    <t xml:space="preserve">1422</t>
  </si>
  <si>
    <t xml:space="preserve">+48 791 003 290</t>
  </si>
  <si>
    <t xml:space="preserve">86c1q8jpr</t>
  </si>
  <si>
    <t xml:space="preserve">Y.O.Holovenko "NS" sp. z o.o. (ID 4033299)</t>
  </si>
  <si>
    <t xml:space="preserve">Jana Cholovenko 
Obecni są na allegro i sklepie internetowym
Sprzedają głównie produkty do paznokci, nożyczki, pilniki, frezy
Zwroty przyjmują - natomiast muszą sprawdzić dokładniej czy niektóre lakiery będą podlegać zwrotu
Informuje, że posiadają również produkty marki których nie można sprzedawać za granicą, ponieważ taka umowa została podpisana z producentem
GS
BLT_4033299_c9155acebd1cb161d1945b6e6847dd83ce5422f18eb00d95c975761921911bfe8e7109a066976b227dbb35b2a5a54f1ec0635e992cf7a797f9b33619bb7ada9faf7c88e075988509be9817ab904ee8b6267c349813b9ba03dba3fc2e7598609d86f32bf2d7ecc598785028c22c94fbdb50ecfc897142725f2d04
ES
BLT_4033299_f86cfc6c0d274cead30f22bdfe296c0d7f397c26a5e03b1b3699b6fbf7ed5a35d49a2b0e0907db232d9e7c31794d34f3af01c9869fda35111328d627e3d8664777b57ecfd649dd6eba1ebb005827aa87c4ab182cfcca05d686fcf830e2341c0de14977b7f371126e855b13fdc2d2a0cf4ad5b3b6a18ddb378c56
SM
BLT_4033299_1ed128de902e04d91c206b201d9005ff7429561bddd0b9aa1a319b65a42cd6f193f7838be7736a06ad133044c0bd4d7f8139e10580b577af30b78f685f7518514fd3f69cbbcfa41fdd694bf0817c6eb9ec96a7ff95b52a77296bc2d91d273a3509d3744d201cdf3971ebe1e5a0998550eee19563c961f05aeb33</t>
  </si>
  <si>
    <t xml:space="preserve">nailshoppl@gmail.com</t>
  </si>
  <si>
    <t xml:space="preserve">7252312352</t>
  </si>
  <si>
    <t xml:space="preserve">4033299</t>
  </si>
  <si>
    <t xml:space="preserve">{'id': '1ed5dfcc-a7f7-465b-bce0-e990a0a6aa23.csv', 'date': '1739867940544', 'title': 'BL__Produkty__domylny_CSV_2025-02-17_21_30.csv', 'type': 11, 'source': 1, 'version': 0, 'extension': 'csv', 'thumbnail_small': None, 'thumbnail_medium': None, 'thumbnail_large': None, 'is_folder': None, 'mimetype': 'text/csv', 'hidden': False, 'parent_id': '91ac9368-75b3-4e87-af8c-76f7a1741856', 'size': 3562585, 'total_comments': 0, 'resolved_comments': 0, 'user': {'id': 60401746, 'username': 'Aleksandra Orzechowska', 'email': 'a.orzechowska@baselinker.com', 'initials': 'AO', 'color': '#ffa727', 'profilePicture': 'https://attachments.clickup.com/profilePictures/60401746_nLJ.jpg'}, 'deleted': False, 'orientation': None, 'url': 'https://t4659923.p.clickup-attachments.com/t4659923/1ed5dfcc-a7f7-465b-bce0-e990a0a6aa23/BL__Produkty__domylny_CSV_2025-02-17_21_30.csv', 'parent_comment_type': None, 'parent_comment_parent': None, 'email_data': None, 'workspace_id': 4659923, 'url_w_query': 'https://t4659923.p.clickup-attachments.com/t4659923/1ed5dfcc-a7f7-465b-bce0-e990a0a6aa23/BL__Produkty__domylny_CSV_2025-02-17_21_30.csv?view=open', 'url_w_host': 'https://t4659923.p.clickup-attachments.com/t4659923/1ed5dfcc-a7f7-465b-bce0-e990a0a6aa23/BL__Produkty__domylny_CSV_2025-02-17_21_30.csv'}</t>
  </si>
  <si>
    <t xml:space="preserve">+48 792 393 781</t>
  </si>
  <si>
    <t xml:space="preserve">1739329200000</t>
  </si>
  <si>
    <t xml:space="preserve">86c1q8j2p</t>
  </si>
  <si>
    <t xml:space="preserve">Crown Trade Michał Piczak </t>
  </si>
  <si>
    <t xml:space="preserve">Brak obecności na spotkaniu 2x
Spotkanie odbyto 3.02.2025
Notatka ze spotkania:
Są producentami dziecięcych artykułów
Obecni na allegro i na własnej stronie internetowej
Klient informuje, że nie ma jako takich przeciwskazań do wystawiania ofert na zagraniczne marketplace, natomiast jeszcze nie rozpracował GPSR
Zaczęli otwierać różne wersje językowe sklepu, żeby wychodzić na rynki zagraniczne
Klient informuje, że wysyłają produkty w ciągu 3 dni roboczych, 2 dni na wysyłkę byłoby ciężką sprawą, natomiast poinformował, że  mogą udostępnić na początku produkty, które mają na stanie, żeby przyspieszyć tą wysyłkę i utrzymać się terminu 2 dni
CSV</t>
  </si>
  <si>
    <t xml:space="preserve">Michal@muminky.pl</t>
  </si>
  <si>
    <t xml:space="preserve">5732837846</t>
  </si>
  <si>
    <t xml:space="preserve">1001243</t>
  </si>
  <si>
    <t xml:space="preserve">+48 577 747 272</t>
  </si>
  <si>
    <t xml:space="preserve">86c1q8hhz</t>
  </si>
  <si>
    <t xml:space="preserve">Mevo Group Sp. z o.o.</t>
  </si>
  <si>
    <t xml:space="preserve">Rozmowa z MeVo
Sprzedaż na platformach:
Firma MeVo prowadzi sprzedaż na swojej stronie internetowej oraz platformach: Allegro, Erli, Empik.
Pytania klienta i odpowiedzi:
Wzór umowy:
Klient zapytał, czy otrzyma jakiś wzór umowy.
Nasza odpowiedź: Zostanie wysłany regulamin dotyczący współpracy.
Odbiory przez kuriera:
Klient pytał, jak będą wyglądały odbiory przesyłek.
Nasza odpowiedź: My będziemy zlecać odbiory paczek na konkretną godzinę, wskazaną przez klienta.
Wybór marketplace:
Klient chciał wiedzieć, czy może wybrać konkretne platformy sprzedażowe, ponieważ ma ograniczenia narzucone przez producenta.
Nasza odpowiedź: Tak, jest możliwość wyboru konkretnych marketplace.
Prowizja 3%:
Klient pytał, czy prowizja 3% jest liczona od cen netto czy brutto.
Nasza odpowiedź: Prowizja jest liczona od cen netto.
Produkty do udostępnienia:
Klient zapytał, jakie produkty może nam udostępnić..
Wymagania dotyczące sprzedaży:
Klient pytał, czy mamy jeszcze jakieś dodatkowe wymagania dotyczące sprzedaży.
Poinformowaliśmy, że dodatkowo trzeba być w kontakcie e-mail
CSV
Dzień dobry
W załączeniu lista produktów zgodnie ze specyfikacją.
Pozostaję do dyspozycji w przypadku pytań.
Pozdrawiam,
Jacek Szczepanik
+48 729 991 393
TOKEN EXTRA: BLT_3006184_83285a1b0187cc2bc4222a2dc12a5eb1b40e9744948b60408447b321964424b46ad5908eeffa2cec69d439d82047a2d4b5405825e2ab674af2b3552b72cf2ad18193b191235d487de52a6c71f62d0dc1b362dca61e663424b24f2a586c08d5d6058a4d459c9bf923ca32bc1e41b63762cdeb6163f63553eceb08
TOKEN GREAT: BLT_3006184_1ad989cdcf5ff6b9988c153b566aa70807cddc9e99a93519181cc0c614b1554fc3dd693967f9e4f627701e0c0a1e6fa8310d9b86d50940ed99116f256f4717d8daca889c3ca87147bd29e103a38e06b89302ae5a408be00c3f737d03c0283ab17dde339f0421de7d75e3877ae7ae9c9bdbe266c6be2781d4e5aa
TOKEN SH:
BLT_3006184_232a0a1e5d33251fb9504164f95b54c0a41906dbb209b4bd3f4cbf8bbddaeb420a8732f45a074ec85973e474b8e491dd6d3922e523f748c7b522c9c860223d457ad24695e096b264229ddcd1355e1343c079d45e39acf9d34f9c5669b3dbf90b194dcfc1c597ac16401eb3629522383cff2916fd4142cc96d111</t>
  </si>
  <si>
    <t xml:space="preserve">mevo@mevosklep.pl</t>
  </si>
  <si>
    <t xml:space="preserve">9372748521</t>
  </si>
  <si>
    <t xml:space="preserve">3006184</t>
  </si>
  <si>
    <t xml:space="preserve">+48 729 991 393</t>
  </si>
  <si>
    <t xml:space="preserve">1737946800000</t>
  </si>
  <si>
    <t xml:space="preserve">{'id': '86c2hc3xy', 'name': 'Mevo Group Sp. z o.o.', 'status': 'merchants', 'color': '#87909e', 'custom_type': 3, 'team_id': '4659923', 'deleted': False, 'url': 'https://app.clickup.com/t/86c2hc3xy', 'access': True}</t>
  </si>
  <si>
    <t xml:space="preserve">86c1q8g6h</t>
  </si>
  <si>
    <t xml:space="preserve">Roger Kaźmierczak R&amp;A</t>
  </si>
  <si>
    <t xml:space="preserve">Rozmowa odbyta z pracownikiem, który zajmuje się wszystkim w firmie - Radosław
Obecni są na allegro, erli, sklep internetowy, do emaga się przymierzają
Sprzedają wszystko co dla lakierników, spraye, szpachly, kombinezony, pasty do detailingu
Pytania
Klient zadał pytanie o zwroty
Klient zapytał w jaki sposób będziemy potrącać prowizję
Klient zapytał jaki rabat na start mają nam dać minimum
Czy jest lista marketplace
Klient informuje, że nie za bardzo można podobno wysyłać produkty ich za granicę, ponieważ 60% stanowią u nich lakiery, spraye, podkłady itp
Mają stałe podjazdy kurierów: Inpost, dpd, wysyłam z allegro, orlen paczka
Zwroty przyjmują
token: BLT_2010396_e5cb1c4b6cce31f1b54df7ca46e7eedf8be4348f9bce8ae207865f66f2131509820276c5fcc165d5fb5b35490ffa199a0577788ba0abcaabb23ce5552bde98abb382562c321bf0de659bfd7b6847b389e80e69f8d273e94ba5c7934216e40ce392c9a22c641f7af12eb0cc3e32b2972b49f29e2da61f068bcf83
Shumee_GREAT
BLT_2010396_853bc64120a27dc64e5f7a3c4ceaee1874d7d70e26978fc2c53e534d337008fbc4da661c53d2b170dedcf4aa0b0a329060df19da110b41a64f7478d5cc26d1deb00a35ba61fdbb82ad42390b4cbd9a1612a685dbfe6a217fe1eb861c3b0f429e2f3eefed00e72514f2448afb2230f0a94bb0501927d1ac8b9275
Shumee_EXTRA
BLT_2010396_3fea761684d07d33691e95310663dae3315713834ad7a1eeb4b7d503b6cc4c7e7a648bdc12be87e9b2c6fbafd8e87058de4d9d6ea268e4b2568c13570f6547c472d7eacf82ff48dd40cc3246e73b40a6c0662e879c97144acac33085a9894a5280c71da5f20430d7d1dfa0d01bf65ae632bed1faa0a7003e0f8e</t>
  </si>
  <si>
    <t xml:space="preserve">lakiernik.sklep@gmail.com</t>
  </si>
  <si>
    <t xml:space="preserve">6991921832</t>
  </si>
  <si>
    <t xml:space="preserve">2010396</t>
  </si>
  <si>
    <t xml:space="preserve">{'id': '9962ce3b-0ca8-4458-aaad-4e5ef67661cc.csv', 'date': '1739892849605', 'title': 'BL__Produkty__domylny_CSV_2025-02-18_15_51.csv', 'type': 11, 'source': 1, 'version': 0, 'extension': 'csv', 'thumbnail_small': None, 'thumbnail_medium': None, 'thumbnail_large': None, 'is_folder': None, 'mimetype': 'text/csv', 'hidden': False, 'parent_id': '91ac9368-75b3-4e87-af8c-76f7a1741856', 'size': 82359, 'total_comments': 0, 'resolved_comments': 0, 'user': {'id': 60401746, 'username': 'Aleksandra Orzechowska', 'email': 'a.orzechowska@baselinker.com', 'initials': 'AO', 'color': '#ffa727', 'profilePicture': 'https://attachments.clickup.com/profilePictures/60401746_nLJ.jpg'}, 'deleted': False, 'orientation': None, 'url': 'https://t4659923.p.clickup-attachments.com/t4659923/9962ce3b-0ca8-4458-aaad-4e5ef67661cc/BL__Produkty__domylny_CSV_2025-02-18_15_51.csv', 'parent_comment_type': None, 'parent_comment_parent': None, 'email_data': None, 'workspace_id': 4659923, 'url_w_query': 'https://t4659923.p.clickup-attachments.com/t4659923/9962ce3b-0ca8-4458-aaad-4e5ef67661cc/BL__Produkty__domylny_CSV_2025-02-18_15_51.csv?view=open', 'url_w_host': 'https://t4659923.p.clickup-attachments.com/t4659923/9962ce3b-0ca8-4458-aaad-4e5ef67661cc/BL__Produkty__domylny_CSV_2025-02-18_15_51.csv'}</t>
  </si>
  <si>
    <t xml:space="preserve">+48 517 624 900</t>
  </si>
  <si>
    <t xml:space="preserve">86c1q8df6</t>
  </si>
  <si>
    <t xml:space="preserve">Homedecco Paweł Bieniek</t>
  </si>
  <si>
    <t xml:space="preserve">1) ID: 3011704 (Homedecco) SM:
BLT_3011704_3835aeab5091af5e5cae2f696f6920d43f51cf149e6d088c57a0979ca710de14d6c1055b44ca5b61711789823434b7cf7c707212aa8d2b8e150549c3e86ff189f8ccb8e2177824556b2cf3a9dc0e439c5d87f9e94c034a6ec5a82a4b07ed2684e83b901b15b3b8114b8b555770d9f047a1977ec3c87e6c58c830
2) ID: 3011704 (Homedecco) GREAT:
BLT_3011704_010d836367473d50bd582d60a0fe18605d1d83ab7cafbbf368e73fbe9e66503b9be7dd6a1d29e5f17c223f953bfc29243c5d221e6d9b017c492a19e390055e05832f211b6d1c9c858d9701b1c94c2c3394c6a0ff4271119e0d16675aee4360ce4397c0fcb159c3d5bfcea71caa0f9cd120641724b5cbc8cb88ad
3) ID: 3011704 (Homedecco) EXTRA:
BLT_3011704_439a5bb59f31fde3af894de708e76205f112669a0779c8e83303e9b63cc93205a3ebaff92c13c5098aab33372f895fba6a8a2a45baf9f89b6ba83660ea9907f232b52aa6a27a31ab7e78d8105d177a650964bfd49d197d661ae7a3e60ca5720937a97a1543becf2b7353ac1763c3594d42d849aa0fdce0e57477</t>
  </si>
  <si>
    <t xml:space="preserve">kontakt@homedecco.pl</t>
  </si>
  <si>
    <t xml:space="preserve">8681059316</t>
  </si>
  <si>
    <t xml:space="preserve">3011704</t>
  </si>
  <si>
    <t xml:space="preserve">+48 607 693 329</t>
  </si>
  <si>
    <t xml:space="preserve">{'id': '86c4xxcxm', 'name': 'Homedecco Paweł Bieniek', 'status': 'merchants', 'color': '#87909e', 'custom_type': 3, 'team_id': '4659923', 'deleted': False, 'url': 'https://app.clickup.com/t/86c4xxcxm', 'access': True}</t>
  </si>
  <si>
    <t xml:space="preserve">{'id': '86c4mvvbp', 'name': 'Homedecco Paweł Bieniek', 'status': 'akceptacja', 'color': '#008844', 'custom_type': None, 'team_id': '4659923', 'deleted': False, 'url': 'https://app.clickup.com/t/86c4mvvbp', 'access': True}</t>
  </si>
  <si>
    <t xml:space="preserve">151</t>
  </si>
  <si>
    <t xml:space="preserve">173</t>
  </si>
  <si>
    <t xml:space="preserve">86c1q8b1z</t>
  </si>
  <si>
    <t xml:space="preserve">Jakub Drozdowski</t>
  </si>
  <si>
    <t xml:space="preserve">Alisa - żona Pana Jakuba.
Sprzedaż głównie do ukraińskich i polskich salonów beauty.
Stylizacja do paznokci, lakiery. Zajmuje się też hurtem. 
Przedstawiciel 2 ukrainskich marek. 3ci producent, exclusivity na Polskę, negocjacje z 4 producentem.
Porządek w firmie, wszystkie dokumenty i certyfikaty dostępne. Terminowe wysyłki.
Token do podłączenia: BLT_3029052_e5738123f8c6fd8b3c6d8f2209f88bcb2bdfff2e1d1716836debde33a030dc27fab44e893f27776e9d027b03a7a9a4de3f220e220d2c232d798e755360adfdc7171882b227a78ce54e7ec9b25c575850c96da689ab7afc0b8288e222c3a790ff14820095a2fb56f7fc993a92db9834292f8cf2d511de10a22eb7
BLT_3029052_8c5ce8db819da843bbce49a3a70775127a4d3d05cd996361c36a6d6081185b81e997ededba4f2295ec6bab3d630bdc7c574592f01d574d3c259d093eda28b5f97aca1c83c6845202e41d79bcea9280d00a847cfbbacb7d318ade574da1a47c81b28bb3643e0db826dfce703e1f2056746e7e9e14fab77d8e9132
BLT_3029052_c05ee7d7551cf0563bbb481a7b86289d98f4ac5a3cfe7b12f3ed8a85ca72a20f48c1d1fa9fab9dbc929c87f93051eab4300e64c9bb182fd12fda9d1001d427c7178393947d5ede48d038db0609108deed18c19aa7c53469eb7b5b71efec1ef0fd3242c4de858b3f035c6e9280b6d6d63664df8c1ca2c191d5f3b</t>
  </si>
  <si>
    <t xml:space="preserve">alisasorokina@icloud.com</t>
  </si>
  <si>
    <t xml:space="preserve">5851445176</t>
  </si>
  <si>
    <t xml:space="preserve">3029052</t>
  </si>
  <si>
    <t xml:space="preserve">{'id': '5b01e525-cd54-4e5c-801e-4f57bbbfe707.csv', 'date': '1739868167011', 'title': 'BL__Products__default_CSV_2025-02-18_08_38 2.csv', 'type': 11, 'source': 1, 'version': 0, 'extension': 'csv', 'thumbnail_small': None, 'thumbnail_medium': None, 'thumbnail_large': None, 'is_folder': None, 'mimetype': 'text/csv', 'hidden': False, 'parent_id': '91ac9368-75b3-4e87-af8c-76f7a1741856', 'size': 1865918, 'total_comments': 0, 'resolved_comments': 0, 'user': {'id': 60401746, 'username': 'Aleksandra Orzechowska', 'email': 'a.orzechowska@baselinker.com', 'initials': 'AO', 'color': '#ffa727', 'profilePicture': 'https://attachments.clickup.com/profilePictures/60401746_nLJ.jpg'}, 'deleted': False, 'orientation': None, 'url': 'https://t4659923.p.clickup-attachments.com/t4659923/5b01e525-cd54-4e5c-801e-4f57bbbfe707/BL__Products__default_CSV_2025-02-18_08_38%202.csv', 'parent_comment_type': None, 'parent_comment_parent': None, 'email_data': None, 'workspace_id': 4659923, 'url_w_query': 'https://t4659923.p.clickup-attachments.com/t4659923/5b01e525-cd54-4e5c-801e-4f57bbbfe707/BL__Products__default_CSV_2025-02-18_08_38%202.csv?view=open', 'url_w_host': 'https://t4659923.p.clickup-attachments.com/t4659923/5b01e525-cd54-4e5c-801e-4f57bbbfe707/BL__Products__default_CSV_2025-02-18_08_38%202.csv'}</t>
  </si>
  <si>
    <t xml:space="preserve">+48 730 351 380</t>
  </si>
  <si>
    <t xml:space="preserve">86c1q8aej</t>
  </si>
  <si>
    <t xml:space="preserve">PRIME TECH SPÓŁKA Z OGRANICZONĄ ODPOWIEDZIALNOŚCIĄ</t>
  </si>
  <si>
    <t xml:space="preserve">80% sprzedaży Allegro, 10% erli, 10% emag rumunia
Bardzo zainteresowani programem, bo chcą wyjść za granicę ale nie mają czasu, lubią BL ;)
Głównie branża moto, hurtownia motoryzacyjna i elektroniczna
120k SKUs moto, największy obrót na 500 produktach, elektro też kilkadziesiąt tys SKus
Magazyny w Wwa i Mszczonów
Producent marek bedtime - innowacyjna pościel i tellstime - projektory dla dzieci
Pytania: 
Jak połączyć to systemowo, żeby ceny i stany synchronizowały się przez Allegro? - do doprecyzowania na spotkaniu tech
CSV
Token do podłączenia 
BLT_2000320_d4ff93dedafa3393827298c34278fdae47577138504ccf291897b64e1e35ef02f751716af39c118fb7ea0af8acc65a38b49eb571aabe485e9de561ae45b45942b85e81969c27a2716c9a58cf789683c87f65209560ffd1e0c0ab028addf44d46e5df2a0aa5ee78b00ee76ba5b90d013dae2b78a1bb84f0ecbbf4
Token 2 
BLT_2000320_e136b7740785d86712ef120a73f9e242e9f6bc0a49fb54b32302cd0e0561b9601f72b2d38cc961f9678e508504f6230657d9b97965dd79e96ef553fa85240689f08384c070232e74dd9b0f58a2236d8538be131e362232d3b8ae2a0cc5be132f9078cd3ee814925d9bd3f88de5274d5cebb8562ca58170e9b6a5
Token 3 
BLT_2000320_0db51445e5e9e2cc76aacfa217c7f39b66c8b9d6276ca239723214271f3e42342120ff661157d32396be7257d7abc0c243583278ca901104f2c34f8e0e1fef057eb78472b6610bb9b90994a9ec01e6b72dd06bbdf9828b52e5d159db9b8f16428c13f0662ddb7900a71b804911ec667d65b75ef26261e5a43fb2
30.04 Wpisany na spotkanie techniczne, bo sami nie są wstanie sobie poradzić.
03.06 Ich magazyn nie aktualizował stanów magazynowych. Stworzyli katalog, w których umieścili produkty, i tutaj aktualizują się stany. Od 3 lipca do 27 lipca nie będą prowadzić sprzedaży, z końcem lipca ruszają.</t>
  </si>
  <si>
    <t xml:space="preserve">info@primetrade.pl</t>
  </si>
  <si>
    <t xml:space="preserve">7010489940</t>
  </si>
  <si>
    <t xml:space="preserve">2000320</t>
  </si>
  <si>
    <t xml:space="preserve">+48 660 401 401</t>
  </si>
  <si>
    <t xml:space="preserve">1737687600000</t>
  </si>
  <si>
    <t xml:space="preserve">86c1q8a3c</t>
  </si>
  <si>
    <t xml:space="preserve">PHOTHO Tomasz Sergej</t>
  </si>
  <si>
    <t xml:space="preserve">Nie pojawił się na spotkaniu 31.01.2025
Rozmowa 7.02.205
Obecni głównie na allegro, empik, ebay - niemcy
Zajmują się sprzedażą toreb, portfeli, plecaków, i innych akcesorii galanteri osobistej
Nie mają żadnych ograniczeń co do sprzedaży na zagranicznych marketplace
Przyjmują zwroty
Klient zadał pytania w sprawie reklamacji, zwrotów - jak to wygląda
Zadał pytanie o kwestie wystawiania FV  - docelowo fakturowania per zamówienie ale płatności będą dokonywane 30 dni od daty zamówienia
Zapytał gdzie będzie widoczna etykieta 
Rabat 5%
Super Merchant - SH - BLT_10731_5194ad6a9e608916e14d151405540563136962c0edce4d684af77f65be4e28a10a1ec21f6ca88b68826765cb713b01ebec060a2ade18c769c6437d6c9e80b07d27be6317aa2a5326e4547a7b1b1abae4d79812003c337f87da32c304cc86daf37e9bfbf7945cc97811af252da515ddb34cb1746662800ffeec7741
GREAT - BLT_10731_7d67b43b188fd768f0ceb5aa21ff6ae1031b67c2f16b4c415ac752e88683e4ad3b2e17e57aed3f382e8a5fd6562c9ef7e9e3b6050e5d1f1c717ff688540fea881758442a8a38034d9d375fa9a391fd1978412e289793d96c93a4a21636975298fbdb89319dacc670f567f6bde230e8fb7994e26fab993723a0b56e
EXTRA - BLT_10731_22ec4eb31cfa4e70418cecc533d426f07a9586b0d62b72283709226e607616b6b7c38717c4b12d8d42d5e7c15f22ff63f9ffcf82b4a0742b83c2d84adef825fca1f523adcc778e36473bab8b1354a8c529ac419f109e1816f4f53c9c4ba7211403e68a447ff052b98db6a8ea312e59c34ce0d213f7d168c1fcf2a4
Prosi o info czy wszystko z produktami się zgadza, jeśli tak doda resztę produktów.</t>
  </si>
  <si>
    <t xml:space="preserve">info@photho.pl</t>
  </si>
  <si>
    <t xml:space="preserve">9552220945</t>
  </si>
  <si>
    <t xml:space="preserve">10731</t>
  </si>
  <si>
    <t xml:space="preserve">+48 500 264 033</t>
  </si>
  <si>
    <t xml:space="preserve">1738292400000</t>
  </si>
  <si>
    <t xml:space="preserve">86c1q89r7</t>
  </si>
  <si>
    <t xml:space="preserve">Metalmedia Jakub Siwiec</t>
  </si>
  <si>
    <t xml:space="preserve">Nie pojawił się na spotkaniu 13.02.2025</t>
  </si>
  <si>
    <t xml:space="preserve">info@metalmedia.pl</t>
  </si>
  <si>
    <t xml:space="preserve">8732931245</t>
  </si>
  <si>
    <t xml:space="preserve">16576</t>
  </si>
  <si>
    <t xml:space="preserve">+48 793 370 580</t>
  </si>
  <si>
    <t xml:space="preserve">86c1q89g5</t>
  </si>
  <si>
    <t xml:space="preserve">FILMAL SPÓŁKA Z OGRANICZONĄ ODPOWIEDZIALNOŚCIĄ</t>
  </si>
  <si>
    <t xml:space="preserve">Shumee
BLT_4003020_68c6a78e738c78593ba3ee9c3cff8d14d08a88a90f3aa9771485df8d52cdb7c50d662861bec9e81cf1d5d95c401d6d26062c9ac84dd5dbdebd7b539f8b2a7810010d8f18b71036a57176ecd6b1c8b821fd1673d09c42a0cf5cad69e97f42660b145eef9aa079e8f92871bb448298a9ba4eca9865a74fdec07483
Grate 
BLT_4003020_e6ac8faa224ca7cf931fdaa6014eae1e03ad16bef64d233bfcb31d3b517123bc50c662bf1a41ef3b730f41a84c1d369c8e8dd37e4603adb04e7fa0ef01b1620e87f7080cfffec42a1ccf9eb5c98fe30e17a27e82f95979098c122c94d81154e01ef6bf95fb831192229df5d24d30ba970c145792ea23dca206a7
Extra
BLT_4003020_0b4d7834d56102d543496c8ac850ef559a66b80e88c2f9578b532f5edbd1fe47e988a0864d67de9ae6b954c44867bebe66ffabb1761f7e1d61fe3b99cc043b74196e62ec058181e3aa8fef4c1a4e4e53d0c42ab5e6d341c4c6896bb57e9525208d5fdead8b511d16a03e47d2928486cebd8d891252e6fcd98248
Obecni są na allegro, kaufland,empik, olx, sklep internetowy
Sprzedaż prowadzą od 3 lat
Handlują artykułami sportowymi, fitness, kategorie turystyczne 
około 70 % produktów to są gabaryty
Mają podobno Connecta
Przyjmują zwroty
Mają stałe podjazdy kurierów 
Klient zadał pytanie czy można w trakcie dodawać nowe produkty do katalogu?
Zapytał kto odpowiada na pytania klientów zagranicznych</t>
  </si>
  <si>
    <t xml:space="preserve">filmalspzoo@gmail.com</t>
  </si>
  <si>
    <t xml:space="preserve">1990127532</t>
  </si>
  <si>
    <t xml:space="preserve">4003020</t>
  </si>
  <si>
    <t xml:space="preserve">+48 886 845 282</t>
  </si>
  <si>
    <t xml:space="preserve">{'id': '86c2cx9wh', 'name': 'FILMAL SP. Z O.O.', 'status': 'akceptacja', 'color': '#008844', 'custom_type': None, 'team_id': '4659923', 'deleted': False, 'url': 'https://app.clickup.com/t/86c2cx9wh', 'access': True}</t>
  </si>
  <si>
    <t xml:space="preserve">86c1q890b</t>
  </si>
  <si>
    <t xml:space="preserve">REGIS Sp. z o.o.</t>
  </si>
  <si>
    <t xml:space="preserve">Token do podłączenia
BLT_1005185_e15854ae6f6b4fd56c360daf38d2308ff163bec94a80717ce20d5d8651ddc801725915074432b139d93f4991ac8d296f3fab514bb37c6c1c12d3b0f5cb0a90be76d4789a1d5f21624eaf211bb4b23de3ae0ac17209fafe84bd9f792fcfee4a07627ef8f589d113474445afb5eca836781224e40d32ab4536491c
Dwa dodatkowe tokeny 
BLT_1005185_d1557ca94fa817033e62e9e9b93e4d4ca735564d606a70a281d391277a46951a077a7e792e0f1a25f7162958abd43b47b5044037e93da1f377598c7eccb540bc5a7bd8943c35afc98df5a55d23fd3e2f08e7c127cdc5f64b94749f2692258a09ea7279994056725219f7da850cfb948f1aa88dd506af81bbe1dd
BLT_1005185_3392db90618ce50bdff693ffc3e6466cc9495565e1a15b3d1e947529b274fceffa6e97446a882d64de400542abbd557228c53e38fd46c13cf42361f7c16efc82ca0961e4d7dc3f10f0b2461f449f60ca9ca4b07659e7d48509d53b776bfb817d59f7f5372937c3ed5c06ef7d442d6c62ed1c6c0fb8f7e8af63c8</t>
  </si>
  <si>
    <t xml:space="preserve">konrad.klos@regis.com.pl</t>
  </si>
  <si>
    <t xml:space="preserve">6830007537</t>
  </si>
  <si>
    <t xml:space="preserve">1005185</t>
  </si>
  <si>
    <t xml:space="preserve">{'id': '9692510b-6414-4fd2-99c4-3e27d751434f.csv', 'date': '1739799090818', 'title': 'Konkret-SuperMerchant-CSV.csv', 'type': 11, 'source': 1, 'version': 0, 'extension': 'csv', 'thumbnail_small': None, 'thumbnail_medium': None, 'thumbnail_large': None, 'is_folder': None, 'mimetype': 'text/csv', 'hidden': False, 'parent_id': '91ac9368-75b3-4e87-af8c-76f7a1741856', 'size': 104152, 'total_comments': 0, 'resolved_comments': 0, 'user': {'id': 94504248, 'username': 'Marta Szczepaniak', 'email': 'm.szczepaniak@supermerchant.base.com', 'initials': 'MS', 'color': '#ff897f', 'profilePicture': None}, 'deleted': False, 'orientation': None, 'url': 'https://t4659923.p.clickup-attachments.com/t4659923/9692510b-6414-4fd2-99c4-3e27d751434f/Konkret-SuperMerchant-CSV.csv', 'parent_comment_type': None, 'parent_comment_parent': None, 'email_data': None, 'workspace_id': 4659923, 'url_w_query': 'https://t4659923.p.clickup-attachments.com/t4659923/9692510b-6414-4fd2-99c4-3e27d751434f/Konkret-SuperMerchant-CSV.csv?view=open', 'url_w_host': 'https://t4659923.p.clickup-attachments.com/t4659923/9692510b-6414-4fd2-99c4-3e27d751434f/Konkret-SuperMerchant-CSV.csv'}</t>
  </si>
  <si>
    <t xml:space="preserve">+48 609 001 937</t>
  </si>
  <si>
    <t xml:space="preserve">{'id': '86c2etwnz', 'name': 'UNIPRO Sp. z o.o.', 'status': 'merchants', 'color': '#87909e', 'custom_type': 3, 'team_id': '4659923', 'deleted': False, 'url': 'https://app.clickup.com/t/86c2etwnz', 'access': True}</t>
  </si>
  <si>
    <t xml:space="preserve">86c1q87zf</t>
  </si>
  <si>
    <t xml:space="preserve">HLO.PL Robert Zięba</t>
  </si>
  <si>
    <t xml:space="preserve">biuro@hlo.pl
Robert Ozięba - rodzinkowo.pl (chętny za bardzo :) )
Najbardziej sprzedające się produkty.
HLO_246
HLO_1287
HLO_1288
HLO_1289
HLO_1252
HLO_89
HLO_90
HLO_577
HLO_1081
HLO_1090
HLO_834
HLO_956
HLO_963
HLO_1004
HLO_1003
CSV
Poinformował, że zaczyna od samych breloków
Tokeny do podłączenia:
BLT_1007183_765638c88c28910ef1880086ef898e5f2d2d446e2e551fedd2cfe9545bede7defd35125514c97745c14c32e49356ee748115cd557372da6406f892307cc6ee9d2cf5d34c51d93dbfd495e65de9c849dad39adf42a5d944583d8868fba696c10a5c1779d0c2200813f2b7670d4b8572ce1a060ba82959b6a5799b
BLT_1007183_f3464807f8f5a2a062bd62df588fdeff9e500e1e1ab7a2423c100e9f1b245367bae67cb8095d6854a21aae6e321788f4cdf3e12927da85cabd1a3df9abf6ece2c599a1b997330ed2dbc5122a35402d144ae8805baed103177c0399b06d41262de37ee43b71e756829514986e662937c4ba4a6f3d0cbe26ce95c4
BLT_1007183_b864cadc9b79be5d010958dc7e88010c7b4b96444c7732eecd7aaad1a567e5e90be39430b02b37fb7a8be24bb257653a436fcac33c9c8c52e5c1b8e2d6e86701830fff2fd7bebb718979b0a2ea88d73c3679d5c8ca88d0db43c7ee02be05ec7248ff26bdabc50139c49ba216cb221ce28ac051d8ab497957633d</t>
  </si>
  <si>
    <t xml:space="preserve">biuro@hlo.pl</t>
  </si>
  <si>
    <t xml:space="preserve">6812006102</t>
  </si>
  <si>
    <t xml:space="preserve">1007183</t>
  </si>
  <si>
    <t xml:space="preserve">{'id': '1c14cabd-9d71-4f0a-b1c1-97583511dfa7.csv', 'date': '1739887434729', 'title': 'BL__Produkty__domylny_CSV_2025-02-12_16_25.csv', 'type': 11, 'source': 1, 'version': 0, 'extension': 'csv', 'thumbnail_small': None, 'thumbnail_medium': None, 'thumbnail_large': None, 'is_folder': None, 'mimetype': 'text/csv', 'hidden': False, 'parent_id': '91ac9368-75b3-4e87-af8c-76f7a1741856', 'size': 207560, 'total_comments': 0, 'resolved_comments': 0, 'user': {'id': 60401746, 'username': 'Aleksandra Orzechowska', 'email': 'a.orzechowska@baselinker.com', 'initials': 'AO', 'color': '#ffa727', 'profilePicture': 'https://attachments.clickup.com/profilePictures/60401746_nLJ.jpg'}, 'deleted': False, 'orientation': None, 'url': 'https://t4659923.p.clickup-attachments.com/t4659923/1c14cabd-9d71-4f0a-b1c1-97583511dfa7/BL__Produkty__domylny_CSV_2025-02-12_16_25.csv', 'parent_comment_type': None, 'parent_comment_parent': None, 'email_data': None, 'workspace_id': 4659923, 'url_w_query': 'https://t4659923.p.clickup-attachments.com/t4659923/1c14cabd-9d71-4f0a-b1c1-97583511dfa7/BL__Produkty__domylny_CSV_2025-02-12_16_25.csv?view=open', 'url_w_host': 'https://t4659923.p.clickup-attachments.com/t4659923/1c14cabd-9d71-4f0a-b1c1-97583511dfa7/BL__Produkty__domylny_CSV_2025-02-12_16_25.csv'}</t>
  </si>
  <si>
    <t xml:space="preserve">+48 722 250 705</t>
  </si>
  <si>
    <t xml:space="preserve">1738638000000</t>
  </si>
  <si>
    <t xml:space="preserve">86c1q87em</t>
  </si>
  <si>
    <t xml:space="preserve">HIMART S.C. Ignacyk Konrad, Ignacyk Maksymilian</t>
  </si>
  <si>
    <t xml:space="preserve">Himart.pl
Sprzedaż elektronarzędzi, wspólnicy i bracia.
Firma istnieje od 3 lat. Działa głównie na Allegro. Rozwijają własny sklep online.
Działają na Amazon Niemcy (początki) - ok. 10-50 zamówień dziennie. 
Wcześniejsze doświadczenia w Amazonie. 
Kto odpowiada za regulacje związane z elektroniką?
LUCID, WEE. Raport (baterie, folie, narzędzia, opakowania, elektrośmieci). 
Koszt logistyki. 
KWIECIEŃ 2025</t>
  </si>
  <si>
    <t xml:space="preserve">biuro@himart.pl</t>
  </si>
  <si>
    <t xml:space="preserve">8681989185</t>
  </si>
  <si>
    <t xml:space="preserve">3011001</t>
  </si>
  <si>
    <t xml:space="preserve">+48 884 686 660</t>
  </si>
  <si>
    <t xml:space="preserve">{'id': '86c4ayvh6', 'name': 'HIMART S.C.', 'status': 'akceptacja', 'color': '#008844', 'custom_type': None, 'team_id': '4659923', 'deleted': False, 'url': 'https://app.clickup.com/t/86c4ayvh6', 'access': True}</t>
  </si>
  <si>
    <t xml:space="preserve">133</t>
  </si>
  <si>
    <t xml:space="preserve">86c1q83r1</t>
  </si>
  <si>
    <t xml:space="preserve">ELAVIA B. BĄK I M. FIUK</t>
  </si>
  <si>
    <t xml:space="preserve">Informacje o firmie:
Erotyka, prezerwatywy, ale też chemia do domu
Głównie Allegro, Empik
Ebay, emag, B2B, fulfilmenty
Kluczowe pytania i kwestie:
Wdrażają model dropshippingowy - B2B Connect
Zwroty przyjmują - pytał o reklamacje
Pytał czy zamówienia się wliczają w abonament BL - TAK
Pytał o marketplace, na których jesteśmy
Token do podłączenia
BLT_18034_3c4d893ad5aa5da7626711b486ecc0bada0f68866bc4ae0b8f0bf82cc5530e7e0e20eb309ceeb1c4b08d8ce9525834e50e8729f0bbbfa0294a306c035a27e30710355cf73dd96b0b97558bdf728603e3bc6a1c7818da82d4221389cdd6defd5a7d45f7da95bb5f971c9bd058c25721a75934cf6dd1c798b54210ff
Token 2
BLT_18034_10711b8471e439e711cd1ba1a24f065597ff5624d0b6564398fefa2b98902a4cdb9541f7f7892af1adab3278722b7bb35625a266730e5316ed861f280d3dc792d049bdc8b666e5cbcfad2d7c5b3fbb3af37cb437b8fda4f890b1cfac799bf3e91fbb24d2c8a68842c67f4d0c6570a5cbda3b0ffd40b9610147b212
Token 3
BLT_18034_f93fd82546a94704726b4447f3fc7923a54c797854c8b729ed27723d635dfb90afd3b4967eee0faead702dd84ca2baf7311a1509476a1ab4d6a32001282dffc2785b2da831223c2f3e21179aa35fa328c1fc9288225d8b673222e5c0f96869114443755de9fbaad81c60fd937e487bf3356741a319463a34da8d40
Informacje o firmie:
Uzupełnił dane o wadze i wymiarach.</t>
  </si>
  <si>
    <t xml:space="preserve">biuro@elavia.eu</t>
  </si>
  <si>
    <t xml:space="preserve">7642708201</t>
  </si>
  <si>
    <t xml:space="preserve">18034</t>
  </si>
  <si>
    <t xml:space="preserve">{'id': 'e07ba898-8186-4c39-b8cc-f9585f6e6757.xlsx', 'date': '1740044008358', 'title': 'BL__Produkty__domylny_CSV_2025-02-17_13_41 (1).xlsx', 'type': 11, 'source': 1, 'version': 0, 'extension': 'xlsx', 'thumbnail_small': None, 'thumbnail_medium': None, 'thumbnail_large': None, 'is_folder': None, 'mimetype': 'application/vnd.openxmlformats-officedocument.spreadsheetml.sheet', 'hidden': False, 'parent_id': '91ac9368-75b3-4e87-af8c-76f7a1741856', 'size': 2206252, 'total_comments': 0, 'resolved_comments': 0, 'user': {'id': 50639894, 'username': 'Michał Rak', 'email': 'm.rak@supermerchant.base.com', 'initials': 'MR', 'color': '#f57c01', 'profilePicture': None}, 'deleted': False, 'orientation': None, 'url': 'https://t4659923.p.clickup-attachments.com/t4659923/e07ba898-8186-4c39-b8cc-f9585f6e6757/BL__Produkty__domylny_CSV_2025-02-17_13_41%20(1).xlsx', 'parent_comment_type': None, 'parent_comment_parent': None, 'email_data': None, 'workspace_id': 4659923, 'url_w_query': 'https://t4659923.p.clickup-attachments.com/t4659923/e07ba898-8186-4c39-b8cc-f9585f6e6757/BL__Produkty__domylny_CSV_2025-02-17_13_41%20(1).xlsx?view=open', 'url_w_host': 'https://t4659923.p.clickup-attachments.com/t4659923/e07ba898-8186-4c39-b8cc-f9585f6e6757/BL__Produkty__domylny_CSV_2025-02-17_13_41%20(1).xlsx'}</t>
  </si>
  <si>
    <t xml:space="preserve">+48 667 368 167</t>
  </si>
  <si>
    <t xml:space="preserve">{'id': '86c2f6ywn', 'name': 'ELAVIA B. BĄK I M. FIUK SPÓŁKA KOMANDYTOWA', 'status': 'merchants', 'color': '#87909e', 'custom_type': 3, 'team_id': '4659923', 'deleted': False, 'url': 'https://app.clickup.com/t/86c2f6ywn', 'access': True}</t>
  </si>
  <si>
    <t xml:space="preserve">86c1q8274</t>
  </si>
  <si>
    <t xml:space="preserve">Remddium Group (ID 20889)</t>
  </si>
  <si>
    <t xml:space="preserve">09.07. - merchant w żaden sposób nie jest zaangażowany w proces ( mail ostatniej szansy ) 
Nie zjawił się na spotkaniu 31.01.2025
BLT_20889_2e260f25407dc32c5c1f88014089501bb59827cafde9ed8af85a78af5e7b2135cc4155e9ddad62b2b2361407873cbd9aafcb6a9babdfff2ed515a8af4998871282b8ec305383378414ec40bd0c7bdc0afc8c54ac795eb393b376f90d25d1232acb4dd126f864ab9c7f4b5f65f71e3a1c710cc731a0b8ce58b49079
BLT_20889_62edfba94e305271b865d255a3d61a93c318b7fc564fb9afd6006c55feb4a73705434b790a62e47192a4fba797297976551c88fcb0da0d0c63699160e3c0ab5ab4b89dc180a53579f1d1c41c7899a97d457ea3ba388cd2c80111e1ef9ec26dcc90855454ba9935dba50b8c00eeb7d946d34b4e9d22b1773cbec31b
BLT_20889_16c6ac997bb60a4f4ef1561b4fb7ce61c8ec13f485919f7cb2ec7a180d6160388c0bea7fbe3f792c843f9eb45cf4658103c30cbaa34bfea8d82d621b2a512845ea7bc680255ac26ccd69bb3e7654daf5a477d2f37286720adde6ae2d96181a27f2d22f5698610f8a5c10485532fc49f7ec4a2961967b2532cd8646</t>
  </si>
  <si>
    <t xml:space="preserve">Biuro@cbdremedium.pl</t>
  </si>
  <si>
    <t xml:space="preserve">6381758977</t>
  </si>
  <si>
    <t xml:space="preserve">20889</t>
  </si>
  <si>
    <t xml:space="preserve">+48 516 873 170</t>
  </si>
  <si>
    <t xml:space="preserve">{'id': '86c2uyx1j', 'name': 'Remedium Group', 'status': 'akceptacja', 'color': '#008844', 'custom_type': None, 'team_id': '4659923', 'deleted': False, 'url': 'https://app.clickup.com/t/86c2uyx1j', 'access': True}</t>
  </si>
  <si>
    <t xml:space="preserve">86c1q805j</t>
  </si>
  <si>
    <t xml:space="preserve">Benetech Poland Artur Rosa</t>
  </si>
  <si>
    <t xml:space="preserve">Benetech Poland
Artur Rosa - właściciel, obecni od 3 lat na BL.
Urządzenia pomiarowe głównie, marki własne, w dziedzinie pomiarów.
Obecna sprzedaż: głównie eMAG, kilka innych marketplace’ów. Odbiorcy hurtowi na terenie EU.
Obecni na Erli - znacząco obniżenie ceny, oni biorą 1%.
Ruchome ceny na Allegro - regulowanie obniżanie cen.
Integracja z Subiekt Nexo, zaciągane dane do BL na koniec dnia. 
Przepływ danych w 2 strony, synchronizacja.</t>
  </si>
  <si>
    <t xml:space="preserve">biuro@benetechpoland.pl</t>
  </si>
  <si>
    <t xml:space="preserve">6182090117</t>
  </si>
  <si>
    <t xml:space="preserve">3039111</t>
  </si>
  <si>
    <t xml:space="preserve">+48 725 652 680</t>
  </si>
  <si>
    <t xml:space="preserve">86c1q7m0k</t>
  </si>
  <si>
    <t xml:space="preserve">Pure Wear Kamil Kański</t>
  </si>
  <si>
    <t xml:space="preserve">Kamil - Purewear
Zajmują się sprzedażą obuwia sportowego, odzieży sportowej - outletowe
Głównie sprzedają na Allegro, Empik, Olx i Emag
Przyjmują zwroty
Pytał czy kwestia rabatów jest do ustalenia czy jest sztywno 20 -25%
Klient zadał pytanie jaki kurier będzie realizował wysyłki i czy będą trafiały do magazynu pośredniego
Klient pytał o kwestię reklamacji 
Czy regulamin zostanie wysłany dziś czy też umowa przedwstępna
PLIK CSV - poinformował, że ceny podane w pliku są cenami brutto, od których mogą udzielić dodatkowy rabat w wysokości 15% oraz, że produkty o stanie 0 nie powinny być brane pod uwagę, ponieważ są archiwalne 
Liczba produktów do wystawienia jest jak najbardziej zgodna. - 1380.
Pozostałą resztę należy pominąć, nie są to produkty obecnie dostępne w sprzedaży.
Token BLT_3005811_6c107aa1072f499552dbf3e7b36be789dfb27173e90718c112efb3f8417cd929bb60690bffdcf9da3362dab7213d4b20466884215cabeebcf45c87851906b6c8fddb551a36f5e726a36317ad94b04c61ffee19a01df404161565df06540f9f305151d8530c61ed10804a9156278c722905d2ab7deaf5a27abcef
dwa dodatkowe tokeny BLT_3005811_991ba93ce42cc45359bd223dba32b4bc7eaacb4244469234b69ce74135f97f6914468be16302213b1ce653d7043da8121f9aefd62a94f314f866f3e3046dd8d4bf5f7b16c926a507e020472240a242fec1fba3888e999e53aaf07935f83f5d68a691050c8a42e237435a8bee5924cbfdb48cd9b967fbdb825ec2
BLT_3005811_76d2ec4c0bdbea764bc26a8aec71c7229f8696c26ea8adf3946c603a83b43ac498b65e93d1ff5776018975868b492bc169f8940ce82d745009d9376d820b8d0f082b649969ff01d2b76dd5d42f80225bf6a324e73bca4a0c829d9279574e9baee3759fec11d579379c310446673b40bd0e4ad0f9c03d490cb991</t>
  </si>
  <si>
    <t xml:space="preserve">kontakt.purewear@gmail.com</t>
  </si>
  <si>
    <t xml:space="preserve">6492320422</t>
  </si>
  <si>
    <t xml:space="preserve">3005811</t>
  </si>
  <si>
    <t xml:space="preserve">+48 791 035 257</t>
  </si>
  <si>
    <t xml:space="preserve">{'id': '86c2ezhrj', 'name': 'Pure Wear Kamil Kański', 'status': 'merchants', 'color': '#87909e', 'custom_type': 3, 'team_id': '4659923', 'deleted': False, 'url': 'https://app.clickup.com/t/86c2ezhrj', 'access': True}</t>
  </si>
  <si>
    <t xml:space="preserve">86c1q7f2f</t>
  </si>
  <si>
    <t xml:space="preserve">KRISTRONIK LTD SP. Z O.O. O. W POLSCE</t>
  </si>
  <si>
    <t xml:space="preserve">Krystian
Zajmują się sprzedażą włączników, gniazdek szklanych, elementy smart home
Allegro, Erli, Własny sklep internetowy
Zwroty przyjmują
Jeśli chodzi o prowizję to informuje, że 20 - 25 % to dużo i stwierdził, że wybierze takie produkty na początku które mają wysoką marżę
SH 
BLT_21192_cbffc6daf411e7a76e4c2ce3d10c2a753246981a85ba55ed038ff33bee6a5f10b9f0ef1f91cdb0fba35239dc922f5f5859ccc17d8020e06962a2617011bc9d5e106b244df8ae7a43acf0eebe91963b6873f23c7504ad7381d62b6305eebf65453bc5f54af4852ffc13db88bb148af8fc9475cbe7e205ff0c8a74f8
GREAT
BLT_21192_e098abc40b73533afbe2818a47269f3d4ac62985915f2827d4534664e23eaf87fdc68aecef3bff647cc18438d99211702c75cce47bfae94dfb13257507c561481667a6e4532304218ce34221fe88390b48d2291600142cddaee199505e417babb4acc0f5f1c7a451fe74edd45845f577bae6354c08c6c4095acc79
EXTRA
BLT_21192_a53a4e5efea6d0fbf0c80f8b6da77b9bb8479c73d32ce57bf75ff080b4d88f28d79d7d7f79197c8469410388c1126d3802b500150c801f32811754a3c0e89a51c051ff96a5a859d1801f75059acbacf365203af2cc1b08335e2ad1a94e3a983906e372ac84a32c75faa32f7041fcb9a2d1d2028bb69f34ffb0903d
CSV</t>
  </si>
  <si>
    <t xml:space="preserve">kristronik.ltd@gmail.com</t>
  </si>
  <si>
    <t xml:space="preserve">2030001057</t>
  </si>
  <si>
    <t xml:space="preserve">21192</t>
  </si>
  <si>
    <t xml:space="preserve">+48 601 842 271</t>
  </si>
  <si>
    <t xml:space="preserve">86c1q7cx2</t>
  </si>
  <si>
    <t xml:space="preserve">PRZEDSIĘBIORSTWO HANDLOWO-USŁUGOWE ARPON ZBIGNIEW WOJTYCZKA Sp. K.</t>
  </si>
  <si>
    <t xml:space="preserve">Shumee:    BLT_21588_b9366b301c984b266cb56c8703f7abfc16167a8e00a9a034f8dbafac7900c48259affd379725a065b67880396a799def803164596e31b72502a632ff80ce0b9649fbf507fe61781b1096e741b92d60685ed11a11016a8f68b6efa74731fc09adbcca1f589e1032bf92f40ac6d08eb6a980c18a1c3503f14f0fa724
Greatstore:
BLT_21588_3aac327844fc83227665776845a8f090a8b9e6fe21ebdb01fc09fd09352dd8d00acf00f07885195a21b8bbe3ffa484b6b9422eb31eb3bce3404cbc9fb6df7ec4a7a3b85890966e695d7089d90c885bd18425e41ca4fb247f76490092f29926471c166d55315fd18650ea121be1b3570be74ef5e45f7e251ac91752
Extrastore:
BLT_21588_d2f58e7916d93a15a0b92792fd3aae36a9f7a72196a2ca7705c4c85d225db478413a516d9b25168f125c18de7b9fda7204399eb2bb917cb5ea9360f512389c8caa8abb6cb74952b31aed86a83d0b5e0c12f8d1a47ec68b7ef00a27fbd284ed4a93d7c9fd34133310493335171b746873c31381892514ce7c0c7539</t>
  </si>
  <si>
    <t xml:space="preserve">BIURO@ARPON.PL</t>
  </si>
  <si>
    <t xml:space="preserve">6991820249</t>
  </si>
  <si>
    <t xml:space="preserve">21588</t>
  </si>
  <si>
    <t xml:space="preserve">+48 669 919 191</t>
  </si>
  <si>
    <t xml:space="preserve">1736996400000</t>
  </si>
  <si>
    <t xml:space="preserve">{'id': '86c3dq564', 'name': 'PHU ARPON Zbigniew Wojtyczka sp. k.', 'status': 'akceptacja', 'color': '#008844', 'custom_type': None, 'team_id': '4659923', 'deleted': False, 'url': 'https://app.clickup.com/t/86c3dq564', 'access': True}</t>
  </si>
  <si>
    <t xml:space="preserve">86c1q7bda</t>
  </si>
  <si>
    <t xml:space="preserve">ALUCON INVEST SP. Z O.O.</t>
  </si>
  <si>
    <t xml:space="preserve">Informacje o firmie:
Specjalizacja: produkcja okien oraz sprzedaż chińskiej elektroniki.
Sprzedaż internetowa: od 2016 roku, platformy: Amazon, Allegro, sklep internetowy.
Marketplace: brak ograniczeń co do sprzedaży na rynkach.
Kluczowe pytania i kwestie:
Pytanie o logistykę okien i  gdzie są wysyłane produkty:
Klient wskazuje, że zwroty produktów są bardzo kosztowne 
Czy możliwe jest sprawdzenie kraju docelowego przesyłki. - tak
Pytanie o rabaty i prowizje:
Informujemy, że rabaty służą zwiększeniu konkurencyjności ofert. Prowizja 3% jest wynagrodzeniem za prowadzenie sprzedaży.
Klient uważa, że rabat 25% jest zbyt wysoki i będzie chciał negocjować.
Klient zadał pytanie o przewoźników:
Informujemy, że aktualnie mamy brak stałych przewoźników.
Docelowo planujemy usunięcie magazynów cross-border.
Obsługa klienta i wystawianie produktów:
Kluczowe pytanie: po czyjej stronie leży obsługa klienta? - po naszej
Z jakich kont będą wystawiane produkty? - informujemy, że z naszych
Ważna uwaga:
Pan Sławomir Chabiera jest dobrym przykładem na przeprowadzenie audytu dla zespołu Enterprise.
Token do podłączenia
BLT_7685_e7e9cd25db2704252c281ac7e190c6da120f442ccafa4043294e14658f8db8ef4eee35270b062c2fcec07a10b9eca59728ea6a0e141ebf91a4d564d8be07d07de9e6abb4c66c73249df919d5266b7aa1891cb1fc3d8a731eaa104a7c8aa6d6f8b97dd5b430ce922720a7c4305962ebf67726e881dccebef4bd3ea53
BLT_7685_2c33a85a149180da7fe900de029bd40d011ff745a8b83b93015df46fd9920a29b8b6891eb575edbcf33016b085ee8c0ac0521348e7b2e3f8fb3bb8155cb3d24091b0ad780ecc643bf32fc6deb965ea33b3aeefc4376bce536e62af229c2339962137bda318fe42912811bc4dd68a5db041a7b2567e02f164cd0a169
BLT_7685_6071ecb05048b3fb582cecc8ce6afb263c8dd6a33d1a5fb19bc13bcbe53a8b32195317ec1bbb7429dbfd4bf5721238ac263d5e935b9b1ae15c323cf1766abf4341b823cecb5a88c68937d37407ebf34b18644eceedffbd40dd9f0f9fa4286b4f6adb573365f9d3827a127ce065dfae31dc39f8ed90b0d77efa4872e</t>
  </si>
  <si>
    <t xml:space="preserve">Marta Szczepaniak, Karol Górnowicz</t>
  </si>
  <si>
    <t xml:space="preserve">biuro@alucon.pl</t>
  </si>
  <si>
    <t xml:space="preserve">5592043536</t>
  </si>
  <si>
    <t xml:space="preserve">7685</t>
  </si>
  <si>
    <t xml:space="preserve">+48 52 562 80 40</t>
  </si>
  <si>
    <t xml:space="preserve">{'id': '86c2f9pu7', 'name': 'ALUCON INVEST SP. Z O.O.', 'status': 'merchants', 'color': '#87909e', 'custom_type': 3, 'team_id': '4659923', 'deleted': False, 'url': 'https://app.clickup.com/t/86c2f9pu7', 'access': True}</t>
  </si>
  <si>
    <t xml:space="preserve">86c1q79ut</t>
  </si>
  <si>
    <t xml:space="preserve">Bodex Electronics sp. z o.o.</t>
  </si>
  <si>
    <t xml:space="preserve">Bartłomiej Michalski - BODEX - 16.01.2025
Najważniejsze informacje
Bartłomiej Michalski zajmuje się rozwojem e-commerce oraz zarządzaniem wszystkimi sprawami związanymi z BaseLinkerem. Będzie uczestniczył we wszystkich rozmowach dotyczących naszego projektu.
Kluczowe ustalenia
Zgoda na zbiorcze faktury:
Klient akceptuje wystawianie zbiorczych faktur za zamówienia.
Pytania i odpowiedzi:
Czy towar wysyłany jest na adres BaseStore czy bezpośrednio do klienta?
Informujemy, że towar klient powinien wysłać bezpośrednio do klienta – jest to najszybsza opcja.
3% wartości obrotu – między kim?
Informujemy 3% dotyczy wartości faktury między nami a klientem. Brak negocjacji ze strony klienta
Czy obroty od Super Merchant wliczają się do abonamentu Enterprise
Tak, wartość zamówień jest uwzględniana w rozliczeniach między nami, z dodatkową prowizją 3% dla Super Merchant.
Jak wygląda kwestia zwrotów?
Poinformowaliśmy, że możemy wziąć zwroty na siebie. Kwestia do negocjacji. W przypadku zwrotu towaru, to my jesteśmy właścicielem tego produktu, my będziemy magazynowali ten towar i później zarządzali tym, żeby odzyskać straty.
Klient informuje, że radzą sobie ze zwrotami, ale chciałby żeby ta kwestia spoczywała na nas, bo twierdzi, że nie wiadomo w jakim stanie zostanie zwrócony przedmiot skoro przejdzie przez tyle rąk w trakcie całego procesu.
Wspominamy dodatkowo, że jeśli klient nie akceptuje zwrotów to oczekujemy większego rabatu od cen allegro, ponieważ te zwroty bierzemy na siebie
Poinformował, że rozumie to i nie będzie miał nic przeciwko
Jak wygląda proces reklamacji?
Informujemy, że klient odsyła produkt do nas, my odsyłamy do sprzedawcy i sprzedawca wysyła poprawny produkt
Ograniczenia dotyczące produktów i marketplace’ów:
Klient nie ma ograniczeń co do marketplace’ów, na których możemy wystawiać produkty, ale produkty własnych marek mają ustaloną cenę detaliczną, której pilnują. Nie chcą, żebyśmy sprzedawali te produkty na marketplace’ach
Dodatkowo klient zapytał, czy jest możliwość wybrać produkty których nie można sprzedawać na danym marketplace?
Informujemy, że klient ma możliwość oznaczania produktów, które mogą lub nie mogą być sprzedawane na danym marketplace, za pomocą tagów w BL Connect.
Obecność na rynkach:
Klient działa obecnie na wielu rynkach:
Belgia, Holandia, Niemcy, Rumunia, Bułgaria, Włochy, Litwa, Łotwa, Estonia.
Głównie sprzedają na Decathlon, ale rozwijają również eBay i Kaufland, gdzie mają wystawionych wiele ofert.
Współpraca na tych samych marketplace’ach:
Klient nie ma zastrzeżeń, jeśli chodzi o nasze działania na tych samych marketplace’ach dla produktów spoza ich oferty własnej.
Współpraca dotycząca pozostałych produktów pozostaje do ustalenia.
Lista marketplace’ów:
Klient poprosił o przesłanie listy marketplace’ów, na które planujemy wejść w ramach współpracy.
Poinformowaliśmy, że jeszcze to jest kwestia do ustalenia
(kategoria/kategorie produktów)
Nie wiadomo
Ważne!
Sprawa z FV dla każdego zamówienia. Informujemy, że będzie możliwość, żeby wystawiać fakturę dla nas do każdego zamówienia. Wrócić z info, kiedy zmiany w BL Connect wejdą w życie.</t>
  </si>
  <si>
    <t xml:space="preserve">b2b@bodex.net.pl</t>
  </si>
  <si>
    <t xml:space="preserve">9151820579</t>
  </si>
  <si>
    <t xml:space="preserve">3006294</t>
  </si>
  <si>
    <t xml:space="preserve">+48 607 914 141</t>
  </si>
  <si>
    <t xml:space="preserve">86c1q72er</t>
  </si>
  <si>
    <t xml:space="preserve">Jankeski Marcin Jankowski</t>
  </si>
  <si>
    <t xml:space="preserve">AIMAGE SH - BLT_6006011_ffb34237a340c9d29ddc6f6b170d3722e9ed5ce8ccf07710d3d0a7fe61176060b2905f6d9265e0e20187e8e2844fdf00873781bad3c60a5a42fe6ac5d951a941a19d5b3f22d7dde931b490873c8bd46d8c68f1b678c3de60f361ca7b51a514a64e60ad8a23d600cc88140cabbee0ec2c43e967eed92b01a520b2
AIMAGE GREAT - BLT_6006011_8db49c0d905bcaad221c7a74e79246a05383910e04c4db9652b7be10f38330f88615de2043139b9b3a36c751d8c495480de3f12b52111d329e122e94c02018dd527f2584975904efb7d1b0c6197385067f648f22dc1d5a96ad92e5a99fb0050890b7f17642a39b2db07b41ee157c423d932992708d2647ec465a
AIMAGE EXTRA - BLT_6006011_1325031fd0cf50b635e4cbe180609ab7c0db2f41d9924fc28d9fe8f2e09cc4137f63b48919656c5e8c2b577bf14d20c9874864b7afe161d87099b4b4edb4b6a53ca3add09489f40e1728ecdb0d0bc059f1ddd5d7e042b86fc05b691e5dedd6891385f543a1359cb6d9e0743829bb9e3058a00e3a32c6bc48362e</t>
  </si>
  <si>
    <t xml:space="preserve">jankeski4@gmail.com</t>
  </si>
  <si>
    <t xml:space="preserve">7141404364</t>
  </si>
  <si>
    <t xml:space="preserve">6006011</t>
  </si>
  <si>
    <t xml:space="preserve">+48 886 223 582</t>
  </si>
  <si>
    <t xml:space="preserve">{'id': '86c2djn1v', 'name': 'Jankeski Marcin Jankowski', 'status': 'merchants', 'color': '#87909e', 'custom_type': 3, 'team_id': '4659923', 'deleted': False, 'url': 'https://app.clickup.com/t/86c2djn1v', 'access': True}</t>
  </si>
  <si>
    <t xml:space="preserve">{'id': '86c2df8nd', 'name': 'JANKESKI Marcin Jankowski', 'status': 'akceptacja', 'color': '#008844', 'custom_type': None, 'team_id': '4659923', 'deleted': False, 'url': 'https://app.clickup.com/t/86c2df8nd', 'access': True}</t>
  </si>
  <si>
    <t xml:space="preserve">86c1q6tbq</t>
  </si>
  <si>
    <t xml:space="preserve">Batimex Sp. z o.o.</t>
  </si>
  <si>
    <t xml:space="preserve">Kod połączenia:
BLT_8436_9badfa1f715546132292e2a61f0fd978010806270cf2b2143d10e820638fc762304b86ae15c0a81cc0236bcedbfa471754406e0cbd7ba209a57297b80cc6895146ecd053161aaf82d964fc7981479f977e86d6727ea179b0127901e2fc557cfe298b9b5f579d87df39447478bf6599d8322e66c36f59a20fc3209c0
Gratestore:
BLT_8436_b98dfafaf1b38d72fe768989357710c45e4e81c73d6f63e70be4da0b8619f56a2f65a099dd678f2435543c793731ad10774c8392ce06d9f738a34e6a2a13ea43c232f16c67fc82296bf809efd0fa1fa424c7e650c59c386dfe8489787a7ff9343843410984a493040018ada77650c9f8b271e6a7377c768426e066a
Extrastore:
BLT_8436_6a58424e01450248dd0517b4fd77c754a449d249099605a4bf06e41273e3317fed2a7b4be1ae415fa46cb70a75a0a79c8bc031ad7042ca0521852f62fe7cb5b6a67ef124ac0a3dd0ee4aa4760d9aa83649e990ac3d9a0d8bf17fba18a528db546527cf4efb287e904cf8168bf7c665a87b62488ada748258a1456b3
Jacek Nowacki
Firma która produkuje i dystrybuuje akumulatory i baterie
Sprzedają na allegro, amazon, ceneo,empik
Zwroty przyjmują w ciągu 30 dni
Mają stałe podjazdy kurierów dpd, dhl, gls i innych
Klient poinformował, że chce narzucić różne rabaty na różne produkty
Ma produkty, które nie sprzedają na allegro. Zapytał czy może jej nam również udostępnić
Nie ma ograniczeń jeżeli chodzi o sprzedaż zagraniczną</t>
  </si>
  <si>
    <t xml:space="preserve">jnowacki@batimex.com</t>
  </si>
  <si>
    <t xml:space="preserve">5341759409</t>
  </si>
  <si>
    <t xml:space="preserve">8436</t>
  </si>
  <si>
    <t xml:space="preserve">+48 22 739 29 00</t>
  </si>
  <si>
    <t xml:space="preserve">{'id': '86c2qjmmx', 'name': 'Batimex Sp. z o.o.', 'status': 'merchants', 'color': '#87909e', 'custom_type': 3, 'team_id': '4659923', 'deleted': False, 'url': 'https://app.clickup.com/t/86c2qjmmx', 'access': True}</t>
  </si>
  <si>
    <t xml:space="preserve">{'id': '86c2anabr', 'name': 'BATIMEX SP. Z O.O.', 'status': 'akceptacja', 'color': '#008844', 'custom_type': None, 'team_id': '4659923', 'deleted': False, 'url': 'https://app.clickup.com/t/86c2anabr', 'access': True}</t>
  </si>
  <si>
    <t xml:space="preserve">86c1q6bwy</t>
  </si>
  <si>
    <t xml:space="preserve">Sportprise Adam Łaba</t>
  </si>
  <si>
    <t xml:space="preserve">Od 2020 roku e-commerce - pandemia stworzyła nowe możliwości
Handel artykułami sportowymi
Importuje towar z Chin + hurtownie w Polsce, główny partner HMS
Wynajmuje magazyn z obsługą 
Sprzedają na Allegro, Ceneo, Kaufland (niedawno), Empik
Wycofali się z eBay i Amazon bo średnio szła im sprzedaż
Poszukują nowych możliwości rozwoju biznesu
Pytał o ilość konkurencji w jego branży w projekcie - nie zdradzamy szczegółów
Kręci nosem na rabat 20-25% od cen Allegro - mówi że warunki nie do spełnienia
Dziękował za zaproszenie
Connect Shumee:
BLT_3009268_788095e281e92f0f2f2e9b2ed5c6f78d5fc43bf23387720d23157f0f2c52670bad8d6188fd21aeee2bf2d9bfa5095058b017121bc4c8a7515fd809902e4ae8c7f72d00afb1325ef1080018db5e3b15f5a47d0ff0248e92cd55482576323f538d3e1fbc49100c778f14931f9733c13670934db440c78415bb5922
GREAT:
BLT_3009268_cab6e90c376a96cacc00fb8bbac735294b3d99c0cdb72fd317035f42a7ff28a2a8630ef7464eb6ae4574d29d2de3a2a8157ced351aa86c5e93db5709decfadbf4b128bebc484d59ae24e4a1b9a12e6db105b07d5fe69a60cffbf3085237c485b6c593a25e1a46a703c703d96051078bcd773a1fc201b6b02a00e
EXTRA:
BLT_3009268_d2f528e02bac271b32a7745d9d56edd90a4df9e9b005a7ace35c365b72c4ad933ea24d7dab9c2ba007292d225c0fb28f583997265efa4b39b2ec53bdc0e6eb4e84e5a60118278159633b01d55c6753e5f88f0ea0f28e092b4dc7e5cbc7dbd7fd3824c58342f3ba09b4ab8b32cd3e4a1091cadb0539b8a103bab5</t>
  </si>
  <si>
    <t xml:space="preserve">adam.laba@sportprise.pl</t>
  </si>
  <si>
    <t xml:space="preserve">6262873235</t>
  </si>
  <si>
    <t xml:space="preserve">3009268</t>
  </si>
  <si>
    <t xml:space="preserve">{'id': '72f65aca-1d28-4645-8df5-56d2bdbf730e.csv', 'date': '1739975453385', 'title': 'BL__Products__default_CSV_2025-02-19_11_57.csv', 'type': 11, 'source': 1, 'version': 0, 'extension': 'csv', 'thumbnail_small': None, 'thumbnail_medium': None, 'thumbnail_large': None, 'is_folder': None, 'mimetype': 'text/csv', 'hidden': False, 'parent_id': '91ac9368-75b3-4e87-af8c-76f7a1741856', 'size': 12487829, 'total_comments': 0, 'resolved_comments': 0, 'user': {'id': 50639894, 'username': 'Michał Rak', 'email': 'm.rak@supermerchant.base.com', 'initials': 'MR', 'color': '#f57c01', 'profilePicture': None}, 'deleted': False, 'orientation': None, 'url': 'https://t4659923.p.clickup-attachments.com/t4659923/72f65aca-1d28-4645-8df5-56d2bdbf730e/BL__Products__default_CSV_2025-02-19_11_57.csv', 'parent_comment_type': None, 'parent_comment_parent': None, 'email_data': None, 'workspace_id': 4659923, 'url_w_query': 'https://t4659923.p.clickup-attachments.com/t4659923/72f65aca-1d28-4645-8df5-56d2bdbf730e/BL__Products__default_CSV_2025-02-19_11_57.csv?view=open', 'url_w_host': 'https://t4659923.p.clickup-attachments.com/t4659923/72f65aca-1d28-4645-8df5-56d2bdbf730e/BL__Products__default_CSV_2025-02-19_11_57.csv'}</t>
  </si>
  <si>
    <t xml:space="preserve">+48 696 005 840</t>
  </si>
  <si>
    <t xml:space="preserve">86c1q65wk</t>
  </si>
  <si>
    <t xml:space="preserve">ProParts Piotr Krawczyk</t>
  </si>
  <si>
    <t xml:space="preserve">Piotr
Sprzedają głównie przewody od turbosprężarek
Obecni są na rynkach allegro, erli, emag
Nie mają przeciwwskazań jeśli  chodzi o wystawianie na rynki zagraniczne
Działają pod swoją marką
Zwroty akceptują
Rabaty 20-25% nie do końca im odpowiadają
Zadał pytanie do jakiej ilości sprzedawców uderzyliśmy z wiadomością
BLT_22797_7ae43f95909808a39447a60a8a47a2d8706fda605d27b1a009f28068ede0d824372639bfb6544475315db016b552330dd0809c7783dbd99540b1eaeb9a0aff0fa6f0cfc1a95a05721f4f58422ed2b4d70c176172a9140f790f3bad964701c3630988b203cb9ffd48297ee049e479c6f61935c3076dfec918fce54a
Dwa dodatkowe tokeny BLT_22797_b75a67213729351ac6431d31de1330d8782ea94f89baa744d9c9d0c9d34a3c8f26adb03431d98e60190fa72facd8452786d6b79fe98bb710820b8ac30b25c66ed31ef99aa73072c2d35c7af333f8f49d7c5d2c4f3a383899837a7597f8d1da81f4a0de6fdcc1dad42cf72a8fe9d2b11e64117fa220d1dbc4e50eab
BLT_22797_15ede0a61ad46e4dd2bdaa87735470d26757b0ab0ecc28ce747bd13ca84c6df19addee554c90bd94fdcf198c460676ecd82043c6133a0a47e0fc1613fcda0db32be7dd501140b15b30340c4a37576e59a6896cb48ccdb0804ce7ca2e851e10d03700c5ef97eba9072953843ee83389fe9da7b2435f709fd42327e2</t>
  </si>
  <si>
    <t xml:space="preserve">propartsbiuro@gmail.com</t>
  </si>
  <si>
    <t xml:space="preserve">5741949102</t>
  </si>
  <si>
    <t xml:space="preserve">22797</t>
  </si>
  <si>
    <t xml:space="preserve">{'id': 'ccf6be96-2939-44dd-aef4-52ed930eecf1.csv', 'date': '1739887520090', 'title': 'BL__Produkty__domylny_CSV_kopi_2025-02-18_12_56 - BL__Produkty__domylny_CSV_kopi_2025-02-18_12_56 (2).csv', 'type': 11, 'source': 1, 'version': 0, 'extension': 'csv', 'thumbnail_small': None, 'thumbnail_medium': None, 'thumbnail_large': None, 'is_folder': None, 'mimetype': 'text/csv', 'hidden': False, 'parent_id': '91ac9368-75b3-4e87-af8c-76f7a1741856', 'size': 633976, 'total_comments': 0, 'resolved_comments': 0, 'user': {'id': 60401746, 'username': 'Aleksandra Orzechowska', 'email': 'a.orzechowska@baselinker.com', 'initials': 'AO', 'color': '#ffa727', 'profilePicture': 'https://attachments.clickup.com/profilePictures/60401746_nLJ.jpg'}, 'deleted': False, 'orientation': None, 'url': 'https://t4659923.p.clickup-attachments.com/t4659923/ccf6be96-2939-44dd-aef4-52ed930eecf1/BL__Produkty__domylny_CSV_kopi_2025-02-18_12_56%20-%20BL__Produkty__domylny_CSV_kopi_2025-02-18_12_56%20(2).csv', 'parent_comment_type': None, 'parent_comment_parent': None, 'email_data': None, 'workspace_id': 4659923, 'url_w_query': 'https://t4659923.p.clickup-attachments.com/t4659923/ccf6be96-2939-44dd-aef4-52ed930eecf1/BL__Produkty__domylny_CSV_kopi_2025-02-18_12_56%20-%20BL__Produkty__domylny_CSV_kopi_2025-02-18_12_56%20(2).csv?view=open', 'url_w_host': 'https://t4659923.p.clickup-attachments.com/t4659923/ccf6be96-2939-44dd-aef4-52ed930eecf1/BL__Produkty__domylny_CSV_kopi_2025-02-18_12_56%20-%20BL__Produkty__domylny_CSV_kopi_2025-02-18_12_56%20(2).csv'}</t>
  </si>
  <si>
    <t xml:space="preserve">+48 697 672 038</t>
  </si>
  <si>
    <t xml:space="preserve">1738206000000</t>
  </si>
  <si>
    <t xml:space="preserve">86c1q5urg</t>
  </si>
  <si>
    <t xml:space="preserve">AGM Nova</t>
  </si>
  <si>
    <t xml:space="preserve">Nie odbierają. Wcześniej mieli zastanowić się nad terminem płatności 30 dni, do tej pory nie odpowiedzieli. / 7.05.2025 SA.
BLT_2007970_ea1eba543d2ebd36c76fd7418d8575ab73bbfb965a4e8485edf49edcec6ec4d8068b11306a26e08a6e3f2d99a1c709d2e1e355fab836446c47e8ecb8da1b70b83b7fb948ffff64a2a9901ea6444e17fb16c2d5526f499f37252ac4375b5413d5225065ccbf47e8da585dd59881fc89e1afbe6d29e5cb8f8c6d83
BLT_2007970_50c0c15e950151e90e54abd32f2d7843576709d0683902fa5d50331c1411b554f5d56e7ba17b5b429c572a8102b47ba3448da1514b97a584c073c4fc4d9c61510b6e8e7f090610f603c49936c914ebfa1b2c66e8604f78f94dbe95c3c655be968c96104f674667b96702321e1f2d15fda5ef7365f9da518ffeac
BLT_2007970_a9225b0e1fc450b94e5969af92a5b5803bdb96e84dcaa0f064f4272b3f899abc5260cf6c5a3f3142f26da59d8d9683a4e83b137332193817733b227d5fc781d7a2ebbd65547f1a62349f4c0e8c997063c549cd6248da5b5a32917cebe310249648ce86db88b216cc6c284d4458a7f5a95527d94a562a68857228</t>
  </si>
  <si>
    <t xml:space="preserve">sklep@jasiebasie.pl</t>
  </si>
  <si>
    <t xml:space="preserve">7792567564</t>
  </si>
  <si>
    <t xml:space="preserve">2007970</t>
  </si>
  <si>
    <t xml:space="preserve">+48 603 807 419</t>
  </si>
  <si>
    <t xml:space="preserve">{'id': '86c2dnpme', 'name': 'AGM NOVA SP z o.o.', 'status': 'akceptacja', 'color': '#008844', 'custom_type': None, 'team_id': '4659923', 'deleted': False, 'url': 'https://app.clickup.com/t/86c2dnpme', 'access': True}</t>
  </si>
  <si>
    <t xml:space="preserve">86c1q5b48</t>
  </si>
  <si>
    <t xml:space="preserve">dziki dżins outlet</t>
  </si>
  <si>
    <t xml:space="preserve">Allegro, dodatkiem empik
Dwie marki: Lee, Wrangler, branża odzieżowa
Kiedyś Amazon, ale koszty zwrotów za duże
Mają instrukcje obrazkowe mierzenia ubrań będą chcieli żeby to było dostosowane do krajów 
6k SKU &gt; 1 sztuki
Mają przeniesienie firmy do nowego budynku więc teraz nie mają 
SH BLT_3033126_92a72399045e0c8c724c29355508ce92bc314df3763b9d983b19c7a29838f3dec360f4b5f780e221863f71ed18265297c19a69f0eca2325f5547883b0961f51fe1cfdc352aa3f8ed6c11e1065af2fd7ef33c632db1e0c116e22b29e670ecfaace9d7b93ffe19d8f4c36bc0e1a131c7347c3dc96c660bd7e17c3f
GREAT BLT_3033126_1dadc0fae6e4f7e7e72760d8a37b19859da197b0d198fdd33581a54dda0c4f79aed88def75ede3dff4975214ad916bc8a46037de43aa961bf8f373d551e7e67b6c3da9632d640d8f7b7857e790605d31d62a08182b5e618893b5fd4d762d64be348c32b45dcd7d6e31f9c9c5fdbd97ed9f3efdbab7423f98309b
EXTRA
BLT_3033126_9fa6087a7b2095133a826d37c037121b2ddcc6c38e4b90960590ee7065bab9d8583c38995bd8c2175b854784b62d9870f0c889493f621b5f01a7c2a113ac6d20fca09e82929b0592e4407587caaffaa9fe468468749a16987e47f2ccf565804428613e140ff9d6372e51bce7c20775f48474ffd5f0a6a012be17</t>
  </si>
  <si>
    <t xml:space="preserve">kontakt@dzikidzins.pl</t>
  </si>
  <si>
    <t xml:space="preserve">6692164317</t>
  </si>
  <si>
    <t xml:space="preserve">3033126</t>
  </si>
  <si>
    <t xml:space="preserve">+48 787 931 999</t>
  </si>
  <si>
    <t xml:space="preserve">{'id': '86c354510', 'name': 'nomad. Justyna Mazur', 'status': 'merchants', 'color': '#87909e', 'custom_type': 3, 'team_id': '4659923', 'deleted': False, 'url': 'https://app.clickup.com/t/86c354510', 'access': True}</t>
  </si>
  <si>
    <t xml:space="preserve">86c1q529h</t>
  </si>
  <si>
    <t xml:space="preserve">Playcob MICHAŁ KUBIAK</t>
  </si>
  <si>
    <t xml:space="preserve">Oferuje 20% rabatu względem cen na allegro - ponoć ustawił to w BL. Jeżeli się nie zaczyta, wysłać instrukcje / 22.04.2025 SA.
---
kubiakq89@gmail.com
Sprzedają głównie klocki - LEGO i cobitail mobi
Obecni są na allegro, empik, emagi, pigu + chcieli na amazona wejść w tym roku
Klient zadał pytanie w sprawie paczek
Czy paczki są wysyłane zbiorczo do nas na magazyn, czy bezpośrednio do klienta
Klient zapytał o prowizje dla nas, za co dokładniej ona jest
Dopytał czy prowizje z marketpleców ich dotyczą czy bierzemy to na siebie
Zwroty przyjmują
Token BL - BLT_3001503_a8e87823002b5739424b92adadd7da635767fc042d12209eeaa75ca1c82b91277ebe8a6df53a6d14f84cd49569c016258304efa14044d8f267fd44b6381b985ecd2d45389790df1c78778e6a58db424989efc4ad9af6a363f34aee4b409bcff47f6f1408e77a39bcfd3ff0cd133221758303d0d578a6e59f3490
+ dwa dodatkowe tokeny:
BLT_3001503_50b3dd8e35b2d4edefa54f66f45a88f04cecff5e85a4f6011d68d700f733bca3362731dca075773d2d1508c800bf5d7c2962dff87f7de41936007c38470d4a864d159f3c44bcc69c225dafb9032c24b6b0fa07663976e1c4d0d9d668c2205b70de2c41318fa69e0b9999e109aa20bfe34505b7c92579d07a97aa
BLT_3001503_d2748a20a4ae3e2f323c8c044e3c9607fb0ec1af176d9d9512f897eb3b9c59bdc48c38e675fa7d6fa3f250f32399f8f4c69e0726be3e5fc544e3b4f9a1c3a67b715ba6f681bb073ab489a24dc46e2c19c46c00b375de11977bb38e1c849b306226fe02ff4e81d85d3890448762b4caa9aa73806eecbb696ce2f0</t>
  </si>
  <si>
    <t xml:space="preserve">kubiakq89@gmail.com</t>
  </si>
  <si>
    <t xml:space="preserve">PL8272222983</t>
  </si>
  <si>
    <t xml:space="preserve">3001503</t>
  </si>
  <si>
    <t xml:space="preserve">{'id': '0e36c72d-b0bc-4b6d-b6fa-219634194af0.csv', 'date': '1739876316133', 'title': 'BL__Produkty__domylny_CSV_2025-02-18_10_53.csv', 'type': 11, 'source': 1, 'version': 0, 'extension': 'csv', 'thumbnail_small': None, 'thumbnail_medium': None, 'thumbnail_large': None, 'is_folder': None, 'mimetype': 'text/csv', 'hidden': False, 'parent_id': '91ac9368-75b3-4e87-af8c-76f7a1741856', 'size': 6113286, 'total_comments': 0, 'resolved_comments': 0, 'user': {'id': 60401746, 'username': 'Aleksandra Orzechowska', 'email': 'a.orzechowska@baselinker.com', 'initials': 'AO', 'color': '#ffa727', 'profilePicture': 'https://attachments.clickup.com/profilePictures/60401746_nLJ.jpg'}, 'deleted': False, 'orientation': None, 'url': 'https://t4659923.p.clickup-attachments.com/t4659923/0e36c72d-b0bc-4b6d-b6fa-219634194af0/BL__Produkty__domylny_CSV_2025-02-18_10_53.csv', 'parent_comment_type': None, 'parent_comment_parent': None, 'email_data': None, 'workspace_id': 4659923, 'url_w_query': 'https://t4659923.p.clickup-attachments.com/t4659923/0e36c72d-b0bc-4b6d-b6fa-219634194af0/BL__Produkty__domylny_CSV_2025-02-18_10_53.csv?view=open', 'url_w_host': 'https://t4659923.p.clickup-attachments.com/t4659923/0e36c72d-b0bc-4b6d-b6fa-219634194af0/BL__Produkty__domylny_CSV_2025-02-18_10_53.csv'}</t>
  </si>
  <si>
    <t xml:space="preserve">+48 782 676 125</t>
  </si>
  <si>
    <t xml:space="preserve">86c1q4ztg</t>
  </si>
  <si>
    <t xml:space="preserve">Kotyras.com sp. z o.o. (ID 7098) </t>
  </si>
  <si>
    <t xml:space="preserve">Informuje, że daje 10% rabatu. Informuje, że zrobił grupę cenową i wszystko powinno działać. Sprawdzał ceny podczas rozmowy. / 22.04.2025 SA.
---
Może być problem z Amazonem z główną marką 
Na rynku holenderskim i francuskim są dystrybutorzy lokalni
Elastyczne zarządzanie ceną na różnych rynkach - 
Na niektórych produktach nie będzie w stanie zaproponować 20-25% rabatu na ceny dla nas 
Akceptuję zwroty, reklamacje
Ma wskazać rynki, na których nie chce/może być 
Ma produkty niszowe dla Tesli - sprzedają się dobrze na rynku norweskim 
CSV
TOKEN BL:
SH → BLT_7098_da69cf0e8c1ed1eea21b05fdae079d3730c4f6a1ccf557e40bd0d5f777a335d38ec689fb0ac2a56797b250781f66c191173e6d66a91c3b8eb2b40b5cea5694347847037181ac9448e9dda1415e4369603b5bc0378f13ed307f33afd095aa9af2e230cf39b1d223b33da7a83c36341e9423d3f8709b1e05062096fde
GS → BLT_7098_569832b957a57fb07d92ed3af41366132db2ff398c7ac15a6e0225906b85a17d8755b207ff8a00c072932e06c8fa63642d1d6205fab89ed34b42565e1ab5d0e6b03531897db3c8d60f44b6fa56ccf74ea11c1f1bd45fea824410b6a0255005f0f92cfd105baa00151df114c61466c25905fbedd36ed902acbca985c
ES → BLT_7098_f66dc7e4cab3ca4b09b15c99a917f454821b79fab8c92d4ff56e65537f2ac7e1ee35fbcbac7d6d67229325bbdb539fdeb52157c4be7a40bc26c73ce9983e6f6056af15eefb23abfd06450ce25bc31c1639635173cbd08778e66030d3a2c8562e9107b51911edbe4f6c2fee49c4f577cb8414d8fc9d808cca6155f84</t>
  </si>
  <si>
    <t xml:space="preserve">sklep@bubukids.pl</t>
  </si>
  <si>
    <t xml:space="preserve">6762454553</t>
  </si>
  <si>
    <t xml:space="preserve">7098</t>
  </si>
  <si>
    <t xml:space="preserve">+48 691 552 563</t>
  </si>
  <si>
    <t xml:space="preserve">Data akceptacji regulaminu </t>
  </si>
  <si>
    <t xml:space="preserve">Netto / Brutto</t>
  </si>
  <si>
    <t xml:space="preserve">Waluta</t>
  </si>
  <si>
    <t xml:space="preserve">Częstotliwość wystawienia Faktur</t>
  </si>
  <si>
    <t xml:space="preserve">Kategoria</t>
  </si>
  <si>
    <t xml:space="preserve">Stałe podjazdy kurierów</t>
  </si>
  <si>
    <t xml:space="preserve">Wykluczenia Marketplace</t>
  </si>
  <si>
    <t xml:space="preserve">Kluczowe uwagi</t>
  </si>
  <si>
    <t xml:space="preserve">TAG</t>
  </si>
  <si>
    <t xml:space="preserve">Osoba pozyskująca</t>
  </si>
  <si>
    <t xml:space="preserve">Miesiąc kontaktu</t>
  </si>
  <si>
    <t xml:space="preserve">DATA AKCEPTACJI REGULAMINU</t>
  </si>
  <si>
    <t xml:space="preserve">SUPER MERCHANT ( zaakceptował regulamin )</t>
  </si>
  <si>
    <t xml:space="preserve">WERYFIKACJA CSV</t>
  </si>
  <si>
    <t xml:space="preserve">INTEGRACJA BASELINKER CONNECT</t>
  </si>
  <si>
    <t xml:space="preserve">Zamówienie Testowe przez Baselinker Connect</t>
  </si>
  <si>
    <t xml:space="preserve">Przekazano do ZAMÓWIEŃ / KSIĘGOWOŚCI / ZWORTÓW</t>
  </si>
  <si>
    <t xml:space="preserve">STATUS SUPER MERCHANT</t>
  </si>
  <si>
    <t xml:space="preserve">Greatstore ( Baselinker Connect )</t>
  </si>
  <si>
    <t xml:space="preserve">Extrastore ( Baselinker Connect )</t>
  </si>
  <si>
    <t xml:space="preserve">FORMULARZ INFORMACYJNY W CLICK UP</t>
  </si>
  <si>
    <t xml:space="preserve">Nazwa partnera (tabelka sprzedaży)</t>
  </si>
  <si>
    <t xml:space="preserve">Nazwa partnera</t>
  </si>
  <si>
    <t xml:space="preserve">Zakupy SHUMEE</t>
  </si>
  <si>
    <t xml:space="preserve">Zakupy GreatStore</t>
  </si>
  <si>
    <t xml:space="preserve">Zakupy ExtraStore</t>
  </si>
  <si>
    <t xml:space="preserve">Numer tel.</t>
  </si>
  <si>
    <t xml:space="preserve">Osoba do kontaktu</t>
  </si>
  <si>
    <t xml:space="preserve">E-mail</t>
  </si>
  <si>
    <t xml:space="preserve">Adres strony</t>
  </si>
  <si>
    <t xml:space="preserve">Format pliku</t>
  </si>
  <si>
    <t xml:space="preserve">Częstotliwość aktualizacji</t>
  </si>
  <si>
    <t xml:space="preserve">Link do pliku</t>
  </si>
  <si>
    <t xml:space="preserve">Ceny w pliku</t>
  </si>
  <si>
    <t xml:space="preserve">Waluta w pliku</t>
  </si>
  <si>
    <t xml:space="preserve">Rabat w pliku</t>
  </si>
  <si>
    <t xml:space="preserve">Poziom rabatu</t>
  </si>
  <si>
    <t xml:space="preserve">Dodatkowy rabat</t>
  </si>
  <si>
    <t xml:space="preserve">Ceny rekomendowane</t>
  </si>
  <si>
    <t xml:space="preserve">Wykluczone rynki lub platformy</t>
  </si>
  <si>
    <t xml:space="preserve">Rodzaj faktury</t>
  </si>
  <si>
    <t xml:space="preserve">Częstotliwość wystawienia</t>
  </si>
  <si>
    <t xml:space="preserve">Sposób płatności </t>
  </si>
  <si>
    <t xml:space="preserve">Termin płatności</t>
  </si>
  <si>
    <t xml:space="preserve">Kurier</t>
  </si>
  <si>
    <t xml:space="preserve">Podjazd Kurierów</t>
  </si>
  <si>
    <t xml:space="preserve">Komentarz</t>
  </si>
  <si>
    <t xml:space="preserve">Sposób realizacji zamówień</t>
  </si>
  <si>
    <t xml:space="preserve">Instrukcja składania zamówień</t>
  </si>
  <si>
    <t xml:space="preserve">Możliwość zwrotu</t>
  </si>
  <si>
    <t xml:space="preserve">Termin zwrotu</t>
  </si>
  <si>
    <t xml:space="preserve">Sposób realizacji zwrotu</t>
  </si>
  <si>
    <t xml:space="preserve">old</t>
  </si>
  <si>
    <t xml:space="preserve">Artur</t>
  </si>
  <si>
    <t xml:space="preserve">
</t>
  </si>
  <si>
    <t xml:space="preserve">JanShop</t>
  </si>
  <si>
    <t xml:space="preserve">Jan Shop</t>
  </si>
  <si>
    <t xml:space="preserve">587 463 797</t>
  </si>
  <si>
    <t xml:space="preserve">Beata Kaminska  / Agata Tomczak</t>
  </si>
  <si>
    <t xml:space="preserve">hurt@globalincome.pl</t>
  </si>
  <si>
    <t xml:space="preserve">https://janshop.pl/logowanie.html?powrot=konto / https://www.dmuchane.pl/  </t>
  </si>
  <si>
    <t xml:space="preserve">XML</t>
  </si>
  <si>
    <t xml:space="preserve">Co godzinę</t>
  </si>
  <si>
    <t xml:space="preserve">https://janshop.pl/export/products.xml?uuid=76488948-611f-11ee-b1cb-aa33cfcc3c4c</t>
  </si>
  <si>
    <t xml:space="preserve">Netto</t>
  </si>
  <si>
    <t xml:space="preserve">PLN</t>
  </si>
  <si>
    <t xml:space="preserve">Nie</t>
  </si>
  <si>
    <t xml:space="preserve">ceny hurtowe w panelu B2B do 02.01.2024 dodatkowe 2% rabatu</t>
  </si>
  <si>
    <t xml:space="preserve">Pojedyncza</t>
  </si>
  <si>
    <t xml:space="preserve">co tydzień</t>
  </si>
  <si>
    <t xml:space="preserve">Przelew (opłacana faktura)</t>
  </si>
  <si>
    <t xml:space="preserve">przedpłata</t>
  </si>
  <si>
    <t xml:space="preserve">shumee</t>
  </si>
  <si>
    <t xml:space="preserve">brak dodatkowych oplat</t>
  </si>
  <si>
    <t xml:space="preserve">Sklep internetowy</t>
  </si>
  <si>
    <t xml:space="preserve">Panel B2B</t>
  </si>
  <si>
    <t xml:space="preserve">Gockowiak</t>
  </si>
  <si>
    <t xml:space="preserve">511 342 119</t>
  </si>
  <si>
    <t xml:space="preserve">Patrycja Wańkowicz</t>
  </si>
  <si>
    <t xml:space="preserve">hurt@gmmgroup.pl</t>
  </si>
  <si>
    <t xml:space="preserve">https://gockowiak.pl/logowanie</t>
  </si>
  <si>
    <t xml:space="preserve">Na bieżąco</t>
  </si>
  <si>
    <t xml:space="preserve">https://gockowiak.pl/api.xml?id=30810&amp;key=85d6c4823936c7906916</t>
  </si>
  <si>
    <t xml:space="preserve">Netto i Brutto</t>
  </si>
  <si>
    <t xml:space="preserve">Tak</t>
  </si>
  <si>
    <t xml:space="preserve">1 zam=1fv</t>
  </si>
  <si>
    <t xml:space="preserve">Płatność na stronie</t>
  </si>
  <si>
    <t xml:space="preserve">shumee / hurtownia</t>
  </si>
  <si>
    <t xml:space="preserve">B2B</t>
  </si>
  <si>
    <t xml:space="preserve">14 dni</t>
  </si>
  <si>
    <t xml:space="preserve">b2b</t>
  </si>
  <si>
    <t xml:space="preserve">Abisal</t>
  </si>
  <si>
    <t xml:space="preserve">533 376 300</t>
  </si>
  <si>
    <t xml:space="preserve">Beata Pradela</t>
  </si>
  <si>
    <t xml:space="preserve">https://www.b2b.abisal.pl/default.asp?cls=login&amp;action=logoff</t>
  </si>
  <si>
    <t xml:space="preserve">Baselinker Connect</t>
  </si>
  <si>
    <t xml:space="preserve">do pobrania aktualny plik z B2B,czterokrotnie aktualziowany w ciągu dnia wg Beaty.</t>
  </si>
  <si>
    <t xml:space="preserve">brak linku</t>
  </si>
  <si>
    <t xml:space="preserve">Brutto</t>
  </si>
  <si>
    <t xml:space="preserve">30% od cen detalicznych brutto</t>
  </si>
  <si>
    <t xml:space="preserve">Zbiorcza</t>
  </si>
  <si>
    <t xml:space="preserve">co miesiąc</t>
  </si>
  <si>
    <t xml:space="preserve">30 dni</t>
  </si>
  <si>
    <t xml:space="preserve">Bartosz Kubacki</t>
  </si>
  <si>
    <t xml:space="preserve">bartosz.kubacki@alltosport.pl</t>
  </si>
  <si>
    <t xml:space="preserve">http://www.b2b.alltosport.pl/Default.B2B.aspx</t>
  </si>
  <si>
    <t xml:space="preserve"> co 40 m</t>
  </si>
  <si>
    <t xml:space="preserve">https://www.alltosport.pl/xml/newArt.xml</t>
  </si>
  <si>
    <t xml:space="preserve">FV per zamówienia / płatność zbiorcza z całego dnia</t>
  </si>
  <si>
    <t xml:space="preserve">DPD, InPost</t>
  </si>
  <si>
    <t xml:space="preserve">mailowo</t>
  </si>
  <si>
    <t xml:space="preserve">Bauerfitness</t>
  </si>
  <si>
    <t xml:space="preserve">Bauer fitness</t>
  </si>
  <si>
    <t xml:space="preserve">512 172 025</t>
  </si>
  <si>
    <t xml:space="preserve">Andrzej Kogut</t>
  </si>
  <si>
    <t xml:space="preserve">marketing@bauerfitness.com</t>
  </si>
  <si>
    <t xml:space="preserve">https://bauerfitness.com/pl/logowanie?back=my-account</t>
  </si>
  <si>
    <t xml:space="preserve">co 30m</t>
  </si>
  <si>
    <t xml:space="preserve">https://shop.bauerfitness.com/module/xmlfeeds/api?id=47&amp;affiliate=affiliate_name </t>
  </si>
  <si>
    <t xml:space="preserve">25-30%</t>
  </si>
  <si>
    <t xml:space="preserve">raz na tydzień</t>
  </si>
  <si>
    <t xml:space="preserve">21 dni</t>
  </si>
  <si>
    <t xml:space="preserve">DMTrade</t>
  </si>
  <si>
    <t xml:space="preserve">Dmtrade</t>
  </si>
  <si>
    <t xml:space="preserve">722 082 052</t>
  </si>
  <si>
    <t xml:space="preserve">Grzegorz Piaskowski</t>
  </si>
  <si>
    <t xml:space="preserve">grzegorz@dmtrade.pl</t>
  </si>
  <si>
    <t xml:space="preserve">https://www.dmtrade.pl/i5,hurt.html</t>
  </si>
  <si>
    <t xml:space="preserve">Aktualizacja stanów odbywa się co 1 godzinę.</t>
  </si>
  <si>
    <t xml:space="preserve">https://dmtrade.cloud/xml/shumee/dmtrade_shumee.xml</t>
  </si>
  <si>
    <t xml:space="preserve">Rabat uzależniony od produktu od 7 % i wyzej . w pliku ceny sugerowane do sprzedazy. w b2b panelu - ceny zakupu dla nas </t>
  </si>
  <si>
    <t xml:space="preserve">kredyt kupiecki 5000zl</t>
  </si>
  <si>
    <t xml:space="preserve">Kecja</t>
  </si>
  <si>
    <t xml:space="preserve">693 713 987</t>
  </si>
  <si>
    <t xml:space="preserve">Kasia </t>
  </si>
  <si>
    <t xml:space="preserve">bok@kecja.pl</t>
  </si>
  <si>
    <t xml:space="preserve">https://kecja.pl/Zabawki_zdalnie_sterowane_RC_helikoptery_importer.html</t>
  </si>
  <si>
    <t xml:space="preserve"> na bieżąco</t>
  </si>
  <si>
    <t xml:space="preserve">https://kecja.pl/files/export/uCLtdKZ2pF2Z6JAT/ceneo/shop</t>
  </si>
  <si>
    <t xml:space="preserve">13% lub więcej,ceny po zalogowaniu w b2b </t>
  </si>
  <si>
    <t xml:space="preserve">zbiorcza z kazdego dnia  do 5 fv, pozniej kredyt kupiecki - 2000zl</t>
  </si>
  <si>
    <t xml:space="preserve">Do weyfikacji</t>
  </si>
  <si>
    <t xml:space="preserve">Keter </t>
  </si>
  <si>
    <t xml:space="preserve">Keter-lighting</t>
  </si>
  <si>
    <t xml:space="preserve">Krystian Muszalski</t>
  </si>
  <si>
    <t xml:space="preserve">biuro@keter-lighting.com</t>
  </si>
  <si>
    <t xml:space="preserve">https://allegro.pl/oferta/lampa-wiszaca-biala-zyrandol-3-punkt-swiatla-12927656846</t>
  </si>
  <si>
    <t xml:space="preserve">nie aktualizuje się</t>
  </si>
  <si>
    <t xml:space="preserve">powyżej 10 zamówień tygo-dniowo możemy wystawiać fakturę zbiorczą 1 raz na ty-dzień po uprzednim poinformo-waniu nas o chęci skorzystania z tej opcji.</t>
  </si>
  <si>
    <t xml:space="preserve">przedpłata </t>
  </si>
  <si>
    <t xml:space="preserve">biuro@keter-lighting.com 
</t>
  </si>
  <si>
    <t xml:space="preserve">eu</t>
  </si>
  <si>
    <t xml:space="preserve">an</t>
  </si>
  <si>
    <t xml:space="preserve">Mastersports</t>
  </si>
  <si>
    <t xml:space="preserve">elsey</t>
  </si>
  <si>
    <t xml:space="preserve">780 283 898 </t>
  </si>
  <si>
    <t xml:space="preserve">Filip Szydło </t>
  </si>
  <si>
    <t xml:space="preserve">magazyn@mastersports.pl / master@mastersports.pl</t>
  </si>
  <si>
    <t xml:space="preserve">https://mastersports.pl/youraccount/</t>
  </si>
  <si>
    <t xml:space="preserve">https://mastersports.pl/offers/type/xml/key/a2bd8b9aa16f337/lang/pl</t>
  </si>
  <si>
    <t xml:space="preserve">Rabat dropshipping to 20% </t>
  </si>
  <si>
    <t xml:space="preserve">Master, Butterfly marki tylko w Polsce </t>
  </si>
  <si>
    <t xml:space="preserve">Po zamoweniu</t>
  </si>
  <si>
    <t xml:space="preserve">3 zł usługa pakowania od zamówienia</t>
  </si>
  <si>
    <t xml:space="preserve">zamówienia składa się poprzez stronę www.mastersports.pl. Przedtem należy się zare-jestrować, przydzielę do konta rabat i wtedy będą Państwo widzieć ceny po rabacie.</t>
  </si>
  <si>
    <t xml:space="preserve">90/10</t>
  </si>
  <si>
    <t xml:space="preserve">PGN</t>
  </si>
  <si>
    <t xml:space="preserve">89 642 97 16</t>
  </si>
  <si>
    <t xml:space="preserve">Piotr Bąk</t>
  </si>
  <si>
    <t xml:space="preserve">hurt@multistore.pl</t>
  </si>
  <si>
    <t xml:space="preserve">https://b2b.pgn.com.pl/ </t>
  </si>
  <si>
    <t xml:space="preserve">https://b2b.pgn.com.pl/xml?id=22 - Ceny Netto
https://b2b.pgn.com.pl/xml?id=26 - Ceny Brutto</t>
  </si>
  <si>
    <t xml:space="preserve">1-2% od cen hurtowych na stronie będzie po rabacie, w xmlu ciagle stala cena </t>
  </si>
  <si>
    <t xml:space="preserve">raz na miesiąc</t>
  </si>
  <si>
    <t xml:space="preserve">14 dni </t>
  </si>
  <si>
    <t xml:space="preserve">Michał</t>
  </si>
  <si>
    <t xml:space="preserve">CoffeDesk</t>
  </si>
  <si>
    <t xml:space="preserve">534 930 534</t>
  </si>
  <si>
    <t xml:space="preserve">Marcin Świetlikowski
</t>
  </si>
  <si>
    <t xml:space="preserve">marcin.swietlikowski@coffeedesk.pl </t>
  </si>
  <si>
    <t xml:space="preserve">https://b2b.coffeedesk.pl/client/login/</t>
  </si>
  <si>
    <t xml:space="preserve">https://b2b-wsparcie.coffeedesk.pl/home </t>
  </si>
  <si>
    <t xml:space="preserve">Zależy od marki ( od 10-15%) </t>
  </si>
  <si>
    <t xml:space="preserve">Zbiorcza raz w tygodniu </t>
  </si>
  <si>
    <t xml:space="preserve">Hurtownia</t>
  </si>
  <si>
    <t xml:space="preserve">Dom Ogród i My</t>
  </si>
  <si>
    <t xml:space="preserve">DomOgrodiMy</t>
  </si>
  <si>
    <t xml:space="preserve">507 507 545</t>
  </si>
  <si>
    <t xml:space="preserve">Łukasz Machalski</t>
  </si>
  <si>
    <t xml:space="preserve"> lmachalski@grupaod.pl</t>
  </si>
  <si>
    <t xml:space="preserve">https://domogrodimy.pl/</t>
  </si>
  <si>
    <t xml:space="preserve">natychmiast </t>
  </si>
  <si>
    <t xml:space="preserve">https://hurt.domogrodimy.pl/edi/export-offer.php?client=michal.rak@shumee.pl&amp;language=pol&amp;token=21febc9a6c4aa2d925ff96c&amp;shop=2&amp;type=full&amp;format=xml&amp;iof_3_0 </t>
  </si>
  <si>
    <t xml:space="preserve">15% na start później do 20%</t>
  </si>
  <si>
    <t xml:space="preserve">Michal</t>
  </si>
  <si>
    <t xml:space="preserve">Ramiz</t>
  </si>
  <si>
    <t xml:space="preserve">515 100 098 </t>
  </si>
  <si>
    <t xml:space="preserve">Renata Grabska</t>
  </si>
  <si>
    <t xml:space="preserve">hurt@ramiz.pl</t>
  </si>
  <si>
    <t xml:space="preserve">https://ramiz.pl/</t>
  </si>
  <si>
    <t xml:space="preserve">co 15 minut</t>
  </si>
  <si>
    <t xml:space="preserve">ceny hurtowe w panelu B2B</t>
  </si>
  <si>
    <t xml:space="preserve">co tydzien</t>
  </si>
  <si>
    <t xml:space="preserve">przedplata</t>
  </si>
  <si>
    <t xml:space="preserve">Min. logistyczne 200 zł netto </t>
  </si>
  <si>
    <t xml:space="preserve">Ania </t>
  </si>
  <si>
    <t xml:space="preserve">Iso/Maxyds</t>
  </si>
  <si>
    <t xml:space="preserve">ISOTRADE / Maxyds</t>
  </si>
  <si>
    <t xml:space="preserve">664 995 011 / 660  249 102 </t>
  </si>
  <si>
    <t xml:space="preserve">Marta Nassar</t>
  </si>
  <si>
    <t xml:space="preserve">info@maxyds.eu</t>
  </si>
  <si>
    <t xml:space="preserve"> https://maxyds.eu/ </t>
  </si>
  <si>
    <t xml:space="preserve">Raz dziennie</t>
  </si>
  <si>
    <t xml:space="preserve">https://maxyds.eu/edi/export-offer.php?client=a.hovhannisyan@shumee.pl&amp;language=pol&amp;token=0afee97c3e07908a9f30e2b&amp;shop=3&amp;type=full&amp;format=xml&amp;iof_2_6      / https://maxyds.eu/edi/export-offer.php?client=a.hovhannisyan@shumee.pl&amp;language=pol&amp;token=ffde5671036d91a17c94782&amp;shop=3&amp;type=light&amp;format=xml&amp;iof_2_6  </t>
  </si>
  <si>
    <t xml:space="preserve">brak rabatu</t>
  </si>
  <si>
    <t xml:space="preserve">Kredyt kupiecki 1500 zł przelewy codziennie </t>
  </si>
  <si>
    <t xml:space="preserve">Kredyt Kupiecki</t>
  </si>
  <si>
    <t xml:space="preserve">1 dzień </t>
  </si>
  <si>
    <t xml:space="preserve">Do każdego produktu doliczana jest opłata logistyczna w wysokości 5 zł netto. Wysylka 14,90zl brutto ( dpd), 12,90zl brutto ( inpost) </t>
  </si>
  <si>
    <t xml:space="preserve">mailowo, 10 zl netto oplata</t>
  </si>
  <si>
    <t xml:space="preserve">Greenie</t>
  </si>
  <si>
    <t xml:space="preserve">Michał Paszkowiak</t>
  </si>
  <si>
    <t xml:space="preserve">michal.paszkowiak@greenie.pl</t>
  </si>
  <si>
    <t xml:space="preserve">https://greenie-world.com/sprawdzone-zastosowania/f</t>
  </si>
  <si>
    <t xml:space="preserve">Co 8 godzin</t>
  </si>
  <si>
    <t xml:space="preserve">https://hurtlamp.pl/media/feed/superwnetrze.xml. </t>
  </si>
  <si>
    <t xml:space="preserve">Na marki Blaupunkt oraz Abigali - 35% rabatu od detalicznej ceny netto/brutto. W przypadku Oświetlenia Greenie oraz Greenie Heat+ jest to 30%, dla Greenie Ogrzewanie - 25%.</t>
  </si>
  <si>
    <t xml:space="preserve">mailowo </t>
  </si>
  <si>
    <t xml:space="preserve">Babskiefanaberie</t>
  </si>
  <si>
    <t xml:space="preserve">Babskie fanaberie  </t>
  </si>
  <si>
    <t xml:space="preserve">786 176 499 / 796 786 040</t>
  </si>
  <si>
    <t xml:space="preserve"> Grzegorz Bartos</t>
  </si>
  <si>
    <t xml:space="preserve">grzegorz@blueskypolska.pl  </t>
  </si>
  <si>
    <t xml:space="preserve">https://babskiefanaberie.eu/</t>
  </si>
  <si>
    <t xml:space="preserve">Co 24h</t>
  </si>
  <si>
    <t xml:space="preserve">https://babskiefanaberie.eu/edi/export-offer.php?client=aniashumee&amp;language=pol&amp;token=c3934eb040b6b5aa81ebdc9&amp;shop=2&amp;type=full&amp;format=xml&amp;iof_2_6
https://babskiefanaberie.eu/edi/export-offer.php?client=aniashumee&amp;language=pol&amp;token=9ab58c9f9a1d706ebd55ee6&amp;shop=2&amp;type=light&amp;format=xml&amp;iof_2_6
</t>
  </si>
  <si>
    <t xml:space="preserve">Na własne mark na start 20% rabatu, inne marki 20% - 30%</t>
  </si>
  <si>
    <t xml:space="preserve">Raz w miesiacu</t>
  </si>
  <si>
    <t xml:space="preserve">2,5zl netto za opakowanie</t>
  </si>
  <si>
    <t xml:space="preserve">do 4000zl reklamacje akceptuja. 30 dni. Koszt administracyjny zwrotu to 2,5zł netto</t>
  </si>
  <si>
    <t xml:space="preserve">Trade Flow</t>
  </si>
  <si>
    <t xml:space="preserve">Trade Flow </t>
  </si>
  <si>
    <t xml:space="preserve">730 233 868
</t>
  </si>
  <si>
    <t xml:space="preserve">Emilia</t>
  </si>
  <si>
    <t xml:space="preserve">biuro@eu-trade.com.pl </t>
  </si>
  <si>
    <t xml:space="preserve">https://eu-trade.com.pl/news/n/175/KONTAKT</t>
  </si>
  <si>
    <t xml:space="preserve">https://eu-trade.com.pl/offers/type/xml/key/2a54b693f84f2450/lang/pl
</t>
  </si>
  <si>
    <t xml:space="preserve">Michal </t>
  </si>
  <si>
    <t xml:space="preserve">Topex</t>
  </si>
  <si>
    <t xml:space="preserve">609 502 378 /609 501 545</t>
  </si>
  <si>
    <t xml:space="preserve">Tomasz Oleksy / Mariusz Płuciennik</t>
  </si>
  <si>
    <t xml:space="preserve">t.oleksy@grupatopex.com / m.pluciennik@grupatopex.com </t>
  </si>
  <si>
    <t xml:space="preserve">https://strefagtx.pl/  </t>
  </si>
  <si>
    <t xml:space="preserve">API</t>
  </si>
  <si>
    <t xml:space="preserve">5zl netto oplata logistyczna</t>
  </si>
  <si>
    <t xml:space="preserve">od 14 do kwartal</t>
  </si>
  <si>
    <t xml:space="preserve">Zwoltex</t>
  </si>
  <si>
    <t xml:space="preserve">608 335 474</t>
  </si>
  <si>
    <t xml:space="preserve">Anna Nowicka</t>
  </si>
  <si>
    <t xml:space="preserve">anna.nowicka@zwoltex.pl</t>
  </si>
  <si>
    <t xml:space="preserve">https://zwoltex.pl/reczniki-welurowe-107</t>
  </si>
  <si>
    <t xml:space="preserve">mailowo informacje na biezaco</t>
  </si>
  <si>
    <t xml:space="preserve">https://zwoltex.pl/admin0e2k34u8s6cq1/ds-product-photos.php</t>
  </si>
  <si>
    <t xml:space="preserve">juz w pliku excel</t>
  </si>
  <si>
    <t xml:space="preserve">rebel</t>
  </si>
  <si>
    <t xml:space="preserve">2 razy w miesiacu</t>
  </si>
  <si>
    <t xml:space="preserve">pisac mail na anna.nowicka@zwoltex.pl</t>
  </si>
  <si>
    <t xml:space="preserve">14 dni od momentu doręczenia przesyłki do klienta końcowego, przez okres 3 miesięcy. Koszt operacji zwrotu to 5zł po Stronie Zwoltex opłacany przez Shumee S.A. </t>
  </si>
  <si>
    <t xml:space="preserve">Platinum</t>
  </si>
  <si>
    <t xml:space="preserve">PLATINUM</t>
  </si>
  <si>
    <t xml:space="preserve">727 922 933    </t>
  </si>
  <si>
    <t xml:space="preserve">Adrian Rochowczyk</t>
  </si>
  <si>
    <t xml:space="preserve">biuro@lampyabruzzo.pl </t>
  </si>
  <si>
    <t xml:space="preserve">https://www.lampyhurtowo.pl/pl/i/Kontakt-i-dane-firmy/9</t>
  </si>
  <si>
    <t xml:space="preserve">3 raz dzienne</t>
  </si>
  <si>
    <t xml:space="preserve">sklep617813.shoparena.pl</t>
  </si>
  <si>
    <t xml:space="preserve">Brutto detaliczna, cenny po rabacie w brutto już w b2b panelu, Rabat od Cen detalicznych -35% (Abruzzo i Radikal) 
Oraz rabaty na poziomie 20- 50% dla 34 innych Marek dostępnych w naszym sklepie</t>
  </si>
  <si>
    <t xml:space="preserve">3 zl brutto ( abruzzo marka pakowanie za darmo)</t>
  </si>
  <si>
    <t xml:space="preserve">Przyjmujemy zwroty do 30 dni kalendarzowych na pełnowartościowy towar ( tylko wlasne marki  Abruzzo + Radikal )</t>
  </si>
  <si>
    <t xml:space="preserve">Hedo</t>
  </si>
  <si>
    <t xml:space="preserve">HEDO (MAGBOSS)</t>
  </si>
  <si>
    <t xml:space="preserve">881 222 664</t>
  </si>
  <si>
    <t xml:space="preserve">Pawel Frąckiewicz</t>
  </si>
  <si>
    <t xml:space="preserve">pawel.frackiewicz@e-hedo.pl  </t>
  </si>
  <si>
    <t xml:space="preserve">https://e-hedo.pl/user/login</t>
  </si>
  <si>
    <t xml:space="preserve">Na bieżąco przez baselinker</t>
  </si>
  <si>
    <t xml:space="preserve">ed9a873981385c8febe612f02a68bd9fa2c68dce </t>
  </si>
  <si>
    <t xml:space="preserve">rabat jest udzielona na kazda marka oddzielnie. wydoczne na panelu b2b. od 06.05.2024 - dodatkowo 5% do rabatow na caly asortyment </t>
  </si>
  <si>
    <t xml:space="preserve">pod koniec dnia do pobrania</t>
  </si>
  <si>
    <t xml:space="preserve">8 dni </t>
  </si>
  <si>
    <t xml:space="preserve">Do każdego zamówienia doliczamy 5 zł netto za opakowanie i naklejenie etykiety  </t>
  </si>
  <si>
    <t xml:space="preserve">Pronice</t>
  </si>
  <si>
    <t xml:space="preserve">691 381 746 </t>
  </si>
  <si>
    <t xml:space="preserve">Paulina </t>
  </si>
  <si>
    <t xml:space="preserve">kontakt@pronice.pl </t>
  </si>
  <si>
    <t xml:space="preserve">https://pronice.pl/pl/basketedit.html?mode=1&amp;t=1701865016 </t>
  </si>
  <si>
    <t xml:space="preserve">https://pronice.pl/edi/export-offer.php?client=aniashumee&amp;language=pol&amp;token=04b6e453c1c2ac4c4865201&amp;shop=1&amp;type=full&amp;format=xml&amp;iof_3_0 
https://pronice.pl/edi/export-offer.php?client=aniashumee&amp;language=pol&amp;token=16620f5522fcc4d8613ff81&amp;shop=1&amp;type=light&amp;format=xml&amp;iof_3_0 
 </t>
  </si>
  <si>
    <t xml:space="preserve">Pojedyncze / zbiorczo - do wyboru</t>
  </si>
  <si>
    <t xml:space="preserve">Nasza etyketa  - 2,90zl brutto </t>
  </si>
  <si>
    <t xml:space="preserve">100 dni</t>
  </si>
  <si>
    <t xml:space="preserve">B2M</t>
  </si>
  <si>
    <t xml:space="preserve">B2M Hurtownia</t>
  </si>
  <si>
    <t xml:space="preserve">606 679 274  </t>
  </si>
  <si>
    <t xml:space="preserve">Kamila </t>
  </si>
  <si>
    <t xml:space="preserve">kontakt24h@msell24h.pl</t>
  </si>
  <si>
    <t xml:space="preserve">https://www.b2m.online/news/n/142/Kontakt </t>
  </si>
  <si>
    <t xml:space="preserve">https://www.b2m.online/offers/type/xml/key/1c179c7cb5a82269/lang/pl </t>
  </si>
  <si>
    <t xml:space="preserve">Beast GTC</t>
  </si>
  <si>
    <t xml:space="preserve">BEAST GTC</t>
  </si>
  <si>
    <t xml:space="preserve">817 404 446</t>
  </si>
  <si>
    <t xml:space="preserve">Jakub Żurko</t>
  </si>
  <si>
    <t xml:space="preserve">jakub@globtc.com / kuba@globtc.com</t>
  </si>
  <si>
    <t xml:space="preserve">https://toolsbeast.com/Dostawa-chelp-pol-17.html </t>
  </si>
  <si>
    <t xml:space="preserve">https://toolsbeast.com/data/export/feed10018_186896f35aba93bcefdab7bf.xml  - format standardowy
https://toolsbeast.com/data/export/feed10016_1d8c07978b79c93e78dfcaff.xml  - format do baselinkera</t>
  </si>
  <si>
    <t xml:space="preserve">od 10-30% (zalezy od marki)</t>
  </si>
  <si>
    <t xml:space="preserve">Kredyt kupiecki - 2000zl brutto ( co środa ) przelew tradycyjni. </t>
  </si>
  <si>
    <t xml:space="preserve">7 dni </t>
  </si>
  <si>
    <t xml:space="preserve">2019-2020</t>
  </si>
  <si>
    <t xml:space="preserve">Vida</t>
  </si>
  <si>
    <t xml:space="preserve">vidaXL</t>
  </si>
  <si>
    <t xml:space="preserve"> 0040 786 883 818</t>
  </si>
  <si>
    <t xml:space="preserve"> Bystrek Adrian  </t>
  </si>
  <si>
    <t xml:space="preserve"> a.bystrek@vidaxl.com</t>
  </si>
  <si>
    <t xml:space="preserve">https://vidaxl.com</t>
  </si>
  <si>
    <t xml:space="preserve">Co 3 godziny</t>
  </si>
  <si>
    <t xml:space="preserve">Różny w zależnosci od kraju</t>
  </si>
  <si>
    <t xml:space="preserve">Waluta rynku</t>
  </si>
  <si>
    <t xml:space="preserve">Rabat ustalany per miesiąc, rabat widoczny w sklepie przy platności</t>
  </si>
  <si>
    <t xml:space="preserve">per zamówienie codzienie</t>
  </si>
  <si>
    <t xml:space="preserve">Saldo</t>
  </si>
  <si>
    <t xml:space="preserve">do 30 dni</t>
  </si>
  <si>
    <t xml:space="preserve">Kinghoff</t>
  </si>
  <si>
    <t xml:space="preserve">Kinghoff.online</t>
  </si>
  <si>
    <t xml:space="preserve">735 912 341</t>
  </si>
  <si>
    <t xml:space="preserve">Sylwia </t>
  </si>
  <si>
    <t xml:space="preserve">info@kinghoff.online / info@speedoshop.pl </t>
  </si>
  <si>
    <t xml:space="preserve">https://kinghoff.online/index/login/done/back_url/Lw== </t>
  </si>
  <si>
    <t xml:space="preserve">na biezaco </t>
  </si>
  <si>
    <t xml:space="preserve">jest plik </t>
  </si>
  <si>
    <t xml:space="preserve">5%, rabat widoczny w sklepie przy płatności </t>
  </si>
  <si>
    <t xml:space="preserve">Alza ich etykiety</t>
  </si>
  <si>
    <t xml:space="preserve">Eurofirany</t>
  </si>
  <si>
    <t xml:space="preserve">668 017 513</t>
  </si>
  <si>
    <t xml:space="preserve">Krzysztof Rom </t>
  </si>
  <si>
    <t xml:space="preserve">krzysztof.rom@eurofirany.com.pl </t>
  </si>
  <si>
    <t xml:space="preserve">http://109.95.119.180/katalog/index.php </t>
  </si>
  <si>
    <t xml:space="preserve">co godzinę</t>
  </si>
  <si>
    <t xml:space="preserve">Rabat uwzględniony w cenach w XML - min. 12% max. 37,5%</t>
  </si>
  <si>
    <t xml:space="preserve">1 fv tygodniowo</t>
  </si>
  <si>
    <t xml:space="preserve">raz w miesiacu z naszego magazyu </t>
  </si>
  <si>
    <t xml:space="preserve">Ikonka</t>
  </si>
  <si>
    <t xml:space="preserve">730 091 674 </t>
  </si>
  <si>
    <t xml:space="preserve">Katarzyna Kowalska</t>
  </si>
  <si>
    <t xml:space="preserve">katarzyna.kowalska@ikonka.eu</t>
  </si>
  <si>
    <t xml:space="preserve">https://www.ikonka.com.pl/pl</t>
  </si>
  <si>
    <t xml:space="preserve">https://api.ikonka.com.pl/api2/index.php/request/?format=xml&amp;hash=bfd19dda44f29ce2b28a7fcc6054061233f4d701&amp;variant=b&amp;lang=pl&amp;currency=PLN 
https://api.ikonka.com.pl/api2/index.php/request/?format=xml&amp;hash=bfd19dda44f29ce2b28a7fcc6054061233f4d701&amp;variant=l&amp;lang=pl&amp;currency=PLN 
 </t>
  </si>
  <si>
    <t xml:space="preserve">Rabat uwzględniony w cenach  w XML -17%</t>
  </si>
  <si>
    <t xml:space="preserve">5,52 zl netto za pakowanie </t>
  </si>
  <si>
    <t xml:space="preserve">Fernity</t>
  </si>
  <si>
    <t xml:space="preserve">509 671 671</t>
  </si>
  <si>
    <t xml:space="preserve">Justyna Kilian-Zięba
</t>
  </si>
  <si>
    <t xml:space="preserve">j.kilian-zieba@fernity.com </t>
  </si>
  <si>
    <t xml:space="preserve">https://b2b.fernity.com/Default.B2B.aspx</t>
  </si>
  <si>
    <t xml:space="preserve">2 razy dzienne</t>
  </si>
  <si>
    <t xml:space="preserve">jest wyslane mailowo</t>
  </si>
  <si>
    <t xml:space="preserve">Rabat nieuwzględniony w pliku XML. Różny poziom, minimum 20%, max. 30%</t>
  </si>
  <si>
    <t xml:space="preserve">Marka d2 design  - dla sprzedazy UE - Alza – Czech republic 
Mall – Czech Repubic, Slovakia
Emag – Romania 
Allegro – Poland, Czech republic, Slovakia        XXXlutz - nie można</t>
  </si>
  <si>
    <t xml:space="preserve">5000zl</t>
  </si>
  <si>
    <t xml:space="preserve">- zamówienie do 5 kg (5000 g) wagi logistycznej – 0,5 zł netto (małe produkty – akcesoria)
- zamówienie od 5 kg do 31,5 kg (31500 g) wagi logistycznej – 2,5 zł netto 
- zamówienie powyżej 31,5 kg wagi logistycznej – każda wielokrotność 31,5 kg wagi logistycznej – 2,5 zł netto. 
Opłata za pakowanie będzie naliczana automatycznie w koszyku przy składaniu zamówienia. </t>
  </si>
  <si>
    <t xml:space="preserve">AW</t>
  </si>
  <si>
    <t xml:space="preserve">AW-Narzędzia</t>
  </si>
  <si>
    <t xml:space="preserve">504 219 691 </t>
  </si>
  <si>
    <t xml:space="preserve">Krzysztof Kondruc</t>
  </si>
  <si>
    <t xml:space="preserve">https://www.hurt.aw-narzedzia.com.pl/Default.B2B.aspx?target=%2fProdukty.aspx</t>
  </si>
  <si>
    <t xml:space="preserve">co dobe </t>
  </si>
  <si>
    <t xml:space="preserve">Rabat uwzględniony w cenach w XML - 12%</t>
  </si>
  <si>
    <t xml:space="preserve">sa ale my nie mamy dostep do tych produktow </t>
  </si>
  <si>
    <t xml:space="preserve">mamy kredit kupiecki - 70.000zl</t>
  </si>
  <si>
    <t xml:space="preserve">Beliani</t>
  </si>
  <si>
    <t xml:space="preserve">0049 221 64308214
Internal #:446</t>
  </si>
  <si>
    <t xml:space="preserve">Michalina Zawadzka</t>
  </si>
  <si>
    <t xml:space="preserve">michalina.zawadzka@beliani.com </t>
  </si>
  <si>
    <t xml:space="preserve">https://beliani.pl</t>
  </si>
  <si>
    <t xml:space="preserve">PLN/per rynek</t>
  </si>
  <si>
    <t xml:space="preserve">12,5% od 6 grudnia</t>
  </si>
  <si>
    <t xml:space="preserve">nie wolno na allegro i empik i nie wolno na mp Polska </t>
  </si>
  <si>
    <t xml:space="preserve">28 dni na nie odpakowane towary, 14 dni na otwarte paczki</t>
  </si>
  <si>
    <t xml:space="preserve">Rexproduct</t>
  </si>
  <si>
    <t xml:space="preserve">Rex product</t>
  </si>
  <si>
    <t xml:space="preserve">690 144 137</t>
  </si>
  <si>
    <t xml:space="preserve">Ada Organista</t>
  </si>
  <si>
    <t xml:space="preserve">ada@rexproduct.com </t>
  </si>
  <si>
    <t xml:space="preserve">https://rexproduct.com/?gad_source=1&amp;gclid=CjwKCAiApuCrBhAuEiwA8VJ6JjgPY-jsxjbIXhoDf3p3dkZRq5gyQRsZcm-dEvaUzxIlLC0g7exluBoCVcYQAvD_BwE</t>
  </si>
  <si>
    <t xml:space="preserve">plik wyslane mailowo</t>
  </si>
  <si>
    <t xml:space="preserve">34-45% zależy od produktów, W feedzie przed rabatem brutto, W  excel – cena zakupu 
</t>
  </si>
  <si>
    <t xml:space="preserve">Benelux</t>
  </si>
  <si>
    <t xml:space="preserve">raza miesiącu </t>
  </si>
  <si>
    <t xml:space="preserve">10 dni </t>
  </si>
  <si>
    <t xml:space="preserve">baselinker </t>
  </si>
  <si>
    <t xml:space="preserve">Autopartner</t>
  </si>
  <si>
    <t xml:space="preserve">693 993 657</t>
  </si>
  <si>
    <t xml:space="preserve">Mateusz Chmielarski </t>
  </si>
  <si>
    <t xml:space="preserve">mateusz.chmielarski@autopartner.com</t>
  </si>
  <si>
    <t xml:space="preserve">https://autopartner.com/kontakt/</t>
  </si>
  <si>
    <t xml:space="preserve">bylo wyslane </t>
  </si>
  <si>
    <t xml:space="preserve">zalezy od marek</t>
  </si>
  <si>
    <t xml:space="preserve">Ograniczona Polska</t>
  </si>
  <si>
    <t xml:space="preserve">pod koniec dnia </t>
  </si>
  <si>
    <t xml:space="preserve">3,5 zl netto za pakowanie </t>
  </si>
  <si>
    <t xml:space="preserve">pod koniec miesiaca - zbiorczo</t>
  </si>
  <si>
    <t xml:space="preserve">Hurtownia Przemysłowa</t>
  </si>
  <si>
    <t xml:space="preserve">68 381 70 00</t>
  </si>
  <si>
    <t xml:space="preserve">Grzegorz Szymański </t>
  </si>
  <si>
    <t xml:space="preserve">https://www.hurtowniaprzemyslowa.pl/ </t>
  </si>
  <si>
    <t xml:space="preserve">zaleznosci od produktu </t>
  </si>
  <si>
    <t xml:space="preserve">Primavera</t>
  </si>
  <si>
    <t xml:space="preserve">572 334 373 / 572 334 497 </t>
  </si>
  <si>
    <t xml:space="preserve">Danuta Rusek /  Maja Erbel</t>
  </si>
  <si>
    <t xml:space="preserve">danuta.rusek@primaveraperfum.pl / maja.erbel@primaveraperfum.pl</t>
  </si>
  <si>
    <t xml:space="preserve">https://www.primaveraperfum.pl/kontakt.html</t>
  </si>
  <si>
    <t xml:space="preserve">Do sprawdzenia czy rabat jest uwzględniany w plku</t>
  </si>
  <si>
    <t xml:space="preserve">Każdy rynek/MP wymaga zgody Adlera</t>
  </si>
  <si>
    <t xml:space="preserve">raz w miesiacu </t>
  </si>
  <si>
    <t xml:space="preserve">Best RTV AGD</t>
  </si>
  <si>
    <t xml:space="preserve">BestRTVAGD ( szalejemy)</t>
  </si>
  <si>
    <t xml:space="preserve">884 861 803</t>
  </si>
  <si>
    <t xml:space="preserve">Daniel</t>
  </si>
  <si>
    <t xml:space="preserve">bestrtvagd.daniel@gmail.com</t>
  </si>
  <si>
    <t xml:space="preserve">https://szalejemy.pl/pl/menu/kable-audio-191.html</t>
  </si>
  <si>
    <t xml:space="preserve">Plik Full 
-&gt;https://szalejemy.pl/edi/export-offer.php?client=aniashumee&amp;language=p
-&gt;ol&amp;token=425e3a1411601c9832a152e&amp;shop=1&amp;type=full&amp;format=xml&amp;iof_3_0
Plik Light 
-&gt;https://szalejemy.pl/edi/export-offer.php?client=aniashumee&amp;language=p
-&gt;ol&amp;token=27ed50fbf903c3c7ec41b67&amp;shop=1&amp;type=light&amp;format=xml&amp;iof_3_0
</t>
  </si>
  <si>
    <t xml:space="preserve">10-20% </t>
  </si>
  <si>
    <t xml:space="preserve">Zbiorczo – do wyboru jak często, </t>
  </si>
  <si>
    <t xml:space="preserve">wszystkie zamówienia do 28.02 włącznie - przedplata. Od 1 marca termin płatności 7 dni.</t>
  </si>
  <si>
    <t xml:space="preserve">2,4zl brutto za opakowanie</t>
  </si>
  <si>
    <t xml:space="preserve">co miesiac</t>
  </si>
  <si>
    <t xml:space="preserve">Adler</t>
  </si>
  <si>
    <t xml:space="preserve">660 502 153</t>
  </si>
  <si>
    <t xml:space="preserve">Jolanta Czosnowska
</t>
  </si>
  <si>
    <t xml:space="preserve"> export11@adlereurope.eu </t>
  </si>
  <si>
    <t xml:space="preserve">https://adler.abstore.pl/client/loginorcreate/login </t>
  </si>
  <si>
    <t xml:space="preserve">https://www.adler.com.pl/index.php/GetXml/W2020/52</t>
  </si>
  <si>
    <t xml:space="preserve">5% ceny w pliku bez rabatu</t>
  </si>
  <si>
    <t xml:space="preserve">tygodniowo</t>
  </si>
  <si>
    <t xml:space="preserve">30 dni - kredyt kupiecki 30 tysiecy </t>
  </si>
  <si>
    <t xml:space="preserve">Homla</t>
  </si>
  <si>
    <t xml:space="preserve">885 998 458 / 885 998 408</t>
  </si>
  <si>
    <t xml:space="preserve">Anaztazja Shigina / Angelika Litwin</t>
  </si>
  <si>
    <t xml:space="preserve">a.shigina@n2h.com.pl/ a.litwin@n2h.com.pl</t>
  </si>
  <si>
    <t xml:space="preserve">https://homla.com.pl/?gad_source=1&amp;gclid=Cj0KCQiAm4WsBhCiARIsAEJIEzWskSLUNFBhr2dr6KkbFCAyAYJ1SAN4BLksMs1sTkRvlpDkZbivG5gaAuE2EALw_wcB</t>
  </si>
  <si>
    <t xml:space="preserve">co 15m </t>
  </si>
  <si>
    <t xml:space="preserve">link baselinker</t>
  </si>
  <si>
    <t xml:space="preserve">Amazon, emag, erli PL -MP-i wszystkie </t>
  </si>
  <si>
    <t xml:space="preserve">jedyne jezeli paczka nie jest odebrana </t>
  </si>
  <si>
    <t xml:space="preserve">Forcetop</t>
  </si>
  <si>
    <t xml:space="preserve">511 391 399</t>
  </si>
  <si>
    <t xml:space="preserve">Agata Woźniak</t>
  </si>
  <si>
    <t xml:space="preserve">AW@forcetop.com</t>
  </si>
  <si>
    <t xml:space="preserve">https://ext.btp.link/</t>
  </si>
  <si>
    <t xml:space="preserve">do sciagania z b2b panel</t>
  </si>
  <si>
    <t xml:space="preserve">Rabat uwzględniony w cenach w XML -10-20%</t>
  </si>
  <si>
    <t xml:space="preserve">na Grecje nie mozemy </t>
  </si>
  <si>
    <t xml:space="preserve">zbiorczo raz dzienne</t>
  </si>
  <si>
    <t xml:space="preserve">7 dni</t>
  </si>
  <si>
    <t xml:space="preserve">4zl netto przy zamowieniach ponizej 50zl.powyzej 500zl - dostawa gratis</t>
  </si>
  <si>
    <t xml:space="preserve">14 dni, Za każdy zwracany produkt pobierana jest opłata 6 zł netto. Zwrotom nie podlegają urządzenia elektryczne, elektroniczne.
</t>
  </si>
  <si>
    <t xml:space="preserve">Kinghome</t>
  </si>
  <si>
    <t xml:space="preserve">King home</t>
  </si>
  <si>
    <t xml:space="preserve">533 434 502</t>
  </si>
  <si>
    <t xml:space="preserve">Anna Pijanowska
</t>
  </si>
  <si>
    <t xml:space="preserve">partner@kinghome.pl</t>
  </si>
  <si>
    <t xml:space="preserve">https://b2b.kinghome.pl/PrezentujStroneStatyczna.aspx?id=1288</t>
  </si>
  <si>
    <t xml:space="preserve">co 2 godzine </t>
  </si>
  <si>
    <t xml:space="preserve">od 20-35%  ( sa 2 pliki - z rabatem i bez ) </t>
  </si>
  <si>
    <t xml:space="preserve">potiwerdzic przed kazda nowa mp </t>
  </si>
  <si>
    <t xml:space="preserve">1 zam=1 fv</t>
  </si>
  <si>
    <t xml:space="preserve">kredit kupiecki  25.000zl</t>
  </si>
  <si>
    <t xml:space="preserve">Stema</t>
  </si>
  <si>
    <t xml:space="preserve">609 798 809</t>
  </si>
  <si>
    <t xml:space="preserve">Olga Pruszyńska</t>
  </si>
  <si>
    <t xml:space="preserve">hurt@STEMA-MEBLE.COM</t>
  </si>
  <si>
    <t xml:space="preserve">https://stemapartner.eu/</t>
  </si>
  <si>
    <t xml:space="preserve">kredit kupieki</t>
  </si>
  <si>
    <t xml:space="preserve">do 20.000zl - 7 dni termin</t>
  </si>
  <si>
    <t xml:space="preserve">LeanToys</t>
  </si>
  <si>
    <t xml:space="preserve">leantoys</t>
  </si>
  <si>
    <t xml:space="preserve">884 877 700 /  533 817 070 </t>
  </si>
  <si>
    <t xml:space="preserve">Sylwia Milka / Monika Rutczyk</t>
  </si>
  <si>
    <t xml:space="preserve">leantoys37@gmail.com / hurt@leantoys.pl  </t>
  </si>
  <si>
    <t xml:space="preserve">https://leantoys.com/login.php </t>
  </si>
  <si>
    <t xml:space="preserve">klucz do API bylo wyslane mailowo</t>
  </si>
  <si>
    <t xml:space="preserve">20-25%</t>
  </si>
  <si>
    <t xml:space="preserve">saldo 20.000zl</t>
  </si>
  <si>
    <t xml:space="preserve">4 zl brutto za pakowanie</t>
  </si>
  <si>
    <t xml:space="preserve">do 30 dni ( brak zwrotow z kat. swiatecznych )</t>
  </si>
  <si>
    <t xml:space="preserve">drop@rovicky.eu  / justyna@cedar-import.com.pl  / cedar.sklep@gmail.com </t>
  </si>
  <si>
    <t xml:space="preserve">Rovicky</t>
  </si>
  <si>
    <t xml:space="preserve"> 607 900 998</t>
  </si>
  <si>
    <t xml:space="preserve">Robert</t>
  </si>
  <si>
    <t xml:space="preserve">drop@rovicky.eu  / justyna@cedar-import.com.pl  / cedar.sklep@gmail.com</t>
  </si>
  <si>
    <t xml:space="preserve">https://rovicky.eu/ </t>
  </si>
  <si>
    <t xml:space="preserve">co 15m</t>
  </si>
  <si>
    <t xml:space="preserve">bylo wyslane mailowo</t>
  </si>
  <si>
    <t xml:space="preserve">Allegro, empik,  oraz emag.ro.  - nie wolno wystawiac </t>
  </si>
  <si>
    <t xml:space="preserve">raz w tygodniu / limit kredytowe 50.000zl</t>
  </si>
  <si>
    <t xml:space="preserve">7 dni termin</t>
  </si>
  <si>
    <t xml:space="preserve">30 dni ( zbiorczo)</t>
  </si>
  <si>
    <t xml:space="preserve">Unimet</t>
  </si>
  <si>
    <t xml:space="preserve">502 366 659</t>
  </si>
  <si>
    <t xml:space="preserve">Barbara</t>
  </si>
  <si>
    <t xml:space="preserve">barbara.gil@unimet.pl </t>
  </si>
  <si>
    <t xml:space="preserve">https://www.unimet.pl/historia-zamowien </t>
  </si>
  <si>
    <t xml:space="preserve">zalezy od marki, od 10%</t>
  </si>
  <si>
    <t xml:space="preserve">raz w tygodniu</t>
  </si>
  <si>
    <t xml:space="preserve">Za granice nasze(3.99 zlnetto pakowanie ), na crossdock ich</t>
  </si>
  <si>
    <t xml:space="preserve">Action</t>
  </si>
  <si>
    <t xml:space="preserve">606 787 184 </t>
  </si>
  <si>
    <t xml:space="preserve">Konrad Gawrowski</t>
  </si>
  <si>
    <t xml:space="preserve">konrad.gaworowski@action.pl</t>
  </si>
  <si>
    <t xml:space="preserve">https://is3.action.pl/user/signin </t>
  </si>
  <si>
    <t xml:space="preserve">zalezy od marki </t>
  </si>
  <si>
    <t xml:space="preserve">raz dzienne </t>
  </si>
  <si>
    <t xml:space="preserve">Kredyty kupiecki 100000 zł. - Termin 16 dni</t>
  </si>
  <si>
    <t xml:space="preserve">Andex</t>
  </si>
  <si>
    <t xml:space="preserve">ANDEX-PAWŁOWSCY SPÓŁKA JAWNA
</t>
  </si>
  <si>
    <t xml:space="preserve">601 937 593</t>
  </si>
  <si>
    <t xml:space="preserve">Piotr Pawłowski </t>
  </si>
  <si>
    <t xml:space="preserve">https://andex.pl/ </t>
  </si>
  <si>
    <t xml:space="preserve">B3</t>
  </si>
  <si>
    <t xml:space="preserve">735 997 937</t>
  </si>
  <si>
    <t xml:space="preserve">Marta</t>
  </si>
  <si>
    <t xml:space="preserve">biuro@btrzy.pl</t>
  </si>
  <si>
    <t xml:space="preserve">https://b2b.btrzy.pl/kontakt </t>
  </si>
  <si>
    <t xml:space="preserve">https://b2b.btrzy.pl/xmlapi/1/3/utf8/6dbc5360-e0e6-4989-b1a0-5ac706f13125 
https://b2b.btrzy.pl/xmlapi/1/3/windows1250/6dbc5360-e0e6-4989-1a0-5ac706f13125 
 </t>
  </si>
  <si>
    <t xml:space="preserve">Zbiorcza na koniec dnia </t>
  </si>
  <si>
    <t xml:space="preserve">7 dni termin </t>
  </si>
  <si>
    <t xml:space="preserve">opłata 6 zł netto za przygotowanie </t>
  </si>
  <si>
    <t xml:space="preserve">Barbecook</t>
  </si>
  <si>
    <t xml:space="preserve">BARBECOOK (PLEJADY MIX)</t>
  </si>
  <si>
    <t xml:space="preserve">733 803 903</t>
  </si>
  <si>
    <t xml:space="preserve">Joanna Skalska</t>
  </si>
  <si>
    <t xml:space="preserve">biuro@barbecookgrill.pl</t>
  </si>
  <si>
    <t xml:space="preserve">https://www.plejadymix.pl/kontakt/ </t>
  </si>
  <si>
    <t xml:space="preserve">co godzine</t>
  </si>
  <si>
    <t xml:space="preserve">na mail biuro@barbecookgrill.pl</t>
  </si>
  <si>
    <t xml:space="preserve">Bass</t>
  </si>
  <si>
    <t xml:space="preserve">BassPolska</t>
  </si>
  <si>
    <t xml:space="preserve">501 112 155</t>
  </si>
  <si>
    <t xml:space="preserve">Marek Belniak  </t>
  </si>
  <si>
    <t xml:space="preserve"> info@basspolska.com / marek@basspolska.com / ewaskiba@basspolska.com</t>
  </si>
  <si>
    <t xml:space="preserve">https://www.basspolska.com/webpage/kontakt.html </t>
  </si>
  <si>
    <t xml:space="preserve">https://dkkapusta1997.usermd.net/Jurek/bass/feeds/bass_zero.xml</t>
  </si>
  <si>
    <t xml:space="preserve">indywidualne</t>
  </si>
  <si>
    <t xml:space="preserve">Fv zbiorcze - 1 raz w tygodniu </t>
  </si>
  <si>
    <t xml:space="preserve">Benbaby</t>
  </si>
  <si>
    <t xml:space="preserve">Ben baby</t>
  </si>
  <si>
    <t xml:space="preserve"> 17 85 22 243</t>
  </si>
  <si>
    <t xml:space="preserve">Jerzy</t>
  </si>
  <si>
    <t xml:space="preserve">sprzedaz@benbaby.pl</t>
  </si>
  <si>
    <t xml:space="preserve">https://sklep.benbaby.pl/ </t>
  </si>
  <si>
    <t xml:space="preserve">1 dzień</t>
  </si>
  <si>
    <t xml:space="preserve">2zl brutto za pakowania</t>
  </si>
  <si>
    <t xml:space="preserve">Bimboland</t>
  </si>
  <si>
    <t xml:space="preserve">501 434 260</t>
  </si>
  <si>
    <t xml:space="preserve">https://bimboland.pl/contact-pol.html </t>
  </si>
  <si>
    <t xml:space="preserve">Candellux</t>
  </si>
  <si>
    <t xml:space="preserve">608 040 390 / 604 139 886</t>
  </si>
  <si>
    <t xml:space="preserve">Monika Rek </t>
  </si>
  <si>
    <t xml:space="preserve">mrek@candellux.pl </t>
  </si>
  <si>
    <t xml:space="preserve">https://candellux.com.pl/ </t>
  </si>
  <si>
    <t xml:space="preserve">raz na dobe </t>
  </si>
  <si>
    <t xml:space="preserve">https://dbfot.candellux.pl/shumee.csv</t>
  </si>
  <si>
    <t xml:space="preserve">EURO, USD, PLN </t>
  </si>
  <si>
    <t xml:space="preserve">brak dodatkowych oplat </t>
  </si>
  <si>
    <t xml:space="preserve">Chemex</t>
  </si>
  <si>
    <t xml:space="preserve">CHEMEX - DYWANY</t>
  </si>
  <si>
    <t xml:space="preserve">508 440 461</t>
  </si>
  <si>
    <t xml:space="preserve">Żaneta Kotarba</t>
  </si>
  <si>
    <t xml:space="preserve">zanetak@tapiso.eu </t>
  </si>
  <si>
    <t xml:space="preserve">https://dywanychemex.pl/?gad_source=1&amp;gclid=CjwKCAiAvoqsBhB9EiwA9XTWGXGxvzLDZoYGTPXb85PNa0f2rj8S-FQdxeJaRJH83SdqhlZAKZKcnhoCMygQAvD_BwE </t>
  </si>
  <si>
    <t xml:space="preserve">Emibig
</t>
  </si>
  <si>
    <t xml:space="preserve">EMIBIG S.C.</t>
  </si>
  <si>
    <t xml:space="preserve">577 400 933</t>
  </si>
  <si>
    <t xml:space="preserve">Klaudia Zegar</t>
  </si>
  <si>
    <t xml:space="preserve">zamowienia@emibig.com.pl</t>
  </si>
  <si>
    <t xml:space="preserve">https://emibig.com.pl/sklep/kategoria-produktu/lampy-sufitowe/?gad_source=1&amp;gclid=CjwKCAiAhJWsBhAaEiwAmrNyq_OVeRtgnH-MuXfKWfa9M6du8D74lD99zU0Jn9XML_HQiNvZyzGThRoCtkEQAvD_BwE</t>
  </si>
  <si>
    <t xml:space="preserve">Livinhill</t>
  </si>
  <si>
    <t xml:space="preserve">Livinhill (Comad) </t>
  </si>
  <si>
    <t xml:space="preserve">694 494 688</t>
  </si>
  <si>
    <t xml:space="preserve">Mateusz </t>
  </si>
  <si>
    <t xml:space="preserve">https://comad.eu/ </t>
  </si>
  <si>
    <t xml:space="preserve">Megasmyk</t>
  </si>
  <si>
    <t xml:space="preserve">PM INVESTMENT GROUP ( mega smyk)</t>
  </si>
  <si>
    <t xml:space="preserve">503 160 175</t>
  </si>
  <si>
    <t xml:space="preserve">Sylwester Gregorczyk </t>
  </si>
  <si>
    <t xml:space="preserve">sylwester.gregorczyk@pminvestment.pl </t>
  </si>
  <si>
    <t xml:space="preserve">https://www.b2b.pminvestment.pl/ </t>
  </si>
  <si>
    <t xml:space="preserve">https://www.b2b.pminvestment.pl/account/urls </t>
  </si>
  <si>
    <t xml:space="preserve">WMB Trade sp. z o.o. (Nini)</t>
  </si>
  <si>
    <t xml:space="preserve">601 261 023</t>
  </si>
  <si>
    <t xml:space="preserve">Pawel Dawidowicz</t>
  </si>
  <si>
    <t xml:space="preserve">dawidowicz@galla.pl</t>
  </si>
  <si>
    <t xml:space="preserve">http://nini.pl/pl/kolekcje </t>
  </si>
  <si>
    <t xml:space="preserve">XLS</t>
  </si>
  <si>
    <t xml:space="preserve">na biezaco</t>
  </si>
  <si>
    <t xml:space="preserve">po zamowieniu</t>
  </si>
  <si>
    <t xml:space="preserve">60 dni </t>
  </si>
  <si>
    <t xml:space="preserve">BL</t>
  </si>
  <si>
    <t xml:space="preserve">Promis</t>
  </si>
  <si>
    <t xml:space="preserve">PROMIS ( eldos)</t>
  </si>
  <si>
    <t xml:space="preserve">32 206 84 11 wew. 32</t>
  </si>
  <si>
    <t xml:space="preserve">Bożena Rusin</t>
  </si>
  <si>
    <t xml:space="preserve">https://eldomagd.eu/ </t>
  </si>
  <si>
    <t xml:space="preserve">bylo wyslane</t>
  </si>
  <si>
    <t xml:space="preserve">Eldom, promis,Rotpunkt– 15% ( od 02.01.2024 powiekszyli na 18%), pozostale – 10%</t>
  </si>
  <si>
    <t xml:space="preserve">.</t>
  </si>
  <si>
    <t xml:space="preserve">AMAZON, KAUFLAND</t>
  </si>
  <si>
    <t xml:space="preserve">GLS, DPD</t>
  </si>
  <si>
    <t xml:space="preserve">30 dni </t>
  </si>
  <si>
    <t xml:space="preserve">Vershold</t>
  </si>
  <si>
    <t xml:space="preserve">Vershold spzoo</t>
  </si>
  <si>
    <t xml:space="preserve">603 888 180</t>
  </si>
  <si>
    <t xml:space="preserve">Jacek Reichman</t>
  </si>
  <si>
    <t xml:space="preserve"> jacek.reichman@vershold.com</t>
  </si>
  <si>
    <t xml:space="preserve">https://www.vershold.com/pl_pl/</t>
  </si>
  <si>
    <t xml:space="preserve">10zl za pakowanie i wysylka razem </t>
  </si>
  <si>
    <t xml:space="preserve">formularz </t>
  </si>
  <si>
    <t xml:space="preserve">VictoriaSport</t>
  </si>
  <si>
    <t xml:space="preserve">Victoria Sport</t>
  </si>
  <si>
    <t xml:space="preserve">508 727 171</t>
  </si>
  <si>
    <t xml:space="preserve">KRAKÓWKA RAFAŁ</t>
  </si>
  <si>
    <t xml:space="preserve">drop@victoriasport.pl /   rafal@victoriasport.pl</t>
  </si>
  <si>
    <t xml:space="preserve">http://izam.victoriasport.pl/login </t>
  </si>
  <si>
    <t xml:space="preserve">co godzine </t>
  </si>
  <si>
    <t xml:space="preserve">XML wszystkie kategorii 
https://galeriasportowa.pl/xml/galeriasportowa.xml
Stany magazynowe (aktualizacja co 1h)
https://galeriasportowa.pl/xml/galeriasportowa_stany.xml
</t>
  </si>
  <si>
    <t xml:space="preserve">3x transakcja - gotówkowa - faktura Pro Forma, następne - kredyt kupiecki </t>
  </si>
  <si>
    <t xml:space="preserve">brak dodatkowych kosztów</t>
  </si>
  <si>
    <t xml:space="preserve">Vivaldi</t>
  </si>
  <si>
    <t xml:space="preserve">789 303 808</t>
  </si>
  <si>
    <t xml:space="preserve">Iwona</t>
  </si>
  <si>
    <t xml:space="preserve">EXPORT2@VIVALDIMEBLE.PL</t>
  </si>
  <si>
    <t xml:space="preserve">https://vivaldimeble.pl/ </t>
  </si>
  <si>
    <t xml:space="preserve">Raz x tydzien</t>
  </si>
  <si>
    <t xml:space="preserve">nie ma dodatkowych kosztow logistycznych</t>
  </si>
  <si>
    <t xml:space="preserve">Woodiq</t>
  </si>
  <si>
    <t xml:space="preserve">609 201 611</t>
  </si>
  <si>
    <t xml:space="preserve">Michał Ludynia</t>
  </si>
  <si>
    <t xml:space="preserve">info@woodiq.eu</t>
  </si>
  <si>
    <t xml:space="preserve">https://woodiq.eu/kategoria-produktu/pudelka/page/2/ </t>
  </si>
  <si>
    <t xml:space="preserve">raz w miesiacu</t>
  </si>
  <si>
    <t xml:space="preserve">Twm</t>
  </si>
  <si>
    <t xml:space="preserve">NL 860487106B01</t>
  </si>
  <si>
    <t xml:space="preserve">Tom Loomans</t>
  </si>
  <si>
    <t xml:space="preserve">dropshipping@twm-bv.com</t>
  </si>
  <si>
    <t xml:space="preserve">https://www.twm-bv.com</t>
  </si>
  <si>
    <t xml:space="preserve">EUR</t>
  </si>
  <si>
    <t xml:space="preserve">brak rabatow</t>
  </si>
  <si>
    <t xml:space="preserve">Colibra Dystrybucja Sp. z o.o.</t>
  </si>
  <si>
    <t xml:space="preserve">22 798 97 45, 884 277 764 (IT)</t>
  </si>
  <si>
    <t xml:space="preserve">Krzysztof</t>
  </si>
  <si>
    <t xml:space="preserve">colibra@colibra.eu</t>
  </si>
  <si>
    <t xml:space="preserve">https://colibra.eu/pl/i/Gdzie-kupic/15 </t>
  </si>
  <si>
    <t xml:space="preserve">https://drop.seltu.pl/  </t>
  </si>
  <si>
    <t xml:space="preserve">raz na 2 tygodnie</t>
  </si>
  <si>
    <t xml:space="preserve">top up salda </t>
  </si>
  <si>
    <t xml:space="preserve">Texas</t>
  </si>
  <si>
    <t xml:space="preserve">TEXAS</t>
  </si>
  <si>
    <t xml:space="preserve">510 182 007 / 22 756 38 60</t>
  </si>
  <si>
    <t xml:space="preserve">Maksymilian</t>
  </si>
  <si>
    <t xml:space="preserve">https://allegro.pl/uzytkownik/TEXAS-1990 </t>
  </si>
  <si>
    <t xml:space="preserve">GLS, DPD, DHL</t>
  </si>
  <si>
    <t xml:space="preserve">sklep@texas.com.pl </t>
  </si>
  <si>
    <t xml:space="preserve">Activeshop</t>
  </si>
  <si>
    <t xml:space="preserve">500 644 348</t>
  </si>
  <si>
    <t xml:space="preserve">Katarzyna Podsobińska</t>
  </si>
  <si>
    <t xml:space="preserve">biuro@syis.pl / sprzedaz7@activeshop.com.pl</t>
  </si>
  <si>
    <t xml:space="preserve">https://b2b.activeshop.com.pl/customer/account/logoutSuccess/ </t>
  </si>
  <si>
    <t xml:space="preserve">https://activeshop.com.pl/media/productsfeed/ceneo.xml </t>
  </si>
  <si>
    <t xml:space="preserve">brak wlochy maratonsee</t>
  </si>
  <si>
    <t xml:space="preserve">każde zamówienie jest fakturowane. Faktury są przechowywane na B2B przez 60 dni w zakładce dokumenty</t>
  </si>
  <si>
    <t xml:space="preserve">za paczke  - 8,6zl brutto, za paleta - 14zl brutto</t>
  </si>
  <si>
    <t xml:space="preserve">Ania</t>
  </si>
  <si>
    <t xml:space="preserve">Customform</t>
  </si>
  <si>
    <t xml:space="preserve">533 331 633 / 603 855 848</t>
  </si>
  <si>
    <t xml:space="preserve">Weronika Radosz - krajowy sprzedaz / Justyna Kempny - zagraniczny</t>
  </si>
  <si>
    <t xml:space="preserve">w.radosz@customform.pl / j.kempny@customform.pl</t>
  </si>
  <si>
    <t xml:space="preserve">https://customform.co/</t>
  </si>
  <si>
    <t xml:space="preserve">co 4 g</t>
  </si>
  <si>
    <t xml:space="preserve">https://b2b.customform.co/generator/354f1355-d271-41d9-b854-9c03c9cf3dba/xml/50efd6c9-a8c4-4d0b-8943-64f8ef617abd</t>
  </si>
  <si>
    <t xml:space="preserve">PLN / EURO</t>
  </si>
  <si>
    <t xml:space="preserve">( https://docs.google.com/spreadsheets/d/1rzFnhDTJ290J-FY-jex7x5YBeqKfI1Y-0fy0tgbrz-Y/edit#gid=0   )  W kolumnie J znajduje się sugerowana cena sprzedaży w EURO  </t>
  </si>
  <si>
    <t xml:space="preserve">b.simon@customform.pl</t>
  </si>
  <si>
    <t xml:space="preserve">Vildevik</t>
  </si>
  <si>
    <t xml:space="preserve">790 440 465 </t>
  </si>
  <si>
    <t xml:space="preserve">Dudek Rafał</t>
  </si>
  <si>
    <t xml:space="preserve">dyrektorhandlowy@vildevik.pl</t>
  </si>
  <si>
    <t xml:space="preserve">https://vildevik.pl/pl/panel </t>
  </si>
  <si>
    <t xml:space="preserve">przedplata pierwsze 3 zam</t>
  </si>
  <si>
    <t xml:space="preserve">tylko dpd, brak dodatkowych oplat</t>
  </si>
  <si>
    <t xml:space="preserve">Caro Group</t>
  </si>
  <si>
    <t xml:space="preserve">Caro Group ( Feeby )</t>
  </si>
  <si>
    <t xml:space="preserve">602 295 070</t>
  </si>
  <si>
    <t xml:space="preserve">Grzegorz Naranowicz</t>
  </si>
  <si>
    <t xml:space="preserve">grzegorz@caro.pl </t>
  </si>
  <si>
    <t xml:space="preserve">https://feeby.pl/kontakt  / https://docs.google.com/spreadsheets/d/19TPEaqxOSThsDypCbnLsbChfrOTy_u-PIW-j5jIwznU/edit#gid=0 </t>
  </si>
  <si>
    <t xml:space="preserve">https://cloud.carogroup.eu/index.php/s/Ho4xTbfKMOcBo19/download  </t>
  </si>
  <si>
    <t xml:space="preserve">30-40%</t>
  </si>
  <si>
    <t xml:space="preserve">AMAZON</t>
  </si>
  <si>
    <t xml:space="preserve">DHL, GLS, Fedex przesyłki tylko 100x70</t>
  </si>
  <si>
    <t xml:space="preserve">Elektromaniacy</t>
  </si>
  <si>
    <t xml:space="preserve">515 200 968</t>
  </si>
  <si>
    <t xml:space="preserve">Konrad </t>
  </si>
  <si>
    <t xml:space="preserve">hurt@elektromaniacy.pl</t>
  </si>
  <si>
    <t xml:space="preserve">https://b2b.elektromaniacy.pl/pl/contact.html</t>
  </si>
  <si>
    <t xml:space="preserve">https://b2b.elektromaniacy.pl/edi/export-offer.php?client=a.hovhannisyan@shumee.pl&amp;language=pol&amp;token=21da1f76d553cc94f6ec9f0&amp;shop=3&amp;type=gateway&amp;format=xml&amp;iof_3_0 </t>
  </si>
  <si>
    <t xml:space="preserve">nie wolno sprzedawac rozdzial optyka w ue</t>
  </si>
  <si>
    <t xml:space="preserve">kredyt kupiecki  – 3000zl brutto </t>
  </si>
  <si>
    <t xml:space="preserve">10 złotych brutto za pakowanie</t>
  </si>
  <si>
    <t xml:space="preserve">Kokiska</t>
  </si>
  <si>
    <t xml:space="preserve">Kokiska, s.r.o</t>
  </si>
  <si>
    <t xml:space="preserve">CZ 02509016</t>
  </si>
  <si>
    <t xml:space="preserve">420 608 494 327 </t>
  </si>
  <si>
    <t xml:space="preserve">Marek Sliwa</t>
  </si>
  <si>
    <t xml:space="preserve">info@kokiskashop.pl </t>
  </si>
  <si>
    <t xml:space="preserve"> https://www.kokiskashop.pl/o-firmie/ </t>
  </si>
  <si>
    <t xml:space="preserve">srednio 12%, ceny w xml sa przed i po rabacie</t>
  </si>
  <si>
    <t xml:space="preserve">Rekman</t>
  </si>
  <si>
    <t xml:space="preserve">Rekman ( w grupie AB S.A )</t>
  </si>
  <si>
    <t xml:space="preserve">515 099 251</t>
  </si>
  <si>
    <t xml:space="preserve">Malgorzata Jackowska </t>
  </si>
  <si>
    <t xml:space="preserve">malgorzata.jackowska@rekman.com.pl  </t>
  </si>
  <si>
    <t xml:space="preserve">https://online.rekman.com.pl/pl/login </t>
  </si>
  <si>
    <t xml:space="preserve">http://api.rekman.com.pl/cennik.php?email=LOGIN&amp;password=HASLO&amp;TylkoNaStanie=TRUE  
możliwe jeset też pobranie danych za pomocą linku
http://api.rekman.com.pl/cennik.php?pki=KLUCZ_PUBLICZNY&amp;prvk=KLUCZ_PRYWATNY&amp;TylkoNaStanie=TRUE 
Link do pobrania cennika w formacie CSV:
http://api.rekman.com.pl/cennikcsv.php?email=LOGIN&amp;password=HASLO&amp;TylkoNaStanie=TRUE 
możliwe jeset też pobranie danych za pomocą linku
http://api.rekman.com.pl/cennikcsv.php?pki=KLUCZ_PUBLICZNY&amp;prvk=KLUCZ_PRYWATNY&amp;TylkoNaStanie=TRUE 
</t>
  </si>
  <si>
    <t xml:space="preserve">Do 18% ( rozne rabaty na rozne marki ) </t>
  </si>
  <si>
    <t xml:space="preserve">dpd, dls -12,20zl netto</t>
  </si>
  <si>
    <t xml:space="preserve">Prajo</t>
  </si>
  <si>
    <t xml:space="preserve">Prajo (kinghoff)</t>
  </si>
  <si>
    <t xml:space="preserve">885 209 555</t>
  </si>
  <si>
    <t xml:space="preserve">Marcelina Basińska</t>
  </si>
  <si>
    <t xml:space="preserve">sklep@prajo.eu</t>
  </si>
  <si>
    <t xml:space="preserve">https://prajo.eu/pl/zestawy-nozy-/1430-noze-w-bloku-drewnianym-93307-5902340933077.html </t>
  </si>
  <si>
    <t xml:space="preserve">Tutaj pliki XML i CSV dla wszystkich naszych nazw produktów, opisów, EAN, SKU, zdjęć i dostępnych ilości:
https://prajo.eu/pl/module/an_export/generator?id_profile=32&amp;token=cbca835e01c150c774866b66cfd1ac3d 
W angielsku XML:
https://prajo.eu/pl/module/an_export/generator?id_profile=29&amp;token=cbca835e01c150c774866b66cfd1ac3d 
Oto plik CSV:
https://prajo.eu/pl/module/an_export/generator?id_profile=30&amp;token=cbca835e01c150c774866b66cfd1ac3d 
W angielsku CSV:
https://prajo.eu/pl/module/an_export/generator?id_profile=31&amp;token=cbca835e01c150c774866b66cfd1ac3d 
</t>
  </si>
  <si>
    <t xml:space="preserve">AGD Partner</t>
  </si>
  <si>
    <t xml:space="preserve">888 588 167</t>
  </si>
  <si>
    <t xml:space="preserve">Katarzyna Bartnicka</t>
  </si>
  <si>
    <t xml:space="preserve">sklep@agdpartner.pl </t>
  </si>
  <si>
    <t xml:space="preserve">https://agdpartner.pl/AKCESORIA-BARMANSKIE-c84 </t>
  </si>
  <si>
    <t xml:space="preserve">https://agdpartner.pl/offers/type/xml/key/67879bc45e102101/lang/pl </t>
  </si>
  <si>
    <t xml:space="preserve">3zl brutto za pakowanie </t>
  </si>
  <si>
    <t xml:space="preserve">K2</t>
  </si>
  <si>
    <t xml:space="preserve">K2 Distribution (Gamelin )</t>
  </si>
  <si>
    <t xml:space="preserve">609 588 883</t>
  </si>
  <si>
    <t xml:space="preserve">Michał Henryk Kohrs</t>
  </si>
  <si>
    <t xml:space="preserve">https://k2distribution.pl/news/n/286/Kontakt </t>
  </si>
  <si>
    <t xml:space="preserve">https://k2distribution.pl/offers/type/xml/key/f35b20e778cb6488/lang/pl </t>
  </si>
  <si>
    <t xml:space="preserve">DPD, DHL</t>
  </si>
  <si>
    <t xml:space="preserve">1,99 zł Brutto za pakowanie</t>
  </si>
  <si>
    <t xml:space="preserve">40 dni, Opłata manipulacyjna - procentowa wartość zwracanego towaru zgodnie z tabelą:
Podstawowy - 15%
Standard – 10%
Premium – 5%</t>
  </si>
  <si>
    <t xml:space="preserve">CarComplex (Topstoc)</t>
  </si>
  <si>
    <t xml:space="preserve">CarComplex (topstoc)</t>
  </si>
  <si>
    <t xml:space="preserve">794 607 058</t>
  </si>
  <si>
    <t xml:space="preserve">Sebastian Iwan</t>
  </si>
  <si>
    <t xml:space="preserve">sklep@topstoc.pl</t>
  </si>
  <si>
    <t xml:space="preserve">https://topstoc.pl/19-dom-i-ogrod?page=5 </t>
  </si>
  <si>
    <t xml:space="preserve">Na bieżąco </t>
  </si>
  <si>
    <t xml:space="preserve">https://topstoc.pl/modules/exportproducts/files/TopStoc_Hurt_Cat.xml?fbclid=IwAR2LO51ZuMycT7ye9ae2bUxhQFu99XveROTMIcY0oPLlLiYvuYwYf9wQMHg </t>
  </si>
  <si>
    <t xml:space="preserve">od 6 do 20%</t>
  </si>
  <si>
    <t xml:space="preserve">Lechpol</t>
  </si>
  <si>
    <t xml:space="preserve">603 195 195</t>
  </si>
  <si>
    <t xml:space="preserve">Rafal Duchna</t>
  </si>
  <si>
    <t xml:space="preserve">https://www.lechpol.pl/pl/page/strefa-klienta </t>
  </si>
  <si>
    <t xml:space="preserve">okolo 26%</t>
  </si>
  <si>
    <t xml:space="preserve">Rumunia lub drozej o minimum 7% </t>
  </si>
  <si>
    <t xml:space="preserve">Zbiorcza </t>
  </si>
  <si>
    <t xml:space="preserve">Tylko klient( dpd- 12,2 zl netto, dhl – 15 zl netto)  ( 300 netto- za darmo )</t>
  </si>
  <si>
    <t xml:space="preserve">Morex</t>
  </si>
  <si>
    <t xml:space="preserve">CZ 48533157</t>
  </si>
  <si>
    <t xml:space="preserve">420 573 371 043 /  420 775 247 083 (whatsapp) </t>
  </si>
  <si>
    <t xml:space="preserve">Jana Pěnčíková</t>
  </si>
  <si>
    <t xml:space="preserve">jana.pencikova@morex.cz</t>
  </si>
  <si>
    <t xml:space="preserve">https://www.morex.cz/</t>
  </si>
  <si>
    <t xml:space="preserve">CZK</t>
  </si>
  <si>
    <t xml:space="preserve">do 50%</t>
  </si>
  <si>
    <t xml:space="preserve">ceny w formatce, 3 euro do zamowien ponizej 34euro net </t>
  </si>
  <si>
    <t xml:space="preserve">Batna24</t>
  </si>
  <si>
    <t xml:space="preserve">798 399 924</t>
  </si>
  <si>
    <t xml:space="preserve">Ewa Smolińska / Łukasz Kawałek</t>
  </si>
  <si>
    <t xml:space="preserve">ewa@batna24.com / lukasz.k@batna24.com </t>
  </si>
  <si>
    <t xml:space="preserve">https://b2b.batna24.com/</t>
  </si>
  <si>
    <t xml:space="preserve">Raz dzienne </t>
  </si>
  <si>
    <t xml:space="preserve">http://83.13.44.19:60024/file/b7d1f192a6-b7d1f192a68831a902c9180d2e44b22cd9b0ffba0c6c07837148733e3c041c45.xml </t>
  </si>
  <si>
    <t xml:space="preserve">PL – tak, nizsa niż u nich nie możemy sprzedawać</t>
  </si>
  <si>
    <t xml:space="preserve">Po zamówieniu</t>
  </si>
  <si>
    <t xml:space="preserve">przedplata </t>
  </si>
  <si>
    <t xml:space="preserve">Ecomzone</t>
  </si>
  <si>
    <t xml:space="preserve">ecomzone</t>
  </si>
  <si>
    <t xml:space="preserve">SI 56533438</t>
  </si>
  <si>
    <t xml:space="preserve">386 70 290 400</t>
  </si>
  <si>
    <t xml:space="preserve">NEMANJA KUKIĆ</t>
  </si>
  <si>
    <t xml:space="preserve">nemanja@ecomzone.eu</t>
  </si>
  <si>
    <t xml:space="preserve">https://www.ecomzone.eu/catalog?</t>
  </si>
  <si>
    <t xml:space="preserve"> https://eurowholesale.eu/partner_exports/ie/ds-pl-shumee-sa/506/ds-pl-shumee-sa-65ae4be15f388.xml</t>
  </si>
  <si>
    <t xml:space="preserve">EURO</t>
  </si>
  <si>
    <t xml:space="preserve">brak dodatkowych oplat - https://docs.google.com/spreadsheets/d/1jVCxLEPx-Vm909e6IQNK4_5bTjVf83AcCREibne6ENM/edit#gid=0 </t>
  </si>
  <si>
    <t xml:space="preserve">20 dni</t>
  </si>
  <si>
    <t xml:space="preserve">Toule24</t>
  </si>
  <si>
    <t xml:space="preserve">730 760 056 </t>
  </si>
  <si>
    <t xml:space="preserve">Maciej</t>
  </si>
  <si>
    <t xml:space="preserve">bok@toule24.pl </t>
  </si>
  <si>
    <t xml:space="preserve">https://toule24.pl/ </t>
  </si>
  <si>
    <t xml:space="preserve">https://toule24.pl/modules/pricewars2/xml/id/23.xml</t>
  </si>
  <si>
    <t xml:space="preserve">okolo 30%</t>
  </si>
  <si>
    <t xml:space="preserve">PL</t>
  </si>
  <si>
    <t xml:space="preserve">28 dni</t>
  </si>
  <si>
    <t xml:space="preserve">Hendi</t>
  </si>
  <si>
    <t xml:space="preserve">519 329 539 / 505 283 393</t>
  </si>
  <si>
    <t xml:space="preserve">Karol Janus / Maciej</t>
  </si>
  <si>
    <t xml:space="preserve">karol.janus@hendi.eu </t>
  </si>
  <si>
    <t xml:space="preserve">https://b2b.hendi.pl/Index.aspx </t>
  </si>
  <si>
    <t xml:space="preserve">https://b2b.hendi.pl/Items.aspx/Export/96508/4ab8cf5d1698e05c39ab546c83f4945e?languageId=5&amp;categoryId=0&amp;  </t>
  </si>
  <si>
    <t xml:space="preserve">Limit 5000 zł </t>
  </si>
  <si>
    <t xml:space="preserve">3 dni </t>
  </si>
  <si>
    <t xml:space="preserve">25 zl ponizej zam. 1500zl. albo na naszych etyketach - jezeli zam skladamy odbior wlasny  - mailowo- brak dodatkowych oplat</t>
  </si>
  <si>
    <t xml:space="preserve">30 dni – 10% ( nie mniej niz 25zl netto )  ponizej 1500zl netto,powyzej 1500 zl netto – za darmo </t>
  </si>
  <si>
    <t xml:space="preserve">Zakupowo</t>
  </si>
  <si>
    <t xml:space="preserve">507 115 963</t>
  </si>
  <si>
    <t xml:space="preserve">Rafal Urbaniak</t>
  </si>
  <si>
    <t xml:space="preserve">zakupowo@sklep.hub.pl</t>
  </si>
  <si>
    <t xml:space="preserve">https://zakupowo.sklep.pl/</t>
  </si>
  <si>
    <t xml:space="preserve">Link do xml: http://zakupowo.redcart.pl/export/fa6e771bd687e0d2005b1b20055eee05.xml 
Link do csv: http://zakupowo.redcart.pl/export/d3f3a0d4ddfbf857540285c84da4c24c.csv 
</t>
  </si>
  <si>
    <t xml:space="preserve">19 zl brutto</t>
  </si>
  <si>
    <t xml:space="preserve">14 dni, rtv / agd - - czasami 10% od ceny netto, minimum 50zl  - individual </t>
  </si>
  <si>
    <t xml:space="preserve">Axihandel</t>
  </si>
  <si>
    <t xml:space="preserve">NL 861379500B01</t>
  </si>
  <si>
    <t xml:space="preserve">31 512 366 385</t>
  </si>
  <si>
    <t xml:space="preserve">Jeffrey</t>
  </si>
  <si>
    <t xml:space="preserve">jeffrey@axihandel.nl</t>
  </si>
  <si>
    <t xml:space="preserve">https://www.axihandel.nl/</t>
  </si>
  <si>
    <t xml:space="preserve">Url voor XML product datafeed:
https://www.axihandel.nl/datafeed.php?user=kn363601&amp;key=a70119fd0e0f9b07b29747367d1c371e&amp;version=2 
Url voor CSV product datafeed:
https://www.axihandel.nl/datafeed.php?user=kn363601&amp;key=a70119fd0e0f9b07b29747367d1c371e&amp;type=csv&amp;version=2 
</t>
  </si>
  <si>
    <t xml:space="preserve">0,83 euro brutto za pakowanie</t>
  </si>
  <si>
    <t xml:space="preserve">Lama</t>
  </si>
  <si>
    <t xml:space="preserve">LAMA Plus</t>
  </si>
  <si>
    <t xml:space="preserve">510 998 272</t>
  </si>
  <si>
    <t xml:space="preserve">Marcin Chmiel</t>
  </si>
  <si>
    <t xml:space="preserve">marcin@lamaplus.com.pl</t>
  </si>
  <si>
    <t xml:space="preserve">https://www.lamaplus.com.pl/ </t>
  </si>
  <si>
    <t xml:space="preserve">reczna aktualizacja codzienna</t>
  </si>
  <si>
    <t xml:space="preserve">https://www.lamaplus.com.pl/index.php?menu=104&amp;menu=284&amp;ID_kdexx=1                   Login - 60361701
Hasło - 0iEB9c2</t>
  </si>
  <si>
    <t xml:space="preserve">14 dni, mailowo, 10% oplata magazynowania </t>
  </si>
  <si>
    <t xml:space="preserve">Kasia</t>
  </si>
  <si>
    <t xml:space="preserve">Mondex</t>
  </si>
  <si>
    <t xml:space="preserve">89 532 08 14</t>
  </si>
  <si>
    <t xml:space="preserve">Maria Jasnos</t>
  </si>
  <si>
    <t xml:space="preserve">office@mondex.pl</t>
  </si>
  <si>
    <t xml:space="preserve">Twoje dane logowania:
login: 2622454736441
hasło: ojx90tprDBXfs3ik
Instrukcja:
Aby pobrać plik XML:
https://uapi.mondex.pl:9494/inventoryuapi?filetype=xml 
Aby pobrać plik CSV:
https://uapi.mondex.pl:9494/inventoryuapi?filetype=csv</t>
  </si>
  <si>
    <t xml:space="preserve">home24, xxxlutz, maisons du monde, modivo, home&amp;you, castorama, black red white,  skroutz</t>
  </si>
  <si>
    <t xml:space="preserve">DPD, DHL, InPost, UPS, GLS</t>
  </si>
  <si>
    <t xml:space="preserve">do 14</t>
  </si>
  <si>
    <t xml:space="preserve">BL Connect</t>
  </si>
  <si>
    <t xml:space="preserve">Parfum (Paco)</t>
  </si>
  <si>
    <t xml:space="preserve">Parfum Company PACO</t>
  </si>
  <si>
    <t xml:space="preserve">503 118 100</t>
  </si>
  <si>
    <t xml:space="preserve">Aneta Syguła</t>
  </si>
  <si>
    <t xml:space="preserve">aneta.sygula@parfumcompany.pl</t>
  </si>
  <si>
    <t xml:space="preserve">https://parfumcompany.pl/pl/</t>
  </si>
  <si>
    <t xml:space="preserve">https://panel-e.baselinker.com/inventory_export.php?hash=ea23a30d5f1d8c0d53ce177524035715</t>
  </si>
  <si>
    <t xml:space="preserve">Rabat od obrotu </t>
  </si>
  <si>
    <t xml:space="preserve">raz w tygodniu </t>
  </si>
  <si>
    <t xml:space="preserve">3 dni na opłacenie faktury </t>
  </si>
  <si>
    <t xml:space="preserve">Karo</t>
  </si>
  <si>
    <t xml:space="preserve">694 004 408 </t>
  </si>
  <si>
    <t xml:space="preserve">Michał Szymczykiewicz</t>
  </si>
  <si>
    <t xml:space="preserve">https://www.karo.waw.pl/user_data/userPanel</t>
  </si>
  <si>
    <t xml:space="preserve">link do xml https://www.karo.waw.pl/aa_product_feed/download/type/xml/hash/f4c36a8537fe1a5ff2e28af68d8a499c  
link do csv 
https://www.karo.waw.pl/aa_product_feed/download/type/csv/hash/f4c36a8537fe1a5ff2e28af68d8a499c  
</t>
  </si>
  <si>
    <t xml:space="preserve">4zl brutto</t>
  </si>
  <si>
    <t xml:space="preserve">Songmics</t>
  </si>
  <si>
    <t xml:space="preserve">songmics</t>
  </si>
  <si>
    <t xml:space="preserve">DE 317569294</t>
  </si>
  <si>
    <t xml:space="preserve">0086-15237135833</t>
  </si>
  <si>
    <t xml:space="preserve">Jacky Miao</t>
  </si>
  <si>
    <t xml:space="preserve">marketing9@vasagle.com</t>
  </si>
  <si>
    <t xml:space="preserve">https://eu.distributor.songmics.com/login </t>
  </si>
  <si>
    <t xml:space="preserve"> EURO</t>
  </si>
  <si>
    <t xml:space="preserve">Amazon, Ebay i Cdiscount</t>
  </si>
  <si>
    <t xml:space="preserve">DPD  / UPS – 12 euro do PL, 3-5 dni</t>
  </si>
  <si>
    <t xml:space="preserve">Classbach</t>
  </si>
  <si>
    <t xml:space="preserve">classbach / clatronic</t>
  </si>
  <si>
    <t xml:space="preserve">500 055 678</t>
  </si>
  <si>
    <t xml:space="preserve">Krzysztof Kwiecien</t>
  </si>
  <si>
    <t xml:space="preserve">https://classbach.pl/_account/index</t>
  </si>
  <si>
    <t xml:space="preserve">http://classbach.pl/comparisons/ceneo_pl_f33022ab.xml </t>
  </si>
  <si>
    <t xml:space="preserve">Nova Hurt</t>
  </si>
  <si>
    <t xml:space="preserve">NOVA HURT
</t>
  </si>
  <si>
    <t xml:space="preserve">725 007 297</t>
  </si>
  <si>
    <t xml:space="preserve">Piotr</t>
  </si>
  <si>
    <t xml:space="preserve">info@novahurt.pl</t>
  </si>
  <si>
    <t xml:space="preserve">https://novahurt.pl/youraccount/ </t>
  </si>
  <si>
    <t xml:space="preserve">Co godzine</t>
  </si>
  <si>
    <t xml:space="preserve">http://stats.poltrade.org/xml  </t>
  </si>
  <si>
    <t xml:space="preserve">brak dodatkowych kosztow</t>
  </si>
  <si>
    <t xml:space="preserve">Recovet</t>
  </si>
  <si>
    <t xml:space="preserve">recovet</t>
  </si>
  <si>
    <t xml:space="preserve">513 167 221</t>
  </si>
  <si>
    <t xml:space="preserve">Anna Definska / Zuzanna Nowak</t>
  </si>
  <si>
    <t xml:space="preserve">bok@recovet.pl / zuzanna.nowak@recovet.pl </t>
  </si>
  <si>
    <t xml:space="preserve">https://www.recovet.pl/profil/</t>
  </si>
  <si>
    <t xml:space="preserve">https://recovet.pl/xml/?id=19447&amp;crc=a58274ef37e2f352d2d5352649ce2b19</t>
  </si>
  <si>
    <t xml:space="preserve">18-30%</t>
  </si>
  <si>
    <t xml:space="preserve">Supletmenty tylko w PL mozna sprzedawac </t>
  </si>
  <si>
    <t xml:space="preserve">16 zl brutto poniżej 300zl / shumee 9-14 zl brutto (zamowienia@recovet.pl  lub bok@recovet.pl) </t>
  </si>
  <si>
    <t xml:space="preserve">Mk Dom</t>
  </si>
  <si>
    <t xml:space="preserve">MK Dom</t>
  </si>
  <si>
    <t xml:space="preserve">500 867 221 / 516 507 340</t>
  </si>
  <si>
    <t xml:space="preserve">Kamil Zagan</t>
  </si>
  <si>
    <t xml:space="preserve">biuro@mkdom.net</t>
  </si>
  <si>
    <t xml:space="preserve">https://mkdom.net/pl/terms/wysylka-14.html</t>
  </si>
  <si>
    <t xml:space="preserve">XML: https://panel.baselinker.com/inventory_export.php?hash=e958ef98d5a93d0f520c7abed559a10b 
CSV:https://panel.baselinker.com/inventory_export.php?hash=8ae5989db1e3047c1f40b36e6d50b4f2</t>
  </si>
  <si>
    <t xml:space="preserve">cala PL i allegro cz</t>
  </si>
  <si>
    <t xml:space="preserve">30 dni – 20% od ceny zakupu koszt admin. </t>
  </si>
  <si>
    <t xml:space="preserve">IT Technology (Cobbo)</t>
  </si>
  <si>
    <t xml:space="preserve">IT Technology Poland ( Cobbo )</t>
  </si>
  <si>
    <t xml:space="preserve">537 591 001</t>
  </si>
  <si>
    <t xml:space="preserve">Pawel Kanonik</t>
  </si>
  <si>
    <t xml:space="preserve">marketing@cobbo.pl</t>
  </si>
  <si>
    <t xml:space="preserve">https://cobbo.pl/news/n/167/O-nas</t>
  </si>
  <si>
    <t xml:space="preserve">https://cobbo.pl/compare/ceneo </t>
  </si>
  <si>
    <t xml:space="preserve">klient – 20zl brutto w PL / brak dodatkowych oplat z naszymi etyketami</t>
  </si>
  <si>
    <t xml:space="preserve">biuro@cobbo.pl </t>
  </si>
  <si>
    <t xml:space="preserve">AVEX</t>
  </si>
  <si>
    <t xml:space="preserve">avex</t>
  </si>
  <si>
    <t xml:space="preserve">40 744 614 873</t>
  </si>
  <si>
    <t xml:space="preserve">Ștefan Nicolae </t>
  </si>
  <si>
    <t xml:space="preserve">office@avex.ro</t>
  </si>
  <si>
    <t xml:space="preserve">https://avex.ro/</t>
  </si>
  <si>
    <t xml:space="preserve">https://export.avex.ro/wp-load.php?security_token=167a9328f59c3182&amp;export_id=1&amp;action=get_data  </t>
  </si>
  <si>
    <t xml:space="preserve">RON ( rumunskie)</t>
  </si>
  <si>
    <t xml:space="preserve">10% od ceny netto</t>
  </si>
  <si>
    <t xml:space="preserve">pod koniec dnia</t>
  </si>
  <si>
    <t xml:space="preserve">E-perfumeria</t>
  </si>
  <si>
    <t xml:space="preserve">e-perfumeria</t>
  </si>
  <si>
    <t xml:space="preserve">601 333 444</t>
  </si>
  <si>
    <t xml:space="preserve">JACEK BUDNER</t>
  </si>
  <si>
    <t xml:space="preserve">info@e-perfumeria.eu</t>
  </si>
  <si>
    <t xml:space="preserve">https://e-perfumeria.eu/</t>
  </si>
  <si>
    <t xml:space="preserve">Raz dzienne w nocy</t>
  </si>
  <si>
    <t xml:space="preserve">Plik ze zdjęciami i opisami https://e-perfumeria.eu/ex-run/produkty-full.xml 
Plik do integracji cen i stanów: https://e-perfumeria.eu/ex-run/produkty-light.xml </t>
  </si>
  <si>
    <t xml:space="preserve">3 dni</t>
  </si>
  <si>
    <t xml:space="preserve">Shumee 2 zl brutto / klient – 20zl brutto</t>
  </si>
  <si>
    <t xml:space="preserve">30 dni, 5.00zl  – Opłata logistyczna za każdą sztukę zwracanego produktu, nie mniej niż 3% wartości zwracanych produktów. nie mogą przekraczać łącznej wartości 5 000 PLN w miesiącu</t>
  </si>
  <si>
    <t xml:space="preserve">Venusti</t>
  </si>
  <si>
    <t xml:space="preserve">venusti</t>
  </si>
  <si>
    <t xml:space="preserve">533 360 062</t>
  </si>
  <si>
    <t xml:space="preserve">Karolina Pośpiech </t>
  </si>
  <si>
    <t xml:space="preserve">k.pospiech@venusti.pl</t>
  </si>
  <si>
    <t xml:space="preserve">https://dropshipping.venusti.eu/</t>
  </si>
  <si>
    <t xml:space="preserve">co 4h</t>
  </si>
  <si>
    <t xml:space="preserve">https://system.baires.pl/api/v1/dropshipping/dropshipping-gateway-62ec51c2ed611c4b9e6d84e762e6707a.xml </t>
  </si>
  <si>
    <t xml:space="preserve">nie ponizej niz oni sprzedaja </t>
  </si>
  <si>
    <t xml:space="preserve">https://www.matemundo.pl/zul-delivery.html  / https://docs.google.com/spreadsheets/d/14b2aG9dtVT45VbBc8h-DAj7391VxFXhqxn26bZhKyoA/edit#gid=0 </t>
  </si>
  <si>
    <t xml:space="preserve">Hellux</t>
  </si>
  <si>
    <t xml:space="preserve">hellux</t>
  </si>
  <si>
    <t xml:space="preserve">660 791 651 </t>
  </si>
  <si>
    <t xml:space="preserve">Daniel Hain </t>
  </si>
  <si>
    <t xml:space="preserve">https://lampy.hellux.pl/lampy-sufitowe.html</t>
  </si>
  <si>
    <t xml:space="preserve">co 24h</t>
  </si>
  <si>
    <t xml:space="preserve">https://lampy.hellux.pl/integration/oswietlenie-store.xml </t>
  </si>
  <si>
    <t xml:space="preserve">PL – tak samo jak u nich na stronie B2B</t>
  </si>
  <si>
    <t xml:space="preserve">3000zl</t>
  </si>
  <si>
    <t xml:space="preserve">MJW</t>
  </si>
  <si>
    <t xml:space="preserve">573 683 970</t>
  </si>
  <si>
    <t xml:space="preserve">Piotr Szczerbal</t>
  </si>
  <si>
    <t xml:space="preserve">https://mjwtools.com/ </t>
  </si>
  <si>
    <t xml:space="preserve">https://mjwtools.com/xml/google_products.xml  - XML GOOGLE PRODUCTS
https://mjwtools.com/xml/ceneo.xml  - Podstawowy XML</t>
  </si>
  <si>
    <t xml:space="preserve">brak dodatkowych kosztow / klient(DPD - 20 zł brutto) zagranica miedzy 40-50zl brutto)</t>
  </si>
  <si>
    <t xml:space="preserve">Euroshop</t>
  </si>
  <si>
    <t xml:space="preserve">Euroshop trade</t>
  </si>
  <si>
    <t xml:space="preserve">534 800 505</t>
  </si>
  <si>
    <t xml:space="preserve">Damian Cis</t>
  </si>
  <si>
    <t xml:space="preserve">https://b2b.euroshop24h.pl/</t>
  </si>
  <si>
    <t xml:space="preserve">https://b2b.euroshop24h.pl/edi/export-offer.php?client=aniashumee&amp;language=pol&amp;token=f0e9743e5685c5dc61b1e4c&amp;shop=2&amp;type=full&amp;format=csv 
https://b2b.euroshop24h.pl/edi/export-offer.php?client=aniashumee&amp;language=pol&amp;token=21ec900b95618ee60e5040f&amp;shop=2&amp;type=light&amp;format=csv </t>
  </si>
  <si>
    <t xml:space="preserve">ceny hurtowe </t>
  </si>
  <si>
    <t xml:space="preserve">4,4zl brutto </t>
  </si>
  <si>
    <t xml:space="preserve">14 dni, 9,99zl brutto za zwrot </t>
  </si>
  <si>
    <t xml:space="preserve">Mattre</t>
  </si>
  <si>
    <t xml:space="preserve">575 018 355</t>
  </si>
  <si>
    <t xml:space="preserve">Adrian Machnik</t>
  </si>
  <si>
    <t xml:space="preserve">adrian.machnik@axepromotion.pl</t>
  </si>
  <si>
    <t xml:space="preserve">https://www.mattre.pl/</t>
  </si>
  <si>
    <t xml:space="preserve">Husla</t>
  </si>
  <si>
    <t xml:space="preserve">husla</t>
  </si>
  <si>
    <t xml:space="preserve">691 455 645</t>
  </si>
  <si>
    <t xml:space="preserve">Pawel Madajczyk</t>
  </si>
  <si>
    <t xml:space="preserve">b2b@zatokakuchni.pl</t>
  </si>
  <si>
    <t xml:space="preserve">https://b2b.zatokakuchni.pl/kategoria-produktu/mlynki/</t>
  </si>
  <si>
    <t xml:space="preserve">https://b2b.zatokakuchni.pl/my-account/ </t>
  </si>
  <si>
    <t xml:space="preserve">Pierwsze 3 zamowienia przedplata, pozniej termin platnsoci </t>
  </si>
  <si>
    <t xml:space="preserve">brak dodatkowych kosztow / klient PL – 25 zł brutto.</t>
  </si>
  <si>
    <t xml:space="preserve">Selsey</t>
  </si>
  <si>
    <t xml:space="preserve">532 973 727</t>
  </si>
  <si>
    <t xml:space="preserve">Agnieszka Milcarz</t>
  </si>
  <si>
    <t xml:space="preserve">agnieszka.milcarz@selsey.pl </t>
  </si>
  <si>
    <t xml:space="preserve">https://selsey.pl/k/138/narozniki-z-funkcja-spania</t>
  </si>
  <si>
    <t xml:space="preserve">sftp:// 213.216.81.230:2222 </t>
  </si>
  <si>
    <t xml:space="preserve">mozemy sprzedawac na : Altex - Rumunia                                                                   Cdon – Szwecja, Dania, Finlandia, Norwegia
Pigu – Łotwa, Litwa, Estonia, Finlandia
Alza – Czechy, Slowacja,
Mall – Czechy, Slowacja, Slowakia
Skroutz – Grecja           wyłączone rynki i MP- Hood, MaisonsDuMonde, Home24. Otto, XXXLutz, Kaufland, VenteUnique, Manomano, Check24;
Francja: Home24, But,fr, Conforama, Cdsiccount, ManoMano, MaisonsDuMonde, LeroyMerlin
IT i ES: ManomNao i na Vente Unique
Austria: Kaufland i XXXLutz i Home24
</t>
  </si>
  <si>
    <t xml:space="preserve">orders@selsey.pl </t>
  </si>
  <si>
    <t xml:space="preserve">Darymex</t>
  </si>
  <si>
    <t xml:space="preserve">darymex</t>
  </si>
  <si>
    <t xml:space="preserve">506 584 620</t>
  </si>
  <si>
    <t xml:space="preserve">Agnieszka Wojcik</t>
  </si>
  <si>
    <t xml:space="preserve">b2b@darymex.pl</t>
  </si>
  <si>
    <t xml:space="preserve">https://b2b.darymex.pl/</t>
  </si>
  <si>
    <t xml:space="preserve">- oferta główna - oferta z opisami, zdjęciami i cenami (ceny detaliczne (price) oraz ceny zakupu brutto (purchase_price)) 
https://b2b.darymex.pl/xml?id=33  
W Sky-Shop ceny detaliczne można uzyskać, ustawiając "Tak" przy opcji "Pobieraj ceny detaliczne".  
Plik XML można przekonwertować do Excela np. za pomocą poniższej strony:
https://www.convertcsv.com/xml-to-csv.htm 
Link do cennika detalicznego:
https://serwer1837213.home.pl/oferta.xlsx 
</t>
  </si>
  <si>
    <t xml:space="preserve">25% dla towarów marek: Darymex, Hobby, Karna, Limasso, Irya, Turkiz 
oraz 15% dla towarów marek: Aymax, Brandmac, Carbotex, E PLUS M, Faro, Halantex, Jerry Fabrics,  Setino, UmiPled, Zwoltex</t>
  </si>
  <si>
    <t xml:space="preserve">brak dodatkowych oplat ale przy skladaniu zam wyberac opcje - mozliwosc zwrotu doplata 6zl brutto</t>
  </si>
  <si>
    <t xml:space="preserve">poduszkowcy</t>
  </si>
  <si>
    <t xml:space="preserve">570 609 956</t>
  </si>
  <si>
    <t xml:space="preserve">biuro@poduszkowcy.pl</t>
  </si>
  <si>
    <t xml:space="preserve">https://poduszkowcy.pl/</t>
  </si>
  <si>
    <t xml:space="preserve">https://poduszkowcy.redcart.pl/export/c6749db0c8b8c2332a434f2e5c90dd51.xml</t>
  </si>
  <si>
    <t xml:space="preserve">cala allegro</t>
  </si>
  <si>
    <t xml:space="preserve">Mozano</t>
  </si>
  <si>
    <t xml:space="preserve">MOZANO</t>
  </si>
  <si>
    <t xml:space="preserve">730 189 999 / 794 319 999 - bok</t>
  </si>
  <si>
    <t xml:space="preserve">Michal Górczyński</t>
  </si>
  <si>
    <t xml:space="preserve">michal.gorczynski@mozano.pl</t>
  </si>
  <si>
    <t xml:space="preserve">https://b2b.molde.pl/</t>
  </si>
  <si>
    <t xml:space="preserve">Raz na dobę </t>
  </si>
  <si>
    <t xml:space="preserve">https://b2b.molde.pl/data/export/feed10000_1734d3c52dddbcfa892a66ba.xml </t>
  </si>
  <si>
    <t xml:space="preserve">Amazon.de </t>
  </si>
  <si>
    <t xml:space="preserve">30 dni termin</t>
  </si>
  <si>
    <t xml:space="preserve">10 zl netto ponizej 2000zl netto zam </t>
  </si>
  <si>
    <t xml:space="preserve">30 dni zbiorczo raz w miesiacu </t>
  </si>
  <si>
    <t xml:space="preserve">Martom</t>
  </si>
  <si>
    <t xml:space="preserve">782 117 964</t>
  </si>
  <si>
    <t xml:space="preserve">Tomasz Kuropatwa</t>
  </si>
  <si>
    <t xml:space="preserve">tomasz.kuropatwa@wp.pl</t>
  </si>
  <si>
    <t xml:space="preserve">https://b2b2.martom-hurtownia.pl/</t>
  </si>
  <si>
    <t xml:space="preserve">Dom I ogrod -&gt;  Odstraszacze zwierząt – w GE nie wolno sprzedawac </t>
  </si>
  <si>
    <t xml:space="preserve">brak dodatkowych oplat  / wysylka w polsce to koszt 13zl brutto do 30kg
wysylka do niemiec to koszt 4,8 eur brutto
wysylka do słowacji to koszt 5,5 eur brutto
wysylka do czech 170 koron czeskich brutto
</t>
  </si>
  <si>
    <t xml:space="preserve">30 dni Raz na kwartal  / raz na miesiac  </t>
  </si>
  <si>
    <t xml:space="preserve">MOE</t>
  </si>
  <si>
    <t xml:space="preserve">Prestige / Made of emotion</t>
  </si>
  <si>
    <t xml:space="preserve">668 015 482 </t>
  </si>
  <si>
    <t xml:space="preserve">Tomasz Kubacki</t>
  </si>
  <si>
    <t xml:space="preserve">tkubacki@eprestige.eu</t>
  </si>
  <si>
    <t xml:space="preserve">https://www.eprestige.eu/</t>
  </si>
  <si>
    <t xml:space="preserve">3 razy dzienne</t>
  </si>
  <si>
    <t xml:space="preserve">https://b2b.eprestige.eu/modules/xmlfeeds/xml_files/feed_23.xml </t>
  </si>
  <si>
    <t xml:space="preserve">raz dziennie/ raz na dwa dni </t>
  </si>
  <si>
    <t xml:space="preserve">intlogistics@eprestige.eu </t>
  </si>
  <si>
    <t xml:space="preserve">Bimago</t>
  </si>
  <si>
    <t xml:space="preserve">Bimago / Artgeist</t>
  </si>
  <si>
    <t xml:space="preserve">Magdalena Krawczak</t>
  </si>
  <si>
    <t xml:space="preserve">M.krawczak@artgeist.com /orders@artgeist.com </t>
  </si>
  <si>
    <t xml:space="preserve">https://arte.artgeist.co/dropshipping/contractors</t>
  </si>
  <si>
    <t xml:space="preserve">https://b2b.bimago.com/NEW_OFFER/Q2_2024/DROP_EXCLUSIVE_EU/drop_exclusive_eu_pl.csv
https://b2b.bimago.com/NEW_OFFER/Q2_2024/DROP_EXCLUSIVE_EU/drop_exclusive_eu_pl.xml
</t>
  </si>
  <si>
    <t xml:space="preserve">mozemy sprzedawac tylko w                Bigbang.si
Skroutz.gr
Cdon.fi   
Cdon.dk
Cdon.se</t>
  </si>
  <si>
    <t xml:space="preserve">Jumi</t>
  </si>
  <si>
    <t xml:space="preserve">667 059 600</t>
  </si>
  <si>
    <t xml:space="preserve">Magdalena Dychowska
</t>
  </si>
  <si>
    <t xml:space="preserve">https://jumi.pl/o-nas </t>
  </si>
  <si>
    <t xml:space="preserve">https://jumi.com.pl/stock/Ceneo/OS_KR_10_23_euro.xml?</t>
  </si>
  <si>
    <t xml:space="preserve">pl-allegro tańszy niż oni nie możemy ( maks do 5zl)</t>
  </si>
  <si>
    <t xml:space="preserve">DHL trzeba zamawiać</t>
  </si>
  <si>
    <t xml:space="preserve">comtelgroup</t>
  </si>
  <si>
    <t xml:space="preserve">663 707 807</t>
  </si>
  <si>
    <t xml:space="preserve">Kacper Cylka</t>
  </si>
  <si>
    <t xml:space="preserve">https://www.comtelgroup.pl/</t>
  </si>
  <si>
    <t xml:space="preserve">https://xml.comtelgroup.pl/shumee.xml</t>
  </si>
  <si>
    <t xml:space="preserve">Manomano – France, Germany, Italy –  ok, oprócz DE
Xxxlutz – Germany -Brak zgody 
Skroutz – Greece – Brak zgody
Allegro – Poland, Czech republic, Slovakia – Brak zgody
Pigu – Baltic countries + Finland – OK 
Cdon  - Scandinavian countries - –OK
Amazon – EU - – (oprócz Amazon DE i Amazon COM)
Mall – Czech Republic, Slovakia, Slovenia, Hungary - Brak zgody
Alza – Czech republic - Brak zgody
Empik – Brak zgody
Erli – Poland - OK 
Ceneo – Poland  Brak zgody
Altex – Romania - Brak zgody
Emag – Romania, Hungary - Brak zgody
</t>
  </si>
  <si>
    <t xml:space="preserve">Matgroup</t>
  </si>
  <si>
    <t xml:space="preserve">420 376 709 280</t>
  </si>
  <si>
    <t xml:space="preserve">Zuzana Havlíková</t>
  </si>
  <si>
    <t xml:space="preserve">zuzana.havlikova@matgroup.cz</t>
  </si>
  <si>
    <t xml:space="preserve">https://www.mat-online.cz/</t>
  </si>
  <si>
    <t xml:space="preserve">Availability
https://www.mat-online.cz/export/dostupnost.xml 
Price (purchase prices) – should work today
https://www.mat-online.cz/export/shumeesa14052024_price.xml 
Products:
https://www.mat-online.cz/export/productfeed.xml 
</t>
  </si>
  <si>
    <t xml:space="preserve">20-40%</t>
  </si>
  <si>
    <t xml:space="preserve">wallmarket</t>
  </si>
  <si>
    <t xml:space="preserve">603 611 457</t>
  </si>
  <si>
    <t xml:space="preserve">Lukasz Bernacki</t>
  </si>
  <si>
    <t xml:space="preserve"> info@wallmarket.pl</t>
  </si>
  <si>
    <t xml:space="preserve">https://wallmarket.pl/gdzie-kupic/ </t>
  </si>
  <si>
    <t xml:space="preserve">https://wallmarket.pl/wp-content/uploads/2022/05/Oferta-WallMarket.xml  </t>
  </si>
  <si>
    <t xml:space="preserve">15-20%</t>
  </si>
  <si>
    <t xml:space="preserve">amazon</t>
  </si>
  <si>
    <t xml:space="preserve">info@wallmarket.pl</t>
  </si>
  <si>
    <t xml:space="preserve">dmuchane ( od janshopa)</t>
  </si>
  <si>
    <t xml:space="preserve">#N/D</t>
  </si>
  <si>
    <t xml:space="preserve">https://www.dmuchane.pl/</t>
  </si>
  <si>
    <t xml:space="preserve">https://www.dmuchane.pl/export/products.xml?uuid=c377597b-db0a-11eb-a644-aaedffa7b65e </t>
  </si>
  <si>
    <t xml:space="preserve">Zabawkarstwo Bączek</t>
  </si>
  <si>
    <t xml:space="preserve">602 730 534</t>
  </si>
  <si>
    <t xml:space="preserve">Dawid Łukaski </t>
  </si>
  <si>
    <t xml:space="preserve">allegro@baczek.pl</t>
  </si>
  <si>
    <t xml:space="preserve">https://baczek.pl/my_account</t>
  </si>
  <si>
    <t xml:space="preserve">https://zabawkarstwo.cloud.cstore.pl/comparisions/ceneo2/index.php?generate=true</t>
  </si>
  <si>
    <t xml:space="preserve">Clementoni – 20 % pozostałe – 25 %</t>
  </si>
  <si>
    <t xml:space="preserve">5 zł brutto za przyg.zamówienia</t>
  </si>
  <si>
    <t xml:space="preserve">Asortyment.eu</t>
  </si>
  <si>
    <t xml:space="preserve">661 797 006</t>
  </si>
  <si>
    <t xml:space="preserve">Paweł Krzywda</t>
  </si>
  <si>
    <t xml:space="preserve">kontakt@asortyment.eu</t>
  </si>
  <si>
    <t xml:space="preserve">https://asortyment.eu/</t>
  </si>
  <si>
    <t xml:space="preserve">20 %</t>
  </si>
  <si>
    <t xml:space="preserve">2,99 zł brutto za przyg.zam.</t>
  </si>
  <si>
    <t xml:space="preserve">Topeshop</t>
  </si>
  <si>
    <t xml:space="preserve">881 695 495 </t>
  </si>
  <si>
    <t xml:space="preserve">Izabela Makowska </t>
  </si>
  <si>
    <t xml:space="preserve">https://b2b.topeshop.pl/pl/auth/login?ReturnUrl=%2F</t>
  </si>
  <si>
    <t xml:space="preserve">rabat nie dotyczy produktow wyprzdazowych i promocji, 3% rabatu - ceny w pliku sa juz po rabacie</t>
  </si>
  <si>
    <t xml:space="preserve">brak, tylko jesli bysmy chcieli amazon musimy utworzyc wlasne kody EAN </t>
  </si>
  <si>
    <t xml:space="preserve">brak dodatkowych opłat</t>
  </si>
  <si>
    <t xml:space="preserve">14 dni / tylko jesli zamowienie na ich etykietach na naszych brak zwrotu</t>
  </si>
  <si>
    <t xml:space="preserve">Swiąteczny Goliat</t>
  </si>
  <si>
    <t xml:space="preserve">510 133 013</t>
  </si>
  <si>
    <t xml:space="preserve">kontakt@goliatpolska.pl</t>
  </si>
  <si>
    <t xml:space="preserve">https://goliathome.pl/boze-narodzenie</t>
  </si>
  <si>
    <t xml:space="preserve">https://goliatpolska.pl/wp-load.php?security_key=f7385aa2ce37990a&amp;export_id=6&amp;action=get_data</t>
  </si>
  <si>
    <t xml:space="preserve">10%, kod rabatowy, który wpisujemy podczas składania zamówienia</t>
  </si>
  <si>
    <t xml:space="preserve">po krótkiej współpracy</t>
  </si>
  <si>
    <t xml:space="preserve">Biokominki GMT</t>
  </si>
  <si>
    <t xml:space="preserve">570 980 028 </t>
  </si>
  <si>
    <t xml:space="preserve">Karolina Kapuścińska </t>
  </si>
  <si>
    <t xml:space="preserve">manager.sprzedazy@bysil.pl</t>
  </si>
  <si>
    <t xml:space="preserve">https://biokominkigmt.pl/biokominki</t>
  </si>
  <si>
    <t xml:space="preserve">25% na biokominki i 20 % na akcesoria </t>
  </si>
  <si>
    <t xml:space="preserve">Po zamówieniu </t>
  </si>
  <si>
    <t xml:space="preserve">dropshipping@bysil.pl  </t>
  </si>
  <si>
    <t xml:space="preserve">Omawiane indywidualnie do każdego produktu </t>
  </si>
  <si>
    <t xml:space="preserve">blc</t>
  </si>
  <si>
    <t xml:space="preserve">Sylwia</t>
  </si>
  <si>
    <t xml:space="preserve">Art-Dog</t>
  </si>
  <si>
    <t xml:space="preserve">509 308 253</t>
  </si>
  <si>
    <t xml:space="preserve">Krzysztof Liszka</t>
  </si>
  <si>
    <t xml:space="preserve">https://www.artdog.pl/pl/</t>
  </si>
  <si>
    <t xml:space="preserve">Co 4 godziny</t>
  </si>
  <si>
    <t xml:space="preserve">20%-50%</t>
  </si>
  <si>
    <t xml:space="preserve">Narzędzia budowlane pl</t>
  </si>
  <si>
    <t xml:space="preserve">732 661 000</t>
  </si>
  <si>
    <t xml:space="preserve">Rafał Stuczyński </t>
  </si>
  <si>
    <t xml:space="preserve">https://b2b.na-bu.pl/login</t>
  </si>
  <si>
    <t xml:space="preserve">https://b2b.na-bu.pl/offers/type/xml/key/49a8d91beb837/lang/pl</t>
  </si>
  <si>
    <t xml:space="preserve">40% rabatu</t>
  </si>
  <si>
    <t xml:space="preserve">Musimy się upewniać, narazie mają własną sprzedaż na Kaufland, Amazon, Cdiscount. Marki HARDY nie możemy sprzedawać na niemcy i francję </t>
  </si>
  <si>
    <t xml:space="preserve">InPost, DPD, DHL</t>
  </si>
  <si>
    <t xml:space="preserve">brak dodatkowych opłat </t>
  </si>
  <si>
    <t xml:space="preserve">40 dni</t>
  </si>
  <si>
    <t xml:space="preserve">Kambukka</t>
  </si>
  <si>
    <t xml:space="preserve">Global Trade Przemysław Sarnecki</t>
  </si>
  <si>
    <t xml:space="preserve">665 381 668</t>
  </si>
  <si>
    <t xml:space="preserve">Przemysław Sarnecki</t>
  </si>
  <si>
    <t xml:space="preserve">Przemyslaw.Sarnecki@redan.com.pl</t>
  </si>
  <si>
    <t xml:space="preserve">Indywidualny cennik </t>
  </si>
  <si>
    <t xml:space="preserve">raz na dwa tygodnie lub co miesiąc</t>
  </si>
  <si>
    <t xml:space="preserve">Weronika </t>
  </si>
  <si>
    <t xml:space="preserve">Muminky </t>
  </si>
  <si>
    <t xml:space="preserve">609 709 575</t>
  </si>
  <si>
    <t xml:space="preserve">Michał Piczak</t>
  </si>
  <si>
    <t xml:space="preserve">michal@muminky.pl</t>
  </si>
  <si>
    <t xml:space="preserve">https://muminky.pl/</t>
  </si>
  <si>
    <t xml:space="preserve">nd. </t>
  </si>
  <si>
    <t xml:space="preserve">ustalone 20%</t>
  </si>
  <si>
    <t xml:space="preserve">Mają feed, gdzie niektóre produkty nie mają białych zdjęć. Otrzymalismy pozwolenie na edycję takich zdjęć, by wyświetlały się na białym tle </t>
  </si>
  <si>
    <t xml:space="preserve">AllegroOne, DPD, OrlenPaczka, Inspot, DHL, UPS</t>
  </si>
  <si>
    <t xml:space="preserve">Jeśli chodzi o polski rynek to woleliby na swoich, jesli zagraniczny to na naszych </t>
  </si>
  <si>
    <t xml:space="preserve">MOSTi</t>
  </si>
  <si>
    <t xml:space="preserve">661 663 867</t>
  </si>
  <si>
    <t xml:space="preserve">https://mostizabawki.pl/</t>
  </si>
  <si>
    <t xml:space="preserve">Tak, na wstępie rabat ok. 15-20%</t>
  </si>
  <si>
    <t xml:space="preserve">BL connect</t>
  </si>
  <si>
    <t xml:space="preserve">Hurt meblowy</t>
  </si>
  <si>
    <t xml:space="preserve">791 932 325</t>
  </si>
  <si>
    <t xml:space="preserve">Grzegorz Sajdak</t>
  </si>
  <si>
    <t xml:space="preserve">https://www.hurtmeblowy.pl/</t>
  </si>
  <si>
    <t xml:space="preserve">Codziennie pomiędzy 7 a 9 rano</t>
  </si>
  <si>
    <t xml:space="preserve">https://hurtmeblowy.pl/upload/drop01.xml </t>
  </si>
  <si>
    <t xml:space="preserve">narazie brak, jak przekroczymy 50k obrotu dostaniemy indywidualne ceny </t>
  </si>
  <si>
    <t xml:space="preserve">kolekcja osaka wykluczona na wszystkich rynkach Amazon / slowacja/bulgaria/wegry/chorwacja/ nadbaltyckie i skandynawia mozemy </t>
  </si>
  <si>
    <t xml:space="preserve">raz dziennie</t>
  </si>
  <si>
    <t xml:space="preserve">Medi Sleep</t>
  </si>
  <si>
    <t xml:space="preserve">796 322 297</t>
  </si>
  <si>
    <t xml:space="preserve">Krzysztof Suaro</t>
  </si>
  <si>
    <t xml:space="preserve">krzysztof.suaro@gmail.com</t>
  </si>
  <si>
    <t xml:space="preserve">https://www.medisleeplife.pl/?gad_source=1&amp;gclid=CjwKCAiA9bq6BhAKEiwAH6bqoAZRR77LB9eJZ627ECATi3V3Z3C2u_q6jGjiW1SAz73qDbCsi1YWmBoCsnEQAvD_BwE</t>
  </si>
  <si>
    <t xml:space="preserve">ustalone 15%</t>
  </si>
  <si>
    <t xml:space="preserve">prawdopodobnie wykluczone allegro, do ustalenia</t>
  </si>
  <si>
    <t xml:space="preserve">co dwa tygodnie</t>
  </si>
  <si>
    <t xml:space="preserve">3 dni termin</t>
  </si>
  <si>
    <t xml:space="preserve">AMZ team</t>
  </si>
  <si>
    <t xml:space="preserve">784 073 099</t>
  </si>
  <si>
    <t xml:space="preserve">Aleksander Żejmo</t>
  </si>
  <si>
    <t xml:space="preserve">aleksander@amzteam.pro</t>
  </si>
  <si>
    <t xml:space="preserve">https://amzteam.pro/</t>
  </si>
  <si>
    <t xml:space="preserve">brak dodatkowych ale zamowienia ida przez nasz magazyn</t>
  </si>
  <si>
    <t xml:space="preserve">pawelc@amzteam.pro </t>
  </si>
  <si>
    <t xml:space="preserve">Slayo</t>
  </si>
  <si>
    <t xml:space="preserve">572 240 099</t>
  </si>
  <si>
    <t xml:space="preserve">Stanisław Matuszewski </t>
  </si>
  <si>
    <t xml:space="preserve">hurt@slayo.pl</t>
  </si>
  <si>
    <t xml:space="preserve">https://slayo.pl/</t>
  </si>
  <si>
    <t xml:space="preserve">ustalone 20% </t>
  </si>
  <si>
    <t xml:space="preserve">Amazon </t>
  </si>
  <si>
    <t xml:space="preserve">Pierwsze 10 zamówień opłacamy od razu przy ich złożeniu. Po realizacji pierwszych 10 zamówień przechodzimy na fakturę terminową 7 dni, jeśli jedna i druga strona będzie zadowolona z przebiegu współpracy możemy negocjować faktury na 14 lub 30 dni. Możemy po realizacji 20 pierwszych zamówień umówić się na fakturę zbiorczą z całego tygodnia wystawioną w każdy piątek z terminem 7 dni.</t>
  </si>
  <si>
    <t xml:space="preserve">Realizacja zamówień maksymalnie do 24 godzin.</t>
  </si>
  <si>
    <t xml:space="preserve">Oromed</t>
  </si>
  <si>
    <t xml:space="preserve">792 667 166</t>
  </si>
  <si>
    <t xml:space="preserve">Łukasz Wierzbowski </t>
  </si>
  <si>
    <t xml:space="preserve">lwierzbowski@oromed.pl</t>
  </si>
  <si>
    <t xml:space="preserve">https://oromed.pl/</t>
  </si>
  <si>
    <t xml:space="preserve">raz na dobę </t>
  </si>
  <si>
    <t xml:space="preserve">https://apteczka4u.pl/data/export/feed10002_15a58de51c784ba5bf2f63c0.xml</t>
  </si>
  <si>
    <t xml:space="preserve">Ceny hurtowe </t>
  </si>
  <si>
    <t xml:space="preserve">Pierwsze kilka zamówień opłacamy z góry, potem kolejno przechodzimy na 7 dni - 14 dni itd </t>
  </si>
  <si>
    <t xml:space="preserve">Benetech</t>
  </si>
  <si>
    <t xml:space="preserve">511 422 775</t>
  </si>
  <si>
    <t xml:space="preserve">Aertur Rosa</t>
  </si>
  <si>
    <t xml:space="preserve">artur@benetechpoland.pl</t>
  </si>
  <si>
    <t xml:space="preserve">https://benetech-poland.pl/</t>
  </si>
  <si>
    <t xml:space="preserve">rabat 12%</t>
  </si>
  <si>
    <t xml:space="preserve">KUCHCIKOWO</t>
  </si>
  <si>
    <t xml:space="preserve">DK Inwestycje Dominika Kowalczyk</t>
  </si>
  <si>
    <t xml:space="preserve">698 611 724</t>
  </si>
  <si>
    <t xml:space="preserve">Paweł Kowalczyk</t>
  </si>
  <si>
    <t xml:space="preserve">https://e-kuchcikowo.pl/</t>
  </si>
  <si>
    <t xml:space="preserve">https://rc49225.redcart.pl/export/82d0240c4fd14292fecc01a6a4ffcc25.xml</t>
  </si>
  <si>
    <t xml:space="preserve">Cena i rabat dla firmy Shumee zostały ustalone na start wysokości 10%. Kolejne rabaty będą przyznawane indywidualnie po przekroczeniu progu obrotów. Pierwszy próg 10 000 zł netto /mc + 2% rabatu 20 000 netto/mc +3% 30 000 netto/mc + 4% doliczane od następnego miesiąca do rabatu podstawowego.</t>
  </si>
  <si>
    <t xml:space="preserve">zamówienia składamy poprzez panel 
Adres do panelu: https://e-kuchcikowo.pl/_login/index/ Login: faktury@shumee.pl hasło: KuchShumee123
Kod na darmową wysyłkę: 32553
Towar wysyłamy na własnych etykietach, które udostępniamy partnerowi mailowo - sklep@e-kuchcikowo.pl w tytule wpisujemy nr zamówienia</t>
  </si>
  <si>
    <t xml:space="preserve">mailowo - Przyjmują zwrot towarów do 100zł, a powyżej tej kwoty w jest to w naszym zakresie. Jeżeli obrót przekroczy 10 000 to będą przyjmować od nas wszystkie zwroty.</t>
  </si>
  <si>
    <t xml:space="preserve">Fertone</t>
  </si>
  <si>
    <t xml:space="preserve">609 11 77 09</t>
  </si>
  <si>
    <t xml:space="preserve">Agnieszka Sadło</t>
  </si>
  <si>
    <t xml:space="preserve">agnieszka.sadlo@fertone.pl</t>
  </si>
  <si>
    <t xml:space="preserve">https://fertone.pl/</t>
  </si>
  <si>
    <t xml:space="preserve">https://fertone.pl/edi/export-offer.php?client=m.szczepaniak@shumee.pl&amp;language=pol&amp;token=1ce0eab3c65a2c737028c03&amp;shop=1&amp;type=full&amp;format=xml&amp;iof_3_0</t>
  </si>
  <si>
    <t xml:space="preserve">10 pierwszych zamówień faktura pojedyncza, po tym faktury zbiorcze co dwa tygodnie, odroczona płątność 14 dni</t>
  </si>
  <si>
    <t xml:space="preserve">zamówienoa składamy na stronie na panelu hurtowym</t>
  </si>
  <si>
    <t xml:space="preserve">Lavre</t>
  </si>
  <si>
    <t xml:space="preserve">575 021 602</t>
  </si>
  <si>
    <t xml:space="preserve">Marta Ponichtera</t>
  </si>
  <si>
    <t xml:space="preserve">marta.ponichtera@desgroup.pl</t>
  </si>
  <si>
    <t xml:space="preserve">https://skleplavre.pl/</t>
  </si>
  <si>
    <t xml:space="preserve">https://skleplavre.pl/wp-content/uploads/woo-feed/custom/xml/plikhurtowy.xml</t>
  </si>
  <si>
    <t xml:space="preserve">1 dziennie</t>
  </si>
  <si>
    <t xml:space="preserve">B3B </t>
  </si>
  <si>
    <t xml:space="preserve">721 774 223</t>
  </si>
  <si>
    <t xml:space="preserve">Eryk Krasiński </t>
  </si>
  <si>
    <t xml:space="preserve">eryk.krasinski@livinhill.com</t>
  </si>
  <si>
    <t xml:space="preserve">https://livinhill.com/</t>
  </si>
  <si>
    <t xml:space="preserve">Co godzinę </t>
  </si>
  <si>
    <t xml:space="preserve">Indywidualny cennik - rabat około 30 %</t>
  </si>
  <si>
    <t xml:space="preserve">50k</t>
  </si>
  <si>
    <t xml:space="preserve">Intsell</t>
  </si>
  <si>
    <t xml:space="preserve">IntSell</t>
  </si>
  <si>
    <t xml:space="preserve">501 808 500</t>
  </si>
  <si>
    <t xml:space="preserve">biuro@intsell.pl</t>
  </si>
  <si>
    <t xml:space="preserve">https://allegro.pl/uzytkownik/Int_Sell</t>
  </si>
  <si>
    <t xml:space="preserve">Rabat 20% od cen detalicznych</t>
  </si>
  <si>
    <t xml:space="preserve">Mają feed z wykluczonymi rynkami </t>
  </si>
  <si>
    <t xml:space="preserve">Termin płatności możliwy dopiero po 3msc / wstępnie ok. 10 kwietnia 25'</t>
  </si>
  <si>
    <t xml:space="preserve">PAWONIK </t>
  </si>
  <si>
    <t xml:space="preserve">PAWONIK</t>
  </si>
  <si>
    <t xml:space="preserve">519 823 923</t>
  </si>
  <si>
    <t xml:space="preserve">Patryk Wolski</t>
  </si>
  <si>
    <t xml:space="preserve">co 30 min</t>
  </si>
  <si>
    <t xml:space="preserve">https://panel46n.megamo.pl/service/json/mcenniki/ceneope/key=eaeda0a90ed250d18ce7e7a44ec517b9//profileId=3958/do=xml/?MDBID=patro-hurt.com-feed</t>
  </si>
  <si>
    <t xml:space="preserve">Rabat 10% </t>
  </si>
  <si>
    <t xml:space="preserve">po przekroczaniu 10 000 obrotu </t>
  </si>
  <si>
    <t xml:space="preserve">Wysyłka produktów odbywa się na naszych etykietach wysyłanych mailowo. Realizacja zamówień maksymalnie do 24 godzin. - sklep@patro-hurt.com</t>
  </si>
  <si>
    <t xml:space="preserve">Enzo Polska </t>
  </si>
  <si>
    <t xml:space="preserve">Enzo Polska</t>
  </si>
  <si>
    <t xml:space="preserve">32 555 04 75</t>
  </si>
  <si>
    <t xml:space="preserve">eco@enzopolska.pl</t>
  </si>
  <si>
    <t xml:space="preserve">https://www.enzopolska.pl/meble-fryzjerskie?gad_source=1&amp;gclid=Cj0KCQiAsOq6BhDuARIsAGQ4-zgeO47g7nGD4f5iMElON2b2vzAyEFJS5k8XNJQJuS03HueiPesX2nwaAkFzEALw_wcB</t>
  </si>
  <si>
    <t xml:space="preserve">na bieżąco </t>
  </si>
  <si>
    <t xml:space="preserve">CBD Green</t>
  </si>
  <si>
    <t xml:space="preserve">48 788 277 990</t>
  </si>
  <si>
    <t xml:space="preserve">https://cbdgreen.pl/</t>
  </si>
  <si>
    <t xml:space="preserve">Winoszarnia</t>
  </si>
  <si>
    <t xml:space="preserve">48 422 449 009</t>
  </si>
  <si>
    <t xml:space="preserve">biuro@winoszarnia.pl</t>
  </si>
  <si>
    <t xml:space="preserve">https://winoszarnia.pl/</t>
  </si>
  <si>
    <t xml:space="preserve">Rabat 20%</t>
  </si>
  <si>
    <t xml:space="preserve">co 2 tygodnie</t>
  </si>
  <si>
    <t xml:space="preserve">Eldar</t>
  </si>
  <si>
    <t xml:space="preserve">42 2920 047</t>
  </si>
  <si>
    <t xml:space="preserve">Marcelina Madejczyk-Ciechanowska</t>
  </si>
  <si>
    <t xml:space="preserve">mciechanowska@eldar.com.pl</t>
  </si>
  <si>
    <t xml:space="preserve">https://hurt.eldar.pl/</t>
  </si>
  <si>
    <t xml:space="preserve">Po pewnym czasie i większej sprzedaży</t>
  </si>
  <si>
    <t xml:space="preserve">co piątek/raz w tygodniu</t>
  </si>
  <si>
    <t xml:space="preserve">ELDAR ELEGANCE SPÓŁKA Z OGRANICZONĄ ODPOWIEDZIALNOŚCIĄ SPÓŁKA KOMANDYTOWA, ul. inż Skrzywana 9A (93-588), Łódź</t>
  </si>
  <si>
    <t xml:space="preserve">1,5zł per zamówienie</t>
  </si>
  <si>
    <t xml:space="preserve">Eko-light</t>
  </si>
  <si>
    <t xml:space="preserve">730 221 999</t>
  </si>
  <si>
    <t xml:space="preserve">Patrycja Cieślar</t>
  </si>
  <si>
    <t xml:space="preserve">kontakt@eko-light.com</t>
  </si>
  <si>
    <t xml:space="preserve">co 5 minut</t>
  </si>
  <si>
    <t xml:space="preserve">https://b2b.eko-light.com/</t>
  </si>
  <si>
    <t xml:space="preserve">Rabat 30%</t>
  </si>
  <si>
    <t xml:space="preserve">14dni</t>
  </si>
  <si>
    <t xml:space="preserve">Waks</t>
  </si>
  <si>
    <t xml:space="preserve">797 182 475</t>
  </si>
  <si>
    <t xml:space="preserve">Adrian Woźniak</t>
  </si>
  <si>
    <t xml:space="preserve">awozniak@waks.pl</t>
  </si>
  <si>
    <t xml:space="preserve">https://waks.pl/</t>
  </si>
  <si>
    <t xml:space="preserve">Rabat 45%</t>
  </si>
  <si>
    <t xml:space="preserve">Koszt obsługi zamówienia wynosi 4 pln brutto dla zamówień poniżej 100 pln</t>
  </si>
  <si>
    <t xml:space="preserve">Rovato</t>
  </si>
  <si>
    <t xml:space="preserve">501 503 033</t>
  </si>
  <si>
    <t xml:space="preserve">Krzysztof Kaczmarek</t>
  </si>
  <si>
    <t xml:space="preserve">sklep@rovato.eu</t>
  </si>
  <si>
    <t xml:space="preserve">https://rovato.eu/kontakt/</t>
  </si>
  <si>
    <t xml:space="preserve">Rabat 15%</t>
  </si>
  <si>
    <t xml:space="preserve">nie mają umowy z przewożnikiem, ale stałe podjazdy na tel.</t>
  </si>
  <si>
    <t xml:space="preserve">Velinda</t>
  </si>
  <si>
    <t xml:space="preserve">Dawid Tomczyk</t>
  </si>
  <si>
    <t xml:space="preserve">info@my-velinda.com</t>
  </si>
  <si>
    <t xml:space="preserve">https://my-velinda.com/</t>
  </si>
  <si>
    <t xml:space="preserve">po 3 miesiącach wprowadzenie 7 dni odroczonej płatności</t>
  </si>
  <si>
    <t xml:space="preserve">Think Leather</t>
  </si>
  <si>
    <t xml:space="preserve">572 115 510‬</t>
  </si>
  <si>
    <t xml:space="preserve">Paweł Filipczuk</t>
  </si>
  <si>
    <t xml:space="preserve">https://thinkleather.pl/</t>
  </si>
  <si>
    <t xml:space="preserve">Rosja i Ukraina</t>
  </si>
  <si>
    <t xml:space="preserve">e-druk</t>
  </si>
  <si>
    <t xml:space="preserve">601 433 433</t>
  </si>
  <si>
    <t xml:space="preserve">Krzysztof Dobryniewski</t>
  </si>
  <si>
    <t xml:space="preserve">https://e-druk.pl/</t>
  </si>
  <si>
    <t xml:space="preserve">Rabat 20% od cen allegro</t>
  </si>
  <si>
    <t xml:space="preserve">InPost, GLS, DPD</t>
  </si>
  <si>
    <t xml:space="preserve">Pagmil</t>
  </si>
  <si>
    <t xml:space="preserve">789 176 757</t>
  </si>
  <si>
    <t xml:space="preserve">Miłosz Lach</t>
  </si>
  <si>
    <t xml:space="preserve">https://pagmil.pl/ </t>
  </si>
  <si>
    <t xml:space="preserve">w zależności od produktu ok. 20% - 40% od cen na ich stronie internetowej </t>
  </si>
  <si>
    <t xml:space="preserve">Nie chce wystawiać swoich produktów na Niemieckim rynku. </t>
  </si>
  <si>
    <t xml:space="preserve">mailowo wraz z numerem przesyłki, który zostanie wygenerowany</t>
  </si>
  <si>
    <t xml:space="preserve">HDWR</t>
  </si>
  <si>
    <t xml:space="preserve">733 102 900</t>
  </si>
  <si>
    <t xml:space="preserve">Jakub Kuźniarek</t>
  </si>
  <si>
    <t xml:space="preserve">jakub.kuzniarek@hdwr.pl</t>
  </si>
  <si>
    <t xml:space="preserve">w zależności od produktku jest od około od 20% do 40%</t>
  </si>
  <si>
    <t xml:space="preserve">emag</t>
  </si>
  <si>
    <t xml:space="preserve">mailowo na adres: jakub.kuzniarek@hdwr.pl</t>
  </si>
  <si>
    <t xml:space="preserve">EroPlace</t>
  </si>
  <si>
    <t xml:space="preserve">669 230 967</t>
  </si>
  <si>
    <t xml:space="preserve">Radosław Ociepka</t>
  </si>
  <si>
    <t xml:space="preserve">radoslaw.ociepka@eroplace.pl (własciciel) / HURTOWNIA@EROPLACE.PL </t>
  </si>
  <si>
    <t xml:space="preserve">https://eroplace.pl/</t>
  </si>
  <si>
    <t xml:space="preserve">dodatkowo ustalony na wysokości 7% od cen wyjściowych, który zostanie uwzględniony w Baselinker Connect</t>
  </si>
  <si>
    <t xml:space="preserve">Nie wystawiamy produktów marek LELO, FLESHLIGHT, LOVENSE na Amazonie.</t>
  </si>
  <si>
    <t xml:space="preserve">Faktury zbiorcze raz na 5 dni </t>
  </si>
  <si>
    <t xml:space="preserve">2,99 zł brutto za zamówienie </t>
  </si>
  <si>
    <t xml:space="preserve">wrócimy do tego </t>
  </si>
  <si>
    <t xml:space="preserve">Sempler</t>
  </si>
  <si>
    <t xml:space="preserve">618 869 895</t>
  </si>
  <si>
    <t xml:space="preserve">contact@sempler.pl</t>
  </si>
  <si>
    <t xml:space="preserve">https://sempler.pl/</t>
  </si>
  <si>
    <t xml:space="preserve">Per zamowienie </t>
  </si>
  <si>
    <t xml:space="preserve">przez Baselinker zakładkę zwroty </t>
  </si>
  <si>
    <t xml:space="preserve">Golden Lacjum</t>
  </si>
  <si>
    <t xml:space="preserve">Drops Office Collection</t>
  </si>
  <si>
    <t xml:space="preserve">535 432 303</t>
  </si>
  <si>
    <t xml:space="preserve">Leszek Nojszewski</t>
  </si>
  <si>
    <t xml:space="preserve">drops@goldenlacjum.pl</t>
  </si>
  <si>
    <t xml:space="preserve">https://drops.com.pl/</t>
  </si>
  <si>
    <t xml:space="preserve">na bieżąco</t>
  </si>
  <si>
    <t xml:space="preserve">Ceny hurtowe, cena w BL jest ceną docelową dla nas </t>
  </si>
  <si>
    <t xml:space="preserve">DPD, InPost, UPS</t>
  </si>
  <si>
    <t xml:space="preserve">Target Home</t>
  </si>
  <si>
    <t xml:space="preserve">576 214 620</t>
  </si>
  <si>
    <t xml:space="preserve">Anatolii Glushchak </t>
  </si>
  <si>
    <t xml:space="preserve">https://www.targethome.pl/pl/i/O-firmie/8 </t>
  </si>
  <si>
    <t xml:space="preserve">co 2 dni</t>
  </si>
  <si>
    <t xml:space="preserve">Amazon - jesli chcemy wystawic to mamy sobie kupic swoje kody ean</t>
  </si>
  <si>
    <t xml:space="preserve">1 zam=1fv Po jednym miesiącu współpracy będą wystawiać 2 faktury w miesiącu (15 i 30 dnia każdego miesiąca) z terminem 2 dni.</t>
  </si>
  <si>
    <t xml:space="preserve">SKU do każdego zamóweinia na etykiecie</t>
  </si>
  <si>
    <t xml:space="preserve">Pasieka Słodka Kraina</t>
  </si>
  <si>
    <t xml:space="preserve">535 283 646</t>
  </si>
  <si>
    <t xml:space="preserve">pasiekaslodkakraina@o2.pl</t>
  </si>
  <si>
    <t xml:space="preserve">na koniec miesiąca</t>
  </si>
  <si>
    <t xml:space="preserve">po przekroczeniu zamówień za 5 tys. zł przejście na 14-dniowy termin płatności</t>
  </si>
  <si>
    <t xml:space="preserve">Ralmetal</t>
  </si>
  <si>
    <t xml:space="preserve">660 004 936</t>
  </si>
  <si>
    <t xml:space="preserve">Robert Rał</t>
  </si>
  <si>
    <t xml:space="preserve">10% od cen na ich stronie, 20% od cen allegro / ceny nie niższe niż na ich stronie / ceny w bl juz z rabatem</t>
  </si>
  <si>
    <t xml:space="preserve">Allegro, Google Marketplace, Google Ads, Microsofr Adversiment</t>
  </si>
  <si>
    <t xml:space="preserve">InPost, UPS, DPD, DHL</t>
  </si>
  <si>
    <t xml:space="preserve">Ele-Comp</t>
  </si>
  <si>
    <t xml:space="preserve">e-hurt@ele-comp.pl / agnieszka.gierczak@ele-comp.pl</t>
  </si>
  <si>
    <t xml:space="preserve">https://ele-comp.pl/</t>
  </si>
  <si>
    <t xml:space="preserve">6%-40%</t>
  </si>
  <si>
    <t xml:space="preserve">od obrotu</t>
  </si>
  <si>
    <t xml:space="preserve">Rosja, Ukraina</t>
  </si>
  <si>
    <t xml:space="preserve">pierwsze 5 faktur będzie wystawione na przelew 1 dzień do każdego zamówienia, następne 5 faktur z terminem 3 dni następnie przejście na faktury zbiorcze z terminem 7 dni </t>
  </si>
  <si>
    <t xml:space="preserve">5 faktur - 1 dzień, potem 5 faktur - 3 dni, potem zbiorcza z terminem 7 dni</t>
  </si>
  <si>
    <t xml:space="preserve">2,99 zł brutto za zamówienie poniżej 100zł</t>
  </si>
  <si>
    <t xml:space="preserve">MOTOFAN</t>
  </si>
  <si>
    <t xml:space="preserve">501 589 078</t>
  </si>
  <si>
    <t xml:space="preserve">Dariusz Michalski</t>
  </si>
  <si>
    <t xml:space="preserve">https://motofan.com.pl/</t>
  </si>
  <si>
    <t xml:space="preserve">faktury co tydzień</t>
  </si>
  <si>
    <t xml:space="preserve">brak opłat dodatkowych </t>
  </si>
  <si>
    <t xml:space="preserve">Sartrix</t>
  </si>
  <si>
    <t xml:space="preserve">607 370 743</t>
  </si>
  <si>
    <t xml:space="preserve">nga Moniakowska-Wielbo</t>
  </si>
  <si>
    <t xml:space="preserve">https://www.sartrix.pl/?srsltid=AfmBOooSdGTZovK_7F2i-7yW7r515o3qNW8CsJO03bro2dHtI4fXad4s</t>
  </si>
  <si>
    <t xml:space="preserve">14 dni na rynek polski i 30 dni za granicę</t>
  </si>
  <si>
    <t xml:space="preserve">Szpak </t>
  </si>
  <si>
    <t xml:space="preserve">166 703 197 / 692 344 838 </t>
  </si>
  <si>
    <t xml:space="preserve">Michał Ura</t>
  </si>
  <si>
    <t xml:space="preserve">b2bszpak@szpak.com.pl / ura.michal@szpak.com.pl</t>
  </si>
  <si>
    <t xml:space="preserve">https://www.szpak.com.pl/</t>
  </si>
  <si>
    <t xml:space="preserve">MPL Power Elektro</t>
  </si>
  <si>
    <t xml:space="preserve">324 400 950</t>
  </si>
  <si>
    <t xml:space="preserve">Łukasz Szydłowski</t>
  </si>
  <si>
    <t xml:space="preserve">szydlowski@mplpower.pl</t>
  </si>
  <si>
    <t xml:space="preserve">https://mplpower.pl/</t>
  </si>
  <si>
    <t xml:space="preserve">Po przekroczeniu obrotu 2000 zł netto, 14 dniowy termin odroczonej płatności</t>
  </si>
  <si>
    <t xml:space="preserve">21  dni</t>
  </si>
  <si>
    <t xml:space="preserve">Kobi</t>
  </si>
  <si>
    <t xml:space="preserve">48537128100 lub 48570720123</t>
  </si>
  <si>
    <t xml:space="preserve">biuro@kobisc.pl</t>
  </si>
  <si>
    <t xml:space="preserve">https://meble-kobi.pl/wspolpraca/</t>
  </si>
  <si>
    <t xml:space="preserve">Całe Niemcy</t>
  </si>
  <si>
    <t xml:space="preserve">FV per zamówienia / płatność zbiorcza z tygodnia</t>
  </si>
  <si>
    <t xml:space="preserve">DPD i GLS</t>
  </si>
  <si>
    <t xml:space="preserve">Spali</t>
  </si>
  <si>
    <t xml:space="preserve">530 431 302</t>
  </si>
  <si>
    <t xml:space="preserve">Paweł Linkiewicz</t>
  </si>
  <si>
    <t xml:space="preserve">sklep@spali.pl</t>
  </si>
  <si>
    <t xml:space="preserve">https://spali.pl/</t>
  </si>
  <si>
    <t xml:space="preserve">Raz w miesiącu </t>
  </si>
  <si>
    <t xml:space="preserve">Euro-Fryz</t>
  </si>
  <si>
    <t xml:space="preserve">790 301 333</t>
  </si>
  <si>
    <t xml:space="preserve">Dariusz </t>
  </si>
  <si>
    <t xml:space="preserve">http://eurofryz.pl/</t>
  </si>
  <si>
    <t xml:space="preserve">Rabat od cen detalicznych Katalog Eurofryz - 35 % (wyjątkiem jest marka babyliss i styletek 25 % ) pozostałe katalogi też 25%</t>
  </si>
  <si>
    <t xml:space="preserve">pa</t>
  </si>
  <si>
    <t xml:space="preserve">mailowo (zbiorczy zwrot)</t>
  </si>
  <si>
    <t xml:space="preserve">Galopi</t>
  </si>
  <si>
    <t xml:space="preserve">Dawid Golis</t>
  </si>
  <si>
    <t xml:space="preserve">info@galopi.pl</t>
  </si>
  <si>
    <t xml:space="preserve">https://galopi.pl/</t>
  </si>
  <si>
    <t xml:space="preserve">Cena w BL jest ceną docelową już z cenami preferencyjnymi dla nas</t>
  </si>
  <si>
    <t xml:space="preserve">FV per zamówienia</t>
  </si>
  <si>
    <t xml:space="preserve">wszyscy, prócz Orlen Paczki i Allegro One</t>
  </si>
  <si>
    <t xml:space="preserve">Coppotech</t>
  </si>
  <si>
    <t xml:space="preserve">531 484 124</t>
  </si>
  <si>
    <t xml:space="preserve">coppotech@gmail.com</t>
  </si>
  <si>
    <t xml:space="preserve">https://coppotech.com/</t>
  </si>
  <si>
    <t xml:space="preserve">między 5% a 10%</t>
  </si>
  <si>
    <t xml:space="preserve">codziennie</t>
  </si>
  <si>
    <t xml:space="preserve">per dzień. Po czasie co tydzień lub dwa</t>
  </si>
  <si>
    <t xml:space="preserve">brak, sami dowożą paczki do punktu odbioru</t>
  </si>
  <si>
    <t xml:space="preserve">LGBT-Shop</t>
  </si>
  <si>
    <t xml:space="preserve">https://www.lgbt-shop.pl/o-nas/</t>
  </si>
  <si>
    <t xml:space="preserve">1 zam=1fv Po dwóch miesiącach współpracy faktury zbiorcze co tydzień z terminem 14 dni</t>
  </si>
  <si>
    <t xml:space="preserve">po dwóch miesiącach przejście na 14-dniowy termin płatności</t>
  </si>
  <si>
    <t xml:space="preserve">Twój Sklep</t>
  </si>
  <si>
    <t xml:space="preserve">605 666 698</t>
  </si>
  <si>
    <t xml:space="preserve">info@twojsklep.com.pl</t>
  </si>
  <si>
    <t xml:space="preserve">https://twojsklep.com.pl/</t>
  </si>
  <si>
    <t xml:space="preserve">Victor Polska</t>
  </si>
  <si>
    <t xml:space="preserve">501 862 851</t>
  </si>
  <si>
    <t xml:space="preserve">info@victor-polska.pl</t>
  </si>
  <si>
    <t xml:space="preserve">https://victor-polska.pl/</t>
  </si>
  <si>
    <t xml:space="preserve">1 zam=1fv po przekroczeniu obrotu w wysokości 5 000 PLN przejście fakury tygodniowe</t>
  </si>
  <si>
    <t xml:space="preserve">po przekroczeniu obrotu w wysokości 5 000 PLN przejście na odroczoną płatność w terminie 7 dni. Następnie, po przekroczeniu obrotu w wysokości 15 000 PLN przejście na 30-dniowy okres odroczonej płatności. </t>
  </si>
  <si>
    <t xml:space="preserve">ma stały podjazd tylko DPD </t>
  </si>
  <si>
    <t xml:space="preserve">kidshop.site</t>
  </si>
  <si>
    <t xml:space="preserve">536 023 208</t>
  </si>
  <si>
    <t xml:space="preserve">https://kidshop.site/</t>
  </si>
  <si>
    <t xml:space="preserve">1 zam=1fv po dwóch miesiącach współpracy faktury tygodniowo</t>
  </si>
  <si>
    <t xml:space="preserve">po dwóch miesiącach 14 dni</t>
  </si>
  <si>
    <t xml:space="preserve">Pupus</t>
  </si>
  <si>
    <t xml:space="preserve">533 262 001</t>
  </si>
  <si>
    <t xml:space="preserve">Agata Ołówko</t>
  </si>
  <si>
    <t xml:space="preserve">https://pupus.pl/</t>
  </si>
  <si>
    <t xml:space="preserve">w BL ceny docelowe dla Shumee, są to ceny hurtowe</t>
  </si>
  <si>
    <t xml:space="preserve">zamawianie DHL</t>
  </si>
  <si>
    <t xml:space="preserve">brak opłat dodatkowych</t>
  </si>
  <si>
    <t xml:space="preserve">mail(bok@pupus.pl)</t>
  </si>
  <si>
    <t xml:space="preserve">Primohurt</t>
  </si>
  <si>
    <t xml:space="preserve">517 760 720</t>
  </si>
  <si>
    <t xml:space="preserve">Agata Kornaś</t>
  </si>
  <si>
    <t xml:space="preserve">https://primohurt.pl/</t>
  </si>
  <si>
    <t xml:space="preserve">Ceny hurtowe</t>
  </si>
  <si>
    <t xml:space="preserve">emag.ro, Pigu - wszystkie rynki</t>
  </si>
  <si>
    <t xml:space="preserve">1zam=1fv po miesiącu od sprzedaży pierwszego produktu negocjacje terminu płatności oraz rabatu</t>
  </si>
  <si>
    <t xml:space="preserve">po miesiącu od sprzedaży pierwszego produktu zostanie ustalony termin</t>
  </si>
  <si>
    <t xml:space="preserve">mail(hurt@primohurt.pl)</t>
  </si>
  <si>
    <t xml:space="preserve">Porządek w Kablach</t>
  </si>
  <si>
    <t xml:space="preserve">Wojciech Pyrkosz PHU Wojtap</t>
  </si>
  <si>
    <t xml:space="preserve">690 132 708</t>
  </si>
  <si>
    <t xml:space="preserve">wpyrkosz@wojtap.pl</t>
  </si>
  <si>
    <t xml:space="preserve">https://porzadekwkablach.pl/\</t>
  </si>
  <si>
    <t xml:space="preserve">co zamówienie</t>
  </si>
  <si>
    <t xml:space="preserve">AWParts</t>
  </si>
  <si>
    <t xml:space="preserve">798 684 679 </t>
  </si>
  <si>
    <t xml:space="preserve">Eryk Piskorek</t>
  </si>
  <si>
    <t xml:space="preserve">biznes@awparts.pl</t>
  </si>
  <si>
    <t xml:space="preserve">awparts.pl</t>
  </si>
  <si>
    <t xml:space="preserve">po przekroczeniu 10tys. utargu przejście na odroczoną płatność 10 dni</t>
  </si>
  <si>
    <t xml:space="preserve">Wenom</t>
  </si>
  <si>
    <t xml:space="preserve">791 506 456</t>
  </si>
  <si>
    <t xml:space="preserve">Daniel Pupiec</t>
  </si>
  <si>
    <t xml:space="preserve">arenapl.smart@gmail.com</t>
  </si>
  <si>
    <t xml:space="preserve">https://www.wenom.pl/</t>
  </si>
  <si>
    <t xml:space="preserve">Rabat 25%</t>
  </si>
  <si>
    <t xml:space="preserve">1zam=1fv po miesiący zbiorcze tygodniowe</t>
  </si>
  <si>
    <t xml:space="preserve">Po przekroczeniu obrotu w wysokości 5 000 PLN, przejść na odroczoną płatność w terminie 7 dni. Następnie, po przekroczeniu obrotu w wysokości 15 000 PLN, przejść na 30-dniowy okres odroczonej płatności. </t>
  </si>
  <si>
    <t xml:space="preserve">Expert Auto</t>
  </si>
  <si>
    <t xml:space="preserve">792 166 515</t>
  </si>
  <si>
    <t xml:space="preserve">Tomasz Wieczorek</t>
  </si>
  <si>
    <t xml:space="preserve">biuro@expert.auto.pl</t>
  </si>
  <si>
    <t xml:space="preserve">https://www.expert.auto.pl/default.b2c.aspx</t>
  </si>
  <si>
    <t xml:space="preserve">Cena i rabat dla firmy Shumee zostały ustalone na wysokości od 20% do 40% - rabat został uwzględniony w pliku CSV</t>
  </si>
  <si>
    <t xml:space="preserve">1 zam = 1fv, po miesiącu z odroczonym terminem 14 dni </t>
  </si>
  <si>
    <t xml:space="preserve">DHL,</t>
  </si>
  <si>
    <t xml:space="preserve">mail (biuro@expert.auto.pl ) </t>
  </si>
  <si>
    <t xml:space="preserve">Shiori</t>
  </si>
  <si>
    <t xml:space="preserve">500 567 377</t>
  </si>
  <si>
    <t xml:space="preserve">Tomasz Wilczak</t>
  </si>
  <si>
    <t xml:space="preserve">https://shiori.pl/</t>
  </si>
  <si>
    <t xml:space="preserve">rabat wysokości do 30%</t>
  </si>
  <si>
    <t xml:space="preserve">1 zam = 1fv  terminem płatności 14 dni </t>
  </si>
  <si>
    <t xml:space="preserve">KPB Spółka z o.o.(Najtańszy sport)</t>
  </si>
  <si>
    <t xml:space="preserve">577 464 123</t>
  </si>
  <si>
    <t xml:space="preserve">do 15% </t>
  </si>
  <si>
    <t xml:space="preserve">Czeskim i Słowackim</t>
  </si>
  <si>
    <t xml:space="preserve">FV 1 na dzideń / płatność zbiorcza z całego dnia</t>
  </si>
  <si>
    <t xml:space="preserve">DPD</t>
  </si>
  <si>
    <t xml:space="preserve">KPB Spółka z o. o. / Najtanszy-SPORT.pl - Sklep Sportowy
ul. Hagera 41 / poziom -1
41-800 Zabrze
e-mail: biuro@najtanszy-sport.pl
telefon: 577-464-123</t>
  </si>
  <si>
    <t xml:space="preserve">mail</t>
  </si>
  <si>
    <t xml:space="preserve">Maksik</t>
  </si>
  <si>
    <t xml:space="preserve">48 608 360 385 / 660 768 333 </t>
  </si>
  <si>
    <t xml:space="preserve">Oleh Zhyhalo / Malwina Zamówienia </t>
  </si>
  <si>
    <t xml:space="preserve">o.zhyhalo@maksik.pl  / biuro@maksik.pl</t>
  </si>
  <si>
    <t xml:space="preserve">https://maksik.pl/</t>
  </si>
  <si>
    <t xml:space="preserve">Seger</t>
  </si>
  <si>
    <t xml:space="preserve">509 744 428</t>
  </si>
  <si>
    <t xml:space="preserve">Grzegorz Zdziebło</t>
  </si>
  <si>
    <t xml:space="preserve">https://seger.ede-shop.de/shop.php?SessID=ad07782346bcc612054c0cddd71b90cc</t>
  </si>
  <si>
    <t xml:space="preserve">do 5%</t>
  </si>
  <si>
    <t xml:space="preserve">g.zdzieblo@seger.pl  </t>
  </si>
  <si>
    <t xml:space="preserve">Bisanti</t>
  </si>
  <si>
    <t xml:space="preserve">537 000 320</t>
  </si>
  <si>
    <t xml:space="preserve">info@bisanti.pl</t>
  </si>
  <si>
    <t xml:space="preserve">https://bisanti.pl/</t>
  </si>
  <si>
    <t xml:space="preserve">10% względem allegro</t>
  </si>
  <si>
    <t xml:space="preserve">DPD, DHL od 19 kwietnia, Inpost, Poczta Polska</t>
  </si>
  <si>
    <t xml:space="preserve">Sternhoff</t>
  </si>
  <si>
    <t xml:space="preserve">533 760 300</t>
  </si>
  <si>
    <t xml:space="preserve">hurt@sternhoff.pl</t>
  </si>
  <si>
    <t xml:space="preserve">https://www.sternhoff.pl/</t>
  </si>
  <si>
    <t xml:space="preserve">cennik dropshipping</t>
  </si>
  <si>
    <t xml:space="preserve">1 zam = 1 fv, przedpłata </t>
  </si>
  <si>
    <t xml:space="preserve">mail(hurt@sternhoff.pl)</t>
  </si>
  <si>
    <t xml:space="preserve">Combine</t>
  </si>
  <si>
    <t xml:space="preserve">512 071 444</t>
  </si>
  <si>
    <t xml:space="preserve">combine.sklep@gmail.com</t>
  </si>
  <si>
    <t xml:space="preserve">https://allegro.pl/uzytkownik/CombineSklep</t>
  </si>
  <si>
    <t xml:space="preserve">ceny w pliku ustawione pod Shumee</t>
  </si>
  <si>
    <t xml:space="preserve">Faktura pod koniec miesiąca.</t>
  </si>
  <si>
    <t xml:space="preserve">przedpłata / po 10 zamówieniach kredyt kupiecki z terminem 14 dni.</t>
  </si>
  <si>
    <t xml:space="preserve">Luxma</t>
  </si>
  <si>
    <t xml:space="preserve">517 835 872</t>
  </si>
  <si>
    <t xml:space="preserve">luxma.pl@wp.pl</t>
  </si>
  <si>
    <t xml:space="preserve">https://luxma.pl/</t>
  </si>
  <si>
    <t xml:space="preserve">zamówienia realizują do godziny 14. – DPD mają zamówiony podjazd</t>
  </si>
  <si>
    <t xml:space="preserve">Szachowo</t>
  </si>
  <si>
    <t xml:space="preserve">531 534 104</t>
  </si>
  <si>
    <t xml:space="preserve">Jan Nowosad</t>
  </si>
  <si>
    <t xml:space="preserve">jan.nowosad@crafts.pl  </t>
  </si>
  <si>
    <t xml:space="preserve">https://www.szachowo.pl/</t>
  </si>
  <si>
    <t xml:space="preserve">rabat mniej więcej od 10 do 25% w zależności od produktu </t>
  </si>
  <si>
    <t xml:space="preserve">1 zam = 1 fv, przedpłata -&gt; po miesiącu przechodzimy na faktury zbiorcze, które będą wystawianie raz w miesiącu z terminem płatności 7 dni</t>
  </si>
  <si>
    <t xml:space="preserve">60 dni</t>
  </si>
  <si>
    <t xml:space="preserve">chęc zwortu zgłaszamy mailowo na adres jan.nowosad@craft.pl, towar odsyłamy raz na dwa miesiące </t>
  </si>
  <si>
    <t xml:space="preserve">Urwiskowo</t>
  </si>
  <si>
    <t xml:space="preserve">601 950 051</t>
  </si>
  <si>
    <t xml:space="preserve">obsluga@urwiskowo.pl</t>
  </si>
  <si>
    <t xml:space="preserve">https://www.urwiskowo.pl/</t>
  </si>
  <si>
    <t xml:space="preserve">14% od cen na urwiskowo.pl</t>
  </si>
  <si>
    <t xml:space="preserve">1 zam = przedpłata. Po 3 miesiącach mamy możliwość zmiany terminu płatności 1 dzień. Faktury co 14 dni</t>
  </si>
  <si>
    <t xml:space="preserve">7,50 za 1 szt doliczaja za zwrot</t>
  </si>
  <si>
    <t xml:space="preserve">Reman Global</t>
  </si>
  <si>
    <t xml:space="preserve">725 629 406</t>
  </si>
  <si>
    <t xml:space="preserve">https://remanglobal.com/pl/</t>
  </si>
  <si>
    <t xml:space="preserve">Rabat dla firmy Shumee SA wynosi 25% na 95% asortymentu.</t>
  </si>
  <si>
    <t xml:space="preserve">zwracamy jednak uwagę, że produkt z SKU DSG7.04, nie może być wysyłany samolotem.</t>
  </si>
  <si>
    <t xml:space="preserve">InPost oraz DPD.</t>
  </si>
  <si>
    <t xml:space="preserve">2 razy w miesiącu zbiorczo do Partnera</t>
  </si>
  <si>
    <t xml:space="preserve">pastelowanitka</t>
  </si>
  <si>
    <t xml:space="preserve">721 055 566</t>
  </si>
  <si>
    <t xml:space="preserve">Paulina</t>
  </si>
  <si>
    <t xml:space="preserve">sklep@pastelowanitka.pl</t>
  </si>
  <si>
    <t xml:space="preserve">-20% od cen na stronie</t>
  </si>
  <si>
    <t xml:space="preserve">mail(sklep@pastelowanitka.pl)</t>
  </si>
  <si>
    <t xml:space="preserve">Q-Box</t>
  </si>
  <si>
    <t xml:space="preserve">574 126 139</t>
  </si>
  <si>
    <t xml:space="preserve">Joanna Nawrocka</t>
  </si>
  <si>
    <t xml:space="preserve">sklep@q-box.pl</t>
  </si>
  <si>
    <t xml:space="preserve">https://www.sklep.q-box.pl/</t>
  </si>
  <si>
    <t xml:space="preserve">10-20%</t>
  </si>
  <si>
    <t xml:space="preserve">1 zam = 1 fv + przedpłata - pierwsze 10 zamówień / następnie: faktury zbiorcze co 7 dni z terminem platności 14 dni</t>
  </si>
  <si>
    <t xml:space="preserve">przedpłata/ po 10 zamówieniach 14 dni</t>
  </si>
  <si>
    <t xml:space="preserve">mail(sklep@q-box.pl)</t>
  </si>
  <si>
    <t xml:space="preserve">Sunen</t>
  </si>
  <si>
    <t xml:space="preserve">PL5482643672</t>
  </si>
  <si>
    <t xml:space="preserve">587 171 236</t>
  </si>
  <si>
    <t xml:space="preserve">Michał Manowiecki</t>
  </si>
  <si>
    <t xml:space="preserve">https://sunen.com/</t>
  </si>
  <si>
    <t xml:space="preserve">ceny hurtowe</t>
  </si>
  <si>
    <t xml:space="preserve">Dla produktów 3doodler, Flir, Prinker – tylko rynek PL!</t>
  </si>
  <si>
    <t xml:space="preserve">FV co 14 dni z terminem płatności 14 dni</t>
  </si>
  <si>
    <t xml:space="preserve">mail(michal@sunen.com)</t>
  </si>
  <si>
    <t xml:space="preserve">Zenga</t>
  </si>
  <si>
    <t xml:space="preserve">505 152 883</t>
  </si>
  <si>
    <t xml:space="preserve">http://www.zenga.pl/</t>
  </si>
  <si>
    <t xml:space="preserve">rabat 17%</t>
  </si>
  <si>
    <t xml:space="preserve">na koniec tygodnia</t>
  </si>
  <si>
    <t xml:space="preserve">Drewdon</t>
  </si>
  <si>
    <t xml:space="preserve">604 594 956</t>
  </si>
  <si>
    <t xml:space="preserve">https://www.drewdon.pl/</t>
  </si>
  <si>
    <t xml:space="preserve">rabat 5%</t>
  </si>
  <si>
    <t xml:space="preserve">Evil Lubricants / ABS serwis</t>
  </si>
  <si>
    <t xml:space="preserve">722 333 363</t>
  </si>
  <si>
    <t xml:space="preserve">https://evillubricants.pl/kontakt/</t>
  </si>
  <si>
    <t xml:space="preserve">35% upustu od cen detalicznych</t>
  </si>
  <si>
    <t xml:space="preserve">EroHurtownia</t>
  </si>
  <si>
    <t xml:space="preserve">502 318 757</t>
  </si>
  <si>
    <t xml:space="preserve">p. Robert</t>
  </si>
  <si>
    <t xml:space="preserve">biuro@holdinghandlowy.pl</t>
  </si>
  <si>
    <t xml:space="preserve">https://erohurtownia.pl/</t>
  </si>
  <si>
    <t xml:space="preserve">zbiorcza</t>
  </si>
  <si>
    <t xml:space="preserve">2 dni</t>
  </si>
  <si>
    <t xml:space="preserve">nextservice</t>
  </si>
  <si>
    <t xml:space="preserve">507 348 522</t>
  </si>
  <si>
    <t xml:space="preserve">Katarzyna Obrocka</t>
  </si>
  <si>
    <t xml:space="preserve">katarzyna@nextservice.pl/kontakt@nextservice.pl</t>
  </si>
  <si>
    <t xml:space="preserve">Drop netto- detal brutto/ 1,75</t>
  </si>
  <si>
    <t xml:space="preserve">Amazon dla marki Delsey Paris</t>
  </si>
  <si>
    <t xml:space="preserve">1 zam = 1fv</t>
  </si>
  <si>
    <t xml:space="preserve">15 dni</t>
  </si>
  <si>
    <t xml:space="preserve">Ekotex</t>
  </si>
  <si>
    <t xml:space="preserve">https://parawanyplazowe.blogspot.com/p/oferta.html</t>
  </si>
  <si>
    <t xml:space="preserve">1 zam = 1 fv + przedpłata - miesiąc, potem 1 faktura na 14 dni bądź po przekroczeniu 2 tyś złotych, termin płatności 14 dni </t>
  </si>
  <si>
    <t xml:space="preserve">przedpłata / po miesiącu 14 dni</t>
  </si>
  <si>
    <t xml:space="preserve">Bl Connect</t>
  </si>
  <si>
    <t xml:space="preserve">Domowe Zapachy</t>
  </si>
  <si>
    <t xml:space="preserve">512 300 535</t>
  </si>
  <si>
    <t xml:space="preserve">Michał Majdecki</t>
  </si>
  <si>
    <t xml:space="preserve">domowezapachy1@gmail.com</t>
  </si>
  <si>
    <t xml:space="preserve">https://domowezapachy.pl/</t>
  </si>
  <si>
    <t xml:space="preserve">na koniec tygodnia z fv</t>
  </si>
  <si>
    <t xml:space="preserve">Eoptimo</t>
  </si>
  <si>
    <t xml:space="preserve">504 310 311</t>
  </si>
  <si>
    <t xml:space="preserve">Marcin Taras</t>
  </si>
  <si>
    <t xml:space="preserve">marcin.taras@eoptimo.pl</t>
  </si>
  <si>
    <t xml:space="preserve">https://eoptimo.pl/</t>
  </si>
  <si>
    <t xml:space="preserve">od 15% do 30%, w zależności od kategorii</t>
  </si>
  <si>
    <t xml:space="preserve">Faktura co tydzień</t>
  </si>
  <si>
    <t xml:space="preserve">eoptimo Poland Sp. z o.o. (S8 PARK), ul. Rakietowa 29a (II Piętro); 54-615 Wrocław
</t>
  </si>
  <si>
    <t xml:space="preserve">Brak zwrotów </t>
  </si>
  <si>
    <t xml:space="preserve">Nasze Dzieci</t>
  </si>
  <si>
    <t xml:space="preserve">500 103 800</t>
  </si>
  <si>
    <t xml:space="preserve">Tomasz Kowalczyk</t>
  </si>
  <si>
    <t xml:space="preserve">hurt@naszedzieci.pl / tomek@naszedzieci.pl </t>
  </si>
  <si>
    <t xml:space="preserve">https://www.naszedzieci.pl/index.php?&amp;vmcchk=1&amp;page=shop.index&amp;option=com_virtuemart&amp;Itemid=64</t>
  </si>
  <si>
    <t xml:space="preserve">Uśredniona wysokość rabatu nałożonego w feedzie produktowym to ok. 20%</t>
  </si>
  <si>
    <t xml:space="preserve">AIO Factory</t>
  </si>
  <si>
    <t xml:space="preserve">505 390 073</t>
  </si>
  <si>
    <t xml:space="preserve">Sławomir Furtek</t>
  </si>
  <si>
    <t xml:space="preserve">https://allegro.pl/uzytkownik/AIOCOMPANY</t>
  </si>
  <si>
    <t xml:space="preserve">Ceny będą cenami indywidualnymi, korygowanymi o rabat przy wystawianiu faktur</t>
  </si>
  <si>
    <t xml:space="preserve">z każdego zagranicznego MP wykluczone produkty 5905289867649 oraz 5905289867670</t>
  </si>
  <si>
    <t xml:space="preserve">1 FV na tydzień, co wtorek/ płatność zbiorcza z całego dnia</t>
  </si>
  <si>
    <t xml:space="preserve">UPS, DHL, DPD, InPost, OrlenPaczka, Poczta Polska</t>
  </si>
  <si>
    <t xml:space="preserve">Rider Group</t>
  </si>
  <si>
    <t xml:space="preserve">500 464 704</t>
  </si>
  <si>
    <t xml:space="preserve">Leon Kozik</t>
  </si>
  <si>
    <t xml:space="preserve">hurt@rider.com.pl</t>
  </si>
  <si>
    <t xml:space="preserve">https://rider.com.pl/</t>
  </si>
  <si>
    <t xml:space="preserve">perz amówienie/ raz w ciągu dnia</t>
  </si>
  <si>
    <t xml:space="preserve">przedpłata/ po 30 dniach od sprzedaży pierwszego produktu termin 30 dni</t>
  </si>
  <si>
    <t xml:space="preserve">UPS, DPD, InPost, Allegro.</t>
  </si>
  <si>
    <t xml:space="preserve">Madrex</t>
  </si>
  <si>
    <t xml:space="preserve">Mariusz Sztobryn</t>
  </si>
  <si>
    <t xml:space="preserve">DHL nie da sie -</t>
  </si>
  <si>
    <t xml:space="preserve">SMX Design (Woodmachine)</t>
  </si>
  <si>
    <t xml:space="preserve">SMX Design</t>
  </si>
  <si>
    <t xml:space="preserve">Sebastian Szufnara</t>
  </si>
  <si>
    <t xml:space="preserve">ok. 20%, udostępniont plik xml z rabatami</t>
  </si>
  <si>
    <t xml:space="preserve">Rosja</t>
  </si>
  <si>
    <t xml:space="preserve">DPD, DHL, InPost, UPS</t>
  </si>
  <si>
    <t xml:space="preserve">Do godziny 12:00</t>
  </si>
  <si>
    <t xml:space="preserve">Relogy</t>
  </si>
  <si>
    <t xml:space="preserve">Damian Radwan</t>
  </si>
  <si>
    <t xml:space="preserve">30 dni - za granicą, 14 dni - polska</t>
  </si>
  <si>
    <t xml:space="preserve">sklep24amk</t>
  </si>
  <si>
    <t xml:space="preserve">biuro@sklep24amk.pl</t>
  </si>
  <si>
    <t xml:space="preserve">sklep24amk.pl</t>
  </si>
  <si>
    <t xml:space="preserve">1 miesiąc przedpłata, następnie termin 7 dni od wystawionej faktury, faktura co 500 zł, potem 1000zł na fakturę</t>
  </si>
  <si>
    <t xml:space="preserve">16 dni</t>
  </si>
  <si>
    <t xml:space="preserve">Świat Laptopów</t>
  </si>
  <si>
    <t xml:space="preserve">Michał Petryna</t>
  </si>
  <si>
    <t xml:space="preserve">michal@petryna.pl</t>
  </si>
  <si>
    <t xml:space="preserve">https://swiat-laptopow.pl/?gad_source=1&amp;gclid=CjwKCAiA6t-6BhA3EiwAltRFGODNMYK0JhB_ulw7_OVgkSYAxTvG-AweSprKjbFIE2aRoVXsYfDtChoCETMQAvD_BwE</t>
  </si>
  <si>
    <t xml:space="preserve">5-10%</t>
  </si>
  <si>
    <t xml:space="preserve">1 zam=1 fav</t>
  </si>
  <si>
    <t xml:space="preserve">po 2 miesiącach współpracy odroczona płatność 10 dni</t>
  </si>
  <si>
    <t xml:space="preserve">Wezer</t>
  </si>
  <si>
    <t xml:space="preserve">https://wezer.pl/</t>
  </si>
  <si>
    <t xml:space="preserve">FV zbiorcze co poniedziałek</t>
  </si>
  <si>
    <t xml:space="preserve">Ssik Love</t>
  </si>
  <si>
    <t xml:space="preserve">48572115510‬</t>
  </si>
  <si>
    <t xml:space="preserve">contact@ssik.love        </t>
  </si>
  <si>
    <t xml:space="preserve">https://ssik.love/</t>
  </si>
  <si>
    <t xml:space="preserve">eMaja24</t>
  </si>
  <si>
    <t xml:space="preserve">Bartłomiej Lizak</t>
  </si>
  <si>
    <t xml:space="preserve">5-20%</t>
  </si>
  <si>
    <t xml:space="preserve">Bentivolio</t>
  </si>
  <si>
    <t xml:space="preserve">kontakt@bentivolio.com</t>
  </si>
  <si>
    <t xml:space="preserve">Przedpłata</t>
  </si>
  <si>
    <t xml:space="preserve">Deko Electronics</t>
  </si>
  <si>
    <t xml:space="preserve">660 727 414</t>
  </si>
  <si>
    <t xml:space="preserve">adrian@dekoelectronics.com / shop@dekoelectronics.com</t>
  </si>
  <si>
    <t xml:space="preserve">https://allegro.pl/uzytkownik/Deko_Electronics</t>
  </si>
  <si>
    <t xml:space="preserve">DEKORMANDA</t>
  </si>
  <si>
    <t xml:space="preserve">517 260 503</t>
  </si>
  <si>
    <t xml:space="preserve">Łukasz Jachimowicz</t>
  </si>
  <si>
    <t xml:space="preserve">info@dekormanda.pl</t>
  </si>
  <si>
    <t xml:space="preserve">https://www.dekormanda.pl/</t>
  </si>
  <si>
    <t xml:space="preserve">oczekujęna ostateczną informację</t>
  </si>
  <si>
    <t xml:space="preserve">30 zamowień = 1fv</t>
  </si>
  <si>
    <t xml:space="preserve">Ombero</t>
  </si>
  <si>
    <t xml:space="preserve">1 zam = 1 fv</t>
  </si>
  <si>
    <t xml:space="preserve">Global Delivery</t>
  </si>
  <si>
    <t xml:space="preserve">https://www.globaldelivery.pl/</t>
  </si>
  <si>
    <t xml:space="preserve">Harmony Poster</t>
  </si>
  <si>
    <t xml:space="preserve">507 787 074</t>
  </si>
  <si>
    <t xml:space="preserve">kontakt@harmonyposters.pl</t>
  </si>
  <si>
    <t xml:space="preserve">https://allegro.pl/uzytkownik/HarmonyPosters</t>
  </si>
  <si>
    <t xml:space="preserve">raz w miesiącu</t>
  </si>
  <si>
    <t xml:space="preserve">Pierwsze 10 zakupów przedpłata. Po tym czasie termin płatności 30 dni.</t>
  </si>
  <si>
    <t xml:space="preserve">German</t>
  </si>
  <si>
    <t xml:space="preserve">DPD, DHL od 17 kwietnia, Inpost, Poczta Polska</t>
  </si>
  <si>
    <t xml:space="preserve">KZ</t>
  </si>
  <si>
    <t xml:space="preserve">Kaczmarek-Zakrzewski Sp.j.</t>
  </si>
  <si>
    <t xml:space="preserve">438 232 530</t>
  </si>
  <si>
    <t xml:space="preserve">kz@kz.com.pl</t>
  </si>
  <si>
    <t xml:space="preserve">https://sklep.kz.com.pl/</t>
  </si>
  <si>
    <t xml:space="preserve">DPD, InPost, UPS i Allegro One</t>
  </si>
  <si>
    <t xml:space="preserve">5 zł brutto </t>
  </si>
  <si>
    <t xml:space="preserve">Kathay</t>
  </si>
  <si>
    <t xml:space="preserve">887 333 305</t>
  </si>
  <si>
    <t xml:space="preserve">hurtownia@kathay.com.pl</t>
  </si>
  <si>
    <t xml:space="preserve">https://allegro.pl/uzytkownik/kathay_pl</t>
  </si>
  <si>
    <t xml:space="preserve">Zepnij</t>
  </si>
  <si>
    <t xml:space="preserve">505 182 519</t>
  </si>
  <si>
    <t xml:space="preserve">info@zepnij.com</t>
  </si>
  <si>
    <t xml:space="preserve">zepnij.com</t>
  </si>
  <si>
    <t xml:space="preserve">Przedpłata. Po miesiącu współpracy wydłużamy czas płatności do 7 dni, po kolejnym miesiącu na 14 dni.</t>
  </si>
  <si>
    <t xml:space="preserve">Straganik biurowy</t>
  </si>
  <si>
    <t xml:space="preserve">Straganik</t>
  </si>
  <si>
    <t xml:space="preserve">792 214 416</t>
  </si>
  <si>
    <t xml:space="preserve">straganikkpl@gmail.com</t>
  </si>
  <si>
    <t xml:space="preserve">https://allegro.pl/uzytkownik/straganikpl</t>
  </si>
  <si>
    <t xml:space="preserve">15% od cen widocznych w Baselinker Connect</t>
  </si>
  <si>
    <t xml:space="preserve">Płatności odbywają się w formie przedpłaty za każde zamówienie. Po 10 zamówieniach zmieniamy termin płatności na 7 dni. Po miesiącu zmieniamy na 14 dni</t>
  </si>
  <si>
    <t xml:space="preserve">Straganik spożywczy</t>
  </si>
  <si>
    <t xml:space="preserve">-</t>
  </si>
  <si>
    <t xml:space="preserve">Kunagone</t>
  </si>
  <si>
    <t xml:space="preserve">Kunagone / Woodson</t>
  </si>
  <si>
    <t xml:space="preserve">795 998 145</t>
  </si>
  <si>
    <t xml:space="preserve">Kamila Grygier</t>
  </si>
  <si>
    <t xml:space="preserve">kamila.grygier@kunagone.pl</t>
  </si>
  <si>
    <t xml:space="preserve">https://kunagone.pl/</t>
  </si>
  <si>
    <t xml:space="preserve">DIP-MAR</t>
  </si>
  <si>
    <t xml:space="preserve">781 533 577</t>
  </si>
  <si>
    <t xml:space="preserve">marcinborcz@dipmar.pl</t>
  </si>
  <si>
    <t xml:space="preserve">https://www.dipmarsklep.pl/</t>
  </si>
  <si>
    <t xml:space="preserve">10-15%</t>
  </si>
  <si>
    <t xml:space="preserve">faktura per zamówienie</t>
  </si>
  <si>
    <t xml:space="preserve">Przedpłata. Po 1 miesiącu mamy możliwość zmiany terminu płatności 7 dni. Po 2 miesiącach na 14 dni</t>
  </si>
  <si>
    <t xml:space="preserve">DEKOR</t>
  </si>
  <si>
    <t xml:space="preserve">663 826 849</t>
  </si>
  <si>
    <t xml:space="preserve">kontakt@dekornatort.pl / dekor@etiptop.pl</t>
  </si>
  <si>
    <t xml:space="preserve">https://arena.pl/sprzedawca/dekor/sklep</t>
  </si>
  <si>
    <t xml:space="preserve">NIEPRZEŚNIA 37, 32-700 NIEPRZEŚNIA</t>
  </si>
  <si>
    <t xml:space="preserve">795 990 079</t>
  </si>
  <si>
    <t xml:space="preserve">https://allegro.pl/uzytkownik/Beltimore_eu</t>
  </si>
  <si>
    <t xml:space="preserve">raz w tygodniu w piątek </t>
  </si>
  <si>
    <t xml:space="preserve">Fedex, DPD, InPost, DHL</t>
  </si>
  <si>
    <t xml:space="preserve">Deko Pannellier</t>
  </si>
  <si>
    <t xml:space="preserve">574 757 256</t>
  </si>
  <si>
    <t xml:space="preserve">deco.sklep24@gmail.com</t>
  </si>
  <si>
    <t xml:space="preserve">Rabat nałożony w feedzie produktowym</t>
  </si>
  <si>
    <t xml:space="preserve">Per zamówienie</t>
  </si>
  <si>
    <t xml:space="preserve">Lendo</t>
  </si>
  <si>
    <t xml:space="preserve">792 362 679</t>
  </si>
  <si>
    <t xml:space="preserve">stany - na bieżąco, ceny - raz na rok</t>
  </si>
  <si>
    <t xml:space="preserve">DPD, GLS, InPost codziennie, Allegro One, Orlen Paczka - DHL trzeba zamawiac podjazd</t>
  </si>
  <si>
    <t xml:space="preserve">Mama Margaret</t>
  </si>
  <si>
    <t xml:space="preserve">511 950 119</t>
  </si>
  <si>
    <t xml:space="preserve">przemyslaw.serwa@mama-margaret.com</t>
  </si>
  <si>
    <t xml:space="preserve">https://mamamargaret.erli.pl/</t>
  </si>
  <si>
    <t xml:space="preserve">Rabat po miesiącu współpracy</t>
  </si>
  <si>
    <t xml:space="preserve">5 zamówień - przedpłata, później 14 dni na płatność.</t>
  </si>
  <si>
    <t xml:space="preserve">Polzoo</t>
  </si>
  <si>
    <t xml:space="preserve">884 513 886</t>
  </si>
  <si>
    <t xml:space="preserve">https://polzoo.pl/</t>
  </si>
  <si>
    <t xml:space="preserve">miesiąc przedpłata, następni kredyt kupiecki</t>
  </si>
  <si>
    <t xml:space="preserve">zamawiać: DHL, DPD,GLS</t>
  </si>
  <si>
    <t xml:space="preserve">30 dni - zagranica 14 dni - polska</t>
  </si>
  <si>
    <t xml:space="preserve">Be4Group</t>
  </si>
  <si>
    <t xml:space="preserve">509 321 201</t>
  </si>
  <si>
    <t xml:space="preserve">piotr@be4group.com</t>
  </si>
  <si>
    <t xml:space="preserve">https://allegro.pl/uzytkownik/be4group?srsltid=AfmBOorqnMcwXLLmQPSIUYit7fnytXdDAzHTQH3zkv_tOtOJaQ-f-jhz</t>
  </si>
  <si>
    <t xml:space="preserve">miesiąc od rozpoczecia przedplata następnie 14 dni</t>
  </si>
  <si>
    <t xml:space="preserve">Galopi BHP</t>
  </si>
  <si>
    <t xml:space="preserve">new</t>
  </si>
  <si>
    <t xml:space="preserve">MATKAM S.C.</t>
  </si>
  <si>
    <t xml:space="preserve">883 612 648</t>
  </si>
  <si>
    <t xml:space="preserve">Mateusz Bodziacki </t>
  </si>
  <si>
    <t xml:space="preserve">https://matkam.pl/forms/1/kontakt-z-obsluga</t>
  </si>
  <si>
    <t xml:space="preserve">DPD, DHL, GLS, Inpost</t>
  </si>
  <si>
    <t xml:space="preserve">PRIME TECH Sp z.o.o.</t>
  </si>
  <si>
    <t xml:space="preserve">Radoslaw Prandota</t>
  </si>
  <si>
    <t xml:space="preserve">https://primetrade.pl/</t>
  </si>
  <si>
    <t xml:space="preserve">Inpost, DHL, DPD, Poczta Polska</t>
  </si>
  <si>
    <t xml:space="preserve">PrinceLionheart</t>
  </si>
  <si>
    <t xml:space="preserve">Kotyras.com sp. z o.o.</t>
  </si>
  <si>
    <t xml:space="preserve">https://bubukids.pl/</t>
  </si>
  <si>
    <t xml:space="preserve">28,% od ceny detalicznej</t>
  </si>
  <si>
    <t xml:space="preserve">DPD codziennie, DHL trzeba zglaszac podjazd</t>
  </si>
  <si>
    <t xml:space="preserve">722 250 705</t>
  </si>
  <si>
    <t xml:space="preserve">Robert Zięba</t>
  </si>
  <si>
    <t xml:space="preserve">Inpost i DPD</t>
  </si>
  <si>
    <t xml:space="preserve">791 035 257</t>
  </si>
  <si>
    <t xml:space="preserve">Kamil Kański</t>
  </si>
  <si>
    <t xml:space="preserve">https://www.ceneo.pl/sklepy/Pure-Wear-s39056?srsltid=AfmBOopew-dl4bg70F7kcVTkxboV_jNbAqb_ANE_3Mjm56FXPZKa8ckp</t>
  </si>
  <si>
    <t xml:space="preserve">DPD, InPost, DHL</t>
  </si>
  <si>
    <t xml:space="preserve">500 264 033</t>
  </si>
  <si>
    <t xml:space="preserve">Tomasz Sergej</t>
  </si>
  <si>
    <t xml:space="preserve">https://photho.pl/</t>
  </si>
  <si>
    <t xml:space="preserve">Polska</t>
  </si>
  <si>
    <t xml:space="preserve">DPD, inPost</t>
  </si>
  <si>
    <t xml:space="preserve">PHOTHO Tomasz Sergej, ul. Iłłakowiczówny 4, 70-787 Szczecin</t>
  </si>
  <si>
    <t xml:space="preserve">730 351 380</t>
  </si>
  <si>
    <t xml:space="preserve">hands.up.art@gmail.com</t>
  </si>
  <si>
    <t xml:space="preserve">https://hands-up.pl/</t>
  </si>
  <si>
    <t xml:space="preserve">DPD, Allegro One box, Orlen, Poczta Polska</t>
  </si>
  <si>
    <t xml:space="preserve">697 672 038</t>
  </si>
  <si>
    <t xml:space="preserve">Piotr Krawczyk</t>
  </si>
  <si>
    <t xml:space="preserve">https://www.owg.pl/ceidg/proparts_piotr_krawczyk_9,74,574194,5741949102</t>
  </si>
  <si>
    <t xml:space="preserve">Y.O.Holovenko "NS" sp. z o.o.</t>
  </si>
  <si>
    <t xml:space="preserve">Playcob Michał Kubiak</t>
  </si>
  <si>
    <t xml:space="preserve">782 676 125</t>
  </si>
  <si>
    <t xml:space="preserve">https://www.empik.com/sklepy/playcob,12359,m#oferta</t>
  </si>
  <si>
    <t xml:space="preserve">DPD, Inpost, Orlen i UPS</t>
  </si>
  <si>
    <t xml:space="preserve">667 368 167</t>
  </si>
  <si>
    <t xml:space="preserve">Barbara Bąk</t>
  </si>
  <si>
    <t xml:space="preserve">https://www.elavia.eu/pl/i/O-nas/16</t>
  </si>
  <si>
    <t xml:space="preserve">InPost, Poczta Polska, DPD, DHL, UPS</t>
  </si>
  <si>
    <t xml:space="preserve">Techrebal Giordano Mancinelli</t>
  </si>
  <si>
    <t xml:space="preserve">662 121 650</t>
  </si>
  <si>
    <t xml:space="preserve">Emil Kołodziej</t>
  </si>
  <si>
    <t xml:space="preserve">InPost, DPD, UPD, DHL, Poczta Polska, Orlen</t>
  </si>
  <si>
    <t xml:space="preserve">Inpost 14:00, UPS zwykle 12:00, DPD poniedziałek 11:00 pozostałe dni 13:00, DHL 12:00</t>
  </si>
  <si>
    <t xml:space="preserve">PILOTAŻ</t>
  </si>
  <si>
    <t xml:space="preserve">796 388 770</t>
  </si>
  <si>
    <t xml:space="preserve">Hubert Grzybek</t>
  </si>
  <si>
    <t xml:space="preserve">hubert.grzybek@rosfix.pl</t>
  </si>
  <si>
    <t xml:space="preserve">DPD: 17:40, DHL:12:00, Inpost:16:00, UPS:9:30</t>
  </si>
  <si>
    <t xml:space="preserve">884 700 080</t>
  </si>
  <si>
    <t xml:space="preserve">https://platformab2b.kraven.eu/wspolpraca/</t>
  </si>
  <si>
    <t xml:space="preserve">InPost, DHL, DPD</t>
  </si>
  <si>
    <t xml:space="preserve">517 624 900</t>
  </si>
  <si>
    <t xml:space="preserve">Roger Każmierczak</t>
  </si>
  <si>
    <t xml:space="preserve">biuro@aspa-r.com </t>
  </si>
  <si>
    <t xml:space="preserve">http://polishingpads.pl/</t>
  </si>
  <si>
    <t xml:space="preserve">16% od cen w katalogu</t>
  </si>
  <si>
    <t xml:space="preserve">InPost, DPD, UPS i DHL</t>
  </si>
  <si>
    <t xml:space="preserve">Weronika</t>
  </si>
  <si>
    <t xml:space="preserve">665 959 179</t>
  </si>
  <si>
    <t xml:space="preserve">Rafał Hofman</t>
  </si>
  <si>
    <t xml:space="preserve">https://hanex.pl/</t>
  </si>
  <si>
    <t xml:space="preserve">Wykluczone: Emag i Allegro</t>
  </si>
  <si>
    <t xml:space="preserve">POCZTA PL; orlen; ups do 13; allegro do 14; DHL do 14; DPD do 15:30; InPost do 18</t>
  </si>
  <si>
    <t xml:space="preserve">886 845 282</t>
  </si>
  <si>
    <t xml:space="preserve">Konrad Kłoś</t>
  </si>
  <si>
    <t xml:space="preserve">https://www.regisfood.com/page/pl/surowce</t>
  </si>
  <si>
    <t xml:space="preserve">InPost, GLS, UPS,</t>
  </si>
  <si>
    <t xml:space="preserve">KidooCrafts</t>
  </si>
  <si>
    <t xml:space="preserve">OLGA WRÓBEL</t>
  </si>
  <si>
    <t xml:space="preserve">kidoo.contact@gmail.com</t>
  </si>
  <si>
    <t xml:space="preserve">kidoocrafts.com</t>
  </si>
  <si>
    <t xml:space="preserve">GLS codziennie</t>
  </si>
  <si>
    <t xml:space="preserve">Kelop Robert Maj</t>
  </si>
  <si>
    <t xml:space="preserve">Robert Maj</t>
  </si>
  <si>
    <t xml:space="preserve">robertmaj@kelop.pl</t>
  </si>
  <si>
    <t xml:space="preserve">https://kelop.pl/</t>
  </si>
  <si>
    <t xml:space="preserve">735 445 873</t>
  </si>
  <si>
    <t xml:space="preserve">Jarosław Wawer</t>
  </si>
  <si>
    <t xml:space="preserve">https://allegro.pl/uzytkownik/omisport?srsltid=AfmBOop7HoFhEUo54OCbAQHfKAORvp262GK-c_dgorWyNAyeY8q-sedl</t>
  </si>
  <si>
    <t xml:space="preserve">DPD, UPS, Orlen, Inpost</t>
  </si>
  <si>
    <t xml:space="preserve">729 776 182</t>
  </si>
  <si>
    <t xml:space="preserve">InPost, nie stałe Allegro One, DPD, Orlen Paczka</t>
  </si>
  <si>
    <t xml:space="preserve">KRISTRONIK LTD SP. Z O.O. </t>
  </si>
  <si>
    <t xml:space="preserve">https://www.kristronik.com/</t>
  </si>
  <si>
    <t xml:space="preserve">od allegro - 20%</t>
  </si>
  <si>
    <t xml:space="preserve">inpost i dpd</t>
  </si>
  <si>
    <t xml:space="preserve">KRISTRONIK, Krystian Wojdałowicz, Cisowa 41 16-010 Wasilków, tel: 601842271</t>
  </si>
  <si>
    <t xml:space="preserve">696 005 840 / 570 540 080 </t>
  </si>
  <si>
    <t xml:space="preserve">Adam Łaba / Przemysław (od realizacji zamówień) </t>
  </si>
  <si>
    <t xml:space="preserve">adam.laba@sportprise.pl </t>
  </si>
  <si>
    <t xml:space="preserve">https://sportprise.pl/</t>
  </si>
  <si>
    <t xml:space="preserve">DPD, DHL, Inpost</t>
  </si>
  <si>
    <t xml:space="preserve">Sportprise Adam Łaba, ul. Kędzierzyńska 19/1, 41-902 Bytom</t>
  </si>
  <si>
    <t xml:space="preserve">PPUH Mizera S.J.</t>
  </si>
  <si>
    <t xml:space="preserve">508 035 895</t>
  </si>
  <si>
    <t xml:space="preserve">Robert Mizera</t>
  </si>
  <si>
    <t xml:space="preserve">mizerar@gmail.com</t>
  </si>
  <si>
    <t xml:space="preserve">https://www.facebook.com/mizerafarby/?locale=pl_PL</t>
  </si>
  <si>
    <t xml:space="preserve">Snibbs sp. z o.o.</t>
  </si>
  <si>
    <t xml:space="preserve">618 499 261</t>
  </si>
  <si>
    <t xml:space="preserve">Edwin Jonsson</t>
  </si>
  <si>
    <t xml:space="preserve">https://shop.itooti.net/</t>
  </si>
  <si>
    <t xml:space="preserve">InPost, Fedex, GLS.</t>
  </si>
  <si>
    <t xml:space="preserve">Snibbs (budynek POZ LOGIS) ul. 28 Czerwca 1956r nr 390 /magazyn E1, 61-441 Poznań, tel. 660668951 - do zamawiania DPD, DHL</t>
  </si>
  <si>
    <t xml:space="preserve">525 628 040</t>
  </si>
  <si>
    <t xml:space="preserve">Sławomir Chabiera</t>
  </si>
  <si>
    <t xml:space="preserve">https://www.alucon.pl/oknapcv</t>
  </si>
  <si>
    <t xml:space="preserve">DHL, Inpost</t>
  </si>
  <si>
    <t xml:space="preserve">New Tech Elements sp. z o.o.</t>
  </si>
  <si>
    <t xml:space="preserve">Bartek Komorowski</t>
  </si>
  <si>
    <t xml:space="preserve">marketing@nte24.pl</t>
  </si>
  <si>
    <t xml:space="preserve">https://www.nte24.pl/</t>
  </si>
  <si>
    <t xml:space="preserve">DPD, Inpost, DHL i UPS</t>
  </si>
  <si>
    <t xml:space="preserve">TAKA PARA / Deskskład</t>
  </si>
  <si>
    <t xml:space="preserve">664 735 332</t>
  </si>
  <si>
    <t xml:space="preserve">Łukasz Milanowski</t>
  </si>
  <si>
    <t xml:space="preserve">lukasz@takapara.com</t>
  </si>
  <si>
    <t xml:space="preserve">Fabryczna 25E, 90-001 Łódź, Polska</t>
  </si>
  <si>
    <t xml:space="preserve">P.H.P.U. ALLTECH Mariusz Misiołek</t>
  </si>
  <si>
    <t xml:space="preserve">Magdalena Pijewska </t>
  </si>
  <si>
    <t xml:space="preserve">516 548 183</t>
  </si>
  <si>
    <t xml:space="preserve">Magdalena Pijewska</t>
  </si>
  <si>
    <t xml:space="preserve">magdalena.pijewska@gmail.com</t>
  </si>
  <si>
    <t xml:space="preserve">https://maliciekawscy.pl/</t>
  </si>
  <si>
    <t xml:space="preserve">m</t>
  </si>
  <si>
    <t xml:space="preserve">510 187 697</t>
  </si>
  <si>
    <t xml:space="preserve">Marzena Gala</t>
  </si>
  <si>
    <t xml:space="preserve">https://lamp-art.com.pl/</t>
  </si>
  <si>
    <t xml:space="preserve">inpost</t>
  </si>
  <si>
    <t xml:space="preserve">Trakt Brzeski 144B. 05-070 Sulejówek zamawiać: DPD, DHL, FedEX, UPS</t>
  </si>
  <si>
    <t xml:space="preserve">607 348 908</t>
  </si>
  <si>
    <t xml:space="preserve">https://sklepikmysliwski.pl/</t>
  </si>
  <si>
    <t xml:space="preserve">dpd, inpost</t>
  </si>
  <si>
    <t xml:space="preserve">Ul.Dworcow 10 , 34-300 Żywiec</t>
  </si>
  <si>
    <t xml:space="preserve">WOJNAROWSCY SPÓŁKA Z OGRANICZONĄ ODPOWIEDZIALNOŚCIĄ</t>
  </si>
  <si>
    <t xml:space="preserve">Marcin Czardybon</t>
  </si>
  <si>
    <t xml:space="preserve">marcin.czardybon@spectrumled.pl</t>
  </si>
  <si>
    <t xml:space="preserve">https://sklep.spectrumled.pl/</t>
  </si>
  <si>
    <t xml:space="preserve"> </t>
  </si>
  <si>
    <t xml:space="preserve">https://www.oknobest.pl/</t>
  </si>
  <si>
    <t xml:space="preserve">ul. kraska 57 18-400 łomża</t>
  </si>
  <si>
    <t xml:space="preserve">534 440 225 / 503 586 996 </t>
  </si>
  <si>
    <t xml:space="preserve">Sebastian Prochenka / Filip Pytel - do Filipa wszystko </t>
  </si>
  <si>
    <t xml:space="preserve">biuro@carbonway.pl filip.pytel@carbonway.pl</t>
  </si>
  <si>
    <t xml:space="preserve">marka Zojirushi - nie można wystawiac na rynku niemieckim</t>
  </si>
  <si>
    <t xml:space="preserve">InPost, DPD, DHL, Pocztex, Fedex, Allegro One Kurier, UPS, Orlen Paczka</t>
  </si>
  <si>
    <t xml:space="preserve">Mobifine</t>
  </si>
  <si>
    <t xml:space="preserve">Krzysztof Ciechomski</t>
  </si>
  <si>
    <t xml:space="preserve">https://www.pasazhandlowy.eu/</t>
  </si>
  <si>
    <t xml:space="preserve">rynek Włoski</t>
  </si>
  <si>
    <t xml:space="preserve">DPD, DHL i Fedex</t>
  </si>
  <si>
    <t xml:space="preserve">Magazyn Sovrani, ul. Rzemieślnicza 10, 20-716 Lublin / zam do 11 wyjezdzaja tego samego dnia</t>
  </si>
  <si>
    <t xml:space="preserve">https://okiemmaluszka.pl/</t>
  </si>
  <si>
    <t xml:space="preserve">784 048 987</t>
  </si>
  <si>
    <t xml:space="preserve">https://proadventure.pl/</t>
  </si>
  <si>
    <t xml:space="preserve">brak podjazdów</t>
  </si>
  <si>
    <t xml:space="preserve">Broers sp. z o.o.</t>
  </si>
  <si>
    <t xml:space="preserve">info@iluminar.pl </t>
  </si>
  <si>
    <t xml:space="preserve">https://iluminar.pl/pl/i/Kontakt/9</t>
  </si>
  <si>
    <t xml:space="preserve">Filmal Sp. z o.o. / Sportofi </t>
  </si>
  <si>
    <t xml:space="preserve">https://allegro.pl/uzytkownik/FilMalSport/sklep</t>
  </si>
  <si>
    <t xml:space="preserve">DPD, DHL inpost</t>
  </si>
  <si>
    <t xml:space="preserve">730 092 412</t>
  </si>
  <si>
    <t xml:space="preserve">Mateusz Jedynak</t>
  </si>
  <si>
    <t xml:space="preserve">kontakt@em3.pl</t>
  </si>
  <si>
    <t xml:space="preserve">https://www.decolicious.pl/ | https://dekorwnetrz.pl/</t>
  </si>
  <si>
    <t xml:space="preserve">Amazon, Allegro + Mall, Wayfair</t>
  </si>
  <si>
    <t xml:space="preserve">DPD, GLS</t>
  </si>
  <si>
    <t xml:space="preserve">eM3 lab, ul. Walczaka 114, 66-400 Gorzów Wlkp.</t>
  </si>
  <si>
    <t xml:space="preserve">Marcin Jankowski</t>
  </si>
  <si>
    <t xml:space="preserve">603406812 / 665 969 227 </t>
  </si>
  <si>
    <t xml:space="preserve"> Inpost, DHL (paczki dostarcza też UPS GLS)</t>
  </si>
  <si>
    <t xml:space="preserve">Chojno 109 63-921 Chojno odbiór nawet do 18:00</t>
  </si>
  <si>
    <t xml:space="preserve">AGM NOVA</t>
  </si>
  <si>
    <t xml:space="preserve">m.stachowski@agmnova.com</t>
  </si>
  <si>
    <t xml:space="preserve">temu, aliexpress</t>
  </si>
  <si>
    <t xml:space="preserve">InPost, DPD, DHL, UPS</t>
  </si>
  <si>
    <t xml:space="preserve">573 322 852</t>
  </si>
  <si>
    <t xml:space="preserve">Przemysław Dudek</t>
  </si>
  <si>
    <t xml:space="preserve">przemyslaw.dudek@dotykowewlaczniki.pl lub sklep@dotykowewlaczniki.pl</t>
  </si>
  <si>
    <t xml:space="preserve">https://dotykowewlaczniki.pl/?srsltid=AfmBOopF3qQOEk9nGLC9H8s8IL_tDueqZn9FCE1Xk03OUD6D8gd3mjjH</t>
  </si>
  <si>
    <t xml:space="preserve">Allegro PL</t>
  </si>
  <si>
    <t xml:space="preserve">Inpost, DPD, UPS</t>
  </si>
  <si>
    <t xml:space="preserve">CENOMAN Bartłomiej Ignarski / woodengarden / Azaris</t>
  </si>
  <si>
    <t xml:space="preserve">533 145 465</t>
  </si>
  <si>
    <t xml:space="preserve">https://sunbedchill.pl/pl/i/Kontakt-i-dane-firmy/9</t>
  </si>
  <si>
    <t xml:space="preserve">DPD, Inpost, GSL</t>
  </si>
  <si>
    <t xml:space="preserve">22 739 29 00</t>
  </si>
  <si>
    <t xml:space="preserve">Jacek Nowacki</t>
  </si>
  <si>
    <t xml:space="preserve">http://www.batimex.pl/index.php</t>
  </si>
  <si>
    <t xml:space="preserve">ALLEGRO - CAŁE </t>
  </si>
  <si>
    <t xml:space="preserve">30 DNI </t>
  </si>
  <si>
    <t xml:space="preserve">MAILOWO </t>
  </si>
  <si>
    <t xml:space="preserve">Firma SEBMART S.C.</t>
  </si>
  <si>
    <t xml:space="preserve">MARCIN Węgrzyn</t>
  </si>
  <si>
    <t xml:space="preserve">https://www.sebmart.pl/</t>
  </si>
  <si>
    <t xml:space="preserve">DPD, DHL i UPS</t>
  </si>
  <si>
    <t xml:space="preserve">Sebmart, ul. Wały Dwernickiego 113, 42-202 Częstochowa</t>
  </si>
  <si>
    <t xml:space="preserve">FERTES / Top Kosmetyki </t>
  </si>
  <si>
    <t xml:space="preserve">p. Przemek - zajmuje się kwestiami BL, integracja , wspólnik </t>
  </si>
  <si>
    <t xml:space="preserve">sklep@topkosmetyki.pl </t>
  </si>
  <si>
    <t xml:space="preserve">https://topkosmetyki.pl/?v=288404204e3d </t>
  </si>
  <si>
    <t xml:space="preserve">DPD, DHL, InPost</t>
  </si>
  <si>
    <t xml:space="preserve">Jesionowa 17A, 05-816 Michałowice, Polska</t>
  </si>
  <si>
    <t xml:space="preserve">NEXT SERVICE SP. Z O.O.</t>
  </si>
  <si>
    <t xml:space="preserve">kontakt@nextservice.pl</t>
  </si>
  <si>
    <t xml:space="preserve">502 226 123</t>
  </si>
  <si>
    <t xml:space="preserve">Hubert Krokos</t>
  </si>
  <si>
    <t xml:space="preserve">https://arabesque.pl/</t>
  </si>
  <si>
    <t xml:space="preserve">505 688 447</t>
  </si>
  <si>
    <t xml:space="preserve">https://agdwarszawa.pl/?utm_source=iai_ads&amp;utm_medium=google_search_ads&amp;gad_source=1&amp;gclid=Cj0KCQiAz6q-BhCfARIsAOezPxnzRL-mJRnuzrYMfo6EQXDGb9encZcdz-Z2e0fqKNG2yrgA38cHq0caAm74EALw_wcB</t>
  </si>
  <si>
    <t xml:space="preserve">DHL, DPD, InPost, UPS, GLS</t>
  </si>
  <si>
    <t xml:space="preserve">stałe podjazdy do 13:00</t>
  </si>
  <si>
    <t xml:space="preserve">Quantum Commerce Sp z o.o.</t>
  </si>
  <si>
    <t xml:space="preserve">883 365 760</t>
  </si>
  <si>
    <t xml:space="preserve">https://loczek.pl/sklep/</t>
  </si>
  <si>
    <t xml:space="preserve">ZAMI Michał Zdanuczyk</t>
  </si>
  <si>
    <t xml:space="preserve">514 255 951</t>
  </si>
  <si>
    <t xml:space="preserve">Michał Zdanuczyk</t>
  </si>
  <si>
    <t xml:space="preserve">https://crazyneedles.pl/pl/menu/czesc-ciala-152</t>
  </si>
  <si>
    <t xml:space="preserve">inpost, ups i dpd</t>
  </si>
  <si>
    <t xml:space="preserve">ZAMI Michał ZdanuczyK, Warszaswska 59. 15-062 Biaystok - zamawiać dhl</t>
  </si>
  <si>
    <t xml:space="preserve">BL Connec</t>
  </si>
  <si>
    <t xml:space="preserve">Apresto Artur Kruszek</t>
  </si>
  <si>
    <t xml:space="preserve">603 114 242</t>
  </si>
  <si>
    <t xml:space="preserve">Artur Kruszek</t>
  </si>
  <si>
    <t xml:space="preserve">https://chefshop.pl/</t>
  </si>
  <si>
    <t xml:space="preserve">Marcin Sznejder</t>
  </si>
  <si>
    <t xml:space="preserve">Filip Mazur
kierownik dz. sprzedaży</t>
  </si>
  <si>
    <t xml:space="preserve">https://szklanemozaiki.pl/</t>
  </si>
  <si>
    <t xml:space="preserve">Allegro na wszstkich rynkach + Ogólnie rynek Polski.
Leroy Merlin Francja</t>
  </si>
  <si>
    <t xml:space="preserve">Stroma 2, 59-500 Złotoryja, Polska</t>
  </si>
  <si>
    <t xml:space="preserve">Bemi POL</t>
  </si>
  <si>
    <t xml:space="preserve">666 368 015</t>
  </si>
  <si>
    <t xml:space="preserve">Marcin Goj</t>
  </si>
  <si>
    <t xml:space="preserve">https://www.bemitoys.pl/contact</t>
  </si>
  <si>
    <t xml:space="preserve">DPD, Inpost, DHL</t>
  </si>
  <si>
    <t xml:space="preserve">729 991 393</t>
  </si>
  <si>
    <t xml:space="preserve">Jacek Szczepanik</t>
  </si>
  <si>
    <t xml:space="preserve">mevo@mevo.sklep.pl</t>
  </si>
  <si>
    <t xml:space="preserve">https://mevo.sklep.pl/</t>
  </si>
  <si>
    <t xml:space="preserve">Portugalia, Hiszpania, Niemcy, Francja</t>
  </si>
  <si>
    <t xml:space="preserve">Wojciech Koncewicz</t>
  </si>
  <si>
    <t xml:space="preserve">wojciech@aminoplon.pl</t>
  </si>
  <si>
    <t xml:space="preserve">https://aminoplon.pl/</t>
  </si>
  <si>
    <t xml:space="preserve">DPD i InPost ok. 12:00, UPS i Orlen Paczka, DHL i Poczta Polska</t>
  </si>
  <si>
    <t xml:space="preserve">https://www.warhouse.pl/o-nas</t>
  </si>
  <si>
    <t xml:space="preserve">DHL, GLS, InPost, DPD</t>
  </si>
  <si>
    <t xml:space="preserve">SONSTORY Adam Bzdek</t>
  </si>
  <si>
    <t xml:space="preserve">sonstory@wp.pl</t>
  </si>
  <si>
    <t xml:space="preserve">https://sonstory.pl/</t>
  </si>
  <si>
    <t xml:space="preserve">MKHURT Marcin Kobyłecki, Marcin Małek</t>
  </si>
  <si>
    <t xml:space="preserve">782 646 113  </t>
  </si>
  <si>
    <t xml:space="preserve">Marcin Kobyłecki</t>
  </si>
  <si>
    <t xml:space="preserve">https://fryzjerowa.pl/</t>
  </si>
  <si>
    <t xml:space="preserve">DPD, DHL, UPS</t>
  </si>
  <si>
    <t xml:space="preserve">603 865 295</t>
  </si>
  <si>
    <t xml:space="preserve">https://www.wrzesinscy.pl/asp/Start</t>
  </si>
  <si>
    <t xml:space="preserve">Druska 22, 82-300 Elbląg</t>
  </si>
  <si>
    <t xml:space="preserve">577 477 027</t>
  </si>
  <si>
    <t xml:space="preserve">Łukasz Fischer</t>
  </si>
  <si>
    <t xml:space="preserve">https://bloomandglow.pl/</t>
  </si>
  <si>
    <t xml:space="preserve">501 566 356</t>
  </si>
  <si>
    <t xml:space="preserve">hurtowe</t>
  </si>
  <si>
    <t xml:space="preserve">FV raz na tydzień</t>
  </si>
  <si>
    <t xml:space="preserve">GLS, UPS, InPost, DHL, DPD</t>
  </si>
  <si>
    <t xml:space="preserve">Kopytów 47, 05-870, Polska</t>
  </si>
  <si>
    <t xml:space="preserve">GRAC s.c.</t>
  </si>
  <si>
    <t xml:space="preserve">508 265 011</t>
  </si>
  <si>
    <t xml:space="preserve">pc@grac.pl</t>
  </si>
  <si>
    <t xml:space="preserve">603 376 595</t>
  </si>
  <si>
    <t xml:space="preserve">M.Maćkowiak</t>
  </si>
  <si>
    <t xml:space="preserve">https://zenex.pl/</t>
  </si>
  <si>
    <t xml:space="preserve">DPD, UPS, GLS, InPost, Fedex</t>
  </si>
  <si>
    <t xml:space="preserve">DHL: Wiosenna 35, 63-200 Jarocin</t>
  </si>
  <si>
    <t xml:space="preserve">535 181 917</t>
  </si>
  <si>
    <t xml:space="preserve">Damian Rutkowski</t>
  </si>
  <si>
    <t xml:space="preserve">https://lerutrade.com/</t>
  </si>
  <si>
    <t xml:space="preserve">Bartłomiej Miler Bago96</t>
  </si>
  <si>
    <t xml:space="preserve">573 969 621</t>
  </si>
  <si>
    <t xml:space="preserve">Bartłomiej Miler</t>
  </si>
  <si>
    <t xml:space="preserve">sklep@bago96.pl</t>
  </si>
  <si>
    <t xml:space="preserve">https://bago96.pl/sklep/</t>
  </si>
  <si>
    <t xml:space="preserve">PROPORCJA K.SZYPSKA, M.NOWICKI  S.C.</t>
  </si>
  <si>
    <t xml:space="preserve">proporcja.wszystko@gmail.com</t>
  </si>
  <si>
    <t xml:space="preserve">Nie maja stalych podjazdów </t>
  </si>
  <si>
    <t xml:space="preserve">DTU24</t>
  </si>
  <si>
    <t xml:space="preserve">DPD INPOST UPS POCZTEX</t>
  </si>
  <si>
    <t xml:space="preserve">DTU24 Towarowa 15, 10-416 Olsztyn</t>
  </si>
  <si>
    <t xml:space="preserve">4wild.eu Łukasz Piepiórka</t>
  </si>
  <si>
    <t xml:space="preserve">DAMIAN KONIECZNY "Cavallo - 1982"</t>
  </si>
  <si>
    <t xml:space="preserve">https://www.kalama.pl/?gad_source=1&amp;gclid=Cj0KCQiAz6q-BhCfARIsAOezPxlMBdYpuHKea2SjG9jT2svMEACyBkRoFs6L9bDCaq6JC1_JkRC4basaAnaKEALw_wcB</t>
  </si>
  <si>
    <t xml:space="preserve">Mają często podjazdy DHL, ale nie mają umowy</t>
  </si>
  <si>
    <t xml:space="preserve">Wielganizator Piotr Miedziński</t>
  </si>
  <si>
    <t xml:space="preserve">https://wielganizator.pl/</t>
  </si>
  <si>
    <t xml:space="preserve">Faktura zbiorcza / raz w tygodniu </t>
  </si>
  <si>
    <t xml:space="preserve">DPD, DHL, Inpost, poczta</t>
  </si>
  <si>
    <t xml:space="preserve">Mojeledy Sebastian Fornalczyk</t>
  </si>
  <si>
    <t xml:space="preserve">Arkadiusz Fornalczyk</t>
  </si>
  <si>
    <t xml:space="preserve">797 451 111 </t>
  </si>
  <si>
    <t xml:space="preserve">Szymon Wąsowski</t>
  </si>
  <si>
    <t xml:space="preserve">biuro@missionair.pl</t>
  </si>
  <si>
    <t xml:space="preserve">https://missionair.pl/pl/content/dane-kontaktowe</t>
  </si>
  <si>
    <t xml:space="preserve">Emilia Kiełbasa</t>
  </si>
  <si>
    <t xml:space="preserve">https://rem-sen.pl/</t>
  </si>
  <si>
    <t xml:space="preserve">Łukasz Kamiński</t>
  </si>
  <si>
    <t xml:space="preserve">https://leatherbox.pl/</t>
  </si>
  <si>
    <t xml:space="preserve">LUXURY YACHT SP. Z O.O.</t>
  </si>
  <si>
    <t xml:space="preserve">Grzegorz Chybowski</t>
  </si>
  <si>
    <t xml:space="preserve">DHL, InPost, GLS</t>
  </si>
  <si>
    <t xml:space="preserve">577 488 511</t>
  </si>
  <si>
    <t xml:space="preserve">Paweł Bała</t>
  </si>
  <si>
    <t xml:space="preserve">https://mera.eu/pl/about/o-firmie-35</t>
  </si>
  <si>
    <t xml:space="preserve">602 788 546</t>
  </si>
  <si>
    <t xml:space="preserve">Marek Szczotkowski </t>
  </si>
  <si>
    <t xml:space="preserve">DPD INPOST DHL poczta polska</t>
  </si>
  <si>
    <t xml:space="preserve">SOVA-PL Sp. z o.o.</t>
  </si>
  <si>
    <t xml:space="preserve">Oleksandr Savoliuk</t>
  </si>
  <si>
    <t xml:space="preserve">info@sova-pl.com</t>
  </si>
  <si>
    <t xml:space="preserve">https://sovashop.pl/</t>
  </si>
  <si>
    <t xml:space="preserve">Amazon (dla "BL ALCA/HEYNER")</t>
  </si>
  <si>
    <t xml:space="preserve">Dominik Dziedzic</t>
  </si>
  <si>
    <t xml:space="preserve">HAUSMANN SPÓŁKA Z OGRANICZONĄ ODPOWIEDZIALNOŚCIĄ</t>
  </si>
  <si>
    <t xml:space="preserve">Kamil Szczepaniak</t>
  </si>
  <si>
    <t xml:space="preserve">kontakt@karlhausmann.com</t>
  </si>
  <si>
    <t xml:space="preserve">Łukasz</t>
  </si>
  <si>
    <t xml:space="preserve">https://www.sklepkiki.pl/</t>
  </si>
  <si>
    <t xml:space="preserve">30 DNI</t>
  </si>
  <si>
    <t xml:space="preserve">InPost, DHL</t>
  </si>
  <si>
    <t xml:space="preserve">Elżbieta Słomian</t>
  </si>
  <si>
    <t xml:space="preserve">https://gigitoys.pl/contact-pol.html</t>
  </si>
  <si>
    <t xml:space="preserve">DPD, Inpost, GLS</t>
  </si>
  <si>
    <t xml:space="preserve">p. Patryk - 533-341-157 p. Krzysztof 513 997 654</t>
  </si>
  <si>
    <t xml:space="preserve">Patryk Kozłowski</t>
  </si>
  <si>
    <t xml:space="preserve">krzysztof@kriscom.com.pl ; patryk@kriscom.com.pl</t>
  </si>
  <si>
    <t xml:space="preserve">https://www.kriscom.com.pl/</t>
  </si>
  <si>
    <t xml:space="preserve">DPD, InPost, UPS
</t>
  </si>
  <si>
    <t xml:space="preserve">Karola Szajnochy 4, 85-738 Bydgoszcz, Polska</t>
  </si>
  <si>
    <t xml:space="preserve">48 884 099 718</t>
  </si>
  <si>
    <t xml:space="preserve">Adam Naruszewicz</t>
  </si>
  <si>
    <t xml:space="preserve">mrugibugi@mrugibugi.com</t>
  </si>
  <si>
    <t xml:space="preserve">DPD, InPost, GLS, DHL</t>
  </si>
  <si>
    <t xml:space="preserve">783 101 024</t>
  </si>
  <si>
    <t xml:space="preserve">Maciej Gendera</t>
  </si>
  <si>
    <t xml:space="preserve">https://cebulki-kwiatowe.pl/</t>
  </si>
  <si>
    <t xml:space="preserve">DHL, InPost</t>
  </si>
  <si>
    <t xml:space="preserve">https://www.enexus.pl/</t>
  </si>
  <si>
    <t xml:space="preserve">20% od cen allegro</t>
  </si>
  <si>
    <t xml:space="preserve">Palisadowa 43, 01-938 Warszawa - zamawiamy dhl i gls</t>
  </si>
  <si>
    <t xml:space="preserve">Jarosław Dziedzic</t>
  </si>
  <si>
    <t xml:space="preserve">https://black-tree.eu/kategoria-produktu/skorzane-akcesoria-do-domu-i-na-co-dzien/wszystkie-akcesoria-skorzane/</t>
  </si>
  <si>
    <t xml:space="preserve">10&amp; od cen allegro</t>
  </si>
  <si>
    <t xml:space="preserve">biuro@przewody-hamulcowe.pl</t>
  </si>
  <si>
    <t xml:space="preserve">Grzegorz Józwowicz</t>
  </si>
  <si>
    <t xml:space="preserve">grzegorz@todler.pl </t>
  </si>
  <si>
    <t xml:space="preserve">https://todler.pl/</t>
  </si>
  <si>
    <t xml:space="preserve">DPD, Inpost</t>
  </si>
  <si>
    <t xml:space="preserve">STIV-MEBLE S.C. Sebastian Bursztynowicz, Dawid Załucki</t>
  </si>
  <si>
    <t xml:space="preserve">505 671 263</t>
  </si>
  <si>
    <t xml:space="preserve">Kamil Olszyński</t>
  </si>
  <si>
    <t xml:space="preserve">https://stiv-meble.pl/</t>
  </si>
  <si>
    <t xml:space="preserve">eMAG, KAUFLAND, PIGU, Amazon </t>
  </si>
  <si>
    <t xml:space="preserve">Inpost, DPD na umowach własnych, allegro - DHL, UPS</t>
  </si>
  <si>
    <t xml:space="preserve">Jazowa 32, 82-100 Nowy Dwór Gdański</t>
  </si>
  <si>
    <t xml:space="preserve">RIO-GROUP / RIO-KOSMETYKI </t>
  </si>
  <si>
    <t xml:space="preserve">Zuzanna Adamczak</t>
  </si>
  <si>
    <t xml:space="preserve">info@rio-kosmetyki.pl</t>
  </si>
  <si>
    <t xml:space="preserve">http://rio-kosmetyki.pl</t>
  </si>
  <si>
    <t xml:space="preserve">inpost dpd</t>
  </si>
  <si>
    <t xml:space="preserve">Śliwkowa 54, 62-007 Biskupice, Polska</t>
  </si>
  <si>
    <t xml:space="preserve">883 737 434</t>
  </si>
  <si>
    <t xml:space="preserve">auto-pirex@wp.pl  - do os decyzyjnej / sklep@luxury4home.pl - ogólny</t>
  </si>
  <si>
    <t xml:space="preserve">606-218-546 </t>
  </si>
  <si>
    <t xml:space="preserve">zamowienia@sellmet.pl</t>
  </si>
  <si>
    <t xml:space="preserve">RASTER</t>
  </si>
  <si>
    <t xml:space="preserve">WBM Sewing</t>
  </si>
  <si>
    <t xml:space="preserve">880 928 938</t>
  </si>
  <si>
    <t xml:space="preserve">Bartosz Wojtuń</t>
  </si>
  <si>
    <t xml:space="preserve">wbmsewing@gmail.com</t>
  </si>
  <si>
    <t xml:space="preserve">DHL i DPD, InPost, GLS, Orlen Paczka.</t>
  </si>
  <si>
    <t xml:space="preserve">736 853 971</t>
  </si>
  <si>
    <t xml:space="preserve">TRIMO - Słodyczowo, Azjatu </t>
  </si>
  <si>
    <t xml:space="preserve">48 723 362 655</t>
  </si>
  <si>
    <t xml:space="preserve">Kacper Błędowski</t>
  </si>
  <si>
    <t xml:space="preserve">allegro</t>
  </si>
  <si>
    <t xml:space="preserve">Jagiellońska 88/budynek 30, 03-215 Warszawa, Polska</t>
  </si>
  <si>
    <t xml:space="preserve">530 269 251</t>
  </si>
  <si>
    <t xml:space="preserve">ROKSANA JANICKA OUTLET MNU</t>
  </si>
  <si>
    <t xml:space="preserve">518 425 626</t>
  </si>
  <si>
    <t xml:space="preserve">603871075 / 663746362</t>
  </si>
  <si>
    <t xml:space="preserve">Piotr Danel</t>
  </si>
  <si>
    <t xml:space="preserve"> elty@elty.pl</t>
  </si>
  <si>
    <t xml:space="preserve">https://elty.pl/?gad_source=1&amp;gclid=Cj0KCQjwkZm_BhDrARIsAAEbX1FDR_m1LjbAojhP9zWKTOad3Bxd9Q16OStOwPeCvwwdt95CfFUd2fIaAlXJEALw_wcB</t>
  </si>
  <si>
    <t xml:space="preserve">Grzegorz Kaczmarczyk</t>
  </si>
  <si>
    <t xml:space="preserve">https://platforma.aramus.pl/www/</t>
  </si>
  <si>
    <t xml:space="preserve">Grzegorz Bąk</t>
  </si>
  <si>
    <t xml:space="preserve">https://mochtoys.com/#produkty</t>
  </si>
  <si>
    <t xml:space="preserve">Paweł Litwin</t>
  </si>
  <si>
    <t xml:space="preserve">https://sklep.lemone.pl/?_gl=1*1iwjkm8*_up*MQ..*_gs*MQ..&amp;gclid=Cj0KCQjwkZm_BhDrARIsAAEbX1GKTWb2qLSRXPC122MIh_7NeOWkuHUn5hCh92TmzdWX45DmqIz5wOgaAnp0EALw_wcB</t>
  </si>
  <si>
    <t xml:space="preserve">Paweł Leńczyk</t>
  </si>
  <si>
    <t xml:space="preserve">https://eartel.pl/</t>
  </si>
  <si>
    <t xml:space="preserve">DPD, UPS, InPost</t>
  </si>
  <si>
    <t xml:space="preserve">HF ŁUKASZ PĘDZICH \ Filar zdrowia </t>
  </si>
  <si>
    <t xml:space="preserve">Łukasz Pędzich </t>
  </si>
  <si>
    <t xml:space="preserve">605 661 992</t>
  </si>
  <si>
    <t xml:space="preserve">https://raxar.pl/</t>
  </si>
  <si>
    <t xml:space="preserve">608 123 905</t>
  </si>
  <si>
    <t xml:space="preserve">biuro@hubuform.pl </t>
  </si>
  <si>
    <t xml:space="preserve">https://hubuform.pl/</t>
  </si>
  <si>
    <t xml:space="preserve">https://sklepmotocyklowypabianice.pl/</t>
  </si>
  <si>
    <t xml:space="preserve">667 662 285</t>
  </si>
  <si>
    <t xml:space="preserve">https://softmm.com.pl/</t>
  </si>
  <si>
    <t xml:space="preserve">allegro, erli</t>
  </si>
  <si>
    <t xml:space="preserve">InPost, UPS, DPD</t>
  </si>
  <si>
    <t xml:space="preserve">Dariusz Maciagowski</t>
  </si>
  <si>
    <t xml:space="preserve">https://flexistyle.com/pl/i/Ciasteczka/8</t>
  </si>
  <si>
    <t xml:space="preserve">Amazon, Kaufland, i wszystkie inne platformy na rynku niemieckim</t>
  </si>
  <si>
    <t xml:space="preserve">DPD, DHL, InPost, GLS</t>
  </si>
  <si>
    <t xml:space="preserve">https://karoplus.com.pl/o-nas/</t>
  </si>
  <si>
    <t xml:space="preserve">Adres mailowy</t>
  </si>
  <si>
    <t xml:space="preserve">889 077 455</t>
  </si>
  <si>
    <t xml:space="preserve">Dawid Przygodzki</t>
  </si>
  <si>
    <t xml:space="preserve">https://www.ebay.pl/str/models118com</t>
  </si>
  <si>
    <t xml:space="preserve">Ebay</t>
  </si>
  <si>
    <t xml:space="preserve">Anna Głowacka</t>
  </si>
  <si>
    <t xml:space="preserve">Amazon - wszystkie rynki, Allegro, Etsy</t>
  </si>
  <si>
    <t xml:space="preserve">Piotr Szmelcer</t>
  </si>
  <si>
    <t xml:space="preserve">piotr.szmelcer@cravedrive.pl</t>
  </si>
  <si>
    <t xml:space="preserve">Allegro, eBay, Amazon</t>
  </si>
  <si>
    <t xml:space="preserve">Marek Michta</t>
  </si>
  <si>
    <t xml:space="preserve">https://agmar.sklep.pl/produkty/</t>
  </si>
  <si>
    <t xml:space="preserve">ul. Rumuńska 1C, 91-336 Łódź </t>
  </si>
  <si>
    <t xml:space="preserve">mail </t>
  </si>
  <si>
    <t xml:space="preserve">https://www.mpphydraulic.pl/</t>
  </si>
  <si>
    <t xml:space="preserve">Inpost, DPD i DHL często, ale nie mają umowy</t>
  </si>
  <si>
    <t xml:space="preserve">Marcin Galewski </t>
  </si>
  <si>
    <t xml:space="preserve">biuro@kidstown.pl</t>
  </si>
  <si>
    <t xml:space="preserve">https://www.kidstown.pl/pl/c/Meble-Paidi/1257</t>
  </si>
  <si>
    <t xml:space="preserve">https://www.justprint.pl/</t>
  </si>
  <si>
    <t xml:space="preserve">GLAMPACK</t>
  </si>
  <si>
    <t xml:space="preserve">48 507 295 999</t>
  </si>
  <si>
    <t xml:space="preserve">Rafał Denisiuk</t>
  </si>
  <si>
    <t xml:space="preserve">HOLANDIA: Zalando || BOL || Amazon || Vente-Unique
BELGIA: BOL || Amazon || Vente-Unique
FRANCJA: Leroy Merlin || Cdiscount || ManoMano || Amazon || RUE || Vente-Unique
NIEMCY: Kaufland || Zalando || ManoMano || Amazon || XXXLUTZ || Vente-Unique
CAŁA EU: ALIEXPRESS || Temu  -&gt; dotyczy -&gt; Niemcy, Francja, Holandia, Belgia, Austria, Luksemburg</t>
  </si>
  <si>
    <t xml:space="preserve">GENWAY</t>
  </si>
  <si>
    <t xml:space="preserve">rafal.wojnowski@genway.pl</t>
  </si>
  <si>
    <t xml:space="preserve">ZAMAWIAĆ PODJAZD KURIERSKI DPD - InPost, DHL</t>
  </si>
  <si>
    <t xml:space="preserve">503 020 106</t>
  </si>
  <si>
    <t xml:space="preserve">Wioletta Jabłonowska</t>
  </si>
  <si>
    <t xml:space="preserve">DPD DHL</t>
  </si>
  <si>
    <t xml:space="preserve">Kwidzyńska 27, 82-400 Sztum, Polska</t>
  </si>
  <si>
    <t xml:space="preserve">BIZON / Codzienne Zakupy </t>
  </si>
  <si>
    <t xml:space="preserve">607 655 529</t>
  </si>
  <si>
    <t xml:space="preserve">Golden Group</t>
  </si>
  <si>
    <t xml:space="preserve">501 349 023</t>
  </si>
  <si>
    <t xml:space="preserve">579 565 919</t>
  </si>
  <si>
    <t xml:space="preserve">Dawid Bajda</t>
  </si>
  <si>
    <t xml:space="preserve">https://bajdrew.pl/</t>
  </si>
  <si>
    <t xml:space="preserve">Erli, Allegro </t>
  </si>
  <si>
    <t xml:space="preserve">Tomasz Duer</t>
  </si>
  <si>
    <t xml:space="preserve">http://www.multishop24.warez.pl/</t>
  </si>
  <si>
    <t xml:space="preserve">DPD, DHL, GLS</t>
  </si>
  <si>
    <t xml:space="preserve">Paweł Witkiewicz</t>
  </si>
  <si>
    <t xml:space="preserve">https://store4x4.pl/pl/8-pozostale</t>
  </si>
  <si>
    <t xml:space="preserve">DHL, DPD</t>
  </si>
  <si>
    <t xml:space="preserve">793 991 902</t>
  </si>
  <si>
    <t xml:space="preserve">Oliwer Małkiewicz</t>
  </si>
  <si>
    <t xml:space="preserve">oliwer.ecom@Gmail.com</t>
  </si>
  <si>
    <t xml:space="preserve">brak wykluczeń </t>
  </si>
  <si>
    <t xml:space="preserve">InPost, DHL, DPD, UPS</t>
  </si>
  <si>
    <t xml:space="preserve">48 601 149 228</t>
  </si>
  <si>
    <t xml:space="preserve">Mateusz lub Agnieszka</t>
  </si>
  <si>
    <t xml:space="preserve">GLS, InPost, DPD</t>
  </si>
  <si>
    <t xml:space="preserve">Epulo</t>
  </si>
  <si>
    <t xml:space="preserve">889 416 057</t>
  </si>
  <si>
    <t xml:space="preserve">Alicja Siporska</t>
  </si>
  <si>
    <t xml:space="preserve">alicja.siporska@epulo.pl</t>
  </si>
  <si>
    <t xml:space="preserve">https://epulo.pl/</t>
  </si>
  <si>
    <t xml:space="preserve">ELWALD SPÓŁKA Z OGRANICZONĄ ODPOWIEDZIALNOŚCIĄ</t>
  </si>
  <si>
    <t xml:space="preserve">725 660 629</t>
  </si>
  <si>
    <t xml:space="preserve">Kacper Sankiewicz</t>
  </si>
  <si>
    <t xml:space="preserve">bok.bigriver@gmail.com / zietek00@gmail.com (prywatny)</t>
  </si>
  <si>
    <t xml:space="preserve">DPD, InPost, GLS</t>
  </si>
  <si>
    <t xml:space="preserve">Ostry Sklep</t>
  </si>
  <si>
    <t xml:space="preserve">DAMIAN MACIEJEWSKI</t>
  </si>
  <si>
    <t xml:space="preserve">Graf-Art Sławomir Kulbida</t>
  </si>
  <si>
    <t xml:space="preserve">534 920 100</t>
  </si>
  <si>
    <t xml:space="preserve">Sławomir Kulbida</t>
  </si>
  <si>
    <t xml:space="preserve">3mk Protection Sp. z o.o. </t>
  </si>
  <si>
    <t xml:space="preserve">Patryk Banach(538621688)</t>
  </si>
  <si>
    <t xml:space="preserve">InPost, UPS</t>
  </si>
  <si>
    <t xml:space="preserve">https://www.lazienkowe.pl/?srsltid=AfmBOorQQZzkWB8G0kW6zgWggbWvApCAOSqo1jO6mpMcU_Ixnf5oiE6_</t>
  </si>
  <si>
    <t xml:space="preserve">M&amp;J INTERNATIONAL Sp. z.o.o.</t>
  </si>
  <si>
    <t xml:space="preserve">530 508 996</t>
  </si>
  <si>
    <t xml:space="preserve">Michał Wolański</t>
  </si>
  <si>
    <t xml:space="preserve">Zorin Int Sp Z.O.O</t>
  </si>
  <si>
    <t xml:space="preserve">piotrzgodka@zorinint.com</t>
  </si>
  <si>
    <t xml:space="preserve">InPost, GLS</t>
  </si>
  <si>
    <t xml:space="preserve">Remddium Group</t>
  </si>
  <si>
    <t xml:space="preserve">792 741 206 </t>
  </si>
  <si>
    <t xml:space="preserve">https://onled.pl/?srsltid=AfmBOoqR2MOJaP1t9ldZzg1xOqsihsXxeIHGIfCMC-785Xriu7kNKkGr</t>
  </si>
  <si>
    <t xml:space="preserve">DPD, GLS, InPost, Orlen</t>
  </si>
  <si>
    <t xml:space="preserve">Piołunowa 22, 54-530 Wrocław</t>
  </si>
  <si>
    <t xml:space="preserve">SANITAS SPRZEDAŻ- USŁUGI INSTALACYJNE PIOTR ZASADOWSKI</t>
  </si>
  <si>
    <t xml:space="preserve">Hurtownia Narzędzi "SEGER" Zygmunt, Ozga Sp.Jawna</t>
  </si>
  <si>
    <t xml:space="preserve">https://seger.pl/</t>
  </si>
  <si>
    <t xml:space="preserve">Allegro</t>
  </si>
  <si>
    <t xml:space="preserve">DPD, GSL, umowa DHL</t>
  </si>
  <si>
    <t xml:space="preserve">METAL-PLAST POLSKA SP. Z O.O. SP.K.</t>
  </si>
  <si>
    <t xml:space="preserve">kasia@metal-plast.com.pl</t>
  </si>
  <si>
    <t xml:space="preserve">https://metal-plast.com.pl/</t>
  </si>
  <si>
    <t xml:space="preserve">Inpost, DPD</t>
  </si>
  <si>
    <t xml:space="preserve">Futustal - PRZEDSIĘBIORSTWO PRODUKCYJNO-HANDLOWO-USŁUGOWE "ProND" Mateusz Jóźwin</t>
  </si>
  <si>
    <t xml:space="preserve">CAŁA EU: ALIEXPRESS || Temu</t>
  </si>
  <si>
    <t xml:space="preserve">Kręta 2, 63-645 Łęka Opatowska, Polska</t>
  </si>
  <si>
    <t xml:space="preserve">BL Connet</t>
  </si>
  <si>
    <t xml:space="preserve">POPventure Mateusz Zięba</t>
  </si>
  <si>
    <t xml:space="preserve">732 868 823</t>
  </si>
  <si>
    <t xml:space="preserve">Mateusz Zięba</t>
  </si>
  <si>
    <t xml:space="preserve">kontakt@popventure.pl</t>
  </si>
  <si>
    <t xml:space="preserve">eMAG, Pigu</t>
  </si>
  <si>
    <t xml:space="preserve">Warszawska 73, 32-086 Węgrzce, Polska</t>
  </si>
  <si>
    <t xml:space="preserve">allegro@e-lakiernik.net</t>
  </si>
  <si>
    <t xml:space="preserve">https://www.gastro-marinex.pl/</t>
  </si>
  <si>
    <t xml:space="preserve">Inpost, DPD, DHL, Orlen, Pocztex</t>
  </si>
  <si>
    <t xml:space="preserve">Wincentego Pola 15, 58-500 Jelenia Góra</t>
  </si>
  <si>
    <t xml:space="preserve">MOSCA Martyna Głowacka</t>
  </si>
  <si>
    <t xml:space="preserve">Amazon</t>
  </si>
  <si>
    <t xml:space="preserve">https://light-home.pl/nowe-produkty?utm_source=google&amp;utm_medium=cpc&amp;utm_campaign=AA_Brandowa%20-%20Sie%C4%87%20Wyszukiwania&amp;utm_id=1057980164&amp;gad_source=1&amp;gclid=CjwKCAjw-qi_BhBxEiwAkxvbkIBHXYy1JA1HGsRqiqmMqgc8tgZysPaCEyMYpGcVRFs0UbpVuCJCqhoClAMQAvD_BwE</t>
  </si>
  <si>
    <t xml:space="preserve">PLN </t>
  </si>
  <si>
    <t xml:space="preserve">Karolina Grzesiak</t>
  </si>
  <si>
    <t xml:space="preserve">https://psie-akcesoria.pl/content/3-regulamin-sklepu?srsltid=AfmBOoodq8614Y595es9XyXWievtv4zxEcDXV8p1_kLcviH_6_fjwlVW</t>
  </si>
  <si>
    <t xml:space="preserve">SMART MEMORIES SPÓŁKA Z OGRANICZONĄ ODPOWIEDZIALNOŚCIĄ (ID 4026674)</t>
  </si>
  <si>
    <t xml:space="preserve">48606223437 / zam. testowe 518963031 p. Iwona</t>
  </si>
  <si>
    <t xml:space="preserve">brak, za kazdym razem trzeba zamawiac podjazd </t>
  </si>
  <si>
    <t xml:space="preserve">ostrówik 23B 05-530 </t>
  </si>
  <si>
    <t xml:space="preserve">dawid@metler.pl </t>
  </si>
  <si>
    <t xml:space="preserve">patrykl@naostrzu.pl </t>
  </si>
  <si>
    <t xml:space="preserve">Jerzy Baryliszyn</t>
  </si>
  <si>
    <t xml:space="preserve">https://dame.com.pl/</t>
  </si>
  <si>
    <t xml:space="preserve">Rabaty są różne dla różnych produktów, będą w przedziale 10-40%</t>
  </si>
  <si>
    <t xml:space="preserve">NIE WYSTAWIAMY MARKI FUN FACTROY NA ŻADNYM MP / kolejne 100 produktów zostanie dodane do 19.05.2025</t>
  </si>
  <si>
    <t xml:space="preserve">Inpost, DPD, DHL, Orlen, GLS,</t>
  </si>
  <si>
    <t xml:space="preserve">UPS (musi być złożone zlecenie podjazdu dla UPS)</t>
  </si>
  <si>
    <t xml:space="preserve">Grzegorz Kociumbas (decyzyjny)  - 48699711575</t>
  </si>
  <si>
    <t xml:space="preserve">Jakub Trojan (zamówienia, ogólne) - 48 699 710 452 </t>
  </si>
  <si>
    <t xml:space="preserve">biuro@13p.pl</t>
  </si>
  <si>
    <t xml:space="preserve">kids0planet@gmail.com / kontakt@e-kidsplanet.com</t>
  </si>
  <si>
    <t xml:space="preserve">https://e-kidsplanet.com/</t>
  </si>
  <si>
    <t xml:space="preserve">sales@pepte.eu</t>
  </si>
  <si>
    <t xml:space="preserve">https://pepte.eu/pl/index</t>
  </si>
  <si>
    <t xml:space="preserve">"ceny indywidualne"</t>
  </si>
  <si>
    <t xml:space="preserve">inPost, DPD</t>
  </si>
  <si>
    <t xml:space="preserve">Władysława Raginisa 13, 35-513 Rzeszów, firma PEPTE</t>
  </si>
  <si>
    <t xml:space="preserve">HIRE GROUP</t>
  </si>
  <si>
    <t xml:space="preserve">Zwierzyniecka 11, 35-205 Rzeszów, Polska</t>
  </si>
  <si>
    <t xml:space="preserve">MONNARITA </t>
  </si>
  <si>
    <t xml:space="preserve">trzeba zamawiać podjazd </t>
  </si>
  <si>
    <t xml:space="preserve">Ględowo 3H, 77-300, Polska</t>
  </si>
  <si>
    <t xml:space="preserve">https://inspireddog.pl/</t>
  </si>
  <si>
    <t xml:space="preserve">zamawiać wszystkie podjazdy</t>
  </si>
  <si>
    <t xml:space="preserve">Wola Mrokowska, ul. Ogrodowa 2K, 05-552</t>
  </si>
  <si>
    <t xml:space="preserve">nie chce dac nam żadnego rabatu</t>
  </si>
  <si>
    <t xml:space="preserve">soundstage.pl, ul. 11 Listopada 6, 22-200 Włodawa, mail: allegro@soundstage.pl, tel. 607 372 926</t>
  </si>
  <si>
    <t xml:space="preserve">wypowiedzenie 14.07.2025</t>
  </si>
  <si>
    <t xml:space="preserve">Hurtownia Opakowań Anna Gumowska</t>
  </si>
  <si>
    <t xml:space="preserve">faktury@e-hurtownia-opakowan.pl</t>
  </si>
  <si>
    <t xml:space="preserve">15 %</t>
  </si>
  <si>
    <t xml:space="preserve">Michał Pasoń</t>
  </si>
  <si>
    <t xml:space="preserve">https://fhupason.pl/#oferta</t>
  </si>
  <si>
    <t xml:space="preserve">Firma Handlowo-Usługowa "GREGOO" GRZEGORZ MOŻDŻEŃ</t>
  </si>
  <si>
    <t xml:space="preserve">gregoo@adres.pl                </t>
  </si>
  <si>
    <t xml:space="preserve">https://zakupynet.eu/</t>
  </si>
  <si>
    <t xml:space="preserve">Coral House Sp. z o. o.</t>
  </si>
  <si>
    <t xml:space="preserve">601 182 991</t>
  </si>
  <si>
    <t xml:space="preserve">"EXPECT" Szymon Król</t>
  </si>
  <si>
    <t xml:space="preserve">Szymon Król</t>
  </si>
  <si>
    <t xml:space="preserve">48 504 271 419</t>
  </si>
  <si>
    <t xml:space="preserve">KRZYSZTOF ŻURAWSKI</t>
  </si>
  <si>
    <t xml:space="preserve">InPost, DPD</t>
  </si>
  <si>
    <t xml:space="preserve">11 Listopada 28, 05-530 Góra Kalwaria, Polska</t>
  </si>
  <si>
    <t xml:space="preserve">BL Connect </t>
  </si>
  <si>
    <t xml:space="preserve">Bartosz Pachnik</t>
  </si>
  <si>
    <t xml:space="preserve">bartoszpachnik@gmail.com</t>
  </si>
  <si>
    <t xml:space="preserve">DPD, InPost </t>
  </si>
  <si>
    <t xml:space="preserve">Jędrzejów Nowy 90
05-306 Jakubów</t>
  </si>
  <si>
    <t xml:space="preserve">Mbrands Maciej Krywult</t>
  </si>
  <si>
    <t xml:space="preserve">https://mbrands.pl/</t>
  </si>
  <si>
    <t xml:space="preserve">GRECJA </t>
  </si>
  <si>
    <t xml:space="preserve">biuro@ogrodoneo.pl</t>
  </si>
  <si>
    <t xml:space="preserve">O! MAJ GUT OUTLET</t>
  </si>
  <si>
    <t xml:space="preserve">ph</t>
  </si>
  <si>
    <t xml:space="preserve">Robert Wójcik</t>
  </si>
  <si>
    <t xml:space="preserve">https://phuhobby.pl/</t>
  </si>
  <si>
    <t xml:space="preserve">Adrian Bochenek</t>
  </si>
  <si>
    <t xml:space="preserve">CZECHY</t>
  </si>
  <si>
    <t xml:space="preserve">DHL, DPD, Inpost, Orlen</t>
  </si>
  <si>
    <t xml:space="preserve">Jarosław Dźwierzyński</t>
  </si>
  <si>
    <t xml:space="preserve">sklep@sport-centrum.pl</t>
  </si>
  <si>
    <t xml:space="preserve">http://www.sport-centrum.pl</t>
  </si>
  <si>
    <t xml:space="preserve">Allegro, Amazon, eMAG, Pigu, Kaufland.de</t>
  </si>
  <si>
    <t xml:space="preserve">DHL, UPS, InPost, GLS, DPD</t>
  </si>
  <si>
    <t xml:space="preserve">Szarugi 61,  21-002 Marysin</t>
  </si>
  <si>
    <t xml:space="preserve">Joanna Majorek</t>
  </si>
  <si>
    <t xml:space="preserve">https://tvprodukt.pl/</t>
  </si>
  <si>
    <t xml:space="preserve">Czechy i Węgry</t>
  </si>
  <si>
    <t xml:space="preserve">DHL, DPD, Inpost, Poczta Polska</t>
  </si>
  <si>
    <t xml:space="preserve">ul. Parkowa 12 43-365 Wilkowice</t>
  </si>
  <si>
    <t xml:space="preserve">aleja Marszałka Józefa Piłsudskiego 64c, 10-450 Olsztyn, Polska</t>
  </si>
  <si>
    <t xml:space="preserve">DPD - codzienne podjazdy około godziny 10:00, DHL - codzienne podjazdy około godziny 13:00, GLS - brak codziennych podjazdów, sporadyczne wysyłki tym kurierem.</t>
  </si>
  <si>
    <t xml:space="preserve">FHU EMINI, Łukawiec 740D, 36-004 Łukawiec</t>
  </si>
  <si>
    <t xml:space="preserve">Cezary Libert</t>
  </si>
  <si>
    <t xml:space="preserve">https://www.hamradioshop.pl</t>
  </si>
  <si>
    <t xml:space="preserve">785 991 578</t>
  </si>
  <si>
    <t xml:space="preserve">Krzysztof Wasilewski </t>
  </si>
  <si>
    <t xml:space="preserve">kw@wasserman.pl / Dominik Stankiewicz e-mail sklep@wasserman.pl</t>
  </si>
  <si>
    <t xml:space="preserve">DPD, GLS, InPost</t>
  </si>
  <si>
    <t xml:space="preserve">Henry Partners - Jakub Kubacki</t>
  </si>
  <si>
    <t xml:space="preserve">Kamila Rudzińska</t>
  </si>
  <si>
    <t xml:space="preserve">https://wings24.pl/?utm_source=google&amp;utm_medium=cpc&amp;utm_campaign=%5BPMax%5D%5BPT%5D%20Zestawy&amp;utm_id=20428794841&amp;gad_source=1&amp;gclid=Cj0KCQjw2N2_BhCAARIsAK4pEkVUlhVc_w4BCWp3bkqyUFZAtISJiW3EdqNeTmqgk2QKVwUrfqiCtl4aAufeEALw_wcB</t>
  </si>
  <si>
    <t xml:space="preserve">Kamil Biernacki </t>
  </si>
  <si>
    <t xml:space="preserve">biuro@yrke.pl   </t>
  </si>
  <si>
    <t xml:space="preserve">https://yrke.pl/</t>
  </si>
  <si>
    <t xml:space="preserve">RACING CORNER SPÓŁKA Z OGRANICZONĄ ODPOWIEDZIALNOŚCIĄ</t>
  </si>
  <si>
    <t xml:space="preserve">FV per dzień / płatność zbiorcza z całego dnia</t>
  </si>
  <si>
    <t xml:space="preserve">GLS</t>
  </si>
  <si>
    <t xml:space="preserve">Tomasz Pietralczyk  67-200 Głogów Wodna 20</t>
  </si>
  <si>
    <t xml:space="preserve">573 012 507</t>
  </si>
  <si>
    <t xml:space="preserve">DPD, GLS, DHL</t>
  </si>
  <si>
    <t xml:space="preserve">ul. Jana Kazimierza 423, 34-340 Przyborów</t>
  </si>
  <si>
    <t xml:space="preserve">INPOST, DPD, DHL, UPS, ORLEN</t>
  </si>
  <si>
    <t xml:space="preserve">PARTYZANCKA 10, 63-400 OSTRÓW WLKP</t>
  </si>
  <si>
    <t xml:space="preserve">Marketing i ogólne - 666021341 || kwestie IT - 570445802</t>
  </si>
  <si>
    <t xml:space="preserve">WSKAZANA OSOBA DO KONTAKTU - Adrian Proszkowiec - 48 666 021 341 </t>
  </si>
  <si>
    <t xml:space="preserve">Jana Kilińskiego 66A, 34-700 Rabka-Zdrój, Poland</t>
  </si>
  <si>
    <t xml:space="preserve">Jakub Jagiełło</t>
  </si>
  <si>
    <t xml:space="preserve">https://jedwabiscie.pl/</t>
  </si>
  <si>
    <t xml:space="preserve">Rafał Sip</t>
  </si>
  <si>
    <t xml:space="preserve">https://allegro.pl/uzytkownik/Media_SP</t>
  </si>
  <si>
    <t xml:space="preserve">Bernadeta Dymek</t>
  </si>
  <si>
    <t xml:space="preserve">http://www.bermet.pl/katalog-produktow/</t>
  </si>
  <si>
    <t xml:space="preserve">Łukasz Filipiak</t>
  </si>
  <si>
    <t xml:space="preserve">lukasz@tadych.p</t>
  </si>
  <si>
    <t xml:space="preserve">10% i powyżej</t>
  </si>
  <si>
    <t xml:space="preserve">Ambro, Geis DPD, INPOST, Dhl</t>
  </si>
  <si>
    <t xml:space="preserve">PHU Tadych ul. Kościuszki 32, 62-020 Swarzędz</t>
  </si>
  <si>
    <t xml:space="preserve">dpd i inpost </t>
  </si>
  <si>
    <t xml:space="preserve">Górna wilda 105 lokal 4 61-567 Poznań hurtownia Beleco </t>
  </si>
  <si>
    <t xml:space="preserve">sebastian.sitnicki@betlewski.com</t>
  </si>
  <si>
    <t xml:space="preserve">CZECHY: Allegro, SŁOWACJA: Allegro, Litwa: Pigu, Łotwa: Pigu, Estonia: Pigu, Finlandia: Pigu, Holandia: Amazon, Belgia: Amazon, Francja: Amazon, Niemcy: Amazon, Włochy: Amazon, Hiszpania: Amazon</t>
  </si>
  <si>
    <t xml:space="preserve">Krzysztof Kubiak</t>
  </si>
  <si>
    <t xml:space="preserve">krzysztof.kubiak@pancernik.eu</t>
  </si>
  <si>
    <t xml:space="preserve">Rough Radical</t>
  </si>
  <si>
    <t xml:space="preserve">609 447 118</t>
  </si>
  <si>
    <t xml:space="preserve">Adrian</t>
  </si>
  <si>
    <t xml:space="preserve">https://roughradical.com.pl/pl/</t>
  </si>
  <si>
    <t xml:space="preserve">dhl i gls trzeba zamawiac </t>
  </si>
  <si>
    <t xml:space="preserve">Żyrardów ul. Jaktorowska 23 96-300 </t>
  </si>
  <si>
    <t xml:space="preserve">Kotarbau</t>
  </si>
  <si>
    <t xml:space="preserve">michal.kotarba@kotarbau.eu</t>
  </si>
  <si>
    <t xml:space="preserve">https://kotarbau.pl/</t>
  </si>
  <si>
    <t xml:space="preserve">FIRMA "ZALEWSKI-ANDER" ANDRZEJ ZALEWSKI</t>
  </si>
  <si>
    <t xml:space="preserve">www.ander.net.pl</t>
  </si>
  <si>
    <t xml:space="preserve">BUSHIDO SPORT DUBIEL SPÓŁKA KOMANDYTOWO-AKCYJNA</t>
  </si>
  <si>
    <t xml:space="preserve">bartosz@bushido-sport.pl</t>
  </si>
  <si>
    <t xml:space="preserve">https://bushido-sport.pl/</t>
  </si>
  <si>
    <t xml:space="preserve">ARKROD Sp. z o.o</t>
  </si>
  <si>
    <t xml:space="preserve">Jan mózg / 48784690007 Krzysztof technik / 48668429112</t>
  </si>
  <si>
    <t xml:space="preserve">Kaufland tylko na Czechy i Słowację (wykluczają Niemcy), AliExpress, ALTEX, AMAZON, BIGBANG, BOL, CDISCOUNT, CDON, eBAY, LEROY MERLIN, MANO MANO, RUE, WORTEN, XXXLutz, ZALANDO, ALZA, VENTE-UNIQUE, TEMU</t>
  </si>
  <si>
    <t xml:space="preserve">Godziny przyjazdu - 17:00</t>
  </si>
  <si>
    <t xml:space="preserve">Malinowe Skarby Paweł Prymula</t>
  </si>
  <si>
    <t xml:space="preserve">Paweł Prymula</t>
  </si>
  <si>
    <t xml:space="preserve">https://sklep.fit4med.com/ </t>
  </si>
  <si>
    <t xml:space="preserve">"Z rynków zagranicznych chcemy być na: Niemcy, Czechy, Słowacja, Węgry, Rumunia, Bułgaria, Litwa, Łotwa, Estonia"</t>
  </si>
  <si>
    <t xml:space="preserve">InPost, Poczta Polska, UPS, DHL, DPD, GLS (na zlecenie)</t>
  </si>
  <si>
    <t xml:space="preserve">Mardil Sp. z o.o.. 62-070 Zakrzewo, ul. Olszynowa 1</t>
  </si>
  <si>
    <t xml:space="preserve">Vanuba</t>
  </si>
  <si>
    <t xml:space="preserve">728 334 189</t>
  </si>
  <si>
    <t xml:space="preserve">Anti-ODOR Sp. z o.o.</t>
  </si>
  <si>
    <t xml:space="preserve">48 502 915 080</t>
  </si>
  <si>
    <t xml:space="preserve">Andrzej Drygaś</t>
  </si>
  <si>
    <t xml:space="preserve">https://anti-odor.pl/</t>
  </si>
  <si>
    <t xml:space="preserve">Prof. Ludwika Chmaja 6, 35-021 Rzeszów, Polska</t>
  </si>
  <si>
    <t xml:space="preserve">FH SIGMATEC Rafał Matuszczyk / Babylandia / Skyline</t>
  </si>
  <si>
    <t xml:space="preserve">Rafał Matuszczyk</t>
  </si>
  <si>
    <t xml:space="preserve">Tomasz Kosta</t>
  </si>
  <si>
    <t xml:space="preserve">Amazon, Ebay DE, Kaufland DE, Allegro </t>
  </si>
  <si>
    <t xml:space="preserve">Stanisława Przybyszewskiego 16/4, 42-207 Częstochowa, Polska</t>
  </si>
  <si>
    <t xml:space="preserve">tel do kontaktu 48607090007</t>
  </si>
  <si>
    <t xml:space="preserve">Sebastian Kulon (szef dzwonić w wyjątkowych sytuacjach) - 48601695276 || sebastian.kulon@maxxllc.pl</t>
  </si>
  <si>
    <t xml:space="preserve">kontakt@maxxllc.pl</t>
  </si>
  <si>
    <t xml:space="preserve">https://www.empik.com/sklepy/maxxllc,5668,m#oferta</t>
  </si>
  <si>
    <t xml:space="preserve">Bieszczadzka 1c/p.134, 38-400 Krosno, Polska</t>
  </si>
  <si>
    <t xml:space="preserve">https://motorol24.pl/shop/</t>
  </si>
  <si>
    <t xml:space="preserve">Kamil Prymas</t>
  </si>
  <si>
    <t xml:space="preserve">Kamil Chajdys</t>
  </si>
  <si>
    <t xml:space="preserve">https://natare.pl/</t>
  </si>
  <si>
    <t xml:space="preserve">Jakub Steliga</t>
  </si>
  <si>
    <t xml:space="preserve">https://maxero.pl/</t>
  </si>
  <si>
    <t xml:space="preserve">Tomasz Zając</t>
  </si>
  <si>
    <t xml:space="preserve">https://lepre.pl</t>
  </si>
  <si>
    <t xml:space="preserve">Dominik Lachowski</t>
  </si>
  <si>
    <t xml:space="preserve">https://dikel.pl/</t>
  </si>
  <si>
    <t xml:space="preserve">https://dzikidzins.pl/</t>
  </si>
  <si>
    <t xml:space="preserve">Rafał Durda</t>
  </si>
  <si>
    <t xml:space="preserve">rafal@vitolog.pl / estera@vitolog.pl</t>
  </si>
  <si>
    <t xml:space="preserve">https://wilmax.eu/pl/</t>
  </si>
  <si>
    <t xml:space="preserve">TZ poland</t>
  </si>
  <si>
    <t xml:space="preserve">https://b2b.tzpoland.pl/</t>
  </si>
  <si>
    <t xml:space="preserve">https://www.naturalexpert.pl/brak-strony.html</t>
  </si>
  <si>
    <t xml:space="preserve">w.wawrzyniak@naturo.org.pl lub sklepnaturo@naturo.org.pl</t>
  </si>
  <si>
    <t xml:space="preserve">https://www.naturo.org.pl/</t>
  </si>
  <si>
    <t xml:space="preserve">Nicolee</t>
  </si>
  <si>
    <t xml:space="preserve">Katarzyna Pora</t>
  </si>
  <si>
    <t xml:space="preserve">https://cubot.net.pl/</t>
  </si>
  <si>
    <t xml:space="preserve">ojciec Jan 48609826464 / techniczny syn (zam. testowe) 48730545451</t>
  </si>
  <si>
    <t xml:space="preserve">syn Kozak</t>
  </si>
  <si>
    <t xml:space="preserve">QMS GRUPA SP. Z O.O.</t>
  </si>
  <si>
    <t xml:space="preserve">Cezary Denkiewicz</t>
  </si>
  <si>
    <t xml:space="preserve">cezary@grupa-qms.pl</t>
  </si>
  <si>
    <t xml:space="preserve">torrotools.pl</t>
  </si>
  <si>
    <t xml:space="preserve">Długa 3, 05-090 Dawidy, Polska</t>
  </si>
  <si>
    <t xml:space="preserve">Kamil Łukasik</t>
  </si>
  <si>
    <t xml:space="preserve">Zygmunta 23/26, 05-400 Otwock, Polska oraz Pieńki 17, 08-113 Pieńki, Polska</t>
  </si>
  <si>
    <t xml:space="preserve">MEGAT Dariusz Branny, ul. Grabowa 3, 43-440 Goleszów</t>
  </si>
  <si>
    <t xml:space="preserve">https://funwithmum.com/pl/</t>
  </si>
  <si>
    <t xml:space="preserve">https://mebledlawszystkich.pl/</t>
  </si>
  <si>
    <t xml:space="preserve">brak, trzeba umawiać.</t>
  </si>
  <si>
    <t xml:space="preserve">ul. Kościuszki 5a, 36-060 Głogów Małopolski </t>
  </si>
  <si>
    <t xml:space="preserve">https://maawsport.pl/</t>
  </si>
  <si>
    <t xml:space="preserve">MU-1 SPÓŁKA Z OGRANICZONĄ ODPOWIEDZIALNOŚCIĄ / Tap Druk / wallvy </t>
  </si>
  <si>
    <t xml:space="preserve">https://www.tapdruk.pl/</t>
  </si>
  <si>
    <t xml:space="preserve">Hefajstos.com.pl Sp. z o.o.</t>
  </si>
  <si>
    <t xml:space="preserve">hefajstosdrive@gmail.com</t>
  </si>
  <si>
    <t xml:space="preserve">https://hefajstos.com.pl/</t>
  </si>
  <si>
    <t xml:space="preserve">https://eyoka.com.pl/</t>
  </si>
  <si>
    <t xml:space="preserve">https://e-lumarko.pl/</t>
  </si>
  <si>
    <t xml:space="preserve">https://furgo.pl/</t>
  </si>
  <si>
    <t xml:space="preserve">Brak podjazdów kuriera</t>
  </si>
  <si>
    <t xml:space="preserve">https://www.bowlandbone.pl/</t>
  </si>
  <si>
    <t xml:space="preserve">FV zbiorcza co piątek </t>
  </si>
  <si>
    <t xml:space="preserve">Motoledy (SWT)</t>
  </si>
  <si>
    <t xml:space="preserve">Podlaska Fundacja sportu, turystyki i ochrony przyrody SWT</t>
  </si>
  <si>
    <t xml:space="preserve">Bartlomiej Niewinski</t>
  </si>
  <si>
    <t xml:space="preserve">temu </t>
  </si>
  <si>
    <t xml:space="preserve">Marbex</t>
  </si>
  <si>
    <t xml:space="preserve">Olga Aulova</t>
  </si>
  <si>
    <t xml:space="preserve">andjoz9@gmail.com</t>
  </si>
  <si>
    <t xml:space="preserve">InPost, DHL, UPS, inni do potwierdzenia</t>
  </si>
  <si>
    <t xml:space="preserve">Magazyn: Rzemieślnicza 8, 55-010 Zębice, Telefon dla dostaw: 71 707 22 52 (08:00 - 16:00)</t>
  </si>
  <si>
    <t xml:space="preserve">https://www.empik.com/sklepy/dorobota,14647,m#oferta</t>
  </si>
  <si>
    <t xml:space="preserve">Wąwozowa 12 92-18 Lodz</t>
  </si>
  <si>
    <t xml:space="preserve">515 891 201</t>
  </si>
  <si>
    <t xml:space="preserve">https://ddw24.online/</t>
  </si>
  <si>
    <r>
      <rPr>
        <b val="true"/>
        <sz val="11"/>
        <color theme="1"/>
        <rFont val="Arial"/>
        <family val="0"/>
        <charset val="1"/>
      </rPr>
      <t xml:space="preserve">Mikolowska</t>
    </r>
    <r>
      <rPr>
        <sz val="11"/>
        <color theme="1"/>
        <rFont val="Arial"/>
        <family val="0"/>
        <charset val="1"/>
      </rPr>
      <t xml:space="preserve"> :Inpost, DPD,</t>
    </r>
    <r>
      <rPr>
        <b val="true"/>
        <sz val="11"/>
        <color theme="1"/>
        <rFont val="Arial"/>
        <family val="0"/>
        <charset val="1"/>
      </rPr>
      <t xml:space="preserve">
Poligonowa :UPS,DHL,GLS, INPOST , DPD
Handlowa 13 :UPS, GLS , DHL PALETY
Gliwicka: UPS, INPOST</t>
    </r>
  </si>
  <si>
    <t xml:space="preserve">Rybnik Poligonowa 21
Zabrze Handlowa 13
Rybnik Mikołowska 39
Rybnik Gliwicka 276</t>
  </si>
  <si>
    <t xml:space="preserve">DOMOTECHNIKA </t>
  </si>
  <si>
    <t xml:space="preserve">Karol Dobrzyński </t>
  </si>
  <si>
    <t xml:space="preserve">k.dobrzynski@eet.pl</t>
  </si>
  <si>
    <t xml:space="preserve">www.eet.pl</t>
  </si>
  <si>
    <t xml:space="preserve">Obsługiwane spedycje
FedEx    - podjazd około 16:00
DPD    - podjazd około 14:00
InPost     - podjazd około 13:00
UPS     - podjazd około 15:00
Dachser    - podjazd na drugi dzień po zgłoszeniu
jeżeli potrzebne będą dodatkowe, proszę o kontakt i na pewno to rozważymy.</t>
  </si>
  <si>
    <t xml:space="preserve">Rakietowa 22, 80-298 Gdańsk, Polska</t>
  </si>
  <si>
    <t xml:space="preserve">Marek Ostrowski</t>
  </si>
  <si>
    <t xml:space="preserve">DHL, DPD, Inpost, Fedex</t>
  </si>
  <si>
    <t xml:space="preserve">35-328 Rzeszów, ul. Geodetów 3, magazyn BOZ-Butomaniak.pl</t>
  </si>
  <si>
    <t xml:space="preserve">szymon.drag@zbieranski.pl</t>
  </si>
  <si>
    <t xml:space="preserve">InPost, UPS DPD, DHL</t>
  </si>
  <si>
    <t xml:space="preserve">Inpost,DPD,GLS,DHL,Orlen Paczka,Allegro One ,UPS,Pocztex ,Eurohermes do 13:00</t>
  </si>
  <si>
    <t xml:space="preserve">Artmar, Polna 7,42-263 Wrzosowa</t>
  </si>
  <si>
    <t xml:space="preserve">606834904 / 791861018 - osoba od BL</t>
  </si>
  <si>
    <t xml:space="preserve">EMAG</t>
  </si>
  <si>
    <t xml:space="preserve">FV zbiorcza z całego tygodnia</t>
  </si>
  <si>
    <t xml:space="preserve">DPD, inpost, GLS</t>
  </si>
  <si>
    <t xml:space="preserve">Stawki Denkowskie 25f, 27-400 Ostrowiec Św.</t>
  </si>
  <si>
    <t xml:space="preserve">Paweł Kośmider </t>
  </si>
  <si>
    <t xml:space="preserve">sprawy z zamowieniami -  SKLEP@ZENWIRE.EU / pawel.kosmider@zenwire.eu</t>
  </si>
  <si>
    <t xml:space="preserve">https://zenwire.eu</t>
  </si>
  <si>
    <t xml:space="preserve">60-418 Poznań, Kołobrzeska 4</t>
  </si>
  <si>
    <t xml:space="preserve">Krzysztof Wasikowski</t>
  </si>
  <si>
    <t xml:space="preserve">TOJATO ALeksandra Konecka</t>
  </si>
  <si>
    <t xml:space="preserve">Aleksandra Konecka</t>
  </si>
  <si>
    <t xml:space="preserve">(do testowych - biuro@motoledy.pl), do firmy frezarkowo@gmail.com)</t>
  </si>
  <si>
    <t xml:space="preserve">MG Bike Marta Ziaja</t>
  </si>
  <si>
    <t xml:space="preserve">Grzegorz Ziaja</t>
  </si>
  <si>
    <t xml:space="preserve">Emilian Tomczak</t>
  </si>
  <si>
    <t xml:space="preserve">biuro@basketo.pl</t>
  </si>
  <si>
    <t xml:space="preserve">https://basketo.pl/</t>
  </si>
  <si>
    <t xml:space="preserve">https://www.torebki-skorzane.pl/contact-pol.html</t>
  </si>
  <si>
    <t xml:space="preserve">b2b@taniecwpowietrzu.pl</t>
  </si>
  <si>
    <t xml:space="preserve">https://taniecwpowietrzu.pl/</t>
  </si>
  <si>
    <t xml:space="preserve">FIXCLIMA@WP.PL</t>
  </si>
  <si>
    <t xml:space="preserve">https://fixclima.pl/</t>
  </si>
  <si>
    <t xml:space="preserve">Łukasz Siemiński</t>
  </si>
  <si>
    <t xml:space="preserve">joanna.godlewska@epwn.pl</t>
  </si>
  <si>
    <t xml:space="preserve">https://ksiegarnia.pwn.pl/</t>
  </si>
  <si>
    <t xml:space="preserve">https://www.happycolor.pl/</t>
  </si>
  <si>
    <t xml:space="preserve">Emag.bg .hu .ro, Kaufland, Pigu, allegro</t>
  </si>
  <si>
    <t xml:space="preserve">InPost, DPD, DHL, Orlen, UPS, Pocztex, Poczta Polska</t>
  </si>
  <si>
    <t xml:space="preserve">HaColo, ul. Starogostyńska 10, 63-800 Gostyń</t>
  </si>
  <si>
    <t xml:space="preserve">https://bagazniki24.pl/</t>
  </si>
  <si>
    <t xml:space="preserve">od 12% do 20%</t>
  </si>
  <si>
    <t xml:space="preserve">5K Parts Davi-Expert
ul. Hauke-Bosaka 1
25-217 Kielce
tel. +48 534 355 466</t>
  </si>
  <si>
    <t xml:space="preserve">10-30%</t>
  </si>
  <si>
    <t xml:space="preserve">Zbiorcze raz w tygodniu</t>
  </si>
  <si>
    <t xml:space="preserve">DHL, DPD, GLS</t>
  </si>
  <si>
    <t xml:space="preserve">KOLONIA PEKIN 3/13, 41-203 SOSNOWIEC</t>
  </si>
  <si>
    <t xml:space="preserve">VEHPA SPÓŁKA CYWILNA KUBA KWEĆKO MACIEJ GRAVESTONE</t>
  </si>
  <si>
    <t xml:space="preserve">Zbiorcze raz dziennie </t>
  </si>
  <si>
    <t xml:space="preserve">CARSS-POL SPÓŁKA Z OGRANICZONĄ ODPOWIEDZIALNOŚCIĄ</t>
  </si>
  <si>
    <t xml:space="preserve">POLAK IRENEUSZ</t>
  </si>
  <si>
    <t xml:space="preserve">Turystyczna 13, 34-120 Sułkowice, Polska</t>
  </si>
  <si>
    <t xml:space="preserve">PMMT / ppmt  SPÓŁKA Z OGRANICZONĄ ODPOWIEDZIALNOŚCIĄ</t>
  </si>
  <si>
    <t xml:space="preserve">Wojciech Pawelec</t>
  </si>
  <si>
    <t xml:space="preserve">Kordian Brzeziński </t>
  </si>
  <si>
    <t xml:space="preserve">TRADEBIT Sp. z o.o.</t>
  </si>
  <si>
    <t xml:space="preserve">Anna Dmochowska</t>
  </si>
  <si>
    <t xml:space="preserve">Sanda Chowańska</t>
  </si>
  <si>
    <t xml:space="preserve">https://petbox.pl/?cd=21210030173&amp;ad=162735188073&amp;kd=petbox&amp;gad_source=1&amp;gad_campaignid=21210030173&amp;gbraid=0AAAAADniHju63xemluK_x34w6OYP3cBtq&amp;gclid=CjwKCAjwuIbBBhBvEiwAsNypvflfPMnING9QQx5jW9wsU1ZdPiOpuNKgl77rj0BFYWcqXSqBKHoVzBoCX0cQAvD_BwE</t>
  </si>
  <si>
    <t xml:space="preserve">Grzegorz Trojanowski</t>
  </si>
  <si>
    <t xml:space="preserve">https://www.modeltoys.pl/news/n/234/Kontakt</t>
  </si>
  <si>
    <t xml:space="preserve">Marcin Żyłka</t>
  </si>
  <si>
    <t xml:space="preserve">https://allegro.pl/uzytkownik/FenixVital?srsltid=AfmBOopCFYSQOkuJmxNZ8F7-dt_ZDxboGG_cww2jmRxGtUYuDqWvTfRU</t>
  </si>
  <si>
    <t xml:space="preserve">Piotr Pelec</t>
  </si>
  <si>
    <t xml:space="preserve">https://www.empik.com/sklepy/poszewki,17633,m</t>
  </si>
  <si>
    <t xml:space="preserve">j.szymczak@cedorpolska.pl / d.szymczak@cedorpolska.pl</t>
  </si>
  <si>
    <t xml:space="preserve">https://sklep-cedor.pl/</t>
  </si>
  <si>
    <t xml:space="preserve">new </t>
  </si>
  <si>
    <t xml:space="preserve">DHL </t>
  </si>
  <si>
    <t xml:space="preserve">Onninen p. z o.o., Teolin 18b, 92-701 Łódź</t>
  </si>
  <si>
    <t xml:space="preserve">Aliexpress</t>
  </si>
  <si>
    <t xml:space="preserve">DHL do 16:00</t>
  </si>
  <si>
    <t xml:space="preserve">NORTHTEC Dworcowa 15a 43-502 Czechowice-Dziedzice</t>
  </si>
  <si>
    <t xml:space="preserve">DHL i GLS</t>
  </si>
  <si>
    <t xml:space="preserve">Wojska Polskiego 44   19-200 Grajewo</t>
  </si>
  <si>
    <t xml:space="preserve">Gabriela Kaczmarczyk </t>
  </si>
  <si>
    <t xml:space="preserve">p. Tomek </t>
  </si>
  <si>
    <t xml:space="preserve">Tomasz Deyna</t>
  </si>
  <si>
    <t xml:space="preserve">GLS - KORZYSTAMY TYLKO Z ICH PRZEWOŹNIKA</t>
  </si>
  <si>
    <t xml:space="preserve">Przedsiębiorstwo Handlowo-Usługowe ARPON Zbigniew Wojtyczka spółka komandytowa</t>
  </si>
  <si>
    <t xml:space="preserve">jasion@arpon.pl</t>
  </si>
  <si>
    <t xml:space="preserve">Wojciech szef 48661948875 / Konrad technik 48605997343</t>
  </si>
  <si>
    <r>
      <rPr>
        <b val="true"/>
        <sz val="11"/>
        <color theme="1"/>
        <rFont val="Arial"/>
        <family val="0"/>
        <charset val="1"/>
      </rPr>
      <t xml:space="preserve">SZEF</t>
    </r>
    <r>
      <rPr>
        <sz val="11"/>
        <color theme="1"/>
        <rFont val="Arial"/>
        <family val="0"/>
        <charset val="1"/>
      </rPr>
      <t xml:space="preserve"> wojciech.adamski@gopol.pl / </t>
    </r>
    <r>
      <rPr>
        <b val="true"/>
        <sz val="11"/>
        <color theme="1"/>
        <rFont val="Arial"/>
        <family val="0"/>
        <charset val="1"/>
      </rPr>
      <t xml:space="preserve">TECHNIK</t>
    </r>
    <r>
      <rPr>
        <sz val="11"/>
        <color theme="1"/>
        <rFont val="Arial"/>
        <family val="0"/>
        <charset val="1"/>
      </rPr>
      <t xml:space="preserve"> konrad.lewandowski@gopol.pl</t>
    </r>
  </si>
  <si>
    <t xml:space="preserve">allegro@medicalvision.pl mwidera@medicalvision.pl</t>
  </si>
  <si>
    <t xml:space="preserve">https://medicalvision.pl/sklep-medicalvision/</t>
  </si>
  <si>
    <t xml:space="preserve">https://dropnews.pl/</t>
  </si>
  <si>
    <t xml:space="preserve">https://allegro.pl/uzytkownik/zenetar_official?srsltid=AfmBOoqOlx2oxuUcPQauN8paGyzf4x-mCLWA2MHOc1VoO75VEgwOHpCJ</t>
  </si>
  <si>
    <t xml:space="preserve">48600513020 / 514599000 </t>
  </si>
  <si>
    <t xml:space="preserve">https://pl.discarve.com/</t>
  </si>
  <si>
    <t xml:space="preserve">brado.poczta@gmail.com / konrad@brado.pl</t>
  </si>
  <si>
    <t xml:space="preserve">DHL, GLS, DPD, INPOST</t>
  </si>
  <si>
    <t xml:space="preserve">65-021 Zielona Góra ul. Dąbrowskiego 91</t>
  </si>
  <si>
    <t xml:space="preserve">Niemcy, Francja, Polska - Amazon, Allegro</t>
  </si>
  <si>
    <t xml:space="preserve">DPD, InPost, DHL, ORLEN, GLS oraz UPS.</t>
  </si>
  <si>
    <t xml:space="preserve">Chwaszczyńska 172D, 81-571 Gdynia</t>
  </si>
  <si>
    <t xml:space="preserve">Inpost, DPD, DHL, Orlen, FEDEX</t>
  </si>
  <si>
    <t xml:space="preserve">AQUARIUS Maciej Dobosz, 32-732 Kamionna, Kamionna 55</t>
  </si>
  <si>
    <t xml:space="preserve">biuro@al-kor.eu</t>
  </si>
  <si>
    <t xml:space="preserve">48503450417. W sprawie testowych dzwonić tu -&gt; 48789407695</t>
  </si>
  <si>
    <t xml:space="preserve">Mikołaj Michalczyk</t>
  </si>
  <si>
    <t xml:space="preserve">indywidulany</t>
  </si>
  <si>
    <t xml:space="preserve">Nextkom, Darżkowo 12, 84-351 Nowa Wieś Lęborska</t>
  </si>
  <si>
    <t xml:space="preserve">663781173/ ws zam test -500400295  </t>
  </si>
  <si>
    <t xml:space="preserve">tomaszizbinski@outlook.com / ws zam test - biuro@laptopc.pl</t>
  </si>
  <si>
    <t xml:space="preserve">INPOST - DO GODZ. 14:55 PN-PT | DPD - DO GODZ. 18 PN-CZW, PT DO 15 | DHL - DO GODZ. 18 PN-CZW, PT DO 15</t>
  </si>
  <si>
    <t xml:space="preserve">Opolska 33, 49-100 Niemodlin</t>
  </si>
  <si>
    <t xml:space="preserve">Top Cats (EVADO)</t>
  </si>
  <si>
    <t xml:space="preserve">Krzysztof Wankiewicz</t>
  </si>
  <si>
    <t xml:space="preserve">biuro@evado.pl</t>
  </si>
  <si>
    <t xml:space="preserve">https://einparts.eu/pl/</t>
  </si>
  <si>
    <t xml:space="preserve">https://krainatuptusia.pl/</t>
  </si>
  <si>
    <t xml:space="preserve">https://sportcross.pl/sportcross?gad_campaignid=22499693981&amp;gad_source=1&amp;gbraid=0AAAAA-csqbSZcof9LaeyUunKhCKoKNB8I&amp;gclid=Cj0KCQjwuvrBBhDcARIsAKRrkjcd2FA1icq8Be5nUWQTgjVXu9EqltBPUUyW7WcGY0aUfUg-L1bx5D8aAlGNEALw_wcB</t>
  </si>
  <si>
    <t xml:space="preserve">Rumunia</t>
  </si>
  <si>
    <t xml:space="preserve">https://www.wipcar.pl/</t>
  </si>
  <si>
    <t xml:space="preserve">Marcin Jeliński</t>
  </si>
  <si>
    <t xml:space="preserve">Parrot Planet</t>
  </si>
  <si>
    <t xml:space="preserve">miła Pani Ania</t>
  </si>
  <si>
    <t xml:space="preserve">a.kosmider@gmail.com</t>
  </si>
  <si>
    <t xml:space="preserve">Agnieszka Mirowska</t>
  </si>
  <si>
    <t xml:space="preserve">DHL</t>
  </si>
  <si>
    <t xml:space="preserve">Ludwin-Kolonia, nr 58, 21-075 Ludwin</t>
  </si>
  <si>
    <t xml:space="preserve">sklep@edyart.pl</t>
  </si>
  <si>
    <t xml:space="preserve">MÓZG 48664159731 / TECHNIK Kamil Suski 48608161137</t>
  </si>
  <si>
    <t xml:space="preserve">Arkadiusz Leśniak</t>
  </si>
  <si>
    <t xml:space="preserve">(szefowa) biuro@sotbe.com / kontakt@sotbe.com</t>
  </si>
  <si>
    <t xml:space="preserve">sklep@allepaznokcie.pl / j.bartosiak@gnb-lab.com</t>
  </si>
  <si>
    <t xml:space="preserve">603 686 678</t>
  </si>
  <si>
    <t xml:space="preserve">INPOST, POCZTA POLSKA, GLS, DPD, DHL, UPS </t>
  </si>
  <si>
    <t xml:space="preserve">Chmielna 21, 21-040 Kalinówka</t>
  </si>
  <si>
    <t xml:space="preserve">sklep@m-hurt.pl firma@m-hurt.pl</t>
  </si>
  <si>
    <t xml:space="preserve">https://proficentrum.pl/nowe-produkty</t>
  </si>
  <si>
    <t xml:space="preserve">https://akces-markt.pl/pl/i/Kontakt-i-dane-firmy/9?srsltid=AfmBOooMN67mcwoxo_d_ySO47ogxDGNOS2ua6hN7N7JfdZk5xX8GP2Ft</t>
  </si>
  <si>
    <t xml:space="preserve">886 424 818</t>
  </si>
  <si>
    <t xml:space="preserve">https://www.moto-point.pl/</t>
  </si>
  <si>
    <t xml:space="preserve">https://hopsklep.pl/promo/</t>
  </si>
  <si>
    <t xml:space="preserve">https://ekopaka.pl/</t>
  </si>
  <si>
    <t xml:space="preserve">https://tendina.pl/</t>
  </si>
  <si>
    <t xml:space="preserve">https://www.ceneo.pl/sklepy/MAGNUS-s29780</t>
  </si>
  <si>
    <t xml:space="preserve">https://toplanta.com/sklep/</t>
  </si>
  <si>
    <t xml:space="preserve">https://resrowery.pl/kontakt/</t>
  </si>
  <si>
    <t xml:space="preserve">https://patimanufaktura.pl/</t>
  </si>
  <si>
    <t xml:space="preserve">https://www.avmtrade.eu/</t>
  </si>
  <si>
    <t xml:space="preserve">wiktor.adamski@zenox.pl</t>
  </si>
  <si>
    <t xml:space="preserve">https://www.zenox.pl/</t>
  </si>
  <si>
    <t xml:space="preserve">Proszę o wykluczenie krajów Europy zachodniej tj. Holandia, Belgia, Francja, Niemcy, Włochy, Hiszpania
Prosze o wykluczenie marketplace Aliexpress, Temu, Amazon, eBAY.</t>
  </si>
  <si>
    <t xml:space="preserve">Patryk Rozanski</t>
  </si>
  <si>
    <t xml:space="preserve">lucjan.deren@gmail.com</t>
  </si>
  <si>
    <t xml:space="preserve">https://stylauto.pl/</t>
  </si>
  <si>
    <t xml:space="preserve">https://topplant.pl/o-firmie/</t>
  </si>
  <si>
    <t xml:space="preserve">https://wertes.pl/?gad_source=1&amp;gad_campaignid=22646579248&amp;gbraid=0AAAAAoeyC8p6DGQRBalPvRp_GoSWqQnt3&amp;gclid=Cj0KCQjwgIXCBhDBARIsAELC9ZiIcPfLmOu_STpSS2ZsEGzNRvlSno0Ld1uFLgA4EmZMh5CKVUrmONgaAsNWEALw_wcB</t>
  </si>
  <si>
    <t xml:space="preserve">biuro@wamar-sosenka.pl</t>
  </si>
  <si>
    <t xml:space="preserve">https://modo24.pl/  https://www.wamar-sosenka.pl/index.html</t>
  </si>
  <si>
    <t xml:space="preserve">do potw. fak zbior. / płatność zbiorcza z całego dnia</t>
  </si>
  <si>
    <t xml:space="preserve">GLS, DPD, INPOST</t>
  </si>
  <si>
    <t xml:space="preserve">P.H.U. SATURN, ul. Opolska 29a, 46-070 Osiny</t>
  </si>
  <si>
    <t xml:space="preserve">kontakt@tkaninydzianiny.pl / biuro@fabos.pl</t>
  </si>
  <si>
    <t xml:space="preserve">https://amster.pl/</t>
  </si>
  <si>
    <t xml:space="preserve">https://shop.wmp24.pl/</t>
  </si>
  <si>
    <t xml:space="preserve">allegro@xsara2.pl</t>
  </si>
  <si>
    <t xml:space="preserve">https://world-style.pl/</t>
  </si>
  <si>
    <t xml:space="preserve">https://hurteo.com/</t>
  </si>
  <si>
    <t xml:space="preserve">https://aitbhp.pl/</t>
  </si>
  <si>
    <t xml:space="preserve">FV 1 na dzień / płatność zbiorcza z całego dnia</t>
  </si>
  <si>
    <t xml:space="preserve">inpost, dpd, dhl</t>
  </si>
  <si>
    <t xml:space="preserve">Knapowskiego 25/18, Poznań 60-126</t>
  </si>
  <si>
    <t xml:space="preserve">globis.allegro@gmail.com / globis.jedrzejkrzystyniak@gmail.com</t>
  </si>
  <si>
    <t xml:space="preserve">Słowacja, Czechy, Węgry, Rumunia</t>
  </si>
  <si>
    <t xml:space="preserve">Ul. Przemysłowa 10, 34-400 Nowy Targ</t>
  </si>
  <si>
    <t xml:space="preserve">Motokomplet A. Kowol</t>
  </si>
  <si>
    <t xml:space="preserve">Wykluczona część produktów, EANY w pliku CSV w CU na rynkach: Niemcy, Francja, Szwajcaria, Grecja, Czechy, Aliexpress, Temu</t>
  </si>
  <si>
    <t xml:space="preserve">DPD, InPost, DHL, FedEx, UPS, Orlen.</t>
  </si>
  <si>
    <t xml:space="preserve">Foto7
ul. Daszyńskiego 148
44-100 Gliwice
tel.: 60190177</t>
  </si>
  <si>
    <t xml:space="preserve">amdteam2@gmail.com</t>
  </si>
  <si>
    <t xml:space="preserve">https://slontorbalski.pl/</t>
  </si>
  <si>
    <t xml:space="preserve">izabela.paszczyk@pminvestment.pl</t>
  </si>
  <si>
    <t xml:space="preserve">https://millymally.pl/news/n/456/Pm-Investment</t>
  </si>
  <si>
    <t xml:space="preserve">https://www.multistore.pl/</t>
  </si>
  <si>
    <t xml:space="preserve">https://ikanat.pl/</t>
  </si>
  <si>
    <t xml:space="preserve">eDomator.pl Adam Caba</t>
  </si>
  <si>
    <t xml:space="preserve">eMAG</t>
  </si>
  <si>
    <t xml:space="preserve">Aliexpress, Temu</t>
  </si>
  <si>
    <t xml:space="preserve">UPS, DHL, INPOST, DPD, ORLEN PACZKA, </t>
  </si>
  <si>
    <t xml:space="preserve">Sucha 47-171 ul. Opolska 5</t>
  </si>
  <si>
    <t xml:space="preserve">20-30%</t>
  </si>
  <si>
    <t xml:space="preserve">INPOST, DPD, DHL, UPS, POCZTA POLSKA, ORLEN </t>
  </si>
  <si>
    <t xml:space="preserve">10-450 OLSZTYN ALEJA MARSZAŁKA JÓZEFA PIŁSUDSKIEGO 72</t>
  </si>
  <si>
    <t xml:space="preserve">sklep@bioterr.pl</t>
  </si>
  <si>
    <t xml:space="preserve">bsadecki.ads@gmail.com</t>
  </si>
  <si>
    <t xml:space="preserve">https://wooltec.pl/pl/?srsltid=AfmBOorw02OWMNUoH2E5UB2s6JYCXvBrLs0ih1q06a2a-svFlOEuXkKp</t>
  </si>
  <si>
    <t xml:space="preserve">DHL, do zamawiania DPD</t>
  </si>
  <si>
    <t xml:space="preserve">Janów 5i, 24-100 Puławy, woj.: lubelskie, kraj: Polska</t>
  </si>
  <si>
    <t xml:space="preserve">bartekksepka@gmail.com</t>
  </si>
  <si>
    <t xml:space="preserve">https://www.bioorganicfoods.com/</t>
  </si>
  <si>
    <t xml:space="preserve">https://chromeauto.eu/pl/</t>
  </si>
  <si>
    <t xml:space="preserve">https://www.sklepreksio.pl/pl/i/Kontakt/5 https://www.ceneo.pl/sklepy/sklepreksio.pl-s49851?srsltid=AfmBOoobG-qtPjjV6JysAbCnyrGjFpDSGwe-L4RklznypRGg_n555mDA</t>
  </si>
  <si>
    <t xml:space="preserve">Paweł Bara</t>
  </si>
  <si>
    <t xml:space="preserve">pbjakpawelbala@gmail.com</t>
  </si>
  <si>
    <t xml:space="preserve">FERNIKA S.C. P. PURZYŃSKI K. SZMIT
UL  ZGODA 14, 97-500 RADOMSKO
TEL ; 531 485 488 </t>
  </si>
  <si>
    <t xml:space="preserve">Kauflandzie- Niemcy Pigu w całości Litwa ,Łotwa, Estonia, Finlandia .Oraz cały Emag Węgry, Rumunia ,Bułgaria </t>
  </si>
  <si>
    <t xml:space="preserve">biuro@mkplastimex.pl</t>
  </si>
  <si>
    <t xml:space="preserve">natalia.wisniewska@pasiekisadowskich.pl</t>
  </si>
  <si>
    <t xml:space="preserve">31 dni</t>
  </si>
  <si>
    <t xml:space="preserve">standardowo zwykle GLS, Inpost, DPD, ale możemy zamawiać podjazd każdego dnia z rana również DHL czy UPS</t>
  </si>
  <si>
    <t xml:space="preserve">DECORDRUK sp. z o. o. os. 1 maja 16S, 44-304 Wodzisław Śląski</t>
  </si>
  <si>
    <t xml:space="preserve">https://safethansorry.pl/</t>
  </si>
  <si>
    <t xml:space="preserve">https://bhpsklep24.pl/</t>
  </si>
  <si>
    <t xml:space="preserve">https://www.robartbhp.pl/</t>
  </si>
  <si>
    <t xml:space="preserve">GLS, DHL</t>
  </si>
  <si>
    <t xml:space="preserve">Zaleskie 1B, 76-270 Zaleskie</t>
  </si>
  <si>
    <t xml:space="preserve">KAUFLAND</t>
  </si>
  <si>
    <t xml:space="preserve">INPOST, DPD,</t>
  </si>
  <si>
    <t xml:space="preserve">SKLEP URWIS, 39-200 DĘBICA, KOLEJOWA 12</t>
  </si>
  <si>
    <t xml:space="preserve">884 686 660</t>
  </si>
  <si>
    <t xml:space="preserve">Artur Piotr Śpiewak</t>
  </si>
  <si>
    <t xml:space="preserve">Rosja oraz Węgry</t>
  </si>
  <si>
    <t xml:space="preserve">Partyzanta 35, 87-200 Wąbrzeźno</t>
  </si>
  <si>
    <t xml:space="preserve">Rafał Piwowar</t>
  </si>
  <si>
    <t xml:space="preserve">rafal.piwowar@fixfy.pl</t>
  </si>
  <si>
    <t xml:space="preserve">Amazon ( Niemcy, Francja, Belgia, Holandia, Szwecja, Włochy, Francja, Hiszpania ), eMAG, allegro</t>
  </si>
  <si>
    <t xml:space="preserve">Małgorzata Krawiec</t>
  </si>
  <si>
    <t xml:space="preserve">Fashion Colors Monika Rosa Nidecka</t>
  </si>
  <si>
    <t xml:space="preserve">biuro@fashioncolors.pl</t>
  </si>
  <si>
    <t xml:space="preserve">ola@naklejkomania.eu</t>
  </si>
  <si>
    <t xml:space="preserve">https://naklejkomania.eu/</t>
  </si>
  <si>
    <t xml:space="preserve">Kamil Ekiert </t>
  </si>
  <si>
    <t xml:space="preserve">https://podaruje.com/</t>
  </si>
  <si>
    <t xml:space="preserve">https://zakupywgodzine.pl/kontakt,p1.html?srsltid=AfmBOoo4AG6P1IhlwTD08Bja_y1AQ8jssf-qSX87pv3wkQ1buQyw1J_Q</t>
  </si>
  <si>
    <t xml:space="preserve">https://www.x.media.pl/?gad_source=1&amp;gad_campaignid=21129719183&amp;gbraid=0AAAAAqW2OmD6sJzBHeRUBDQ_JaHJrDuU0&amp;gclid=CjwKCAjwsZPDBhBWEiwADuO6y7bVUH0F7xe1biwXy7uUqsyw6dwR-YvjEp7hAQ_PJTplkl-E2n3GfRoCupwQAvD_BwE</t>
  </si>
  <si>
    <t xml:space="preserve">https://aditech24.com/</t>
  </si>
  <si>
    <t xml:space="preserve">https://setgarden.com/poduszki-ogrodowe/na-meble-rattanowe</t>
  </si>
  <si>
    <t xml:space="preserve">rynek niemiecki - nie możemy sprzedawać dynamicznych lamp LED, a na rynku francuskim nie wolno nam sprzedawać część karoserii do aut francuskich.
</t>
  </si>
  <si>
    <t xml:space="preserve">DPD, DHL, Inpost, Poczta, Orlen, Allegro kurier</t>
  </si>
  <si>
    <t xml:space="preserve">ul. Zadębie 17 20231 Lublin</t>
  </si>
  <si>
    <t xml:space="preserve">Alza.cz, Alza.sk, Allegro, Kaufland, Mall.sk, eMag, Zalando, Amazon, Vente-Unique, Leroy Merlin, Cdiscount, ManoMano, RUE, XXXLUTZ, Altex, Skroutz, Aliexpress, Temu - po pewnym czasie wdrożenie na resztę MP</t>
  </si>
  <si>
    <t xml:space="preserve">pomoc@waveshave.pl </t>
  </si>
  <si>
    <t xml:space="preserve">dpd, inpost, dhl, ups, allegro one, orlen 8-15</t>
  </si>
  <si>
    <t xml:space="preserve">AM Racing, Cegielniana 31, 95-030 Gospodarz, 782301398,</t>
  </si>
  <si>
    <t xml:space="preserve">kontakt@milasuu.pl / jakub.kuswik@grupamila.pl</t>
  </si>
  <si>
    <t xml:space="preserve">Allegro zagraniczne, eMag Rumunia</t>
  </si>
  <si>
    <t xml:space="preserve">Sylwia Królik</t>
  </si>
  <si>
    <t xml:space="preserve">sylwia@kalorik.pl</t>
  </si>
  <si>
    <t xml:space="preserve">LIFEPOINTONE.VET</t>
  </si>
  <si>
    <t xml:space="preserve">Wojciech Osielski</t>
  </si>
  <si>
    <t xml:space="preserve">600 149 006</t>
  </si>
  <si>
    <t xml:space="preserve">do 15%</t>
  </si>
  <si>
    <t xml:space="preserve">ul. Sportowa 4C, Bestwinka, 43-512</t>
  </si>
  <si>
    <t xml:space="preserve">Ul. Szosa Ciechanowska 6g, 06-300 Przasnysz</t>
  </si>
  <si>
    <t xml:space="preserve">bak</t>
  </si>
  <si>
    <t xml:space="preserve">SPECIAL GROUP Andrzej Dereniowski</t>
  </si>
  <si>
    <t xml:space="preserve">marketing@prorolety.pl</t>
  </si>
  <si>
    <t xml:space="preserve">dpd, dhl, gls</t>
  </si>
  <si>
    <t xml:space="preserve">GREEN LINE
ul. Słowackiego 2
59-850 Świeradów-Zdrój</t>
  </si>
  <si>
    <t xml:space="preserve">Wykluczamy kraje: Dania, Estonia, Finlandia, Grecja, Litwa, Słowacja, Słowenia, Węgry, Włochy, Łotwa.
    Wykluczamy marketplace: Aliexpress, Temu</t>
  </si>
  <si>
    <t xml:space="preserve">Gardenko Adam Kozłowski, ul. Polna 16, 55-011 Siechnice.</t>
  </si>
  <si>
    <t xml:space="preserve">510189899 / 601-540-108(jessica)</t>
  </si>
  <si>
    <t xml:space="preserve">sklep@najlepszefiltry.pl / jessica@kunasystem.pl</t>
  </si>
  <si>
    <t xml:space="preserve">biuro@pieterkom.pl </t>
  </si>
  <si>
    <t xml:space="preserve">InPost, Orlen Paczka, Poczta Polska, tutaj mamy stałe podjazdy.</t>
  </si>
  <si>
    <t xml:space="preserve">Przyjaźni 38, 20-314 Lublin</t>
  </si>
  <si>
    <t xml:space="preserve">info@amil24.pl</t>
  </si>
  <si>
    <t xml:space="preserve">Velo16</t>
  </si>
  <si>
    <t xml:space="preserve">Paweł Buchar</t>
  </si>
  <si>
    <t xml:space="preserve">HAWES SPÓŁKA Z OGRANICZONĄ ODPOWIEDZIALNOŚCIĄ</t>
  </si>
  <si>
    <t xml:space="preserve">barbara.kucybala@hawes.pl</t>
  </si>
  <si>
    <t xml:space="preserve">wysyłka przez hurtownię</t>
  </si>
  <si>
    <t xml:space="preserve">Temu / Alieexpress</t>
  </si>
  <si>
    <t xml:space="preserve">robert.dorobisz@gmail.com</t>
  </si>
  <si>
    <t xml:space="preserve">Amazon .de i .fr, Otto.de, Castorama .de, .fr, .pl, Leroy Merlin .de, .fr, .pl</t>
  </si>
  <si>
    <t xml:space="preserve">DPD DHL GLS - od Pon-Pt</t>
  </si>
  <si>
    <t xml:space="preserve">Grupa Orion Sp. z o.o.
Wiejska 49 , 41-253 Czeladź (POLSKA)</t>
  </si>
  <si>
    <t xml:space="preserve"> pawel@macktel.pl</t>
  </si>
  <si>
    <t xml:space="preserve">sklep@area69.pl</t>
  </si>
  <si>
    <t xml:space="preserve">allegro, ebay.de, Amazon.de, Amazon.pl, empik, cdiscount, erli, Kaufland.de, Kaufland.at, Kaufland.cz, Kaufland.pl, Kaufland.sk, Pigu (wszystkie kraje), emag.ro, emag.hu, emag.bg</t>
  </si>
  <si>
    <t xml:space="preserve">Maciej Panasiewicz Software Development </t>
  </si>
  <si>
    <t xml:space="preserve">biuro@inter-widex.com.pl</t>
  </si>
  <si>
    <t xml:space="preserve">Mateusz Wojciechowski </t>
  </si>
  <si>
    <t xml:space="preserve">grzegorz_65@wp.pl  mateusz.wojciechowski@max-dywanik.pl</t>
  </si>
  <si>
    <t xml:space="preserve">48502679541‬</t>
  </si>
  <si>
    <t xml:space="preserve">Krzysztof Szczygieł</t>
  </si>
  <si>
    <t xml:space="preserve">biuro@e-trade-rw.pl</t>
  </si>
  <si>
    <t xml:space="preserve">robert.jakubowski@eurobox.pl</t>
  </si>
  <si>
    <t xml:space="preserve">sprzedaz@kikaboni.pl</t>
  </si>
  <si>
    <t xml:space="preserve">ITD COLLECTION</t>
  </si>
  <si>
    <t xml:space="preserve">501 51 41 71</t>
  </si>
  <si>
    <t xml:space="preserve">info@tiptop24.pl</t>
  </si>
  <si>
    <t xml:space="preserve">SKLEP@ONOPLUS.PL / grzegorz@onoplus.pl</t>
  </si>
  <si>
    <t xml:space="preserve">Fabryka Narzędzi Glob Sp. z o.o.ul. Sobieskiego 452, 43-382 Bielsko-Biała</t>
  </si>
  <si>
    <t xml:space="preserve">e-mail</t>
  </si>
  <si>
    <t xml:space="preserve">piotr@skladbhp.pl</t>
  </si>
  <si>
    <t xml:space="preserve">Marcin.Bednarek@habarri.pl / kontakt@habarri.pl</t>
  </si>
  <si>
    <t xml:space="preserve">Aideco sp. z o.o. / Evergreen</t>
  </si>
  <si>
    <t xml:space="preserve">pawel.dlugonski@evergreen.pl</t>
  </si>
  <si>
    <t xml:space="preserve">Victoria Springer</t>
  </si>
  <si>
    <t xml:space="preserve">Nattec s.c.</t>
  </si>
  <si>
    <t xml:space="preserve">Krzysztof Włodarczak</t>
  </si>
  <si>
    <t xml:space="preserve">antek@greekbox.pl / krzysztof@greekbox.pl</t>
  </si>
  <si>
    <t xml:space="preserve">bogdan@wsm24.com.pl</t>
  </si>
  <si>
    <t xml:space="preserve">Poniatowskiego 4A/U1 05-500 Piaseczno</t>
  </si>
  <si>
    <t xml:space="preserve">biuro@neoneo.pl</t>
  </si>
  <si>
    <t xml:space="preserve">E-COM Trade Filip Krawiec</t>
  </si>
  <si>
    <t xml:space="preserve">Bazkar Bazyk&amp;Kardasz spółka jawna</t>
  </si>
  <si>
    <t xml:space="preserve">UPSIDEDOWN Michał Babik</t>
  </si>
  <si>
    <t xml:space="preserve">sprzedaz@astralomza.pl</t>
  </si>
  <si>
    <t xml:space="preserve">TANDEM BAITS</t>
  </si>
  <si>
    <t xml:space="preserve">Filumi</t>
  </si>
  <si>
    <t xml:space="preserve">FLHF Production sp. z o.o.</t>
  </si>
  <si>
    <t xml:space="preserve">Magdalena Zaucha-Nieć</t>
  </si>
  <si>
    <t xml:space="preserve">firi.office2@gmail.com</t>
  </si>
  <si>
    <t xml:space="preserve">F.H.U. Tomasz Bętkowski </t>
  </si>
  <si>
    <t xml:space="preserve">kamila.grabska@verdent.pl / w sprawie BL: k.madejska@iqnails.pl</t>
  </si>
  <si>
    <t xml:space="preserve">piotr.walczak@itserwis.net</t>
  </si>
  <si>
    <t xml:space="preserve">rafal@winylowa.pl + kopia do muza@winylowa.pl</t>
  </si>
  <si>
    <t xml:space="preserve">piotr@hobbydog.pl</t>
  </si>
  <si>
    <t xml:space="preserve">sklep@kraina-doznan.pl / bartlomiejad@gmail.com</t>
  </si>
  <si>
    <t xml:space="preserve">Alur</t>
  </si>
  <si>
    <t xml:space="preserve">marzenadanik@gmail.com</t>
  </si>
  <si>
    <t xml:space="preserve">tb.tradee@gmail.com</t>
  </si>
  <si>
    <t xml:space="preserve">sklep@emilio.pl</t>
  </si>
  <si>
    <t xml:space="preserve">kontakt@fajkowo.pl</t>
  </si>
  <si>
    <t xml:space="preserve">Jasmin Sp, z o.o.</t>
  </si>
  <si>
    <t xml:space="preserve">KASIAAAAA</t>
  </si>
  <si>
    <t xml:space="preserve">f.maczka@ggpf.pl / k.maczka@ggpf.pl</t>
  </si>
  <si>
    <t xml:space="preserve">Marcin Piczman PoloPolo</t>
  </si>
  <si>
    <t xml:space="preserve">sklep@polopolo.pl</t>
  </si>
  <si>
    <t xml:space="preserve">48534659966 / technik 696961558 </t>
  </si>
  <si>
    <t xml:space="preserve">Rafał Topolewski</t>
  </si>
  <si>
    <t xml:space="preserve">rafal@lawkaogrodowa.pl / grafik@lawkaogrodowa.pl</t>
  </si>
  <si>
    <t xml:space="preserve">MATT REMAY GROUP MATEUSZ TWARDOSZ </t>
  </si>
  <si>
    <t xml:space="preserve">Alleszuhause</t>
  </si>
  <si>
    <t xml:space="preserve">office@wiklihome.pl</t>
  </si>
  <si>
    <t xml:space="preserve">kopalniasupli.pl@gmail.com /  k.mucha@ictone.pl</t>
  </si>
</sst>
</file>

<file path=xl/styles.xml><?xml version="1.0" encoding="utf-8"?>
<styleSheet xmlns="http://schemas.openxmlformats.org/spreadsheetml/2006/main">
  <numFmts count="8">
    <numFmt numFmtId="164" formatCode="General"/>
    <numFmt numFmtId="165" formatCode="yyyy\-mm\-dd\ hh:mm:ss"/>
    <numFmt numFmtId="166" formatCode="d/mm/yyyy"/>
    <numFmt numFmtId="167" formatCode="@"/>
    <numFmt numFmtId="168" formatCode="m/yyyy"/>
    <numFmt numFmtId="169" formatCode="0%"/>
    <numFmt numFmtId="170" formatCode="mm/yyyy"/>
    <numFmt numFmtId="171" formatCode="dd/mm/yyyy"/>
  </numFmts>
  <fonts count="40">
    <font>
      <sz val="11"/>
      <color theme="1"/>
      <name val="Calibri"/>
      <family val="2"/>
      <charset val="1"/>
    </font>
    <font>
      <sz val="10"/>
      <name val="Arial"/>
      <family val="0"/>
      <charset val="238"/>
    </font>
    <font>
      <sz val="10"/>
      <name val="Arial"/>
      <family val="0"/>
      <charset val="238"/>
    </font>
    <font>
      <sz val="10"/>
      <name val="Arial"/>
      <family val="0"/>
      <charset val="238"/>
    </font>
    <font>
      <b val="true"/>
      <sz val="11"/>
      <name val="Cambria"/>
      <family val="0"/>
      <charset val="1"/>
    </font>
    <font>
      <b val="true"/>
      <sz val="9"/>
      <color rgb="FF000000"/>
      <name val="Arial"/>
      <family val="0"/>
      <charset val="238"/>
    </font>
    <font>
      <sz val="9"/>
      <color theme="1"/>
      <name val="Arial"/>
      <family val="2"/>
      <charset val="1"/>
    </font>
    <font>
      <b val="true"/>
      <sz val="9"/>
      <color theme="1"/>
      <name val="Arial"/>
      <family val="2"/>
      <charset val="1"/>
    </font>
    <font>
      <b val="true"/>
      <sz val="9"/>
      <color rgb="FF000000"/>
      <name val="Arial"/>
      <family val="2"/>
      <charset val="1"/>
    </font>
    <font>
      <b val="true"/>
      <sz val="9"/>
      <color rgb="FFFFFFFF"/>
      <name val="&quot;Aptos Narrow&quot;"/>
      <family val="0"/>
      <charset val="1"/>
    </font>
    <font>
      <b val="true"/>
      <sz val="9"/>
      <color rgb="FFFFFFFF"/>
      <name val="Arial"/>
      <family val="0"/>
      <charset val="1"/>
    </font>
    <font>
      <sz val="11"/>
      <color theme="1"/>
      <name val="Calibri"/>
      <family val="2"/>
      <charset val="238"/>
    </font>
    <font>
      <b val="true"/>
      <sz val="11"/>
      <color rgb="FF000000"/>
      <name val="Calibri"/>
      <family val="0"/>
      <charset val="1"/>
    </font>
    <font>
      <sz val="11"/>
      <color rgb="FF000000"/>
      <name val="Calibri"/>
      <family val="0"/>
      <charset val="1"/>
    </font>
    <font>
      <sz val="10"/>
      <color theme="1"/>
      <name val="Arial"/>
      <family val="0"/>
      <charset val="1"/>
    </font>
    <font>
      <sz val="11"/>
      <color theme="1"/>
      <name val="Calibri"/>
      <family val="0"/>
      <charset val="1"/>
    </font>
    <font>
      <u val="single"/>
      <sz val="11"/>
      <color rgb="FF000000"/>
      <name val="Calibri"/>
      <family val="0"/>
      <charset val="1"/>
    </font>
    <font>
      <sz val="11"/>
      <color rgb="FF000000"/>
      <name val="Arial"/>
      <family val="0"/>
      <charset val="1"/>
    </font>
    <font>
      <sz val="10"/>
      <color rgb="FF000000"/>
      <name val="Arial"/>
      <family val="0"/>
      <charset val="1"/>
    </font>
    <font>
      <u val="single"/>
      <sz val="11"/>
      <color rgb="FF0000FF"/>
      <name val="Calibri"/>
      <family val="0"/>
      <charset val="1"/>
    </font>
    <font>
      <sz val="11"/>
      <color theme="1"/>
      <name val="Arial"/>
      <family val="0"/>
      <charset val="1"/>
    </font>
    <font>
      <u val="single"/>
      <sz val="11"/>
      <color rgb="FF0563C1"/>
      <name val="Calibri"/>
      <family val="0"/>
      <charset val="1"/>
    </font>
    <font>
      <u val="single"/>
      <sz val="11"/>
      <color rgb="FF0000FF"/>
      <name val="Cambria"/>
      <family val="0"/>
      <charset val="1"/>
    </font>
    <font>
      <b val="true"/>
      <sz val="11"/>
      <color rgb="FF222222"/>
      <name val="Arial"/>
      <family val="0"/>
      <charset val="1"/>
    </font>
    <font>
      <u val="single"/>
      <sz val="11"/>
      <color rgb="FF1155CC"/>
      <name val="Calibri"/>
      <family val="0"/>
      <charset val="1"/>
    </font>
    <font>
      <sz val="11"/>
      <color rgb="FFFFFFFF"/>
      <name val="Arial"/>
      <family val="0"/>
      <charset val="1"/>
    </font>
    <font>
      <sz val="11"/>
      <color rgb="FF242424"/>
      <name val="Calibri"/>
      <family val="0"/>
      <charset val="1"/>
    </font>
    <font>
      <u val="single"/>
      <sz val="10"/>
      <color rgb="FF0000FF"/>
      <name val="Arial"/>
      <family val="0"/>
      <charset val="1"/>
    </font>
    <font>
      <u val="single"/>
      <sz val="11"/>
      <color rgb="FF1155CC"/>
      <name val="Arial"/>
      <family val="0"/>
      <charset val="1"/>
    </font>
    <font>
      <b val="true"/>
      <sz val="11"/>
      <color theme="1"/>
      <name val="Calibri"/>
      <family val="0"/>
      <charset val="1"/>
    </font>
    <font>
      <u val="single"/>
      <sz val="11"/>
      <color rgb="FF0000FF"/>
      <name val="Arial"/>
      <family val="0"/>
      <charset val="1"/>
    </font>
    <font>
      <sz val="11"/>
      <color rgb="FF000000"/>
      <name val="-apple-system"/>
      <family val="0"/>
      <charset val="1"/>
    </font>
    <font>
      <b val="true"/>
      <u val="single"/>
      <sz val="11"/>
      <color rgb="FF222222"/>
      <name val="Arial"/>
      <family val="0"/>
      <charset val="1"/>
    </font>
    <font>
      <b val="true"/>
      <sz val="11"/>
      <color theme="1"/>
      <name val="Arial"/>
      <family val="0"/>
      <charset val="1"/>
    </font>
    <font>
      <sz val="11"/>
      <color rgb="FF000000"/>
      <name val="&quot;Aptos Narrow&quot;"/>
      <family val="0"/>
      <charset val="1"/>
    </font>
    <font>
      <sz val="11"/>
      <color rgb="FF222222"/>
      <name val="Arial"/>
      <family val="0"/>
      <charset val="1"/>
    </font>
    <font>
      <u val="single"/>
      <sz val="10"/>
      <color rgb="FF0000FF"/>
      <name val="Cambria"/>
      <family val="0"/>
      <charset val="1"/>
    </font>
    <font>
      <b val="true"/>
      <sz val="11"/>
      <color rgb="FF000000"/>
      <name val="-apple-system"/>
      <family val="0"/>
      <charset val="1"/>
    </font>
    <font>
      <sz val="11"/>
      <color theme="1"/>
      <name val="Aptos Narrow"/>
      <family val="0"/>
      <charset val="1"/>
    </font>
    <font>
      <sz val="11"/>
      <color rgb="FF202020"/>
      <name val="Arial"/>
      <family val="0"/>
      <charset val="1"/>
    </font>
  </fonts>
  <fills count="16">
    <fill>
      <patternFill patternType="none"/>
    </fill>
    <fill>
      <patternFill patternType="gray125"/>
    </fill>
    <fill>
      <patternFill patternType="solid">
        <fgColor rgb="FF4EA72E"/>
        <bgColor rgb="FF808000"/>
      </patternFill>
    </fill>
    <fill>
      <patternFill patternType="solid">
        <fgColor rgb="FFFFFFFF"/>
        <bgColor rgb="FFF3F3F3"/>
      </patternFill>
    </fill>
    <fill>
      <patternFill patternType="solid">
        <fgColor rgb="FFC9DAF8"/>
        <bgColor rgb="FFCFE2F3"/>
      </patternFill>
    </fill>
    <fill>
      <patternFill patternType="solid">
        <fgColor rgb="FF4A86E8"/>
        <bgColor rgb="FF808080"/>
      </patternFill>
    </fill>
    <fill>
      <patternFill patternType="solid">
        <fgColor rgb="FFCFE2F3"/>
        <bgColor rgb="FFC9DAF8"/>
      </patternFill>
    </fill>
    <fill>
      <patternFill patternType="solid">
        <fgColor rgb="FF00FFFF"/>
        <bgColor rgb="FF00FFFF"/>
      </patternFill>
    </fill>
    <fill>
      <patternFill patternType="solid">
        <fgColor rgb="FFEAD1DC"/>
        <bgColor rgb="FFCFE2F3"/>
      </patternFill>
    </fill>
    <fill>
      <patternFill patternType="solid">
        <fgColor rgb="FFF3F3F3"/>
        <bgColor rgb="FFFFFFFF"/>
      </patternFill>
    </fill>
    <fill>
      <patternFill patternType="solid">
        <fgColor rgb="FFFF0000"/>
        <bgColor rgb="FFCC0000"/>
      </patternFill>
    </fill>
    <fill>
      <patternFill patternType="solid">
        <fgColor rgb="FFE06666"/>
        <bgColor rgb="FFFF6600"/>
      </patternFill>
    </fill>
    <fill>
      <patternFill patternType="solid">
        <fgColor rgb="FFD9EAD3"/>
        <bgColor rgb="FFCFE2F3"/>
      </patternFill>
    </fill>
    <fill>
      <patternFill patternType="solid">
        <fgColor rgb="FFB7E1CD"/>
        <bgColor rgb="FFC9DAF8"/>
      </patternFill>
    </fill>
    <fill>
      <patternFill patternType="solid">
        <fgColor rgb="FFEA9999"/>
        <bgColor rgb="FFCC99FF"/>
      </patternFill>
    </fill>
    <fill>
      <patternFill patternType="solid">
        <fgColor rgb="FFCC0000"/>
        <bgColor rgb="FFFF00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right/>
      <top style="thin">
        <color rgb="FF8ED973"/>
      </top>
      <bottom style="thin">
        <color rgb="FF8ED973"/>
      </bottom>
      <diagonal/>
    </border>
    <border diagonalUp="false" diagonalDown="false">
      <left style="dotted"/>
      <right style="dotted"/>
      <top style="dotted"/>
      <bottom style="dotted"/>
      <diagonal/>
    </border>
    <border diagonalUp="false" diagonalDown="false">
      <left/>
      <right style="dotted"/>
      <top/>
      <bottom style="dotted"/>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right/>
      <top/>
      <bottom style="dotted"/>
      <diagonal/>
    </border>
    <border diagonalUp="false" diagonalDown="false">
      <left/>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2" xfId="0" applyFont="true" applyBorder="true" applyAlignment="true" applyProtection="false">
      <alignment horizontal="center" vertical="bottom" textRotation="0" wrapText="false" indent="0" shrinkToFit="false"/>
      <protection locked="true" hidden="false"/>
    </xf>
    <xf numFmtId="164" fontId="10" fillId="2" borderId="2"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12" fillId="3" borderId="3" xfId="0" applyFont="true" applyBorder="true" applyAlignment="true" applyProtection="false">
      <alignment horizontal="center" vertical="center" textRotation="0" wrapText="false" indent="0" shrinkToFit="false"/>
      <protection locked="true" hidden="false"/>
    </xf>
    <xf numFmtId="164" fontId="12" fillId="4" borderId="3" xfId="0" applyFont="true" applyBorder="true" applyAlignment="true" applyProtection="false">
      <alignment horizontal="center" vertical="center" textRotation="0" wrapText="true" indent="0" shrinkToFit="false"/>
      <protection locked="true" hidden="false"/>
    </xf>
    <xf numFmtId="164" fontId="12" fillId="5" borderId="3" xfId="0" applyFont="true" applyBorder="true" applyAlignment="true" applyProtection="false">
      <alignment horizontal="center" vertical="center" textRotation="0" wrapText="true" indent="0" shrinkToFit="false"/>
      <protection locked="true" hidden="false"/>
    </xf>
    <xf numFmtId="164" fontId="12" fillId="6" borderId="3" xfId="0" applyFont="true" applyBorder="true" applyAlignment="true" applyProtection="false">
      <alignment horizontal="center" vertical="center" textRotation="0" wrapText="true" indent="0" shrinkToFit="false"/>
      <protection locked="true" hidden="false"/>
    </xf>
    <xf numFmtId="164" fontId="12" fillId="3" borderId="3" xfId="0" applyFont="true" applyBorder="true" applyAlignment="true" applyProtection="false">
      <alignment horizontal="center" vertical="center" textRotation="0" wrapText="true" indent="0" shrinkToFit="false"/>
      <protection locked="true" hidden="false"/>
    </xf>
    <xf numFmtId="167" fontId="12" fillId="6" borderId="3" xfId="0" applyFont="true" applyBorder="true" applyAlignment="true" applyProtection="false">
      <alignment horizontal="center" vertical="center" textRotation="0" wrapText="false" indent="0" shrinkToFit="false"/>
      <protection locked="true" hidden="false"/>
    </xf>
    <xf numFmtId="164" fontId="12" fillId="4" borderId="3" xfId="0" applyFont="true" applyBorder="true" applyAlignment="true" applyProtection="false">
      <alignment horizontal="center" vertical="center" textRotation="0" wrapText="false" indent="0" shrinkToFit="false"/>
      <protection locked="true" hidden="false"/>
    </xf>
    <xf numFmtId="164" fontId="12" fillId="7" borderId="3" xfId="0" applyFont="true" applyBorder="true" applyAlignment="true" applyProtection="false">
      <alignment horizontal="center" vertical="center" textRotation="0" wrapText="false" indent="0" shrinkToFit="false"/>
      <protection locked="true" hidden="false"/>
    </xf>
    <xf numFmtId="164" fontId="12" fillId="3" borderId="4" xfId="0" applyFont="true" applyBorder="true" applyAlignment="true" applyProtection="false">
      <alignment horizontal="center" vertical="center" textRotation="0" wrapText="false" indent="0" shrinkToFit="false"/>
      <protection locked="true" hidden="false"/>
    </xf>
    <xf numFmtId="164" fontId="12" fillId="8" borderId="3" xfId="0" applyFont="true" applyBorder="true" applyAlignment="true" applyProtection="false">
      <alignment horizontal="center" vertical="center" textRotation="0" wrapText="false" indent="0" shrinkToFit="false"/>
      <protection locked="true" hidden="false"/>
    </xf>
    <xf numFmtId="164" fontId="13" fillId="9" borderId="0" xfId="0" applyFont="true" applyBorder="false" applyAlignment="true" applyProtection="false">
      <alignment horizontal="center" vertical="center" textRotation="0" wrapText="false" indent="0" shrinkToFit="false"/>
      <protection locked="true" hidden="false"/>
    </xf>
    <xf numFmtId="164" fontId="13" fillId="9" borderId="3" xfId="0" applyFont="true" applyBorder="true" applyAlignment="true" applyProtection="false">
      <alignment horizontal="center" vertical="center" textRotation="0" wrapText="false" indent="0" shrinkToFit="false"/>
      <protection locked="true" hidden="false"/>
    </xf>
    <xf numFmtId="168" fontId="13" fillId="9" borderId="3" xfId="0" applyFont="true" applyBorder="true" applyAlignment="true" applyProtection="false">
      <alignment horizontal="center" vertical="center" textRotation="0" wrapText="false" indent="0" shrinkToFit="false"/>
      <protection locked="true" hidden="false"/>
    </xf>
    <xf numFmtId="164" fontId="14" fillId="4" borderId="3" xfId="0" applyFont="true" applyBorder="true" applyAlignment="true" applyProtection="false">
      <alignment horizontal="center" vertical="center" textRotation="0" wrapText="true" indent="0" shrinkToFit="false"/>
      <protection locked="true" hidden="false"/>
    </xf>
    <xf numFmtId="164" fontId="14" fillId="4" borderId="3" xfId="0" applyFont="true" applyBorder="true" applyAlignment="true" applyProtection="false">
      <alignment horizontal="center" vertical="center" textRotation="0" wrapText="true" indent="0" shrinkToFit="false"/>
      <protection locked="true" hidden="false"/>
    </xf>
    <xf numFmtId="164" fontId="15" fillId="9" borderId="3" xfId="0" applyFont="true" applyBorder="true" applyAlignment="true" applyProtection="false">
      <alignment horizontal="center" vertical="center" textRotation="0" wrapText="false" indent="0" shrinkToFit="false"/>
      <protection locked="true" hidden="false"/>
    </xf>
    <xf numFmtId="167" fontId="13" fillId="6" borderId="3" xfId="0" applyFont="true" applyBorder="true" applyAlignment="true" applyProtection="false">
      <alignment horizontal="center" vertical="center" textRotation="0" wrapText="false" indent="0" shrinkToFit="false"/>
      <protection locked="true" hidden="false"/>
    </xf>
    <xf numFmtId="164" fontId="13" fillId="4" borderId="3" xfId="0" applyFont="true" applyBorder="true" applyAlignment="true" applyProtection="false">
      <alignment horizontal="center" vertical="center" textRotation="0" wrapText="false" indent="0" shrinkToFit="false"/>
      <protection locked="true" hidden="false"/>
    </xf>
    <xf numFmtId="164" fontId="16" fillId="9" borderId="3" xfId="0" applyFont="true" applyBorder="true" applyAlignment="true" applyProtection="false">
      <alignment horizontal="center" vertical="center" textRotation="0" wrapText="false" indent="0" shrinkToFit="false"/>
      <protection locked="true" hidden="false"/>
    </xf>
    <xf numFmtId="164" fontId="13" fillId="7" borderId="3" xfId="0" applyFont="true" applyBorder="true" applyAlignment="true" applyProtection="false">
      <alignment horizontal="center" vertical="center" textRotation="0" wrapText="false" indent="0" shrinkToFit="false"/>
      <protection locked="true" hidden="false"/>
    </xf>
    <xf numFmtId="164" fontId="17" fillId="3" borderId="4" xfId="0" applyFont="true" applyBorder="true" applyAlignment="true" applyProtection="false">
      <alignment horizontal="center" vertical="center" textRotation="0" wrapText="false" indent="0" shrinkToFit="false"/>
      <protection locked="true" hidden="false"/>
    </xf>
    <xf numFmtId="164" fontId="13" fillId="3" borderId="3" xfId="0" applyFont="true" applyBorder="true" applyAlignment="true" applyProtection="false">
      <alignment horizontal="center" vertical="center" textRotation="0" wrapText="false" indent="0" shrinkToFit="false"/>
      <protection locked="true" hidden="false"/>
    </xf>
    <xf numFmtId="164" fontId="13" fillId="8" borderId="3" xfId="0" applyFont="true" applyBorder="true" applyAlignment="true" applyProtection="false">
      <alignment horizontal="center" vertical="center" textRotation="0" wrapText="false" indent="0" shrinkToFit="false"/>
      <protection locked="true" hidden="false"/>
    </xf>
    <xf numFmtId="164" fontId="13" fillId="10" borderId="0" xfId="0" applyFont="true" applyBorder="false" applyAlignment="true" applyProtection="false">
      <alignment horizontal="center" vertical="center" textRotation="0" wrapText="false" indent="0" shrinkToFit="false"/>
      <protection locked="true" hidden="false"/>
    </xf>
    <xf numFmtId="164" fontId="13" fillId="10" borderId="3" xfId="0" applyFont="true" applyBorder="true" applyAlignment="true" applyProtection="false">
      <alignment horizontal="center" vertical="center" textRotation="0" wrapText="false" indent="0" shrinkToFit="false"/>
      <protection locked="true" hidden="false"/>
    </xf>
    <xf numFmtId="168" fontId="13" fillId="10" borderId="3" xfId="0" applyFont="true" applyBorder="true" applyAlignment="true" applyProtection="false">
      <alignment horizontal="center" vertical="center" textRotation="0" wrapText="false" indent="0" shrinkToFit="false"/>
      <protection locked="true" hidden="false"/>
    </xf>
    <xf numFmtId="164" fontId="14" fillId="10" borderId="3" xfId="0" applyFont="true" applyBorder="true" applyAlignment="true" applyProtection="false">
      <alignment horizontal="center" vertical="center" textRotation="0" wrapText="true" indent="0" shrinkToFit="false"/>
      <protection locked="true" hidden="false"/>
    </xf>
    <xf numFmtId="164" fontId="14" fillId="10" borderId="3" xfId="0" applyFont="true" applyBorder="true" applyAlignment="true" applyProtection="false">
      <alignment horizontal="center" vertical="center" textRotation="0" wrapText="true" indent="0" shrinkToFit="false"/>
      <protection locked="true" hidden="false"/>
    </xf>
    <xf numFmtId="164" fontId="15" fillId="10" borderId="3" xfId="0" applyFont="true" applyBorder="true" applyAlignment="true" applyProtection="false">
      <alignment horizontal="center" vertical="center" textRotation="0" wrapText="false" indent="0" shrinkToFit="false"/>
      <protection locked="true" hidden="false"/>
    </xf>
    <xf numFmtId="167" fontId="13" fillId="10" borderId="3" xfId="0" applyFont="true" applyBorder="true" applyAlignment="true" applyProtection="false">
      <alignment horizontal="center" vertical="center" textRotation="0" wrapText="false" indent="0" shrinkToFit="false"/>
      <protection locked="true" hidden="false"/>
    </xf>
    <xf numFmtId="164" fontId="16" fillId="10" borderId="3" xfId="0" applyFont="true" applyBorder="true" applyAlignment="true" applyProtection="false">
      <alignment horizontal="center" vertical="center" textRotation="0" wrapText="false" indent="0" shrinkToFit="false"/>
      <protection locked="true" hidden="false"/>
    </xf>
    <xf numFmtId="169" fontId="13" fillId="10" borderId="3" xfId="0" applyFont="true" applyBorder="true" applyAlignment="true" applyProtection="false">
      <alignment horizontal="center" vertical="center" textRotation="0" wrapText="false" indent="0" shrinkToFit="false"/>
      <protection locked="true" hidden="false"/>
    </xf>
    <xf numFmtId="164" fontId="17" fillId="10" borderId="4" xfId="0" applyFont="true" applyBorder="true" applyAlignment="true" applyProtection="false">
      <alignment horizontal="center" vertical="center" textRotation="0" wrapText="false" indent="0" shrinkToFit="false"/>
      <protection locked="true" hidden="false"/>
    </xf>
    <xf numFmtId="170" fontId="13" fillId="9" borderId="3" xfId="0" applyFont="true" applyBorder="true" applyAlignment="true" applyProtection="false">
      <alignment horizontal="center" vertical="center" textRotation="0" wrapText="false" indent="0" shrinkToFit="false"/>
      <protection locked="true" hidden="false"/>
    </xf>
    <xf numFmtId="171" fontId="14" fillId="4" borderId="3" xfId="0" applyFont="true" applyBorder="true" applyAlignment="true" applyProtection="false">
      <alignment horizontal="center" vertical="center" textRotation="0" wrapText="true" indent="0" shrinkToFit="false"/>
      <protection locked="true" hidden="false"/>
    </xf>
    <xf numFmtId="164" fontId="13" fillId="3" borderId="0" xfId="0" applyFont="true" applyBorder="false" applyAlignment="true" applyProtection="false">
      <alignment horizontal="center" vertical="center" textRotation="0" wrapText="false" indent="0" shrinkToFit="false"/>
      <protection locked="true" hidden="false"/>
    </xf>
    <xf numFmtId="170" fontId="13" fillId="3" borderId="3" xfId="0" applyFont="true" applyBorder="true" applyAlignment="true" applyProtection="false">
      <alignment horizontal="center" vertical="center" textRotation="0" wrapText="false" indent="0" shrinkToFit="false"/>
      <protection locked="true" hidden="false"/>
    </xf>
    <xf numFmtId="164" fontId="15" fillId="3" borderId="3" xfId="0" applyFont="true" applyBorder="true" applyAlignment="true" applyProtection="false">
      <alignment horizontal="center" vertical="center" textRotation="0" wrapText="false" indent="0" shrinkToFit="false"/>
      <protection locked="true" hidden="false"/>
    </xf>
    <xf numFmtId="164" fontId="16" fillId="3" borderId="3" xfId="0" applyFont="true" applyBorder="true" applyAlignment="true" applyProtection="false">
      <alignment horizontal="center"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false" indent="0" shrinkToFit="false"/>
      <protection locked="true" hidden="false"/>
    </xf>
    <xf numFmtId="164" fontId="15" fillId="7" borderId="3" xfId="0" applyFont="true" applyBorder="true" applyAlignment="true" applyProtection="false">
      <alignment horizontal="center" vertical="center" textRotation="0" wrapText="false" indent="0" shrinkToFit="false"/>
      <protection locked="true" hidden="false"/>
    </xf>
    <xf numFmtId="164" fontId="13" fillId="3" borderId="4" xfId="0" applyFont="true" applyBorder="true" applyAlignment="true" applyProtection="false">
      <alignment horizontal="center" vertical="center" textRotation="0" wrapText="false" indent="0" shrinkToFit="false"/>
      <protection locked="true" hidden="false"/>
    </xf>
    <xf numFmtId="170" fontId="13" fillId="10" borderId="3" xfId="0" applyFont="true" applyBorder="true" applyAlignment="true" applyProtection="false">
      <alignment horizontal="center" vertical="center" textRotation="0" wrapText="false" indent="0" shrinkToFit="false"/>
      <protection locked="true" hidden="false"/>
    </xf>
    <xf numFmtId="164" fontId="13" fillId="3" borderId="3" xfId="0" applyFont="true" applyBorder="true" applyAlignment="true" applyProtection="false">
      <alignment horizontal="center" vertical="center" textRotation="0" wrapText="true" indent="0" shrinkToFit="false"/>
      <protection locked="true" hidden="false"/>
    </xf>
    <xf numFmtId="168" fontId="13" fillId="3" borderId="3" xfId="0" applyFont="true" applyBorder="true" applyAlignment="true" applyProtection="false">
      <alignment horizontal="center" vertical="center" textRotation="0" wrapText="false" indent="0" shrinkToFit="false"/>
      <protection locked="true" hidden="false"/>
    </xf>
    <xf numFmtId="164" fontId="18" fillId="10" borderId="3" xfId="0" applyFont="true" applyBorder="true" applyAlignment="true" applyProtection="false">
      <alignment horizontal="center" vertical="center" textRotation="0" wrapText="true" indent="0" shrinkToFit="false"/>
      <protection locked="true" hidden="false"/>
    </xf>
    <xf numFmtId="164" fontId="18" fillId="10" borderId="3" xfId="0" applyFont="true" applyBorder="true" applyAlignment="true" applyProtection="false">
      <alignment horizontal="center" vertical="center" textRotation="0" wrapText="true" indent="0" shrinkToFit="false"/>
      <protection locked="true" hidden="false"/>
    </xf>
    <xf numFmtId="164" fontId="13" fillId="10" borderId="3" xfId="0" applyFont="true" applyBorder="true" applyAlignment="true" applyProtection="false">
      <alignment horizontal="center" vertical="center" textRotation="0" wrapText="true" indent="0" shrinkToFit="false"/>
      <protection locked="true" hidden="false"/>
    </xf>
    <xf numFmtId="164" fontId="19" fillId="3" borderId="3" xfId="0" applyFont="true" applyBorder="true" applyAlignment="true" applyProtection="false">
      <alignment horizontal="center" vertical="center" textRotation="0" wrapText="false" indent="0" shrinkToFit="false"/>
      <protection locked="true" hidden="false"/>
    </xf>
    <xf numFmtId="164" fontId="20" fillId="3" borderId="3" xfId="0" applyFont="true" applyBorder="true" applyAlignment="true" applyProtection="false">
      <alignment horizontal="center" vertical="center" textRotation="0" wrapText="false" indent="0" shrinkToFit="false"/>
      <protection locked="true" hidden="false"/>
    </xf>
    <xf numFmtId="164" fontId="19" fillId="9" borderId="3" xfId="0" applyFont="true" applyBorder="true" applyAlignment="true" applyProtection="false">
      <alignment horizontal="center" vertical="center" textRotation="0" wrapText="false" indent="0" shrinkToFit="false"/>
      <protection locked="true" hidden="false"/>
    </xf>
    <xf numFmtId="164" fontId="19" fillId="10" borderId="3" xfId="0" applyFont="true" applyBorder="true" applyAlignment="true" applyProtection="false">
      <alignment horizontal="center" vertical="center" textRotation="0" wrapText="false" indent="0" shrinkToFit="false"/>
      <protection locked="true" hidden="false"/>
    </xf>
    <xf numFmtId="164" fontId="21" fillId="9" borderId="3" xfId="0" applyFont="true" applyBorder="true" applyAlignment="true" applyProtection="false">
      <alignment horizontal="center" vertical="center" textRotation="0" wrapText="false" indent="0" shrinkToFit="false"/>
      <protection locked="true" hidden="false"/>
    </xf>
    <xf numFmtId="164" fontId="17" fillId="11" borderId="4" xfId="0" applyFont="true" applyBorder="true" applyAlignment="true" applyProtection="false">
      <alignment horizontal="center" vertical="center" textRotation="0" wrapText="false" indent="0" shrinkToFit="false"/>
      <protection locked="true" hidden="false"/>
    </xf>
    <xf numFmtId="164" fontId="20" fillId="3" borderId="1" xfId="0" applyFont="true" applyBorder="true" applyAlignment="true" applyProtection="false">
      <alignment horizontal="center" vertical="center" textRotation="0" wrapText="false" indent="0" shrinkToFit="false"/>
      <protection locked="true" hidden="false"/>
    </xf>
    <xf numFmtId="164" fontId="22" fillId="3" borderId="3" xfId="0" applyFont="true" applyBorder="true" applyAlignment="true" applyProtection="false">
      <alignment horizontal="center" vertical="center" textRotation="0" wrapText="false" indent="0" shrinkToFit="false"/>
      <protection locked="true" hidden="false"/>
    </xf>
    <xf numFmtId="169" fontId="13" fillId="9" borderId="3" xfId="0" applyFont="true" applyBorder="tru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center" vertical="center" textRotation="0" wrapText="false" indent="0" shrinkToFit="false"/>
      <protection locked="true" hidden="false"/>
    </xf>
    <xf numFmtId="164" fontId="20" fillId="4" borderId="3" xfId="0" applyFont="true" applyBorder="true" applyAlignment="true" applyProtection="false">
      <alignment horizontal="center" vertical="center" textRotation="0" wrapText="false" indent="0" shrinkToFit="false"/>
      <protection locked="true" hidden="false"/>
    </xf>
    <xf numFmtId="164" fontId="15" fillId="4" borderId="3" xfId="0" applyFont="true" applyBorder="true" applyAlignment="true" applyProtection="false">
      <alignment horizontal="center" vertical="center" textRotation="0" wrapText="false" indent="0" shrinkToFit="false"/>
      <protection locked="true" hidden="false"/>
    </xf>
    <xf numFmtId="164" fontId="17" fillId="9" borderId="4" xfId="0" applyFont="true" applyBorder="true" applyAlignment="true" applyProtection="false">
      <alignment horizontal="center" vertical="center" textRotation="0" wrapText="false" indent="0" shrinkToFit="false"/>
      <protection locked="true" hidden="false"/>
    </xf>
    <xf numFmtId="164" fontId="19" fillId="12" borderId="3" xfId="0" applyFont="true" applyBorder="true" applyAlignment="true" applyProtection="false">
      <alignment horizontal="center" vertical="center" textRotation="0" wrapText="false" indent="0" shrinkToFit="false"/>
      <protection locked="true" hidden="false"/>
    </xf>
    <xf numFmtId="164" fontId="15" fillId="9" borderId="3" xfId="0" applyFont="true" applyBorder="true" applyAlignment="true" applyProtection="false">
      <alignment horizontal="center" vertical="center" textRotation="0" wrapText="true" indent="0" shrinkToFit="false"/>
      <protection locked="true" hidden="false"/>
    </xf>
    <xf numFmtId="164" fontId="15" fillId="13" borderId="3" xfId="0" applyFont="true" applyBorder="true" applyAlignment="true" applyProtection="false">
      <alignment horizontal="center" vertical="center" textRotation="0" wrapText="false" indent="0" shrinkToFit="false"/>
      <protection locked="true" hidden="false"/>
    </xf>
    <xf numFmtId="164" fontId="15" fillId="8" borderId="3" xfId="0" applyFont="true" applyBorder="true" applyAlignment="true" applyProtection="false">
      <alignment horizontal="center" vertical="center" textRotation="0" wrapText="false" indent="0" shrinkToFit="false"/>
      <protection locked="true" hidden="false"/>
    </xf>
    <xf numFmtId="169" fontId="15" fillId="9" borderId="3" xfId="0" applyFont="true" applyBorder="true" applyAlignment="true" applyProtection="false">
      <alignment horizontal="center" vertical="center" textRotation="0" wrapText="false" indent="0" shrinkToFit="false"/>
      <protection locked="true" hidden="false"/>
    </xf>
    <xf numFmtId="169" fontId="15" fillId="3" borderId="3" xfId="0" applyFont="true" applyBorder="true" applyAlignment="true" applyProtection="false">
      <alignment horizontal="center" vertical="center" textRotation="0" wrapText="false" indent="0" shrinkToFit="false"/>
      <protection locked="true" hidden="false"/>
    </xf>
    <xf numFmtId="164" fontId="21" fillId="3" borderId="3" xfId="0" applyFont="true" applyBorder="true" applyAlignment="true" applyProtection="false">
      <alignment horizontal="center" vertical="center" textRotation="0" wrapText="false" indent="0" shrinkToFit="false"/>
      <protection locked="true" hidden="false"/>
    </xf>
    <xf numFmtId="164" fontId="13" fillId="13" borderId="3" xfId="0" applyFont="true" applyBorder="true" applyAlignment="true" applyProtection="false">
      <alignment horizontal="center" vertical="center" textRotation="0" wrapText="false" indent="0" shrinkToFit="false"/>
      <protection locked="true" hidden="false"/>
    </xf>
    <xf numFmtId="170" fontId="15" fillId="3" borderId="3" xfId="0" applyFont="true" applyBorder="true" applyAlignment="true" applyProtection="false">
      <alignment horizontal="center" vertical="center" textRotation="0" wrapText="false" indent="0" shrinkToFit="false"/>
      <protection locked="true" hidden="false"/>
    </xf>
    <xf numFmtId="170" fontId="15" fillId="9" borderId="3" xfId="0" applyFont="true" applyBorder="true" applyAlignment="true" applyProtection="false">
      <alignment horizontal="center" vertical="center" textRotation="0" wrapText="false" indent="0" shrinkToFit="false"/>
      <protection locked="true" hidden="false"/>
    </xf>
    <xf numFmtId="164" fontId="24" fillId="9" borderId="3" xfId="0" applyFont="true" applyBorder="true" applyAlignment="true" applyProtection="false">
      <alignment horizontal="center" vertical="center" textRotation="0" wrapText="false" indent="0" shrinkToFit="false"/>
      <protection locked="true" hidden="false"/>
    </xf>
    <xf numFmtId="164" fontId="20" fillId="9" borderId="3" xfId="0" applyFont="true" applyBorder="true" applyAlignment="true" applyProtection="false">
      <alignment horizontal="center" vertical="center" textRotation="0" wrapText="false" indent="0" shrinkToFit="false"/>
      <protection locked="true" hidden="false"/>
    </xf>
    <xf numFmtId="164" fontId="15" fillId="3" borderId="3" xfId="0" applyFont="true" applyBorder="true" applyAlignment="true" applyProtection="false">
      <alignment horizontal="center" vertical="center" textRotation="0" wrapText="true" indent="0" shrinkToFit="false"/>
      <protection locked="true" hidden="false"/>
    </xf>
    <xf numFmtId="164" fontId="20" fillId="0" borderId="3" xfId="0" applyFont="true" applyBorder="true" applyAlignment="true" applyProtection="false">
      <alignment horizontal="center" vertical="center" textRotation="0" wrapText="false" indent="0" shrinkToFit="false"/>
      <protection locked="true" hidden="false"/>
    </xf>
    <xf numFmtId="164" fontId="24" fillId="3" borderId="3" xfId="0" applyFont="true" applyBorder="true" applyAlignment="true" applyProtection="false">
      <alignment horizontal="center" vertical="center" textRotation="0" wrapText="false" indent="0" shrinkToFit="false"/>
      <protection locked="true" hidden="false"/>
    </xf>
    <xf numFmtId="164" fontId="15" fillId="0" borderId="3"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center" vertical="center" textRotation="0" wrapText="false" indent="0" shrinkToFit="false"/>
      <protection locked="true" hidden="false"/>
    </xf>
    <xf numFmtId="164" fontId="15" fillId="9" borderId="0" xfId="0" applyFont="true" applyBorder="false" applyAlignment="true" applyProtection="false">
      <alignment horizontal="center" vertical="center" textRotation="0" wrapText="false" indent="0" shrinkToFit="false"/>
      <protection locked="true" hidden="false"/>
    </xf>
    <xf numFmtId="164" fontId="13" fillId="0" borderId="3" xfId="0" applyFont="true" applyBorder="true" applyAlignment="true" applyProtection="false">
      <alignment horizontal="center" vertical="center" textRotation="0" wrapText="false" indent="0" shrinkToFit="false"/>
      <protection locked="true" hidden="false"/>
    </xf>
    <xf numFmtId="164" fontId="25" fillId="10" borderId="4" xfId="0" applyFont="true" applyBorder="true" applyAlignment="true" applyProtection="false">
      <alignment horizontal="center" vertical="center" textRotation="0" wrapText="false" indent="0" shrinkToFit="false"/>
      <protection locked="true" hidden="false"/>
    </xf>
    <xf numFmtId="164" fontId="20" fillId="3" borderId="5" xfId="0" applyFont="true" applyBorder="true" applyAlignment="true" applyProtection="false">
      <alignment horizontal="center" vertical="center" textRotation="0" wrapText="false" indent="0" shrinkToFit="false"/>
      <protection locked="true" hidden="false"/>
    </xf>
    <xf numFmtId="164" fontId="26" fillId="4" borderId="3" xfId="0" applyFont="true" applyBorder="true" applyAlignment="true" applyProtection="false">
      <alignment horizontal="center" vertical="center" textRotation="0" wrapText="false" indent="0" shrinkToFit="false"/>
      <protection locked="true" hidden="false"/>
    </xf>
    <xf numFmtId="164" fontId="26" fillId="0" borderId="3" xfId="0" applyFont="true" applyBorder="true" applyAlignment="true" applyProtection="false">
      <alignment horizontal="center" vertical="center" textRotation="0" wrapText="false" indent="0" shrinkToFit="false"/>
      <protection locked="true" hidden="false"/>
    </xf>
    <xf numFmtId="164" fontId="17" fillId="4" borderId="3" xfId="0" applyFont="true" applyBorder="true" applyAlignment="true" applyProtection="false">
      <alignment horizontal="center" vertical="center" textRotation="0" wrapText="false" indent="0" shrinkToFit="false"/>
      <protection locked="true" hidden="false"/>
    </xf>
    <xf numFmtId="164" fontId="17" fillId="0" borderId="3" xfId="0" applyFont="true" applyBorder="true" applyAlignment="true" applyProtection="false">
      <alignment horizontal="center" vertical="center" textRotation="0" wrapText="false" indent="0" shrinkToFit="false"/>
      <protection locked="true" hidden="false"/>
    </xf>
    <xf numFmtId="164" fontId="22" fillId="0" borderId="3" xfId="0" applyFont="true" applyBorder="true" applyAlignment="true" applyProtection="false">
      <alignment horizontal="center" vertical="center" textRotation="0" wrapText="false" indent="0" shrinkToFit="false"/>
      <protection locked="true" hidden="false"/>
    </xf>
    <xf numFmtId="164" fontId="15" fillId="14" borderId="0" xfId="0" applyFont="true" applyBorder="false" applyAlignment="true" applyProtection="false">
      <alignment horizontal="center" vertical="center" textRotation="0" wrapText="false" indent="0" shrinkToFit="false"/>
      <protection locked="true" hidden="false"/>
    </xf>
    <xf numFmtId="164" fontId="15" fillId="14" borderId="3" xfId="0" applyFont="true" applyBorder="true" applyAlignment="true" applyProtection="false">
      <alignment horizontal="center" vertical="center" textRotation="0" wrapText="false" indent="0" shrinkToFit="false"/>
      <protection locked="true" hidden="false"/>
    </xf>
    <xf numFmtId="170" fontId="15" fillId="14" borderId="3" xfId="0" applyFont="true" applyBorder="true" applyAlignment="true" applyProtection="false">
      <alignment horizontal="center" vertical="center" textRotation="0" wrapText="false" indent="0" shrinkToFit="false"/>
      <protection locked="true" hidden="false"/>
    </xf>
    <xf numFmtId="164" fontId="14" fillId="14" borderId="3" xfId="0" applyFont="true" applyBorder="true" applyAlignment="true" applyProtection="false">
      <alignment horizontal="center" vertical="center" textRotation="0" wrapText="true" indent="0" shrinkToFit="false"/>
      <protection locked="true" hidden="false"/>
    </xf>
    <xf numFmtId="164" fontId="14" fillId="14" borderId="3" xfId="0" applyFont="true" applyBorder="true" applyAlignment="true" applyProtection="false">
      <alignment horizontal="center" vertical="center" textRotation="0" wrapText="true" indent="0" shrinkToFit="false"/>
      <protection locked="true" hidden="false"/>
    </xf>
    <xf numFmtId="167" fontId="13" fillId="14" borderId="3" xfId="0" applyFont="true" applyBorder="true" applyAlignment="true" applyProtection="false">
      <alignment horizontal="center" vertical="center" textRotation="0" wrapText="false" indent="0" shrinkToFit="false"/>
      <protection locked="true" hidden="false"/>
    </xf>
    <xf numFmtId="164" fontId="19" fillId="14" borderId="3" xfId="0" applyFont="true" applyBorder="true" applyAlignment="true" applyProtection="false">
      <alignment horizontal="center" vertical="center" textRotation="0" wrapText="false" indent="0" shrinkToFit="false"/>
      <protection locked="true" hidden="false"/>
    </xf>
    <xf numFmtId="168" fontId="15" fillId="0" borderId="3" xfId="0" applyFont="true" applyBorder="true" applyAlignment="true" applyProtection="false">
      <alignment horizontal="center" vertical="center" textRotation="0" wrapText="false" indent="0" shrinkToFit="false"/>
      <protection locked="true" hidden="false"/>
    </xf>
    <xf numFmtId="164" fontId="15" fillId="10" borderId="0" xfId="0" applyFont="true" applyBorder="false" applyAlignment="true" applyProtection="false">
      <alignment horizontal="center" vertical="center" textRotation="0" wrapText="false" indent="0" shrinkToFit="false"/>
      <protection locked="true" hidden="false"/>
    </xf>
    <xf numFmtId="168" fontId="15" fillId="10" borderId="3" xfId="0" applyFont="true" applyBorder="true" applyAlignment="true" applyProtection="false">
      <alignment horizontal="center" vertical="center" textRotation="0" wrapText="false" indent="0" shrinkToFit="false"/>
      <protection locked="true" hidden="false"/>
    </xf>
    <xf numFmtId="164" fontId="20" fillId="7" borderId="3"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true" applyProtection="false">
      <alignment horizontal="center" vertical="center" textRotation="0" wrapText="false" indent="0" shrinkToFit="false"/>
      <protection locked="true" hidden="false"/>
    </xf>
    <xf numFmtId="168" fontId="15" fillId="3" borderId="3" xfId="0" applyFont="true" applyBorder="true" applyAlignment="true" applyProtection="false">
      <alignment horizontal="center" vertical="center" textRotation="0" wrapText="false" indent="0" shrinkToFit="false"/>
      <protection locked="true" hidden="false"/>
    </xf>
    <xf numFmtId="167" fontId="13" fillId="3" borderId="3"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7" fillId="3" borderId="3" xfId="0" applyFont="true" applyBorder="true" applyAlignment="true" applyProtection="false">
      <alignment horizontal="center" vertical="center" textRotation="0" wrapText="false" indent="0" shrinkToFit="false"/>
      <protection locked="true" hidden="false"/>
    </xf>
    <xf numFmtId="169" fontId="15" fillId="0" borderId="3" xfId="0" applyFont="true" applyBorder="true" applyAlignment="true" applyProtection="false">
      <alignment horizontal="center" vertical="center" textRotation="0" wrapText="false" indent="0" shrinkToFit="false"/>
      <protection locked="true" hidden="false"/>
    </xf>
    <xf numFmtId="167" fontId="15" fillId="4" borderId="3" xfId="0" applyFont="true" applyBorder="true" applyAlignment="true" applyProtection="false">
      <alignment horizontal="center" vertical="center" textRotation="0" wrapText="false" indent="0" shrinkToFit="false"/>
      <protection locked="true" hidden="false"/>
    </xf>
    <xf numFmtId="164" fontId="27" fillId="10" borderId="3" xfId="0" applyFont="true" applyBorder="true" applyAlignment="true" applyProtection="false">
      <alignment horizontal="center" vertical="center" textRotation="0" wrapText="false" indent="0" shrinkToFit="false"/>
      <protection locked="true" hidden="false"/>
    </xf>
    <xf numFmtId="164" fontId="13" fillId="10" borderId="4" xfId="0" applyFont="true" applyBorder="true" applyAlignment="true" applyProtection="false">
      <alignment horizontal="center" vertical="center" textRotation="0" wrapText="false" indent="0" shrinkToFit="false"/>
      <protection locked="true" hidden="false"/>
    </xf>
    <xf numFmtId="164" fontId="28" fillId="3" borderId="3" xfId="0" applyFont="true" applyBorder="true" applyAlignment="true" applyProtection="false">
      <alignment horizontal="center" vertical="center" textRotation="0" wrapText="false" indent="0" shrinkToFit="false"/>
      <protection locked="true" hidden="false"/>
    </xf>
    <xf numFmtId="164" fontId="17" fillId="3" borderId="3" xfId="0" applyFont="true" applyBorder="true" applyAlignment="true" applyProtection="false">
      <alignment horizontal="center" vertical="center" textRotation="0" wrapText="true" indent="0" shrinkToFit="false"/>
      <protection locked="true" hidden="false"/>
    </xf>
    <xf numFmtId="164" fontId="29" fillId="0" borderId="3" xfId="0" applyFont="true" applyBorder="true" applyAlignment="true" applyProtection="false">
      <alignment horizontal="center" vertical="center" textRotation="0" wrapText="false" indent="0" shrinkToFit="false"/>
      <protection locked="true" hidden="false"/>
    </xf>
    <xf numFmtId="164" fontId="30" fillId="0" borderId="3" xfId="0" applyFont="true" applyBorder="true" applyAlignment="true" applyProtection="false">
      <alignment horizontal="center" vertical="center" textRotation="0" wrapText="false" indent="0" shrinkToFit="false"/>
      <protection locked="true" hidden="false"/>
    </xf>
    <xf numFmtId="170" fontId="15" fillId="0" borderId="3" xfId="0" applyFont="true" applyBorder="true" applyAlignment="true" applyProtection="false">
      <alignment horizontal="center" vertical="center" textRotation="0" wrapText="false" indent="0" shrinkToFit="false"/>
      <protection locked="true" hidden="false"/>
    </xf>
    <xf numFmtId="164" fontId="27" fillId="0" borderId="3" xfId="0" applyFont="true" applyBorder="true" applyAlignment="true" applyProtection="false">
      <alignment horizontal="center" vertical="center" textRotation="0" wrapText="false" indent="0" shrinkToFit="false"/>
      <protection locked="true" hidden="false"/>
    </xf>
    <xf numFmtId="164" fontId="31" fillId="0" borderId="3" xfId="0" applyFont="true" applyBorder="true" applyAlignment="true" applyProtection="false">
      <alignment horizontal="center" vertical="center" textRotation="0" wrapText="false" indent="0" shrinkToFit="false"/>
      <protection locked="true" hidden="false"/>
    </xf>
    <xf numFmtId="170" fontId="15" fillId="10" borderId="3" xfId="0" applyFont="true" applyBorder="true" applyAlignment="true" applyProtection="false">
      <alignment horizontal="center" vertical="center" textRotation="0" wrapText="false" indent="0" shrinkToFit="false"/>
      <protection locked="true" hidden="false"/>
    </xf>
    <xf numFmtId="171" fontId="14" fillId="10" borderId="3" xfId="0" applyFont="true" applyBorder="true" applyAlignment="true" applyProtection="false">
      <alignment horizontal="center" vertical="center" textRotation="0" wrapText="true" indent="0" shrinkToFit="false"/>
      <protection locked="true" hidden="false"/>
    </xf>
    <xf numFmtId="169" fontId="15" fillId="10" borderId="3"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bottom" textRotation="0" wrapText="false" indent="0" shrinkToFit="false"/>
      <protection locked="true" hidden="false"/>
    </xf>
    <xf numFmtId="164" fontId="27" fillId="3" borderId="3" xfId="0" applyFont="true" applyBorder="true" applyAlignment="true" applyProtection="false">
      <alignment horizontal="center" vertical="center" textRotation="0" wrapText="false" indent="0" shrinkToFit="false"/>
      <protection locked="true" hidden="false"/>
    </xf>
    <xf numFmtId="164" fontId="14" fillId="4" borderId="3" xfId="0" applyFont="true" applyBorder="true" applyAlignment="true" applyProtection="false">
      <alignment horizontal="center" vertical="center" textRotation="0" wrapText="false" indent="0" shrinkToFit="false"/>
      <protection locked="true" hidden="false"/>
    </xf>
    <xf numFmtId="164" fontId="14" fillId="0" borderId="3"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20" fillId="0" borderId="5" xfId="0" applyFont="true" applyBorder="true" applyAlignment="true" applyProtection="false">
      <alignment horizontal="center" vertical="center" textRotation="0" wrapText="false" indent="0" shrinkToFit="false"/>
      <protection locked="true" hidden="false"/>
    </xf>
    <xf numFmtId="167" fontId="15" fillId="6" borderId="3" xfId="0" applyFont="true" applyBorder="true" applyAlignment="true" applyProtection="false">
      <alignment horizontal="center" vertical="center" textRotation="0" wrapText="false" indent="0" shrinkToFit="false"/>
      <protection locked="true" hidden="false"/>
    </xf>
    <xf numFmtId="164" fontId="22" fillId="0" borderId="5" xfId="0" applyFont="true" applyBorder="true" applyAlignment="true" applyProtection="false">
      <alignment horizontal="center" vertical="center" textRotation="0" wrapText="false" indent="0" shrinkToFit="false"/>
      <protection locked="true" hidden="false"/>
    </xf>
    <xf numFmtId="164" fontId="20" fillId="3" borderId="3" xfId="0" applyFont="true" applyBorder="true" applyAlignment="true" applyProtection="false">
      <alignment horizontal="center" vertical="center" textRotation="0" wrapText="true" indent="0" shrinkToFit="false"/>
      <protection locked="true" hidden="false"/>
    </xf>
    <xf numFmtId="164" fontId="20" fillId="0" borderId="6" xfId="0" applyFont="true" applyBorder="true" applyAlignment="true" applyProtection="false">
      <alignment horizontal="center" vertical="center" textRotation="0" wrapText="false" indent="0" shrinkToFit="false"/>
      <protection locked="true" hidden="false"/>
    </xf>
    <xf numFmtId="164" fontId="22" fillId="0" borderId="6" xfId="0" applyFont="true" applyBorder="true" applyAlignment="true" applyProtection="false">
      <alignment horizontal="center" vertical="center" textRotation="0" wrapText="false" indent="0" shrinkToFit="false"/>
      <protection locked="true" hidden="false"/>
    </xf>
    <xf numFmtId="164" fontId="27" fillId="3" borderId="5" xfId="0" applyFont="true" applyBorder="true" applyAlignment="true" applyProtection="false">
      <alignment horizontal="center" vertical="center" textRotation="0" wrapText="false" indent="0" shrinkToFit="false"/>
      <protection locked="true" hidden="false"/>
    </xf>
    <xf numFmtId="164" fontId="17" fillId="9" borderId="3" xfId="0" applyFont="true" applyBorder="true" applyAlignment="true" applyProtection="false">
      <alignment horizontal="center" vertical="center" textRotation="0" wrapText="false" indent="0" shrinkToFit="false"/>
      <protection locked="true" hidden="false"/>
    </xf>
    <xf numFmtId="164" fontId="17" fillId="3" borderId="7" xfId="0" applyFont="true" applyBorder="true" applyAlignment="true" applyProtection="false">
      <alignment horizontal="center" vertical="center" textRotation="0" wrapText="false" indent="0" shrinkToFit="false"/>
      <protection locked="true" hidden="false"/>
    </xf>
    <xf numFmtId="164" fontId="14" fillId="3" borderId="5" xfId="0" applyFont="true" applyBorder="true" applyAlignment="true" applyProtection="false">
      <alignment horizontal="center" vertical="center" textRotation="0" wrapText="false" indent="0" shrinkToFit="false"/>
      <protection locked="true" hidden="false"/>
    </xf>
    <xf numFmtId="164" fontId="28" fillId="0" borderId="5" xfId="0" applyFont="true" applyBorder="true" applyAlignment="true" applyProtection="false">
      <alignment horizontal="center" vertical="center" textRotation="0" wrapText="false" indent="0" shrinkToFit="false"/>
      <protection locked="true" hidden="false"/>
    </xf>
    <xf numFmtId="164" fontId="32" fillId="3" borderId="0" xfId="0" applyFont="true" applyBorder="false" applyAlignment="true" applyProtection="false">
      <alignment horizontal="center" vertical="center" textRotation="0" wrapText="false" indent="0" shrinkToFit="false"/>
      <protection locked="true" hidden="false"/>
    </xf>
    <xf numFmtId="164" fontId="17" fillId="3" borderId="5" xfId="0" applyFont="true" applyBorder="true" applyAlignment="true" applyProtection="false">
      <alignment horizontal="center" vertical="center" textRotation="0" wrapText="false" indent="0" shrinkToFit="false"/>
      <protection locked="true" hidden="false"/>
    </xf>
    <xf numFmtId="164" fontId="17" fillId="3" borderId="8" xfId="0" applyFont="true" applyBorder="true" applyAlignment="true" applyProtection="false">
      <alignment horizontal="center" vertical="center" textRotation="0" wrapText="false" indent="0" shrinkToFit="false"/>
      <protection locked="true" hidden="false"/>
    </xf>
    <xf numFmtId="164" fontId="19" fillId="3" borderId="5" xfId="0" applyFont="true" applyBorder="true" applyAlignment="true" applyProtection="false">
      <alignment horizontal="center" vertical="center" textRotation="0" wrapText="false" indent="0" shrinkToFit="false"/>
      <protection locked="true" hidden="false"/>
    </xf>
    <xf numFmtId="164" fontId="18" fillId="3" borderId="5" xfId="0" applyFont="true" applyBorder="true" applyAlignment="true" applyProtection="false">
      <alignment horizontal="center" vertical="center" textRotation="0" wrapText="false" indent="0" shrinkToFit="false"/>
      <protection locked="true" hidden="false"/>
    </xf>
    <xf numFmtId="164" fontId="18" fillId="3" borderId="6" xfId="0" applyFont="true" applyBorder="true" applyAlignment="true" applyProtection="false">
      <alignment horizontal="center" vertical="center" textRotation="0" wrapText="false" indent="0" shrinkToFit="false"/>
      <protection locked="true" hidden="false"/>
    </xf>
    <xf numFmtId="164" fontId="14" fillId="3" borderId="8" xfId="0" applyFont="true" applyBorder="true" applyAlignment="true" applyProtection="false">
      <alignment horizontal="center" vertical="center" textRotation="0" wrapText="false" indent="0" shrinkToFit="false"/>
      <protection locked="true" hidden="false"/>
    </xf>
    <xf numFmtId="171" fontId="13" fillId="4" borderId="3"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true" applyProtection="false">
      <alignment horizontal="center" vertical="center" textRotation="0" wrapText="true" indent="0" shrinkToFit="false"/>
      <protection locked="true" hidden="false"/>
    </xf>
    <xf numFmtId="170" fontId="13" fillId="3" borderId="3" xfId="0" applyFont="true" applyBorder="true" applyAlignment="true" applyProtection="false">
      <alignment horizontal="center" vertical="center" textRotation="0" wrapText="true" indent="0" shrinkToFit="false"/>
      <protection locked="true" hidden="false"/>
    </xf>
    <xf numFmtId="171" fontId="13" fillId="4" borderId="3" xfId="0" applyFont="true" applyBorder="true" applyAlignment="true" applyProtection="false">
      <alignment horizontal="center" vertical="center" textRotation="0" wrapText="true" indent="0" shrinkToFit="false"/>
      <protection locked="true" hidden="false"/>
    </xf>
    <xf numFmtId="167" fontId="13" fillId="6" borderId="3" xfId="0" applyFont="true" applyBorder="true" applyAlignment="true" applyProtection="false">
      <alignment horizontal="center" vertical="center" textRotation="0" wrapText="true" indent="0" shrinkToFit="false"/>
      <protection locked="true" hidden="false"/>
    </xf>
    <xf numFmtId="164" fontId="13" fillId="4" borderId="3" xfId="0" applyFont="true" applyBorder="true" applyAlignment="true" applyProtection="false">
      <alignment horizontal="center" vertical="center" textRotation="0" wrapText="true" indent="0" shrinkToFit="false"/>
      <protection locked="true" hidden="false"/>
    </xf>
    <xf numFmtId="164" fontId="16" fillId="3" borderId="3" xfId="0" applyFont="true" applyBorder="true" applyAlignment="true" applyProtection="false">
      <alignment horizontal="center" vertical="center" textRotation="0" wrapText="true" indent="0" shrinkToFit="false"/>
      <protection locked="true" hidden="false"/>
    </xf>
    <xf numFmtId="164" fontId="15" fillId="7" borderId="3" xfId="0" applyFont="true" applyBorder="true" applyAlignment="true" applyProtection="false">
      <alignment horizontal="center" vertical="center" textRotation="0" wrapText="true" indent="0" shrinkToFit="false"/>
      <protection locked="true" hidden="false"/>
    </xf>
    <xf numFmtId="164" fontId="13" fillId="7" borderId="3" xfId="0" applyFont="true" applyBorder="true" applyAlignment="true" applyProtection="false">
      <alignment horizontal="center" vertical="center" textRotation="0" wrapText="true" indent="0" shrinkToFit="false"/>
      <protection locked="true" hidden="false"/>
    </xf>
    <xf numFmtId="164" fontId="17" fillId="3" borderId="4" xfId="0" applyFont="true" applyBorder="true" applyAlignment="true" applyProtection="false">
      <alignment horizontal="center" vertical="center" textRotation="0" wrapText="true" indent="0" shrinkToFit="false"/>
      <protection locked="true" hidden="false"/>
    </xf>
    <xf numFmtId="171" fontId="15" fillId="4" borderId="3"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13" fillId="8" borderId="3" xfId="0" applyFont="true" applyBorder="true" applyAlignment="true" applyProtection="false">
      <alignment horizontal="center" vertical="center" textRotation="0" wrapText="true" indent="0" shrinkToFit="false"/>
      <protection locked="true" hidden="false"/>
    </xf>
    <xf numFmtId="171" fontId="20" fillId="4" borderId="3" xfId="0" applyFont="true" applyBorder="true" applyAlignment="true" applyProtection="false">
      <alignment horizontal="center" vertical="center" textRotation="0" wrapText="false" indent="0" shrinkToFit="false"/>
      <protection locked="true" hidden="false"/>
    </xf>
    <xf numFmtId="164" fontId="20" fillId="4" borderId="3" xfId="0" applyFont="true" applyBorder="true" applyAlignment="true" applyProtection="false">
      <alignment horizontal="center" vertical="center" textRotation="0" wrapText="true" indent="0" shrinkToFit="false"/>
      <protection locked="true" hidden="false"/>
    </xf>
    <xf numFmtId="167" fontId="20" fillId="6" borderId="3" xfId="0" applyFont="true" applyBorder="true" applyAlignment="true" applyProtection="false">
      <alignment horizontal="center" vertical="center" textRotation="0" wrapText="false" indent="0" shrinkToFit="false"/>
      <protection locked="true" hidden="false"/>
    </xf>
    <xf numFmtId="164" fontId="30" fillId="3" borderId="3" xfId="0" applyFont="true" applyBorder="true" applyAlignment="true" applyProtection="false">
      <alignment horizontal="center" vertical="center" textRotation="0" wrapText="false" indent="0" shrinkToFit="false"/>
      <protection locked="true" hidden="false"/>
    </xf>
    <xf numFmtId="164" fontId="20" fillId="3" borderId="4" xfId="0" applyFont="true" applyBorder="true" applyAlignment="true" applyProtection="false">
      <alignment horizontal="center" vertical="center" textRotation="0" wrapText="false" indent="0" shrinkToFit="false"/>
      <protection locked="true" hidden="false"/>
    </xf>
    <xf numFmtId="164" fontId="20" fillId="8" borderId="3" xfId="0" applyFont="true" applyBorder="true" applyAlignment="true" applyProtection="false">
      <alignment horizontal="center" vertical="center" textRotation="0" wrapText="false" indent="0" shrinkToFit="false"/>
      <protection locked="true" hidden="false"/>
    </xf>
    <xf numFmtId="164" fontId="20" fillId="3" borderId="0" xfId="0" applyFont="true" applyBorder="false" applyAlignment="true" applyProtection="false">
      <alignment horizontal="center" vertical="center" textRotation="0" wrapText="false" indent="0" shrinkToFit="false"/>
      <protection locked="true" hidden="false"/>
    </xf>
    <xf numFmtId="170" fontId="20" fillId="3" borderId="3" xfId="0" applyFont="true" applyBorder="true" applyAlignment="true" applyProtection="false">
      <alignment horizontal="center" vertical="center" textRotation="0" wrapText="false" indent="0" shrinkToFit="false"/>
      <protection locked="true" hidden="false"/>
    </xf>
    <xf numFmtId="164" fontId="20" fillId="10" borderId="0" xfId="0" applyFont="true" applyBorder="false" applyAlignment="true" applyProtection="false">
      <alignment horizontal="center" vertical="center" textRotation="0" wrapText="false" indent="0" shrinkToFit="false"/>
      <protection locked="true" hidden="false"/>
    </xf>
    <xf numFmtId="164" fontId="20" fillId="10" borderId="3" xfId="0" applyFont="true" applyBorder="true" applyAlignment="true" applyProtection="false">
      <alignment horizontal="center" vertical="center" textRotation="0" wrapText="false" indent="0" shrinkToFit="false"/>
      <protection locked="true" hidden="false"/>
    </xf>
    <xf numFmtId="170" fontId="20" fillId="10" borderId="3" xfId="0" applyFont="true" applyBorder="true" applyAlignment="true" applyProtection="false">
      <alignment horizontal="center" vertical="center" textRotation="0" wrapText="false" indent="0" shrinkToFit="false"/>
      <protection locked="true" hidden="false"/>
    </xf>
    <xf numFmtId="171" fontId="20" fillId="10" borderId="3" xfId="0" applyFont="true" applyBorder="true" applyAlignment="true" applyProtection="false">
      <alignment horizontal="center" vertical="center" textRotation="0" wrapText="false" indent="0" shrinkToFit="false"/>
      <protection locked="true" hidden="false"/>
    </xf>
    <xf numFmtId="164" fontId="20" fillId="10" borderId="3" xfId="0" applyFont="true" applyBorder="true" applyAlignment="true" applyProtection="false">
      <alignment horizontal="center" vertical="center" textRotation="0" wrapText="true" indent="0" shrinkToFit="false"/>
      <protection locked="true" hidden="false"/>
    </xf>
    <xf numFmtId="167" fontId="20" fillId="10" borderId="3" xfId="0" applyFont="true" applyBorder="true" applyAlignment="true" applyProtection="false">
      <alignment horizontal="center" vertical="center" textRotation="0" wrapText="false" indent="0" shrinkToFit="false"/>
      <protection locked="true" hidden="false"/>
    </xf>
    <xf numFmtId="164" fontId="30" fillId="10" borderId="3" xfId="0" applyFont="true" applyBorder="true" applyAlignment="true" applyProtection="false">
      <alignment horizontal="center" vertical="center" textRotation="0" wrapText="false" indent="0" shrinkToFit="false"/>
      <protection locked="true" hidden="false"/>
    </xf>
    <xf numFmtId="164" fontId="20" fillId="10" borderId="4" xfId="0" applyFont="true" applyBorder="true" applyAlignment="true" applyProtection="false">
      <alignment horizontal="center" vertical="center" textRotation="0" wrapText="true" indent="0" shrinkToFit="false"/>
      <protection locked="true" hidden="false"/>
    </xf>
    <xf numFmtId="169" fontId="20" fillId="3" borderId="3" xfId="0" applyFont="true" applyBorder="true" applyAlignment="true" applyProtection="false">
      <alignment horizontal="center" vertical="center" textRotation="0" wrapText="false" indent="0" shrinkToFit="false"/>
      <protection locked="true" hidden="false"/>
    </xf>
    <xf numFmtId="164" fontId="33" fillId="3" borderId="4" xfId="0" applyFont="true" applyBorder="true" applyAlignment="true" applyProtection="false">
      <alignment horizontal="center" vertical="center" textRotation="0" wrapText="false" indent="0" shrinkToFit="false"/>
      <protection locked="true" hidden="false"/>
    </xf>
    <xf numFmtId="164" fontId="20" fillId="3" borderId="4" xfId="0" applyFont="true" applyBorder="true" applyAlignment="true" applyProtection="false">
      <alignment horizontal="center" vertical="center" textRotation="0" wrapText="true" indent="0" shrinkToFit="false"/>
      <protection locked="true" hidden="false"/>
    </xf>
    <xf numFmtId="164" fontId="33" fillId="3" borderId="3" xfId="0" applyFont="true" applyBorder="true" applyAlignment="true" applyProtection="false">
      <alignment horizontal="center" vertical="center" textRotation="0" wrapText="false" indent="0" shrinkToFit="false"/>
      <protection locked="true" hidden="false"/>
    </xf>
    <xf numFmtId="164" fontId="34" fillId="0" borderId="5"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35" fillId="3" borderId="0" xfId="0" applyFont="true" applyBorder="false" applyAlignment="true" applyProtection="false">
      <alignment horizontal="center" vertical="bottom" textRotation="0" wrapText="false" indent="0" shrinkToFit="false"/>
      <protection locked="true" hidden="false"/>
    </xf>
    <xf numFmtId="164" fontId="20" fillId="3" borderId="0" xfId="0" applyFont="true" applyBorder="false" applyAlignment="true" applyProtection="false">
      <alignment horizontal="center" vertical="bottom" textRotation="0" wrapText="false" indent="0" shrinkToFit="false"/>
      <protection locked="true" hidden="false"/>
    </xf>
    <xf numFmtId="164" fontId="20" fillId="3" borderId="3" xfId="0" applyFont="true" applyBorder="true" applyAlignment="true" applyProtection="false">
      <alignment horizontal="center" vertical="bottom" textRotation="0" wrapText="false" indent="0" shrinkToFit="false"/>
      <protection locked="true" hidden="false"/>
    </xf>
    <xf numFmtId="170" fontId="20" fillId="3" borderId="3" xfId="0" applyFont="true" applyBorder="true" applyAlignment="true" applyProtection="false">
      <alignment horizontal="center" vertical="bottom" textRotation="0" wrapText="false" indent="0" shrinkToFit="false"/>
      <protection locked="true" hidden="false"/>
    </xf>
    <xf numFmtId="171" fontId="20" fillId="4" borderId="3" xfId="0" applyFont="true" applyBorder="true" applyAlignment="true" applyProtection="false">
      <alignment horizontal="center" vertical="bottom" textRotation="0" wrapText="false" indent="0" shrinkToFit="false"/>
      <protection locked="true" hidden="false"/>
    </xf>
    <xf numFmtId="164" fontId="20" fillId="4" borderId="3" xfId="0" applyFont="true" applyBorder="true" applyAlignment="true" applyProtection="false">
      <alignment horizontal="center" vertical="bottom" textRotation="0" wrapText="true" indent="0" shrinkToFit="false"/>
      <protection locked="true" hidden="false"/>
    </xf>
    <xf numFmtId="164" fontId="20" fillId="3" borderId="3" xfId="0" applyFont="true" applyBorder="true" applyAlignment="false" applyProtection="false">
      <alignment horizontal="general" vertical="bottom" textRotation="0" wrapText="false" indent="0" shrinkToFit="false"/>
      <protection locked="true" hidden="false"/>
    </xf>
    <xf numFmtId="167" fontId="20" fillId="6" borderId="3" xfId="0" applyFont="true" applyBorder="true" applyAlignment="true" applyProtection="false">
      <alignment horizontal="center" vertical="bottom" textRotation="0" wrapText="false" indent="0" shrinkToFit="false"/>
      <protection locked="true" hidden="false"/>
    </xf>
    <xf numFmtId="164" fontId="20" fillId="4" borderId="3" xfId="0" applyFont="true" applyBorder="true" applyAlignment="false" applyProtection="false">
      <alignment horizontal="general" vertical="bottom" textRotation="0" wrapText="false" indent="0" shrinkToFit="false"/>
      <protection locked="true" hidden="false"/>
    </xf>
    <xf numFmtId="164" fontId="28" fillId="3" borderId="3" xfId="0" applyFont="true" applyBorder="true" applyAlignment="true" applyProtection="false">
      <alignment horizontal="center" vertical="bottom" textRotation="0" wrapText="false" indent="0" shrinkToFit="false"/>
      <protection locked="true" hidden="false"/>
    </xf>
    <xf numFmtId="164" fontId="20" fillId="9" borderId="3" xfId="0" applyFont="true" applyBorder="true" applyAlignment="true" applyProtection="false">
      <alignment horizontal="center" vertical="bottom" textRotation="0" wrapText="false" indent="0" shrinkToFit="false"/>
      <protection locked="true" hidden="false"/>
    </xf>
    <xf numFmtId="164" fontId="20" fillId="9" borderId="3" xfId="0" applyFont="true" applyBorder="true" applyAlignment="false" applyProtection="false">
      <alignment horizontal="general" vertical="bottom" textRotation="0" wrapText="false" indent="0" shrinkToFit="false"/>
      <protection locked="true" hidden="false"/>
    </xf>
    <xf numFmtId="164" fontId="15" fillId="7" borderId="3" xfId="0" applyFont="true" applyBorder="true" applyAlignment="true" applyProtection="false">
      <alignment horizontal="center" vertical="bottom" textRotation="0" wrapText="false" indent="0" shrinkToFit="false"/>
      <protection locked="true" hidden="false"/>
    </xf>
    <xf numFmtId="164" fontId="20" fillId="7" borderId="3" xfId="0" applyFont="true" applyBorder="true" applyAlignment="true" applyProtection="false">
      <alignment horizontal="center" vertical="bottom" textRotation="0" wrapText="false" indent="0" shrinkToFit="false"/>
      <protection locked="true" hidden="false"/>
    </xf>
    <xf numFmtId="164" fontId="20" fillId="3" borderId="4" xfId="0" applyFont="true" applyBorder="true" applyAlignment="false" applyProtection="false">
      <alignment horizontal="general" vertical="bottom" textRotation="0" wrapText="false" indent="0" shrinkToFit="false"/>
      <protection locked="true" hidden="false"/>
    </xf>
    <xf numFmtId="164" fontId="20" fillId="8" borderId="3" xfId="0" applyFont="true" applyBorder="true" applyAlignment="true" applyProtection="false">
      <alignment horizontal="center" vertical="bottom" textRotation="0" wrapText="false" indent="0" shrinkToFit="false"/>
      <protection locked="true" hidden="false"/>
    </xf>
    <xf numFmtId="164" fontId="20" fillId="0" borderId="5" xfId="0" applyFont="true" applyBorder="true" applyAlignment="true" applyProtection="false">
      <alignment horizontal="general" vertical="bottom" textRotation="0" wrapText="false" indent="0" shrinkToFit="false"/>
      <protection locked="true" hidden="false"/>
    </xf>
    <xf numFmtId="164" fontId="22" fillId="0" borderId="5" xfId="0" applyFont="true" applyBorder="true" applyAlignment="true" applyProtection="false">
      <alignment horizontal="general" vertical="bottom" textRotation="0" wrapText="false" indent="0" shrinkToFit="false"/>
      <protection locked="true" hidden="false"/>
    </xf>
    <xf numFmtId="164" fontId="20" fillId="0" borderId="5" xfId="0" applyFont="true" applyBorder="true" applyAlignment="true" applyProtection="false">
      <alignment horizontal="center" vertical="bottom" textRotation="0" wrapText="false" indent="0" shrinkToFit="false"/>
      <protection locked="true" hidden="false"/>
    </xf>
    <xf numFmtId="164" fontId="34" fillId="0" borderId="5"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17" fillId="0" borderId="5" xfId="0" applyFont="true" applyBorder="true" applyAlignment="true" applyProtection="false">
      <alignment horizontal="center" vertical="bottom" textRotation="0" wrapText="false" indent="0" shrinkToFit="false"/>
      <protection locked="true" hidden="false"/>
    </xf>
    <xf numFmtId="164" fontId="34" fillId="0" borderId="5" xfId="0" applyFont="true" applyBorder="true" applyAlignment="true" applyProtection="false">
      <alignment horizontal="center" vertical="bottom" textRotation="0" wrapText="false" indent="0" shrinkToFit="false"/>
      <protection locked="true" hidden="false"/>
    </xf>
    <xf numFmtId="164" fontId="30" fillId="3" borderId="3" xfId="0" applyFont="true" applyBorder="true" applyAlignment="true" applyProtection="false">
      <alignment horizontal="left" vertical="center" textRotation="0" wrapText="false" indent="0" shrinkToFit="false"/>
      <protection locked="true" hidden="false"/>
    </xf>
    <xf numFmtId="164" fontId="20" fillId="0" borderId="6" xfId="0" applyFont="true" applyBorder="true" applyAlignment="true" applyProtection="false">
      <alignment horizontal="center" vertical="bottom" textRotation="0" wrapText="false" indent="0" shrinkToFit="false"/>
      <protection locked="true" hidden="false"/>
    </xf>
    <xf numFmtId="164" fontId="22" fillId="0" borderId="6" xfId="0" applyFont="true" applyBorder="true" applyAlignment="true" applyProtection="false">
      <alignment horizontal="center" vertical="bottom" textRotation="0" wrapText="false" indent="0" shrinkToFit="false"/>
      <protection locked="true" hidden="false"/>
    </xf>
    <xf numFmtId="164" fontId="22" fillId="0" borderId="5" xfId="0" applyFont="true" applyBorder="tru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13" fillId="15" borderId="3" xfId="0" applyFont="true" applyBorder="true" applyAlignment="true" applyProtection="false">
      <alignment horizontal="center" vertical="center" textRotation="0" wrapText="false" indent="0" shrinkToFit="false"/>
      <protection locked="true" hidden="false"/>
    </xf>
    <xf numFmtId="167" fontId="13" fillId="15" borderId="3"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true" applyProtection="false">
      <alignment horizontal="center" vertical="bottom" textRotation="0" wrapText="false" indent="0" shrinkToFit="false"/>
      <protection locked="true" hidden="false"/>
    </xf>
    <xf numFmtId="164" fontId="15" fillId="3" borderId="3" xfId="0" applyFont="true" applyBorder="true" applyAlignment="true" applyProtection="false">
      <alignment horizontal="center" vertical="bottom" textRotation="0" wrapText="false" indent="0" shrinkToFit="false"/>
      <protection locked="true" hidden="false"/>
    </xf>
    <xf numFmtId="164" fontId="15" fillId="8" borderId="3" xfId="0" applyFont="true" applyBorder="true" applyAlignment="true" applyProtection="false">
      <alignment horizontal="center" vertical="bottom" textRotation="0" wrapText="false" indent="0" shrinkToFit="false"/>
      <protection locked="true" hidden="false"/>
    </xf>
    <xf numFmtId="164" fontId="19" fillId="0" borderId="5" xfId="0" applyFont="true" applyBorder="true" applyAlignment="true" applyProtection="false">
      <alignment horizontal="center" vertical="bottom" textRotation="0" wrapText="false" indent="0" shrinkToFit="false"/>
      <protection locked="true" hidden="false"/>
    </xf>
    <xf numFmtId="170" fontId="15" fillId="3" borderId="3" xfId="0" applyFont="true" applyBorder="true" applyAlignment="true" applyProtection="false">
      <alignment horizontal="center" vertical="bottom" textRotation="0" wrapText="false" indent="0" shrinkToFit="false"/>
      <protection locked="true" hidden="false"/>
    </xf>
    <xf numFmtId="171" fontId="15" fillId="4" borderId="3" xfId="0" applyFont="true" applyBorder="true" applyAlignment="true" applyProtection="false">
      <alignment horizontal="center" vertical="bottom" textRotation="0" wrapText="false" indent="0" shrinkToFit="false"/>
      <protection locked="true" hidden="false"/>
    </xf>
    <xf numFmtId="164" fontId="30" fillId="0" borderId="5" xfId="0" applyFont="true" applyBorder="true" applyAlignment="true" applyProtection="false">
      <alignment horizontal="general" vertical="bottom" textRotation="0" wrapText="false" indent="0" shrinkToFit="false"/>
      <protection locked="true" hidden="false"/>
    </xf>
    <xf numFmtId="164" fontId="37" fillId="3" borderId="0" xfId="0" applyFont="true" applyBorder="false" applyAlignment="true" applyProtection="false">
      <alignment horizontal="left" vertical="bottom" textRotation="0" wrapText="false" indent="0" shrinkToFit="false"/>
      <protection locked="true" hidden="false"/>
    </xf>
    <xf numFmtId="164" fontId="17" fillId="0" borderId="5" xfId="0" applyFont="true" applyBorder="true" applyAlignment="true" applyProtection="false">
      <alignment horizontal="general" vertical="bottom" textRotation="0" wrapText="false" indent="0" shrinkToFit="false"/>
      <protection locked="true" hidden="false"/>
    </xf>
    <xf numFmtId="164" fontId="23" fillId="3" borderId="0" xfId="0" applyFont="true" applyBorder="false" applyAlignment="tru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center" vertical="bottom" textRotation="0" wrapText="false" indent="0" shrinkToFit="false"/>
      <protection locked="true" hidden="false"/>
    </xf>
    <xf numFmtId="164" fontId="38" fillId="0" borderId="5" xfId="0" applyFont="true" applyBorder="true" applyAlignment="true" applyProtection="false">
      <alignment horizontal="center" vertical="bottom" textRotation="0" wrapText="false" indent="0" shrinkToFit="false"/>
      <protection locked="true" hidden="false"/>
    </xf>
    <xf numFmtId="164" fontId="39" fillId="3"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5" fillId="0" borderId="5" xfId="0" applyFont="true" applyBorder="true" applyAlignment="true" applyProtection="false">
      <alignment horizontal="center" vertical="bottom" textRotation="0" wrapText="false" indent="0" shrinkToFit="false"/>
      <protection locked="true" hidden="false"/>
    </xf>
    <xf numFmtId="164" fontId="20" fillId="3" borderId="5" xfId="0" applyFont="true" applyBorder="true" applyAlignment="true" applyProtection="false">
      <alignment horizontal="center" vertical="bottom" textRotation="0" wrapText="false" indent="0" shrinkToFit="false"/>
      <protection locked="true" hidden="false"/>
    </xf>
    <xf numFmtId="164" fontId="17" fillId="3" borderId="0" xfId="0" applyFont="true" applyBorder="false" applyAlignment="true" applyProtection="false">
      <alignment horizontal="left" vertical="bottom" textRotation="0" wrapText="false" indent="0" shrinkToFit="false"/>
      <protection locked="true" hidden="false"/>
    </xf>
    <xf numFmtId="164" fontId="17" fillId="3"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ont>
        <name val="Calibri"/>
        <charset val="1"/>
        <family val="2"/>
        <color rgb="FF000000"/>
        <sz val="11"/>
      </font>
      <fill>
        <patternFill>
          <bgColor rgb="FFB7E1CD"/>
        </patternFill>
      </fill>
    </dxf>
  </dxf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B7E1CD"/>
      <rgbColor rgb="FF808080"/>
      <rgbColor rgb="FF9999FF"/>
      <rgbColor rgb="FF993366"/>
      <rgbColor rgb="FFF3F3F3"/>
      <rgbColor rgb="FFCFE2F3"/>
      <rgbColor rgb="FF660066"/>
      <rgbColor rgb="FFE06666"/>
      <rgbColor rgb="FF0563C1"/>
      <rgbColor rgb="FFC9DAF8"/>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EA9999"/>
      <rgbColor rgb="FFCC99FF"/>
      <rgbColor rgb="FFEAD1DC"/>
      <rgbColor rgb="FF1155CC"/>
      <rgbColor rgb="FF33CCCC"/>
      <rgbColor rgb="FF8ED973"/>
      <rgbColor rgb="FFFFCC00"/>
      <rgbColor rgb="FFFF9900"/>
      <rgbColor rgb="FFFF6600"/>
      <rgbColor rgb="FF4A86E8"/>
      <rgbColor rgb="FF969696"/>
      <rgbColor rgb="FF003366"/>
      <rgbColor rgb="FF4EA72E"/>
      <rgbColor rgb="FF202020"/>
      <rgbColor rgb="FF222222"/>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janshop.pl/logowanie.html?powrot=konto" TargetMode="External"/><Relationship Id="rId2" Type="http://schemas.openxmlformats.org/officeDocument/2006/relationships/hyperlink" Target="https://test.pl/" TargetMode="External"/><Relationship Id="rId3" Type="http://schemas.openxmlformats.org/officeDocument/2006/relationships/hyperlink" Target="https://gockowiak.pl/logowanie" TargetMode="External"/><Relationship Id="rId4" Type="http://schemas.openxmlformats.org/officeDocument/2006/relationships/hyperlink" Target="https://gockowiak.pl/api.xml?id=30810&amp;key=85d6c4823936c7906916" TargetMode="External"/><Relationship Id="rId5" Type="http://schemas.openxmlformats.org/officeDocument/2006/relationships/hyperlink" Target="https://www.b2b.abisal.pl/default.asp?cls=login&amp;action=logoff" TargetMode="External"/><Relationship Id="rId6" Type="http://schemas.openxmlformats.org/officeDocument/2006/relationships/hyperlink" Target="mailto:bartosz.kubacki@alltosport.pl" TargetMode="External"/><Relationship Id="rId7" Type="http://schemas.openxmlformats.org/officeDocument/2006/relationships/hyperlink" Target="http://www.b2b.alltosport.pl/Default.B2B.aspx" TargetMode="External"/><Relationship Id="rId8" Type="http://schemas.openxmlformats.org/officeDocument/2006/relationships/hyperlink" Target="https://www.alltosport.pl/xml/newArt.xml" TargetMode="External"/><Relationship Id="rId9" Type="http://schemas.openxmlformats.org/officeDocument/2006/relationships/hyperlink" Target="https://bauerfitness.com/pl/logowanie?back=my-account" TargetMode="External"/><Relationship Id="rId10" Type="http://schemas.openxmlformats.org/officeDocument/2006/relationships/hyperlink" Target="https://bauerfitness.com/pl/module/xmlfeeds/api?id=43&amp;affiliate=affiliate_name" TargetMode="External"/><Relationship Id="rId11" Type="http://schemas.openxmlformats.org/officeDocument/2006/relationships/hyperlink" Target="https://www.dmtrade.pl/i5,hurt.html" TargetMode="External"/><Relationship Id="rId12" Type="http://schemas.openxmlformats.org/officeDocument/2006/relationships/hyperlink" Target="https://dmtrade.cloud/xml/shumee/dmtrade_shumee.xml" TargetMode="External"/><Relationship Id="rId13" Type="http://schemas.openxmlformats.org/officeDocument/2006/relationships/hyperlink" Target="mailto:bok@kecja.pl" TargetMode="External"/><Relationship Id="rId14" Type="http://schemas.openxmlformats.org/officeDocument/2006/relationships/hyperlink" Target="https://kecja.pl/Zabawki_zdalnie_sterowane_RC_helikoptery_importer.html" TargetMode="External"/><Relationship Id="rId15" Type="http://schemas.openxmlformats.org/officeDocument/2006/relationships/hyperlink" Target="https://kecja.pl/files/export/uCLtdKZ2pF2Z6JAT/ceneo/shop" TargetMode="External"/><Relationship Id="rId16" Type="http://schemas.openxmlformats.org/officeDocument/2006/relationships/hyperlink" Target="https://allegro.pl/oferta/lampa-wiszaca-biala-zyrandol-3-punkt-swiatla-12927656846" TargetMode="External"/><Relationship Id="rId17" Type="http://schemas.openxmlformats.org/officeDocument/2006/relationships/hyperlink" Target="https://mastersports.pl/youraccount/" TargetMode="External"/><Relationship Id="rId18" Type="http://schemas.openxmlformats.org/officeDocument/2006/relationships/hyperlink" Target="https://mastersports.pl/offers/type/xml/key/a2bd8b9aa16f337/lang/pl" TargetMode="External"/><Relationship Id="rId19" Type="http://schemas.openxmlformats.org/officeDocument/2006/relationships/hyperlink" Target="https://b2b.pgn.com.pl/" TargetMode="External"/><Relationship Id="rId20" Type="http://schemas.openxmlformats.org/officeDocument/2006/relationships/hyperlink" Target="https://b2b.coffeedesk.pl/client/login/" TargetMode="External"/><Relationship Id="rId21" Type="http://schemas.openxmlformats.org/officeDocument/2006/relationships/hyperlink" Target="https://b2b-wsparcie.coffeedesk.pl/home" TargetMode="External"/><Relationship Id="rId22" Type="http://schemas.openxmlformats.org/officeDocument/2006/relationships/hyperlink" Target="https://domogrodimy.pl/" TargetMode="External"/><Relationship Id="rId23" Type="http://schemas.openxmlformats.org/officeDocument/2006/relationships/hyperlink" Target="https://hurt.domogrodimy.pl/edi/export-offer.php?client=michal.rak@shumee.pl&amp;language=pol&amp;token=21febc9a6c4aa2d925ff96c&amp;shop=2&amp;type=full&amp;format=xml&amp;iof_3_0" TargetMode="External"/><Relationship Id="rId24" Type="http://schemas.openxmlformats.org/officeDocument/2006/relationships/hyperlink" Target="https://ramiz.pl/" TargetMode="External"/><Relationship Id="rId25" Type="http://schemas.openxmlformats.org/officeDocument/2006/relationships/hyperlink" Target="https://maxyds.eu/" TargetMode="External"/><Relationship Id="rId26" Type="http://schemas.openxmlformats.org/officeDocument/2006/relationships/hyperlink" Target="https://maxyds.eu/edi/export-offer.php?client=a.hovhannisyan@shumee.pl&amp;language=pol&amp;token=0afee97c3e07908a9f30e2b&amp;shop=3&amp;type=full&amp;format=xml&amp;iof_2_6" TargetMode="External"/><Relationship Id="rId27" Type="http://schemas.openxmlformats.org/officeDocument/2006/relationships/hyperlink" Target="https://greenie-world.com/sprawdzone-zastosowania/" TargetMode="External"/><Relationship Id="rId28" Type="http://schemas.openxmlformats.org/officeDocument/2006/relationships/hyperlink" Target="https://hurtlamp.pl/media/feed/superwnetrze.xml." TargetMode="External"/><Relationship Id="rId29" Type="http://schemas.openxmlformats.org/officeDocument/2006/relationships/hyperlink" Target="https://babskiefanaberie.eu/" TargetMode="External"/><Relationship Id="rId30" Type="http://schemas.openxmlformats.org/officeDocument/2006/relationships/hyperlink" Target="https://eu-trade.com.pl/news/n/175/KONTAKT" TargetMode="External"/><Relationship Id="rId31" Type="http://schemas.openxmlformats.org/officeDocument/2006/relationships/hyperlink" Target="https://eu-trade.com.pl/offers/type/xml/key/2a54b693f84f2450/lang/pl" TargetMode="External"/><Relationship Id="rId32" Type="http://schemas.openxmlformats.org/officeDocument/2006/relationships/hyperlink" Target="https://strefagtx.pl/" TargetMode="External"/><Relationship Id="rId33" Type="http://schemas.openxmlformats.org/officeDocument/2006/relationships/hyperlink" Target="https://zwoltex.pl/reczniki-welurowe-107" TargetMode="External"/><Relationship Id="rId34" Type="http://schemas.openxmlformats.org/officeDocument/2006/relationships/hyperlink" Target="https://zwoltex.pl/admin0e2k34u8s6cq1/ds-product-photos.php" TargetMode="External"/><Relationship Id="rId35" Type="http://schemas.openxmlformats.org/officeDocument/2006/relationships/hyperlink" Target="https://www.lampyhurtowo.pl/pl/i/Kontakt-i-dane-firmy/9" TargetMode="External"/><Relationship Id="rId36" Type="http://schemas.openxmlformats.org/officeDocument/2006/relationships/hyperlink" Target="http://sklep617813.shoparena.pl/" TargetMode="External"/><Relationship Id="rId37" Type="http://schemas.openxmlformats.org/officeDocument/2006/relationships/hyperlink" Target="https://e-hedo.pl/user/login" TargetMode="External"/><Relationship Id="rId38" Type="http://schemas.openxmlformats.org/officeDocument/2006/relationships/hyperlink" Target="https://pronice.pl/pl/basketedit.html?mode=1&amp;t=1701865016" TargetMode="External"/><Relationship Id="rId39" Type="http://schemas.openxmlformats.org/officeDocument/2006/relationships/hyperlink" Target="https://pronice.pl/edi/export-offer.php?client=aniashumee&amp;language=pol&amp;token=04b6e453c1c2ac4c4865201&amp;shop=1&amp;type=full&amp;format=xml&amp;iof_3_0" TargetMode="External"/><Relationship Id="rId40" Type="http://schemas.openxmlformats.org/officeDocument/2006/relationships/hyperlink" Target="https://www.b2m.online/news/n/142/Kontakt" TargetMode="External"/><Relationship Id="rId41" Type="http://schemas.openxmlformats.org/officeDocument/2006/relationships/hyperlink" Target="https://www.b2m.online/offers/type/xml/key/1c179c7cb5a82269/lang/pl" TargetMode="External"/><Relationship Id="rId42" Type="http://schemas.openxmlformats.org/officeDocument/2006/relationships/hyperlink" Target="https://toolsbeast.com/Dostawa-chelp-pol-17.html" TargetMode="External"/><Relationship Id="rId43" Type="http://schemas.openxmlformats.org/officeDocument/2006/relationships/hyperlink" Target="https://toolsbeast.com/data/export/feed10018_186896f35aba93bcefdab7bf.xml" TargetMode="External"/><Relationship Id="rId44" Type="http://schemas.openxmlformats.org/officeDocument/2006/relationships/hyperlink" Target="https://vidaxl.com/" TargetMode="External"/><Relationship Id="rId45" Type="http://schemas.openxmlformats.org/officeDocument/2006/relationships/hyperlink" Target="https://kinghoff.online/index/login/done/back_url/Lw==" TargetMode="External"/><Relationship Id="rId46" Type="http://schemas.openxmlformats.org/officeDocument/2006/relationships/hyperlink" Target="http://109.95.119.180/katalog/index.php" TargetMode="External"/><Relationship Id="rId47" Type="http://schemas.openxmlformats.org/officeDocument/2006/relationships/hyperlink" Target="https://www.ikonka.com.pl/pl" TargetMode="External"/><Relationship Id="rId48" Type="http://schemas.openxmlformats.org/officeDocument/2006/relationships/hyperlink" Target="https://api.ikonka.com.pl/api2/index.php/request/?format=xml&amp;hash=bfd19dda44f29ce2b28a7fcc6054061233f4d701&amp;variant=b&amp;lang=pl&amp;currency=PLN" TargetMode="External"/><Relationship Id="rId49" Type="http://schemas.openxmlformats.org/officeDocument/2006/relationships/hyperlink" Target="https://b2b.fernity.com/Default.B2B.aspx" TargetMode="External"/><Relationship Id="rId50" Type="http://schemas.openxmlformats.org/officeDocument/2006/relationships/hyperlink" Target="https://www.hurt.aw-narzedzia.com.pl/Default.B2B.aspx?target=%2FProdukty.aspx" TargetMode="External"/><Relationship Id="rId51" Type="http://schemas.openxmlformats.org/officeDocument/2006/relationships/hyperlink" Target="https://beliani.pl/" TargetMode="External"/><Relationship Id="rId52" Type="http://schemas.openxmlformats.org/officeDocument/2006/relationships/hyperlink" Target="https://rexproduct.com/?gad_source=1&amp;gclid=CjwKCAiApuCrBhAuEiwA8VJ6JjgPY-jsxjbIXhoDf3p3dkZRq5gyQRsZcm-dEvaUzxIlLC0g7exluBoCVcYQAvD_BwE" TargetMode="External"/><Relationship Id="rId53" Type="http://schemas.openxmlformats.org/officeDocument/2006/relationships/hyperlink" Target="https://autopartner.com/kontakt/" TargetMode="External"/><Relationship Id="rId54" Type="http://schemas.openxmlformats.org/officeDocument/2006/relationships/hyperlink" Target="https://www.hurtowniaprzemyslowa.pl/" TargetMode="External"/><Relationship Id="rId55" Type="http://schemas.openxmlformats.org/officeDocument/2006/relationships/hyperlink" Target="https://www.primaveraperfum.pl/kontakt.html" TargetMode="External"/><Relationship Id="rId56" Type="http://schemas.openxmlformats.org/officeDocument/2006/relationships/hyperlink" Target="https://szalejemy.pl/pl/menu/kable-audio-191.html" TargetMode="External"/><Relationship Id="rId57" Type="http://schemas.openxmlformats.org/officeDocument/2006/relationships/hyperlink" Target="https://adler.abstore.pl/client/loginorcreate/login" TargetMode="External"/><Relationship Id="rId58" Type="http://schemas.openxmlformats.org/officeDocument/2006/relationships/hyperlink" Target="https://www.adler.com.pl/index.php/GetXml/W2020/52" TargetMode="External"/><Relationship Id="rId59" Type="http://schemas.openxmlformats.org/officeDocument/2006/relationships/hyperlink" Target="https://homla.com.pl/?gad_source=1&amp;gclid=Cj0KCQiAm4WsBhCiARIsAEJIEzWskSLUNFBhr2dr6KkbFCAyAYJ1SAN4BLksMs1sTkRvlpDkZbivG5gaAuE2EALw_wcB" TargetMode="External"/><Relationship Id="rId60" Type="http://schemas.openxmlformats.org/officeDocument/2006/relationships/hyperlink" Target="https://ext.btp.link/" TargetMode="External"/><Relationship Id="rId61" Type="http://schemas.openxmlformats.org/officeDocument/2006/relationships/hyperlink" Target="mailto:partner@kinghome.pl" TargetMode="External"/><Relationship Id="rId62" Type="http://schemas.openxmlformats.org/officeDocument/2006/relationships/hyperlink" Target="https://b2b.kinghome.pl/PrezentujStroneStatyczna.aspx?id=128" TargetMode="External"/><Relationship Id="rId63" Type="http://schemas.openxmlformats.org/officeDocument/2006/relationships/hyperlink" Target="https://stemapartner.eu/" TargetMode="External"/><Relationship Id="rId64" Type="http://schemas.openxmlformats.org/officeDocument/2006/relationships/hyperlink" Target="https://leantoys.com/login.php" TargetMode="External"/><Relationship Id="rId65" Type="http://schemas.openxmlformats.org/officeDocument/2006/relationships/hyperlink" Target="https://rovicky.eu/" TargetMode="External"/><Relationship Id="rId66" Type="http://schemas.openxmlformats.org/officeDocument/2006/relationships/hyperlink" Target="https://www.unimet.pl/historia-zamowien" TargetMode="External"/><Relationship Id="rId67" Type="http://schemas.openxmlformats.org/officeDocument/2006/relationships/hyperlink" Target="https://is3.action.pl/user/signin" TargetMode="External"/><Relationship Id="rId68" Type="http://schemas.openxmlformats.org/officeDocument/2006/relationships/hyperlink" Target="https://andex.pl/" TargetMode="External"/><Relationship Id="rId69" Type="http://schemas.openxmlformats.org/officeDocument/2006/relationships/hyperlink" Target="https://b2b.btrzy.pl/kontakt" TargetMode="External"/><Relationship Id="rId70" Type="http://schemas.openxmlformats.org/officeDocument/2006/relationships/hyperlink" Target="https://b2b.btrzy.pl/xmlapi/1/3/utf8/6dbc5360-e0e6-4989-b1a0-5ac706f13125" TargetMode="External"/><Relationship Id="rId71" Type="http://schemas.openxmlformats.org/officeDocument/2006/relationships/hyperlink" Target="https://www.plejadymix.pl/kontakt/" TargetMode="External"/><Relationship Id="rId72" Type="http://schemas.openxmlformats.org/officeDocument/2006/relationships/hyperlink" Target="https://www.basspolska.com/webpage/kontakt.html" TargetMode="External"/><Relationship Id="rId73" Type="http://schemas.openxmlformats.org/officeDocument/2006/relationships/hyperlink" Target="https://dkkapusta1997.usermd.net/Jurek/bass/feeds/bass_zero.xml" TargetMode="External"/><Relationship Id="rId74" Type="http://schemas.openxmlformats.org/officeDocument/2006/relationships/hyperlink" Target="https://sklep.benbaby.pl/" TargetMode="External"/><Relationship Id="rId75" Type="http://schemas.openxmlformats.org/officeDocument/2006/relationships/hyperlink" Target="https://bimboland.pl/contact-pol.html" TargetMode="External"/><Relationship Id="rId76" Type="http://schemas.openxmlformats.org/officeDocument/2006/relationships/hyperlink" Target="https://candellux.com.pl/" TargetMode="External"/><Relationship Id="rId77" Type="http://schemas.openxmlformats.org/officeDocument/2006/relationships/hyperlink" Target="https://dbfot.candellux.pl/shumee.csv" TargetMode="External"/><Relationship Id="rId78" Type="http://schemas.openxmlformats.org/officeDocument/2006/relationships/hyperlink" Target="https://dywanychemex.pl/?gad_source=1&amp;gclid=CjwKCAiAvoqsBhB9EiwA9XTWGXGxvzLDZoYGTPXb85PNa0f2rj8S-FQdxeJaRJH83SdqhlZAKZKcnhoCMygQAvD_BwE" TargetMode="External"/><Relationship Id="rId79" Type="http://schemas.openxmlformats.org/officeDocument/2006/relationships/hyperlink" Target="https://emibig.com.pl/sklep/kategoria-produktu/lampy-sufitowe/?gad_source=1&amp;gclid=CjwKCAiAhJWsBhAaEiwAmrNyq_OVeRtgnH-MuXfKWfa9M6du8D74lD99zU0Jn9XML_HQiNvZyzGThRoCtkEQAvD_BwE" TargetMode="External"/><Relationship Id="rId80" Type="http://schemas.openxmlformats.org/officeDocument/2006/relationships/hyperlink" Target="https://comad.eu/" TargetMode="External"/><Relationship Id="rId81" Type="http://schemas.openxmlformats.org/officeDocument/2006/relationships/hyperlink" Target="https://www.b2b.pminvestment.pl/" TargetMode="External"/><Relationship Id="rId82" Type="http://schemas.openxmlformats.org/officeDocument/2006/relationships/hyperlink" Target="https://www.b2b.pminvestment.pl/account/urls" TargetMode="External"/><Relationship Id="rId83" Type="http://schemas.openxmlformats.org/officeDocument/2006/relationships/hyperlink" Target="http://nini.pl/pl/kolekcje" TargetMode="External"/><Relationship Id="rId84" Type="http://schemas.openxmlformats.org/officeDocument/2006/relationships/hyperlink" Target="https://eldomagd.eu/" TargetMode="External"/><Relationship Id="rId85" Type="http://schemas.openxmlformats.org/officeDocument/2006/relationships/hyperlink" Target="https://www.vershold.com/pl_pl/" TargetMode="External"/><Relationship Id="rId86" Type="http://schemas.openxmlformats.org/officeDocument/2006/relationships/hyperlink" Target="http://izam.victoriasport.pl/login" TargetMode="External"/><Relationship Id="rId87" Type="http://schemas.openxmlformats.org/officeDocument/2006/relationships/hyperlink" Target="https://vivaldimeble.pl/" TargetMode="External"/><Relationship Id="rId88" Type="http://schemas.openxmlformats.org/officeDocument/2006/relationships/hyperlink" Target="https://woodiq.eu/kategoria-produktu/pudelka/page/2/" TargetMode="External"/><Relationship Id="rId89" Type="http://schemas.openxmlformats.org/officeDocument/2006/relationships/hyperlink" Target="https://www.twm-bv.com/" TargetMode="External"/><Relationship Id="rId90" Type="http://schemas.openxmlformats.org/officeDocument/2006/relationships/hyperlink" Target="https://colibra.eu/pl/i/Gdzie-kupic/15" TargetMode="External"/><Relationship Id="rId91" Type="http://schemas.openxmlformats.org/officeDocument/2006/relationships/hyperlink" Target="https://drop.seltu.pl/" TargetMode="External"/><Relationship Id="rId92" Type="http://schemas.openxmlformats.org/officeDocument/2006/relationships/hyperlink" Target="https://allegro.pl/uzytkownik/TEXAS-1990" TargetMode="External"/><Relationship Id="rId93" Type="http://schemas.openxmlformats.org/officeDocument/2006/relationships/hyperlink" Target="https://b2b.activeshop.com.pl/customer/account/logoutSuccess/" TargetMode="External"/><Relationship Id="rId94" Type="http://schemas.openxmlformats.org/officeDocument/2006/relationships/hyperlink" Target="https://activeshop.com.pl/media/productsfeed/ceneo.xml" TargetMode="External"/><Relationship Id="rId95" Type="http://schemas.openxmlformats.org/officeDocument/2006/relationships/hyperlink" Target="https://customform.co/" TargetMode="External"/><Relationship Id="rId96" Type="http://schemas.openxmlformats.org/officeDocument/2006/relationships/hyperlink" Target="https://b2b.customform.co/generator/354f1355-d271-41d9-b854-9c03c9cf3dba/xml/50efd6c9-a8c4-4d0b-8943-64f8ef617abd" TargetMode="External"/><Relationship Id="rId97" Type="http://schemas.openxmlformats.org/officeDocument/2006/relationships/hyperlink" Target="https://docs.google.com/spreadsheets/d/1rzFnhDTJ290J-FY-jex7x5YBeqKfI1Y-0fy0tgbrz-Y/edit" TargetMode="External"/><Relationship Id="rId98" Type="http://schemas.openxmlformats.org/officeDocument/2006/relationships/hyperlink" Target="https://vildevik.pl/pl/panel" TargetMode="External"/><Relationship Id="rId99" Type="http://schemas.openxmlformats.org/officeDocument/2006/relationships/hyperlink" Target="https://feeby.pl/kontakt" TargetMode="External"/><Relationship Id="rId100" Type="http://schemas.openxmlformats.org/officeDocument/2006/relationships/hyperlink" Target="https://cloud.carogroup.eu/index.php/s/Ho4xTbfKMOcBo19/download" TargetMode="External"/><Relationship Id="rId101" Type="http://schemas.openxmlformats.org/officeDocument/2006/relationships/hyperlink" Target="https://b2b.elektromaniacy.pl/pl/contact.html" TargetMode="External"/><Relationship Id="rId102" Type="http://schemas.openxmlformats.org/officeDocument/2006/relationships/hyperlink" Target="https://b2b.elektromaniacy.pl/edi/export-offer.php?client=a.hovhannisyan@shumee.pl&amp;language=pol&amp;token=21da1f76d553cc94f6ec9f0&amp;shop=3&amp;type=gateway&amp;format=xml&amp;iof_3_0" TargetMode="External"/><Relationship Id="rId103" Type="http://schemas.openxmlformats.org/officeDocument/2006/relationships/hyperlink" Target="https://www.kokiskashop.pl/o-firmie/" TargetMode="External"/><Relationship Id="rId104" Type="http://schemas.openxmlformats.org/officeDocument/2006/relationships/hyperlink" Target="https://online.rekman.com.pl/pl/login" TargetMode="External"/><Relationship Id="rId105" Type="http://schemas.openxmlformats.org/officeDocument/2006/relationships/hyperlink" Target="http://api.rekman.com.pl/cennik.php?email=LOGIN&amp;password=HASLO&amp;TylkoNaStanie=TRUE" TargetMode="External"/><Relationship Id="rId106" Type="http://schemas.openxmlformats.org/officeDocument/2006/relationships/hyperlink" Target="https://prajo.eu/pl/zestawy-nozy-/1430-noze-w-bloku-drewnianym-93307-5902340933077.html" TargetMode="External"/><Relationship Id="rId107" Type="http://schemas.openxmlformats.org/officeDocument/2006/relationships/hyperlink" Target="https://prajo.eu/pl/module/an_export/generator?id_profile=32&amp;token=cbca835e01c150c774866b66cfd1ac3d" TargetMode="External"/><Relationship Id="rId108" Type="http://schemas.openxmlformats.org/officeDocument/2006/relationships/hyperlink" Target="https://agdpartner.pl/AKCESORIA-BARMANSKIE-c84" TargetMode="External"/><Relationship Id="rId109" Type="http://schemas.openxmlformats.org/officeDocument/2006/relationships/hyperlink" Target="https://agdpartner.pl/offers/type/xml/key/67879bc45e102101/lang/pl" TargetMode="External"/><Relationship Id="rId110" Type="http://schemas.openxmlformats.org/officeDocument/2006/relationships/hyperlink" Target="https://k2distribution.pl/news/n/286/Kontakt" TargetMode="External"/><Relationship Id="rId111" Type="http://schemas.openxmlformats.org/officeDocument/2006/relationships/hyperlink" Target="https://k2distribution.pl/offers/type/xml/key/f35b20e778cb6488/lang/pl" TargetMode="External"/><Relationship Id="rId112" Type="http://schemas.openxmlformats.org/officeDocument/2006/relationships/hyperlink" Target="https://topstoc.pl/19-dom-i-ogrod?page=5" TargetMode="External"/><Relationship Id="rId113" Type="http://schemas.openxmlformats.org/officeDocument/2006/relationships/hyperlink" Target="https://topstoc.pl/modules/exportproducts/files/TopStoc_Hurt_Cat.xml?fbclid=IwAR2LO51ZuMycT7ye9ae2bUxhQFu99XveROTMIcY0oPLlLiYvuYwYf9wQMHg" TargetMode="External"/><Relationship Id="rId114" Type="http://schemas.openxmlformats.org/officeDocument/2006/relationships/hyperlink" Target="https://www.lechpol.pl/" TargetMode="External"/><Relationship Id="rId115" Type="http://schemas.openxmlformats.org/officeDocument/2006/relationships/hyperlink" Target="https://www.lechpol.pl/pl/page/strefa-klienta" TargetMode="External"/><Relationship Id="rId116" Type="http://schemas.openxmlformats.org/officeDocument/2006/relationships/hyperlink" Target="https://www.morex.cz/" TargetMode="External"/><Relationship Id="rId117" Type="http://schemas.openxmlformats.org/officeDocument/2006/relationships/hyperlink" Target="https://b2b.batna24.com/" TargetMode="External"/><Relationship Id="rId118" Type="http://schemas.openxmlformats.org/officeDocument/2006/relationships/hyperlink" Target="http://83.13.44.19:60024/file/b7d1f192a6-b7d1f192a68831a902c9180d2e44b22cd9b0ffba0c6c07837148733e3c041c45.xml" TargetMode="External"/><Relationship Id="rId119" Type="http://schemas.openxmlformats.org/officeDocument/2006/relationships/hyperlink" Target="https://www.ecomzone.eu/catalog?" TargetMode="External"/><Relationship Id="rId120" Type="http://schemas.openxmlformats.org/officeDocument/2006/relationships/hyperlink" Target="https://eurowholesale.eu/partner_exports/ie/ds-pl-shumee-sa/506/ds-pl-shumee-sa-65ae4be15f388.xml" TargetMode="External"/><Relationship Id="rId121" Type="http://schemas.openxmlformats.org/officeDocument/2006/relationships/hyperlink" Target="https://docs.google.com/spreadsheets/d/1jVCxLEPx-Vm909e6IQNK4_5bTjVf83AcCREibne6ENM/edit" TargetMode="External"/><Relationship Id="rId122" Type="http://schemas.openxmlformats.org/officeDocument/2006/relationships/hyperlink" Target="https://toule24.pl/" TargetMode="External"/><Relationship Id="rId123" Type="http://schemas.openxmlformats.org/officeDocument/2006/relationships/hyperlink" Target="https://toule24.pl/modules/pricewars2/xml/id/23.xml" TargetMode="External"/><Relationship Id="rId124" Type="http://schemas.openxmlformats.org/officeDocument/2006/relationships/hyperlink" Target="https://b2b.hendi.pl/Index.aspx" TargetMode="External"/><Relationship Id="rId125" Type="http://schemas.openxmlformats.org/officeDocument/2006/relationships/hyperlink" Target="https://b2b.hendi.pl/Items.aspx/Export/96508/4ab8cf5d1698e05c39ab546c83f4945e?languageId=5&amp;categoryId=0&amp;" TargetMode="External"/><Relationship Id="rId126" Type="http://schemas.openxmlformats.org/officeDocument/2006/relationships/hyperlink" Target="https://zakupowo.sklep.pl/" TargetMode="External"/><Relationship Id="rId127" Type="http://schemas.openxmlformats.org/officeDocument/2006/relationships/hyperlink" Target="http://zakupowo.redcart.pl/export/fa6e771bd687e0d2005b1b20055eee05.xml" TargetMode="External"/><Relationship Id="rId128" Type="http://schemas.openxmlformats.org/officeDocument/2006/relationships/hyperlink" Target="https://www.axihandel.nl/" TargetMode="External"/><Relationship Id="rId129" Type="http://schemas.openxmlformats.org/officeDocument/2006/relationships/hyperlink" Target="https://www.axihandel.nl/datafeed.php?user=kn363601&amp;key=a70119fd0e0f9b07b29747367d1c371e&amp;version=2" TargetMode="External"/><Relationship Id="rId130" Type="http://schemas.openxmlformats.org/officeDocument/2006/relationships/hyperlink" Target="https://www.lamaplus.com.pl/" TargetMode="External"/><Relationship Id="rId131" Type="http://schemas.openxmlformats.org/officeDocument/2006/relationships/hyperlink" Target="https://www.lamaplus.com.pl/index.php?menu=104&amp;menu=284&amp;ID_kdexx=1" TargetMode="External"/><Relationship Id="rId132" Type="http://schemas.openxmlformats.org/officeDocument/2006/relationships/hyperlink" Target="https://mondex.pl/" TargetMode="External"/><Relationship Id="rId133" Type="http://schemas.openxmlformats.org/officeDocument/2006/relationships/hyperlink" Target="https://uapi.mondex.pl:9494/inventoryuapi?filetype=xml" TargetMode="External"/><Relationship Id="rId134" Type="http://schemas.openxmlformats.org/officeDocument/2006/relationships/hyperlink" Target="https://parfumcompany.pl/pl/" TargetMode="External"/><Relationship Id="rId135" Type="http://schemas.openxmlformats.org/officeDocument/2006/relationships/hyperlink" Target="https://panel-e.baselinker.com/inventory_export.php?hash=ea23a30d5f1d8c0d53ce177524035715" TargetMode="External"/><Relationship Id="rId136" Type="http://schemas.openxmlformats.org/officeDocument/2006/relationships/hyperlink" Target="https://www.karo.waw.pl/user_data/userPanel" TargetMode="External"/><Relationship Id="rId137" Type="http://schemas.openxmlformats.org/officeDocument/2006/relationships/hyperlink" Target="https://www.karo.waw.pl/aa_product_feed/download/type/xml/hash/f4c36a8537fe1a5ff2e28af68d8a499c" TargetMode="External"/><Relationship Id="rId138" Type="http://schemas.openxmlformats.org/officeDocument/2006/relationships/hyperlink" Target="https://eu.distributor.songmics.com/login" TargetMode="External"/><Relationship Id="rId139" Type="http://schemas.openxmlformats.org/officeDocument/2006/relationships/hyperlink" Target="https://classbach.pl/_account/index" TargetMode="External"/><Relationship Id="rId140" Type="http://schemas.openxmlformats.org/officeDocument/2006/relationships/hyperlink" Target="http://classbach.pl/comparisons/ceneo_pl_f33022ab.xml" TargetMode="External"/><Relationship Id="rId141" Type="http://schemas.openxmlformats.org/officeDocument/2006/relationships/hyperlink" Target="https://novahurt.pl/youraccount/" TargetMode="External"/><Relationship Id="rId142" Type="http://schemas.openxmlformats.org/officeDocument/2006/relationships/hyperlink" Target="http://stats.poltrade.org/xml" TargetMode="External"/><Relationship Id="rId143" Type="http://schemas.openxmlformats.org/officeDocument/2006/relationships/hyperlink" Target="https://www.recovet.pl/profil/" TargetMode="External"/><Relationship Id="rId144" Type="http://schemas.openxmlformats.org/officeDocument/2006/relationships/hyperlink" Target="https://recovet.pl/xml/?id=19447&amp;crc=a58274ef37e2f352d2d5352649ce2b19" TargetMode="External"/><Relationship Id="rId145" Type="http://schemas.openxmlformats.org/officeDocument/2006/relationships/hyperlink" Target="https://mkdom.net/pl/terms/wysylka-14.html" TargetMode="External"/><Relationship Id="rId146" Type="http://schemas.openxmlformats.org/officeDocument/2006/relationships/hyperlink" Target="https://panel.baselinker.com/inventory_export.php?hash=e958ef98d5a93d0f520c7abed559a10b" TargetMode="External"/><Relationship Id="rId147" Type="http://schemas.openxmlformats.org/officeDocument/2006/relationships/hyperlink" Target="https://cobbo.pl/news/n/167/O-nas" TargetMode="External"/><Relationship Id="rId148" Type="http://schemas.openxmlformats.org/officeDocument/2006/relationships/hyperlink" Target="https://cobbo.pl/compare/ceneo" TargetMode="External"/><Relationship Id="rId149" Type="http://schemas.openxmlformats.org/officeDocument/2006/relationships/hyperlink" Target="https://avex.ro/" TargetMode="External"/><Relationship Id="rId150" Type="http://schemas.openxmlformats.org/officeDocument/2006/relationships/hyperlink" Target="https://export.avex.ro/wp-load.php?security_token=167a9328f59c3182&amp;export_id=1&amp;action=get_data" TargetMode="External"/><Relationship Id="rId151" Type="http://schemas.openxmlformats.org/officeDocument/2006/relationships/hyperlink" Target="https://e-perfumeria.eu/" TargetMode="External"/><Relationship Id="rId152" Type="http://schemas.openxmlformats.org/officeDocument/2006/relationships/hyperlink" Target="https://e-perfumeria.eu/ex-run/produkty-full.xml" TargetMode="External"/><Relationship Id="rId153" Type="http://schemas.openxmlformats.org/officeDocument/2006/relationships/hyperlink" Target="https://dropshipping.venusti.eu/" TargetMode="External"/><Relationship Id="rId154" Type="http://schemas.openxmlformats.org/officeDocument/2006/relationships/hyperlink" Target="https://system.baires.pl/api/v1/dropshipping/dropshipping-gateway-62ec51c2ed611c4b9e6d84e762e6707a.xml" TargetMode="External"/><Relationship Id="rId155" Type="http://schemas.openxmlformats.org/officeDocument/2006/relationships/hyperlink" Target="https://www.matemundo.pl/zul-delivery.html" TargetMode="External"/><Relationship Id="rId156" Type="http://schemas.openxmlformats.org/officeDocument/2006/relationships/hyperlink" Target="https://lampy.hellux.pl/lampy-sufitowe.html" TargetMode="External"/><Relationship Id="rId157" Type="http://schemas.openxmlformats.org/officeDocument/2006/relationships/hyperlink" Target="https://lampy.hellux.pl/integration/oswietlenie-store.xml" TargetMode="External"/><Relationship Id="rId158" Type="http://schemas.openxmlformats.org/officeDocument/2006/relationships/hyperlink" Target="https://mjwtools.com/" TargetMode="External"/><Relationship Id="rId159" Type="http://schemas.openxmlformats.org/officeDocument/2006/relationships/hyperlink" Target="https://mjwtools.com/xml/google_products.xml" TargetMode="External"/><Relationship Id="rId160" Type="http://schemas.openxmlformats.org/officeDocument/2006/relationships/hyperlink" Target="https://b2b.euroshop24h.pl/" TargetMode="External"/><Relationship Id="rId161" Type="http://schemas.openxmlformats.org/officeDocument/2006/relationships/hyperlink" Target="https://b2b.euroshop24h.pl/edi/export-offer.php?client=aniashumee&amp;language=pol&amp;token=f0e9743e5685c5dc61b1e4c&amp;shop=2&amp;type=full&amp;format=csv" TargetMode="External"/><Relationship Id="rId162" Type="http://schemas.openxmlformats.org/officeDocument/2006/relationships/hyperlink" Target="https://www.mattre.pl/" TargetMode="External"/><Relationship Id="rId163" Type="http://schemas.openxmlformats.org/officeDocument/2006/relationships/hyperlink" Target="https://b2b.zatokakuchni.pl/kategoria-produktu/mlynki/" TargetMode="External"/><Relationship Id="rId164" Type="http://schemas.openxmlformats.org/officeDocument/2006/relationships/hyperlink" Target="https://b2b.zatokakuchni.pl/my-account/" TargetMode="External"/><Relationship Id="rId165" Type="http://schemas.openxmlformats.org/officeDocument/2006/relationships/hyperlink" Target="https://selsey.pl/k/138/narozniki-z-funkcja-spania" TargetMode="External"/><Relationship Id="rId166" Type="http://schemas.openxmlformats.org/officeDocument/2006/relationships/hyperlink" Target="https://b2b.darymex.pl/" TargetMode="External"/><Relationship Id="rId167" Type="http://schemas.openxmlformats.org/officeDocument/2006/relationships/hyperlink" Target="https://b2b.darymex.pl/xml?id=33" TargetMode="External"/><Relationship Id="rId168" Type="http://schemas.openxmlformats.org/officeDocument/2006/relationships/hyperlink" Target="https://poduszkowcy.pl/" TargetMode="External"/><Relationship Id="rId169" Type="http://schemas.openxmlformats.org/officeDocument/2006/relationships/hyperlink" Target="https://poduszkowcy.redcart.pl/export/c6749db0c8b8c2332a434f2e5c90dd51.xml" TargetMode="External"/><Relationship Id="rId170" Type="http://schemas.openxmlformats.org/officeDocument/2006/relationships/hyperlink" Target="https://b2b.molde.pl/" TargetMode="External"/><Relationship Id="rId171" Type="http://schemas.openxmlformats.org/officeDocument/2006/relationships/hyperlink" Target="https://b2b.molde.pl/data/export/feed10000_1734d3c52dddbcfa892a66ba.xml" TargetMode="External"/><Relationship Id="rId172" Type="http://schemas.openxmlformats.org/officeDocument/2006/relationships/hyperlink" Target="http://amazon.de/" TargetMode="External"/><Relationship Id="rId173" Type="http://schemas.openxmlformats.org/officeDocument/2006/relationships/hyperlink" Target="https://b2b2.martom-hurtownia.pl/" TargetMode="External"/><Relationship Id="rId174" Type="http://schemas.openxmlformats.org/officeDocument/2006/relationships/hyperlink" Target="https://www.eprestige.eu/" TargetMode="External"/><Relationship Id="rId175" Type="http://schemas.openxmlformats.org/officeDocument/2006/relationships/hyperlink" Target="https://b2b.eprestige.eu/modules/xmlfeeds/xml_files/feed_23.xml" TargetMode="External"/><Relationship Id="rId176" Type="http://schemas.openxmlformats.org/officeDocument/2006/relationships/hyperlink" Target="https://arte.artgeist.co/dropshipping/contractors" TargetMode="External"/><Relationship Id="rId177" Type="http://schemas.openxmlformats.org/officeDocument/2006/relationships/hyperlink" Target="http://cdon.se/" TargetMode="External"/><Relationship Id="rId178" Type="http://schemas.openxmlformats.org/officeDocument/2006/relationships/hyperlink" Target="https://jumi.pl/o-nas" TargetMode="External"/><Relationship Id="rId179" Type="http://schemas.openxmlformats.org/officeDocument/2006/relationships/hyperlink" Target="https://jumi.com.pl/stock/Ceneo/OS_KR_10_23_euro.xml?" TargetMode="External"/><Relationship Id="rId180" Type="http://schemas.openxmlformats.org/officeDocument/2006/relationships/hyperlink" Target="https://www.comtelgroup.pl/" TargetMode="External"/><Relationship Id="rId181" Type="http://schemas.openxmlformats.org/officeDocument/2006/relationships/hyperlink" Target="https://xml.comtelgroup.pl/shumee.xml" TargetMode="External"/><Relationship Id="rId182" Type="http://schemas.openxmlformats.org/officeDocument/2006/relationships/hyperlink" Target="https://www.mat-online.cz/" TargetMode="External"/><Relationship Id="rId183" Type="http://schemas.openxmlformats.org/officeDocument/2006/relationships/hyperlink" Target="https://www.mat-online.cz/export/dostupnost.xml" TargetMode="External"/><Relationship Id="rId184" Type="http://schemas.openxmlformats.org/officeDocument/2006/relationships/hyperlink" Target="https://wallmarket.pl/gdzie-kupic/" TargetMode="External"/><Relationship Id="rId185" Type="http://schemas.openxmlformats.org/officeDocument/2006/relationships/hyperlink" Target="https://wallmarket.pl/wp-content/uploads/2022/05/Oferta-WallMarket.xml" TargetMode="External"/><Relationship Id="rId186" Type="http://schemas.openxmlformats.org/officeDocument/2006/relationships/hyperlink" Target="https://www.dmuchane.pl/" TargetMode="External"/><Relationship Id="rId187" Type="http://schemas.openxmlformats.org/officeDocument/2006/relationships/hyperlink" Target="https://www.dmuchane.pl/export/products.xml?uuid=c377597b-db0a-11eb-a644-aaedffa7b65e" TargetMode="External"/><Relationship Id="rId188" Type="http://schemas.openxmlformats.org/officeDocument/2006/relationships/hyperlink" Target="https://baczek.pl/my_account" TargetMode="External"/><Relationship Id="rId189" Type="http://schemas.openxmlformats.org/officeDocument/2006/relationships/hyperlink" Target="https://zabawkarstwo.cloud.cstore.pl/comparisions/ceneo2/index.php?generate=true" TargetMode="External"/><Relationship Id="rId190" Type="http://schemas.openxmlformats.org/officeDocument/2006/relationships/hyperlink" Target="https://asortyment.eu/" TargetMode="External"/><Relationship Id="rId191" Type="http://schemas.openxmlformats.org/officeDocument/2006/relationships/hyperlink" Target="https://asortyment.eu/" TargetMode="External"/><Relationship Id="rId192" Type="http://schemas.openxmlformats.org/officeDocument/2006/relationships/hyperlink" Target="https://b2b.topeshop.pl/pl/auth/login?ReturnUrl=%2F" TargetMode="External"/><Relationship Id="rId193" Type="http://schemas.openxmlformats.org/officeDocument/2006/relationships/hyperlink" Target="https://goliathome.pl/boze-narodzenie" TargetMode="External"/><Relationship Id="rId194" Type="http://schemas.openxmlformats.org/officeDocument/2006/relationships/hyperlink" Target="https://goliatpolska.pl/wp-load.php?security_key=f7385aa2ce37990a&amp;export_id=6&amp;action=get_data" TargetMode="External"/><Relationship Id="rId195" Type="http://schemas.openxmlformats.org/officeDocument/2006/relationships/hyperlink" Target="https://biokominkigmt.pl/biokominki" TargetMode="External"/><Relationship Id="rId196" Type="http://schemas.openxmlformats.org/officeDocument/2006/relationships/hyperlink" Target="https://www.artdog.pl/pl/" TargetMode="External"/><Relationship Id="rId197" Type="http://schemas.openxmlformats.org/officeDocument/2006/relationships/hyperlink" Target="https://b2b.na-bu.pl/login" TargetMode="External"/><Relationship Id="rId198" Type="http://schemas.openxmlformats.org/officeDocument/2006/relationships/hyperlink" Target="https://b2b.na-bu.pl/offers/type/xml/key/49a8d91beb837/lang/pl" TargetMode="External"/><Relationship Id="rId199" Type="http://schemas.openxmlformats.org/officeDocument/2006/relationships/hyperlink" Target="https://muminky.pl/" TargetMode="External"/><Relationship Id="rId200" Type="http://schemas.openxmlformats.org/officeDocument/2006/relationships/hyperlink" Target="https://mostizabawki.pl/" TargetMode="External"/><Relationship Id="rId201" Type="http://schemas.openxmlformats.org/officeDocument/2006/relationships/hyperlink" Target="https://www.hurtmeblowy.pl/" TargetMode="External"/><Relationship Id="rId202" Type="http://schemas.openxmlformats.org/officeDocument/2006/relationships/hyperlink" Target="https://hurtmeblowy.pl/upload/drop01.xml" TargetMode="External"/><Relationship Id="rId203" Type="http://schemas.openxmlformats.org/officeDocument/2006/relationships/hyperlink" Target="https://www.medisleeplife.pl/?gad_source=1&amp;gclid=CjwKCAiA9bq6BhAKEiwAH6bqoAZRR77LB9eJZ627ECATi3V3Z3C2u_q6jGjiW1SAz73qDbCsi1YWmBoCsnEQAvD_BwE" TargetMode="External"/><Relationship Id="rId204" Type="http://schemas.openxmlformats.org/officeDocument/2006/relationships/hyperlink" Target="https://amzteam.pro/" TargetMode="External"/><Relationship Id="rId205" Type="http://schemas.openxmlformats.org/officeDocument/2006/relationships/hyperlink" Target="https://slayo.pl/" TargetMode="External"/><Relationship Id="rId206" Type="http://schemas.openxmlformats.org/officeDocument/2006/relationships/hyperlink" Target="https://oromed.pl/" TargetMode="External"/><Relationship Id="rId207" Type="http://schemas.openxmlformats.org/officeDocument/2006/relationships/hyperlink" Target="https://apteczka4u.pl/data/export/feed10002_15a58de51c784ba5bf2f63c0.xml" TargetMode="External"/><Relationship Id="rId208" Type="http://schemas.openxmlformats.org/officeDocument/2006/relationships/hyperlink" Target="mailto:artur@benetechpoland.pl" TargetMode="External"/><Relationship Id="rId209" Type="http://schemas.openxmlformats.org/officeDocument/2006/relationships/hyperlink" Target="https://benetech-poland.pl/" TargetMode="External"/><Relationship Id="rId210" Type="http://schemas.openxmlformats.org/officeDocument/2006/relationships/hyperlink" Target="https://e-kuchcikowo.pl/" TargetMode="External"/><Relationship Id="rId211" Type="http://schemas.openxmlformats.org/officeDocument/2006/relationships/hyperlink" Target="https://rc49225.redcart.pl/export/82d0240c4fd14292fecc01a6a4ffcc25.xml" TargetMode="External"/><Relationship Id="rId212" Type="http://schemas.openxmlformats.org/officeDocument/2006/relationships/hyperlink" Target="https://fertone.pl/" TargetMode="External"/><Relationship Id="rId213" Type="http://schemas.openxmlformats.org/officeDocument/2006/relationships/hyperlink" Target="https://fertone.pl/edi/export-offer.php?client=m.szczepaniak@shumee.pl&amp;language=pol&amp;token=1ce0eab3c65a2c737028c03&amp;shop=1&amp;type=full&amp;format=xml&amp;iof_3_0" TargetMode="External"/><Relationship Id="rId214" Type="http://schemas.openxmlformats.org/officeDocument/2006/relationships/hyperlink" Target="https://skleplavre.pl/" TargetMode="External"/><Relationship Id="rId215" Type="http://schemas.openxmlformats.org/officeDocument/2006/relationships/hyperlink" Target="https://skleplavre.pl/wp-content/uploads/woo-feed/custom/xml/plikhurtowy.xml" TargetMode="External"/><Relationship Id="rId216" Type="http://schemas.openxmlformats.org/officeDocument/2006/relationships/hyperlink" Target="https://livinhill.com/" TargetMode="External"/><Relationship Id="rId217" Type="http://schemas.openxmlformats.org/officeDocument/2006/relationships/hyperlink" Target="https://livinhill.com/" TargetMode="External"/><Relationship Id="rId218" Type="http://schemas.openxmlformats.org/officeDocument/2006/relationships/hyperlink" Target="https://allegro.pl/uzytkownik/Int_Sell" TargetMode="External"/><Relationship Id="rId219" Type="http://schemas.openxmlformats.org/officeDocument/2006/relationships/hyperlink" Target="https://www.pawonik.pl/" TargetMode="External"/><Relationship Id="rId220" Type="http://schemas.openxmlformats.org/officeDocument/2006/relationships/hyperlink" Target="https://panel46n.megamo.pl/service/json/mcenniki/ceneope/key=eaeda0a90ed250d18ce7e7a44ec517b9//profileId=3958/do=xml/?MDBID=patro-hurt.com-feed" TargetMode="External"/><Relationship Id="rId221" Type="http://schemas.openxmlformats.org/officeDocument/2006/relationships/hyperlink" Target="https://www.enzopolska.pl/meble-fryzjerskie?gad_source=1&amp;gclid=Cj0KCQiAsOq6BhDuARIsAGQ4-zgeO47g7nGD4f5iMElON2b2vzAyEFJS5k8XNJQJuS03HueiPesX2nwaAkFzEALw_wcB" TargetMode="External"/><Relationship Id="rId222" Type="http://schemas.openxmlformats.org/officeDocument/2006/relationships/hyperlink" Target="https://cbdgreen.pl/" TargetMode="External"/><Relationship Id="rId223" Type="http://schemas.openxmlformats.org/officeDocument/2006/relationships/hyperlink" Target="https://winoszarnia.pl/" TargetMode="External"/><Relationship Id="rId224" Type="http://schemas.openxmlformats.org/officeDocument/2006/relationships/hyperlink" Target="https://hurt.eldar.pl/" TargetMode="External"/><Relationship Id="rId225" Type="http://schemas.openxmlformats.org/officeDocument/2006/relationships/hyperlink" Target="https://eko-light.com/" TargetMode="External"/><Relationship Id="rId226" Type="http://schemas.openxmlformats.org/officeDocument/2006/relationships/hyperlink" Target="https://b2b.eko-light.com/" TargetMode="External"/><Relationship Id="rId227" Type="http://schemas.openxmlformats.org/officeDocument/2006/relationships/hyperlink" Target="mailto:awozniak@waks.pl" TargetMode="External"/><Relationship Id="rId228" Type="http://schemas.openxmlformats.org/officeDocument/2006/relationships/hyperlink" Target="https://waks.pl/" TargetMode="External"/><Relationship Id="rId229" Type="http://schemas.openxmlformats.org/officeDocument/2006/relationships/hyperlink" Target="https://rovato.eu/kontakt/" TargetMode="External"/><Relationship Id="rId230" Type="http://schemas.openxmlformats.org/officeDocument/2006/relationships/hyperlink" Target="https://my-velinda.com/" TargetMode="External"/><Relationship Id="rId231" Type="http://schemas.openxmlformats.org/officeDocument/2006/relationships/hyperlink" Target="https://thinkleather.pl/" TargetMode="External"/><Relationship Id="rId232" Type="http://schemas.openxmlformats.org/officeDocument/2006/relationships/hyperlink" Target="https://e-druk.pl/" TargetMode="External"/><Relationship Id="rId233" Type="http://schemas.openxmlformats.org/officeDocument/2006/relationships/hyperlink" Target="https://pagmil.pl/" TargetMode="External"/><Relationship Id="rId234" Type="http://schemas.openxmlformats.org/officeDocument/2006/relationships/hyperlink" Target="https://hdwr.pl/" TargetMode="External"/><Relationship Id="rId235" Type="http://schemas.openxmlformats.org/officeDocument/2006/relationships/hyperlink" Target="https://eroplace.pl/" TargetMode="External"/><Relationship Id="rId236" Type="http://schemas.openxmlformats.org/officeDocument/2006/relationships/hyperlink" Target="https://sempler.pl/" TargetMode="External"/><Relationship Id="rId237" Type="http://schemas.openxmlformats.org/officeDocument/2006/relationships/hyperlink" Target="https://drops.com.pl/" TargetMode="External"/><Relationship Id="rId238" Type="http://schemas.openxmlformats.org/officeDocument/2006/relationships/hyperlink" Target="https://www.targethome.pl/pl/i/O-firmie/8" TargetMode="External"/><Relationship Id="rId239" Type="http://schemas.openxmlformats.org/officeDocument/2006/relationships/hyperlink" Target="https://ralmetal.pl/" TargetMode="External"/><Relationship Id="rId240" Type="http://schemas.openxmlformats.org/officeDocument/2006/relationships/hyperlink" Target="https://ele-comp.pl/" TargetMode="External"/><Relationship Id="rId241" Type="http://schemas.openxmlformats.org/officeDocument/2006/relationships/hyperlink" Target="https://motofan.com.pl/" TargetMode="External"/><Relationship Id="rId242" Type="http://schemas.openxmlformats.org/officeDocument/2006/relationships/hyperlink" Target="https://www.sartrix.pl/?srsltid=AfmBOooSdGTZovK_7F2i-7yW7r515o3qNW8CsJO03bro2dHtI4fXad4s" TargetMode="External"/><Relationship Id="rId243" Type="http://schemas.openxmlformats.org/officeDocument/2006/relationships/hyperlink" Target="mailto:b2bszpak@szpak.com.pl" TargetMode="External"/><Relationship Id="rId244" Type="http://schemas.openxmlformats.org/officeDocument/2006/relationships/hyperlink" Target="https://www.szpak.com.pl/" TargetMode="External"/><Relationship Id="rId245" Type="http://schemas.openxmlformats.org/officeDocument/2006/relationships/hyperlink" Target="https://mplpower.pl/" TargetMode="External"/><Relationship Id="rId246" Type="http://schemas.openxmlformats.org/officeDocument/2006/relationships/hyperlink" Target="mailto:biuro@kobisc.pl" TargetMode="External"/><Relationship Id="rId247" Type="http://schemas.openxmlformats.org/officeDocument/2006/relationships/hyperlink" Target="https://meble-kobi.pl/wspolpraca/" TargetMode="External"/><Relationship Id="rId248" Type="http://schemas.openxmlformats.org/officeDocument/2006/relationships/hyperlink" Target="https://spali.pl/" TargetMode="External"/><Relationship Id="rId249" Type="http://schemas.openxmlformats.org/officeDocument/2006/relationships/hyperlink" Target="http://eurofryz.pl/" TargetMode="External"/><Relationship Id="rId250" Type="http://schemas.openxmlformats.org/officeDocument/2006/relationships/hyperlink" Target="https://galopi.pl/" TargetMode="External"/><Relationship Id="rId251" Type="http://schemas.openxmlformats.org/officeDocument/2006/relationships/hyperlink" Target="https://coppotech.com/" TargetMode="External"/><Relationship Id="rId252" Type="http://schemas.openxmlformats.org/officeDocument/2006/relationships/hyperlink" Target="https://www.lgbt-shop.pl/o-nas/" TargetMode="External"/><Relationship Id="rId253" Type="http://schemas.openxmlformats.org/officeDocument/2006/relationships/hyperlink" Target="https://twojsklep.com.pl/" TargetMode="External"/><Relationship Id="rId254" Type="http://schemas.openxmlformats.org/officeDocument/2006/relationships/hyperlink" Target="https://victor-polska.pl/" TargetMode="External"/><Relationship Id="rId255" Type="http://schemas.openxmlformats.org/officeDocument/2006/relationships/hyperlink" Target="https://kidshop.site/" TargetMode="External"/><Relationship Id="rId256" Type="http://schemas.openxmlformats.org/officeDocument/2006/relationships/hyperlink" Target="https://pupus.pl/" TargetMode="External"/><Relationship Id="rId257" Type="http://schemas.openxmlformats.org/officeDocument/2006/relationships/hyperlink" Target="https://primohurt.pl/" TargetMode="External"/><Relationship Id="rId258" Type="http://schemas.openxmlformats.org/officeDocument/2006/relationships/hyperlink" Target="http://awparts.pl/" TargetMode="External"/><Relationship Id="rId259" Type="http://schemas.openxmlformats.org/officeDocument/2006/relationships/hyperlink" Target="https://www.wenom.pl/" TargetMode="External"/><Relationship Id="rId260" Type="http://schemas.openxmlformats.org/officeDocument/2006/relationships/hyperlink" Target="https://www.expert.auto.pl/default.b2c.aspx" TargetMode="External"/><Relationship Id="rId261" Type="http://schemas.openxmlformats.org/officeDocument/2006/relationships/hyperlink" Target="https://shiori.pl/" TargetMode="External"/><Relationship Id="rId262" Type="http://schemas.openxmlformats.org/officeDocument/2006/relationships/hyperlink" Target="https://najtanszy-sport.pl/" TargetMode="External"/><Relationship Id="rId263" Type="http://schemas.openxmlformats.org/officeDocument/2006/relationships/hyperlink" Target="https://maksik.pl/" TargetMode="External"/><Relationship Id="rId264" Type="http://schemas.openxmlformats.org/officeDocument/2006/relationships/hyperlink" Target="https://seger.ede-shop.de/shop.php?SessID=ad07782346bcc612054c0cddd71b90cc" TargetMode="External"/><Relationship Id="rId265" Type="http://schemas.openxmlformats.org/officeDocument/2006/relationships/hyperlink" Target="https://bisanti.pl/" TargetMode="External"/><Relationship Id="rId266" Type="http://schemas.openxmlformats.org/officeDocument/2006/relationships/hyperlink" Target="https://www.sternhoff.pl/" TargetMode="External"/><Relationship Id="rId267" Type="http://schemas.openxmlformats.org/officeDocument/2006/relationships/hyperlink" Target="https://allegro.pl/uzytkownik/CombineSklep" TargetMode="External"/><Relationship Id="rId268" Type="http://schemas.openxmlformats.org/officeDocument/2006/relationships/hyperlink" Target="https://luxma.pl/" TargetMode="External"/><Relationship Id="rId269" Type="http://schemas.openxmlformats.org/officeDocument/2006/relationships/hyperlink" Target="https://www.szachowo.pl/" TargetMode="External"/><Relationship Id="rId270" Type="http://schemas.openxmlformats.org/officeDocument/2006/relationships/hyperlink" Target="https://www.urwiskowo.pl/" TargetMode="External"/><Relationship Id="rId271" Type="http://schemas.openxmlformats.org/officeDocument/2006/relationships/hyperlink" Target="http://urwiskowo.pl/" TargetMode="External"/><Relationship Id="rId272" Type="http://schemas.openxmlformats.org/officeDocument/2006/relationships/hyperlink" Target="https://remanglobal.com/pl/" TargetMode="External"/><Relationship Id="rId273" Type="http://schemas.openxmlformats.org/officeDocument/2006/relationships/hyperlink" Target="https://pastelowanitka.pl/" TargetMode="External"/><Relationship Id="rId274" Type="http://schemas.openxmlformats.org/officeDocument/2006/relationships/hyperlink" Target="https://www.sklep.q-box.pl/" TargetMode="External"/><Relationship Id="rId275" Type="http://schemas.openxmlformats.org/officeDocument/2006/relationships/hyperlink" Target="https://sunen.com/" TargetMode="External"/><Relationship Id="rId276" Type="http://schemas.openxmlformats.org/officeDocument/2006/relationships/hyperlink" Target="http://www.zenga.pl/" TargetMode="External"/><Relationship Id="rId277" Type="http://schemas.openxmlformats.org/officeDocument/2006/relationships/hyperlink" Target="https://www.drewdon.pl/" TargetMode="External"/><Relationship Id="rId278" Type="http://schemas.openxmlformats.org/officeDocument/2006/relationships/hyperlink" Target="https://evillubricants.pl/kontakt/" TargetMode="External"/><Relationship Id="rId279" Type="http://schemas.openxmlformats.org/officeDocument/2006/relationships/hyperlink" Target="https://erohurtownia.pl/" TargetMode="External"/><Relationship Id="rId280" Type="http://schemas.openxmlformats.org/officeDocument/2006/relationships/hyperlink" Target="https://ewalizki.pl/o-nas/" TargetMode="External"/><Relationship Id="rId281" Type="http://schemas.openxmlformats.org/officeDocument/2006/relationships/hyperlink" Target="https://parawanyplazowe.blogspot.com/p/oferta.html" TargetMode="External"/><Relationship Id="rId282" Type="http://schemas.openxmlformats.org/officeDocument/2006/relationships/hyperlink" Target="https://domowezapachy.pl/" TargetMode="External"/><Relationship Id="rId283" Type="http://schemas.openxmlformats.org/officeDocument/2006/relationships/hyperlink" Target="https://eoptimo.pl/" TargetMode="External"/><Relationship Id="rId284" Type="http://schemas.openxmlformats.org/officeDocument/2006/relationships/hyperlink" Target="https://www.naszedzieci.pl/index.php?&amp;vmcchk=1&amp;page=shop.index&amp;option=com_virtuemart&amp;Itemid=64" TargetMode="External"/><Relationship Id="rId285" Type="http://schemas.openxmlformats.org/officeDocument/2006/relationships/hyperlink" Target="https://allegro.pl/uzytkownik/AIOCOMPANY" TargetMode="External"/><Relationship Id="rId286" Type="http://schemas.openxmlformats.org/officeDocument/2006/relationships/hyperlink" Target="https://rider.com.pl/" TargetMode="External"/><Relationship Id="rId287" Type="http://schemas.openxmlformats.org/officeDocument/2006/relationships/hyperlink" Target="https://www.smx.com.pl/sklep/" TargetMode="External"/><Relationship Id="rId288" Type="http://schemas.openxmlformats.org/officeDocument/2006/relationships/hyperlink" Target="http://sklep24amk.pl/" TargetMode="External"/><Relationship Id="rId289" Type="http://schemas.openxmlformats.org/officeDocument/2006/relationships/hyperlink" Target="https://swiat-laptopow.pl/?gad_source=1&amp;gclid=CjwKCAiA6t-6BhA3EiwAltRFGODNMYK0JhB_ulw7_OVgkSYAxTvG-AweSprKjbFIE2aRoVXsYfDtChoCETMQAvD_BwE" TargetMode="External"/><Relationship Id="rId290" Type="http://schemas.openxmlformats.org/officeDocument/2006/relationships/hyperlink" Target="https://wezer.pl/" TargetMode="External"/><Relationship Id="rId291" Type="http://schemas.openxmlformats.org/officeDocument/2006/relationships/hyperlink" Target="https://ssik.love/" TargetMode="External"/><Relationship Id="rId292" Type="http://schemas.openxmlformats.org/officeDocument/2006/relationships/hyperlink" Target="https://www.emaja24.pl/" TargetMode="External"/><Relationship Id="rId293" Type="http://schemas.openxmlformats.org/officeDocument/2006/relationships/hyperlink" Target="https://allegro.pl/uzytkownik/Deko_Electronics" TargetMode="External"/><Relationship Id="rId294" Type="http://schemas.openxmlformats.org/officeDocument/2006/relationships/hyperlink" Target="https://www.dekormanda.pl/" TargetMode="External"/><Relationship Id="rId295" Type="http://schemas.openxmlformats.org/officeDocument/2006/relationships/hyperlink" Target="https://www.globaldelivery.pl/" TargetMode="External"/><Relationship Id="rId296" Type="http://schemas.openxmlformats.org/officeDocument/2006/relationships/hyperlink" Target="https://allegro.pl/uzytkownik/HarmonyPosters" TargetMode="External"/><Relationship Id="rId297" Type="http://schemas.openxmlformats.org/officeDocument/2006/relationships/hyperlink" Target="https://bisanti.pl/" TargetMode="External"/><Relationship Id="rId298" Type="http://schemas.openxmlformats.org/officeDocument/2006/relationships/hyperlink" Target="https://sklep.kz.com.pl/" TargetMode="External"/><Relationship Id="rId299" Type="http://schemas.openxmlformats.org/officeDocument/2006/relationships/hyperlink" Target="https://allegro.pl/uzytkownik/kathay_pl" TargetMode="External"/><Relationship Id="rId300" Type="http://schemas.openxmlformats.org/officeDocument/2006/relationships/hyperlink" Target="http://zepnij.com/" TargetMode="External"/><Relationship Id="rId301" Type="http://schemas.openxmlformats.org/officeDocument/2006/relationships/hyperlink" Target="https://allegro.pl/uzytkownik/straganikpl" TargetMode="External"/><Relationship Id="rId302" Type="http://schemas.openxmlformats.org/officeDocument/2006/relationships/hyperlink" Target="https://allegro.pl/uzytkownik/straganikpl" TargetMode="External"/><Relationship Id="rId303" Type="http://schemas.openxmlformats.org/officeDocument/2006/relationships/hyperlink" Target="https://kunagone.pl/" TargetMode="External"/><Relationship Id="rId304" Type="http://schemas.openxmlformats.org/officeDocument/2006/relationships/hyperlink" Target="https://www.dipmarsklep.pl/" TargetMode="External"/><Relationship Id="rId305" Type="http://schemas.openxmlformats.org/officeDocument/2006/relationships/hyperlink" Target="https://arena.pl/sprzedawca/dekor/sklep" TargetMode="External"/><Relationship Id="rId306" Type="http://schemas.openxmlformats.org/officeDocument/2006/relationships/hyperlink" Target="https://allegro.pl/uzytkownik/Beltimore_eu" TargetMode="External"/><Relationship Id="rId307" Type="http://schemas.openxmlformats.org/officeDocument/2006/relationships/hyperlink" Target="https://pannellier.pl/" TargetMode="External"/><Relationship Id="rId308" Type="http://schemas.openxmlformats.org/officeDocument/2006/relationships/hyperlink" Target="https://lendo.biz/" TargetMode="External"/><Relationship Id="rId309" Type="http://schemas.openxmlformats.org/officeDocument/2006/relationships/hyperlink" Target="https://mamamargaret.erli.pl/" TargetMode="External"/><Relationship Id="rId310" Type="http://schemas.openxmlformats.org/officeDocument/2006/relationships/hyperlink" Target="https://polzoo.pl/" TargetMode="External"/><Relationship Id="rId311" Type="http://schemas.openxmlformats.org/officeDocument/2006/relationships/hyperlink" Target="https://allegro.pl/uzytkownik/be4group?srsltid=AfmBOorqnMcwXLLmQPSIUYit7fnytXdDAzHTQH3zkv_tOtOJaQ-f-jhz" TargetMode="External"/><Relationship Id="rId312" Type="http://schemas.openxmlformats.org/officeDocument/2006/relationships/hyperlink" Target="https://galopi.pl/" TargetMode="External"/><Relationship Id="rId313" Type="http://schemas.openxmlformats.org/officeDocument/2006/relationships/hyperlink" Target="https://matkam.pl/forms/1/kontakt-z-obsluga" TargetMode="External"/><Relationship Id="rId314" Type="http://schemas.openxmlformats.org/officeDocument/2006/relationships/hyperlink" Target="https://primetrade.pl/" TargetMode="External"/><Relationship Id="rId315" Type="http://schemas.openxmlformats.org/officeDocument/2006/relationships/hyperlink" Target="https://bubukids.pl/" TargetMode="External"/><Relationship Id="rId316" Type="http://schemas.openxmlformats.org/officeDocument/2006/relationships/hyperlink" Target="https://www.ceneo.pl/sklepy/Pure-Wear-s39056?srsltid=AfmBOopew-dl4bg70F7kcVTkxboV_jNbAqb_ANE_3Mjm56FXPZKa8ckp" TargetMode="External"/><Relationship Id="rId317" Type="http://schemas.openxmlformats.org/officeDocument/2006/relationships/hyperlink" Target="https://photho.pl/" TargetMode="External"/><Relationship Id="rId318" Type="http://schemas.openxmlformats.org/officeDocument/2006/relationships/hyperlink" Target="https://hands-up.pl/" TargetMode="External"/><Relationship Id="rId319" Type="http://schemas.openxmlformats.org/officeDocument/2006/relationships/hyperlink" Target="https://www.owg.pl/ceidg/proparts_piotr_krawczyk_9,74,574194,5741949102" TargetMode="External"/><Relationship Id="rId320" Type="http://schemas.openxmlformats.org/officeDocument/2006/relationships/hyperlink" Target="https://www.empik.com/sklepy/playcob,12359,m" TargetMode="External"/><Relationship Id="rId321" Type="http://schemas.openxmlformats.org/officeDocument/2006/relationships/hyperlink" Target="https://www.elavia.eu/pl/i/O-nas/16" TargetMode="External"/><Relationship Id="rId322" Type="http://schemas.openxmlformats.org/officeDocument/2006/relationships/hyperlink" Target="https://platformab2b.kraven.eu/wspolpraca/" TargetMode="External"/><Relationship Id="rId323" Type="http://schemas.openxmlformats.org/officeDocument/2006/relationships/hyperlink" Target="http://polishingpads.pl/" TargetMode="External"/><Relationship Id="rId324" Type="http://schemas.openxmlformats.org/officeDocument/2006/relationships/hyperlink" Target="https://hanex.pl/" TargetMode="External"/><Relationship Id="rId325" Type="http://schemas.openxmlformats.org/officeDocument/2006/relationships/hyperlink" Target="https://www.regisfood.com/page/pl/surowce" TargetMode="External"/><Relationship Id="rId326" Type="http://schemas.openxmlformats.org/officeDocument/2006/relationships/hyperlink" Target="http://kidoocrafts.com/" TargetMode="External"/><Relationship Id="rId327" Type="http://schemas.openxmlformats.org/officeDocument/2006/relationships/hyperlink" Target="https://kelop.pl/" TargetMode="External"/><Relationship Id="rId328" Type="http://schemas.openxmlformats.org/officeDocument/2006/relationships/hyperlink" Target="https://allegro.pl/uzytkownik/omisport?srsltid=AfmBOop7HoFhEUo54OCbAQHfKAORvp262GK-c_dgorWyNAyeY8q-sedl" TargetMode="External"/><Relationship Id="rId329" Type="http://schemas.openxmlformats.org/officeDocument/2006/relationships/hyperlink" Target="https://www.kristronik.com/" TargetMode="External"/><Relationship Id="rId330" Type="http://schemas.openxmlformats.org/officeDocument/2006/relationships/hyperlink" Target="https://sportprise.pl/" TargetMode="External"/><Relationship Id="rId331" Type="http://schemas.openxmlformats.org/officeDocument/2006/relationships/hyperlink" Target="https://www.facebook.com/mizerafarby/?locale=pl_PL" TargetMode="External"/><Relationship Id="rId332" Type="http://schemas.openxmlformats.org/officeDocument/2006/relationships/hyperlink" Target="https://shop.itooti.net/" TargetMode="External"/><Relationship Id="rId333" Type="http://schemas.openxmlformats.org/officeDocument/2006/relationships/hyperlink" Target="https://www.alucon.pl/oknapcv" TargetMode="External"/><Relationship Id="rId334" Type="http://schemas.openxmlformats.org/officeDocument/2006/relationships/hyperlink" Target="https://www.nte24.pl/" TargetMode="External"/><Relationship Id="rId335" Type="http://schemas.openxmlformats.org/officeDocument/2006/relationships/hyperlink" Target="https://takapara.com/pl/" TargetMode="External"/><Relationship Id="rId336" Type="http://schemas.openxmlformats.org/officeDocument/2006/relationships/hyperlink" Target="https://maliciekawscy.pl/" TargetMode="External"/><Relationship Id="rId337" Type="http://schemas.openxmlformats.org/officeDocument/2006/relationships/hyperlink" Target="https://lamp-art.com.pl/" TargetMode="External"/><Relationship Id="rId338" Type="http://schemas.openxmlformats.org/officeDocument/2006/relationships/hyperlink" Target="https://sklepikmysliwski.pl/" TargetMode="External"/><Relationship Id="rId339" Type="http://schemas.openxmlformats.org/officeDocument/2006/relationships/hyperlink" Target="https://sklep.spectrumled.pl/" TargetMode="External"/><Relationship Id="rId340" Type="http://schemas.openxmlformats.org/officeDocument/2006/relationships/hyperlink" Target="https://www.oknobest.pl/" TargetMode="External"/><Relationship Id="rId341" Type="http://schemas.openxmlformats.org/officeDocument/2006/relationships/hyperlink" Target="https://zojirushi.com.pl/produkty" TargetMode="External"/><Relationship Id="rId342" Type="http://schemas.openxmlformats.org/officeDocument/2006/relationships/hyperlink" Target="https://drops.com.pl/" TargetMode="External"/><Relationship Id="rId343" Type="http://schemas.openxmlformats.org/officeDocument/2006/relationships/hyperlink" Target="https://www.pasazhandlowy.eu/" TargetMode="External"/><Relationship Id="rId344" Type="http://schemas.openxmlformats.org/officeDocument/2006/relationships/hyperlink" Target="https://okiemmaluszka.pl/" TargetMode="External"/><Relationship Id="rId345" Type="http://schemas.openxmlformats.org/officeDocument/2006/relationships/hyperlink" Target="https://proadventure.pl/" TargetMode="External"/><Relationship Id="rId346" Type="http://schemas.openxmlformats.org/officeDocument/2006/relationships/hyperlink" Target="https://iluminar.pl/pl/i/Kontakt/9" TargetMode="External"/><Relationship Id="rId347" Type="http://schemas.openxmlformats.org/officeDocument/2006/relationships/hyperlink" Target="https://allegro.pl/uzytkownik/FilMalSport/sklep" TargetMode="External"/><Relationship Id="rId348" Type="http://schemas.openxmlformats.org/officeDocument/2006/relationships/hyperlink" Target="https://dekorwnetrz.pl/" TargetMode="External"/><Relationship Id="rId349" Type="http://schemas.openxmlformats.org/officeDocument/2006/relationships/hyperlink" Target="https://nonabox.pl/" TargetMode="External"/><Relationship Id="rId350" Type="http://schemas.openxmlformats.org/officeDocument/2006/relationships/hyperlink" Target="https://dotykowewlaczniki.pl/?srsltid=AfmBOopF3qQOEk9nGLC9H8s8IL_tDueqZn9FCE1Xk03OUD6D8gd3mjjH" TargetMode="External"/><Relationship Id="rId351" Type="http://schemas.openxmlformats.org/officeDocument/2006/relationships/hyperlink" Target="https://sunbedchill.pl/pl/i/Kontakt-i-dane-firmy/9" TargetMode="External"/><Relationship Id="rId352" Type="http://schemas.openxmlformats.org/officeDocument/2006/relationships/hyperlink" Target="http://www.batimex.pl/index.php" TargetMode="External"/><Relationship Id="rId353" Type="http://schemas.openxmlformats.org/officeDocument/2006/relationships/hyperlink" Target="https://www.sebmart.pl/" TargetMode="External"/><Relationship Id="rId354" Type="http://schemas.openxmlformats.org/officeDocument/2006/relationships/hyperlink" Target="https://topkosmetyki.pl/?v=288404204e3d" TargetMode="External"/><Relationship Id="rId355" Type="http://schemas.openxmlformats.org/officeDocument/2006/relationships/hyperlink" Target="https://arabesque.pl/" TargetMode="External"/><Relationship Id="rId356" Type="http://schemas.openxmlformats.org/officeDocument/2006/relationships/hyperlink" Target="https://agdwarszawa.pl/?utm_source=iai_ads&amp;utm_medium=google_search_ads&amp;gad_source=1&amp;gclid=Cj0KCQiAz6q-BhCfARIsAOezPxnzRL-mJRnuzrYMfo6EQXDGb9encZcdz-Z2e0fqKNG2yrgA38cHq0caAm74EALw_wcB" TargetMode="External"/><Relationship Id="rId357" Type="http://schemas.openxmlformats.org/officeDocument/2006/relationships/hyperlink" Target="https://loczek.pl/sklep/" TargetMode="External"/><Relationship Id="rId358" Type="http://schemas.openxmlformats.org/officeDocument/2006/relationships/hyperlink" Target="https://crazyneedles.pl/pl/menu/czesc-ciala-152" TargetMode="External"/><Relationship Id="rId359" Type="http://schemas.openxmlformats.org/officeDocument/2006/relationships/hyperlink" Target="https://chefshop.pl/" TargetMode="External"/><Relationship Id="rId360" Type="http://schemas.openxmlformats.org/officeDocument/2006/relationships/hyperlink" Target="https://szklanemozaiki.pl/" TargetMode="External"/><Relationship Id="rId361" Type="http://schemas.openxmlformats.org/officeDocument/2006/relationships/hyperlink" Target="https://www.bemitoys.pl/contact" TargetMode="External"/><Relationship Id="rId362" Type="http://schemas.openxmlformats.org/officeDocument/2006/relationships/hyperlink" Target="https://mevo.sklep.pl/" TargetMode="External"/><Relationship Id="rId363" Type="http://schemas.openxmlformats.org/officeDocument/2006/relationships/hyperlink" Target="https://aminoplon.pl/" TargetMode="External"/><Relationship Id="rId364" Type="http://schemas.openxmlformats.org/officeDocument/2006/relationships/hyperlink" Target="https://www.warhouse.pl/o-nas" TargetMode="External"/><Relationship Id="rId365" Type="http://schemas.openxmlformats.org/officeDocument/2006/relationships/hyperlink" Target="https://sonstory.pl/" TargetMode="External"/><Relationship Id="rId366" Type="http://schemas.openxmlformats.org/officeDocument/2006/relationships/hyperlink" Target="mailto:kontakt.mkhurt@gmail.com" TargetMode="External"/><Relationship Id="rId367" Type="http://schemas.openxmlformats.org/officeDocument/2006/relationships/hyperlink" Target="https://fryzjerowa.pl/" TargetMode="External"/><Relationship Id="rId368" Type="http://schemas.openxmlformats.org/officeDocument/2006/relationships/hyperlink" Target="https://www.wrzesinscy.pl/asp/Start" TargetMode="External"/><Relationship Id="rId369" Type="http://schemas.openxmlformats.org/officeDocument/2006/relationships/hyperlink" Target="https://bloomandglow.pl/" TargetMode="External"/><Relationship Id="rId370" Type="http://schemas.openxmlformats.org/officeDocument/2006/relationships/hyperlink" Target="https://zenex.pl/" TargetMode="External"/><Relationship Id="rId371" Type="http://schemas.openxmlformats.org/officeDocument/2006/relationships/hyperlink" Target="https://lerutrade.com/" TargetMode="External"/><Relationship Id="rId372" Type="http://schemas.openxmlformats.org/officeDocument/2006/relationships/hyperlink" Target="https://bago96.pl/sklep/" TargetMode="External"/><Relationship Id="rId373" Type="http://schemas.openxmlformats.org/officeDocument/2006/relationships/hyperlink" Target="https://www.kalama.pl/?gad_source=1&amp;gclid=Cj0KCQiAz6q-BhCfARIsAOezPxlMBdYpuHKea2SjG9jT2svMEACyBkRoFs6L9bDCaq6JC1_JkRC4basaAnaKEALw_wcB" TargetMode="External"/><Relationship Id="rId374" Type="http://schemas.openxmlformats.org/officeDocument/2006/relationships/hyperlink" Target="https://wielganizator.pl/" TargetMode="External"/><Relationship Id="rId375" Type="http://schemas.openxmlformats.org/officeDocument/2006/relationships/hyperlink" Target="https://missionair.pl/pl/content/dane-kontaktowe" TargetMode="External"/><Relationship Id="rId376" Type="http://schemas.openxmlformats.org/officeDocument/2006/relationships/hyperlink" Target="https://rem-sen.pl/" TargetMode="External"/><Relationship Id="rId377" Type="http://schemas.openxmlformats.org/officeDocument/2006/relationships/hyperlink" Target="https://leatherbox.pl/" TargetMode="External"/><Relationship Id="rId378" Type="http://schemas.openxmlformats.org/officeDocument/2006/relationships/hyperlink" Target="https://luxury-yacht.online/" TargetMode="External"/><Relationship Id="rId379" Type="http://schemas.openxmlformats.org/officeDocument/2006/relationships/hyperlink" Target="https://mera.eu/pl/about/o-firmie-35" TargetMode="External"/><Relationship Id="rId380" Type="http://schemas.openxmlformats.org/officeDocument/2006/relationships/hyperlink" Target="https://sovashop.pl/" TargetMode="External"/><Relationship Id="rId381" Type="http://schemas.openxmlformats.org/officeDocument/2006/relationships/hyperlink" Target="https://www.sklepkiki.pl/" TargetMode="External"/><Relationship Id="rId382" Type="http://schemas.openxmlformats.org/officeDocument/2006/relationships/hyperlink" Target="https://gigitoys.pl/contact-pol.html" TargetMode="External"/><Relationship Id="rId383" Type="http://schemas.openxmlformats.org/officeDocument/2006/relationships/hyperlink" Target="https://www.kriscom.com.pl/" TargetMode="External"/><Relationship Id="rId384" Type="http://schemas.openxmlformats.org/officeDocument/2006/relationships/hyperlink" Target="https://mrugibugi.com/" TargetMode="External"/><Relationship Id="rId385" Type="http://schemas.openxmlformats.org/officeDocument/2006/relationships/hyperlink" Target="https://cebulki-kwiatowe.pl/" TargetMode="External"/><Relationship Id="rId386" Type="http://schemas.openxmlformats.org/officeDocument/2006/relationships/hyperlink" Target="https://www.enexus.pl/" TargetMode="External"/><Relationship Id="rId387" Type="http://schemas.openxmlformats.org/officeDocument/2006/relationships/hyperlink" Target="https://black-tree.eu/kategoria-produktu/skorzane-akcesoria-do-domu-i-na-co-dzien/wszystkie-akcesoria-skorzane/" TargetMode="External"/><Relationship Id="rId388" Type="http://schemas.openxmlformats.org/officeDocument/2006/relationships/hyperlink" Target="https://todler.pl/" TargetMode="External"/><Relationship Id="rId389" Type="http://schemas.openxmlformats.org/officeDocument/2006/relationships/hyperlink" Target="https://stiv-meble.pl/" TargetMode="External"/><Relationship Id="rId390" Type="http://schemas.openxmlformats.org/officeDocument/2006/relationships/hyperlink" Target="http://rio-kosmetyki.pl/" TargetMode="External"/><Relationship Id="rId391" Type="http://schemas.openxmlformats.org/officeDocument/2006/relationships/hyperlink" Target="https://www.luxury4home.pl/" TargetMode="External"/><Relationship Id="rId392" Type="http://schemas.openxmlformats.org/officeDocument/2006/relationships/hyperlink" Target="https://esew.pl/" TargetMode="External"/><Relationship Id="rId393" Type="http://schemas.openxmlformats.org/officeDocument/2006/relationships/hyperlink" Target="https://undercarp.pl/" TargetMode="External"/><Relationship Id="rId394" Type="http://schemas.openxmlformats.org/officeDocument/2006/relationships/hyperlink" Target="https://elty.pl/?gad_source=1&amp;gclid=Cj0KCQjwkZm_BhDrARIsAAEbX1FDR_m1LjbAojhP9zWKTOad3Bxd9Q16OStOwPeCvwwdt95CfFUd2fIaAlXJEALw_wcB" TargetMode="External"/><Relationship Id="rId395" Type="http://schemas.openxmlformats.org/officeDocument/2006/relationships/hyperlink" Target="https://platforma.aramus.pl/www/" TargetMode="External"/><Relationship Id="rId396" Type="http://schemas.openxmlformats.org/officeDocument/2006/relationships/hyperlink" Target="https://mochtoys.com/" TargetMode="External"/><Relationship Id="rId397" Type="http://schemas.openxmlformats.org/officeDocument/2006/relationships/hyperlink" Target="https://sunled.pl/" TargetMode="External"/><Relationship Id="rId398" Type="http://schemas.openxmlformats.org/officeDocument/2006/relationships/hyperlink" Target="https://sklep.lemone.pl/?_gl=1*1iwjkm8*_up*MQ..*_gs*MQ..&amp;gclid=Cj0KCQjwkZm_BhDrARIsAAEbX1GKTWb2qLSRXPC122MIh_7NeOWkuHUn5hCh92TmzdWX45DmqIz5wOgaAnp0EALw_wcB" TargetMode="External"/><Relationship Id="rId399" Type="http://schemas.openxmlformats.org/officeDocument/2006/relationships/hyperlink" Target="https://eartel.pl/" TargetMode="External"/><Relationship Id="rId400" Type="http://schemas.openxmlformats.org/officeDocument/2006/relationships/hyperlink" Target="https://filarzdrowia.pl/" TargetMode="External"/><Relationship Id="rId401" Type="http://schemas.openxmlformats.org/officeDocument/2006/relationships/hyperlink" Target="https://raxar.pl/" TargetMode="External"/><Relationship Id="rId402" Type="http://schemas.openxmlformats.org/officeDocument/2006/relationships/hyperlink" Target="https://hubuform.pl/" TargetMode="External"/><Relationship Id="rId403" Type="http://schemas.openxmlformats.org/officeDocument/2006/relationships/hyperlink" Target="https://sklepmotocyklowypabianice.pl/" TargetMode="External"/><Relationship Id="rId404" Type="http://schemas.openxmlformats.org/officeDocument/2006/relationships/hyperlink" Target="https://softmm.com.pl/" TargetMode="External"/><Relationship Id="rId405" Type="http://schemas.openxmlformats.org/officeDocument/2006/relationships/hyperlink" Target="https://flexistyle.com/pl/i/Ciasteczka/8" TargetMode="External"/><Relationship Id="rId406" Type="http://schemas.openxmlformats.org/officeDocument/2006/relationships/hyperlink" Target="https://karoplus.com.pl/o-nas/" TargetMode="External"/><Relationship Id="rId407" Type="http://schemas.openxmlformats.org/officeDocument/2006/relationships/hyperlink" Target="https://www.ebay.pl/str/models118com" TargetMode="External"/><Relationship Id="rId408" Type="http://schemas.openxmlformats.org/officeDocument/2006/relationships/hyperlink" Target="https://www.ag-artdeco.eu/" TargetMode="External"/><Relationship Id="rId409" Type="http://schemas.openxmlformats.org/officeDocument/2006/relationships/hyperlink" Target="https://www.cravedrive.pl/" TargetMode="External"/><Relationship Id="rId410" Type="http://schemas.openxmlformats.org/officeDocument/2006/relationships/hyperlink" Target="https://agmar.sklep.pl/produkty/" TargetMode="External"/><Relationship Id="rId411" Type="http://schemas.openxmlformats.org/officeDocument/2006/relationships/hyperlink" Target="https://www.mpphydraulic.pl/" TargetMode="External"/><Relationship Id="rId412" Type="http://schemas.openxmlformats.org/officeDocument/2006/relationships/hyperlink" Target="https://www.kidstown.pl/pl/c/Meble-Paidi/1257" TargetMode="External"/><Relationship Id="rId413" Type="http://schemas.openxmlformats.org/officeDocument/2006/relationships/hyperlink" Target="https://www.justprint.pl/" TargetMode="External"/><Relationship Id="rId414" Type="http://schemas.openxmlformats.org/officeDocument/2006/relationships/hyperlink" Target="https://www.genway.pl/" TargetMode="External"/><Relationship Id="rId415" Type="http://schemas.openxmlformats.org/officeDocument/2006/relationships/hyperlink" Target="https://antyki24.pl/" TargetMode="External"/><Relationship Id="rId416" Type="http://schemas.openxmlformats.org/officeDocument/2006/relationships/hyperlink" Target="https://bajdrew.pl/" TargetMode="External"/><Relationship Id="rId417" Type="http://schemas.openxmlformats.org/officeDocument/2006/relationships/hyperlink" Target="http://www.multishop24.warez.pl/" TargetMode="External"/><Relationship Id="rId418" Type="http://schemas.openxmlformats.org/officeDocument/2006/relationships/hyperlink" Target="https://store4x4.pl/pl/8-pozostale" TargetMode="External"/><Relationship Id="rId419" Type="http://schemas.openxmlformats.org/officeDocument/2006/relationships/hyperlink" Target="http://odsercadom.pl/" TargetMode="External"/><Relationship Id="rId420" Type="http://schemas.openxmlformats.org/officeDocument/2006/relationships/hyperlink" Target="https://epulo.pl/" TargetMode="External"/><Relationship Id="rId421" Type="http://schemas.openxmlformats.org/officeDocument/2006/relationships/hyperlink" Target="https://3mk.pl/" TargetMode="External"/><Relationship Id="rId422" Type="http://schemas.openxmlformats.org/officeDocument/2006/relationships/hyperlink" Target="https://www.lazienkowe.pl/?srsltid=AfmBOorQQZzkWB8G0kW6zgWggbWvApCAOSqo1jO6mpMcU_Ixnf5oiE6_" TargetMode="External"/><Relationship Id="rId423" Type="http://schemas.openxmlformats.org/officeDocument/2006/relationships/hyperlink" Target="https://onled.pl/?srsltid=AfmBOoqR2MOJaP1t9ldZzg1xOqsihsXxeIHGIfCMC-785Xriu7kNKkGr" TargetMode="External"/><Relationship Id="rId424" Type="http://schemas.openxmlformats.org/officeDocument/2006/relationships/hyperlink" Target="https://seger.pl/" TargetMode="External"/><Relationship Id="rId425" Type="http://schemas.openxmlformats.org/officeDocument/2006/relationships/hyperlink" Target="https://metal-plast.com.pl/" TargetMode="External"/><Relationship Id="rId426" Type="http://schemas.openxmlformats.org/officeDocument/2006/relationships/hyperlink" Target="https://futustal.pl/" TargetMode="External"/><Relationship Id="rId427" Type="http://schemas.openxmlformats.org/officeDocument/2006/relationships/hyperlink" Target="https://bestore4u.pl/" TargetMode="External"/><Relationship Id="rId428" Type="http://schemas.openxmlformats.org/officeDocument/2006/relationships/hyperlink" Target="https://popventure.pl/" TargetMode="External"/><Relationship Id="rId429" Type="http://schemas.openxmlformats.org/officeDocument/2006/relationships/hyperlink" Target="https://e-lakiernik.net/" TargetMode="External"/><Relationship Id="rId430" Type="http://schemas.openxmlformats.org/officeDocument/2006/relationships/hyperlink" Target="https://www.gastro-marinex.pl/" TargetMode="External"/><Relationship Id="rId431" Type="http://schemas.openxmlformats.org/officeDocument/2006/relationships/hyperlink" Target="http://www.bubalove.pl/" TargetMode="External"/><Relationship Id="rId432" Type="http://schemas.openxmlformats.org/officeDocument/2006/relationships/hyperlink" Target="https://light-home.pl/nowe-produkty?utm_source=google&amp;utm_medium=cpc&amp;utm_campaign=AA_Brandowa%20-%20Sie&#263;%20Wyszukiwania&amp;utm_id=1057980164&amp;gad_source=1&amp;gclid=CjwKCAjw-qi_BhBxEiwAkxvbkIBHXYy1JA1HGsRqiqmMqgc8tgZysPaCEyMYpGcVRFs0UbpVuCJCqhoClAMQAvD_BwE" TargetMode="External"/><Relationship Id="rId433" Type="http://schemas.openxmlformats.org/officeDocument/2006/relationships/hyperlink" Target="https://psie-akcesoria.pl/content/3-regulamin-sklepu?srsltid=AfmBOoodq8614Y595es9XyXWievtv4zxEcDXV8p1_kLcviH_6_fjwlVW" TargetMode="External"/><Relationship Id="rId434" Type="http://schemas.openxmlformats.org/officeDocument/2006/relationships/hyperlink" Target="https://metler.pl/" TargetMode="External"/><Relationship Id="rId435" Type="http://schemas.openxmlformats.org/officeDocument/2006/relationships/hyperlink" Target="https://www.naostrzu.pl/" TargetMode="External"/><Relationship Id="rId436" Type="http://schemas.openxmlformats.org/officeDocument/2006/relationships/hyperlink" Target="https://dame.com.pl/" TargetMode="External"/><Relationship Id="rId437" Type="http://schemas.openxmlformats.org/officeDocument/2006/relationships/hyperlink" Target="http://solar13.pl/" TargetMode="External"/><Relationship Id="rId438" Type="http://schemas.openxmlformats.org/officeDocument/2006/relationships/hyperlink" Target="https://e-kidsplanet.com/" TargetMode="External"/><Relationship Id="rId439" Type="http://schemas.openxmlformats.org/officeDocument/2006/relationships/hyperlink" Target="https://pepte.eu/pl/index" TargetMode="External"/><Relationship Id="rId440" Type="http://schemas.openxmlformats.org/officeDocument/2006/relationships/hyperlink" Target="https://monnarita.pl/" TargetMode="External"/><Relationship Id="rId441" Type="http://schemas.openxmlformats.org/officeDocument/2006/relationships/hyperlink" Target="https://eccoparts.eu/pl/" TargetMode="External"/><Relationship Id="rId442" Type="http://schemas.openxmlformats.org/officeDocument/2006/relationships/hyperlink" Target="https://inspireddog.pl/" TargetMode="External"/><Relationship Id="rId443" Type="http://schemas.openxmlformats.org/officeDocument/2006/relationships/hyperlink" Target="http://soundstage.pl/" TargetMode="External"/><Relationship Id="rId444" Type="http://schemas.openxmlformats.org/officeDocument/2006/relationships/hyperlink" Target="http://soundstage.pl/" TargetMode="External"/><Relationship Id="rId445" Type="http://schemas.openxmlformats.org/officeDocument/2006/relationships/hyperlink" Target="https://fhupason.pl/" TargetMode="External"/><Relationship Id="rId446" Type="http://schemas.openxmlformats.org/officeDocument/2006/relationships/hyperlink" Target="https://zakupynet.eu/" TargetMode="External"/><Relationship Id="rId447" Type="http://schemas.openxmlformats.org/officeDocument/2006/relationships/hyperlink" Target="https://gamet.eu/" TargetMode="External"/><Relationship Id="rId448" Type="http://schemas.openxmlformats.org/officeDocument/2006/relationships/hyperlink" Target="https://master-trade.pl/pl/" TargetMode="External"/><Relationship Id="rId449" Type="http://schemas.openxmlformats.org/officeDocument/2006/relationships/hyperlink" Target="https://mbrands.pl/" TargetMode="External"/><Relationship Id="rId450" Type="http://schemas.openxmlformats.org/officeDocument/2006/relationships/hyperlink" Target="https://phuhobby.pl/" TargetMode="External"/><Relationship Id="rId451" Type="http://schemas.openxmlformats.org/officeDocument/2006/relationships/hyperlink" Target="http://audio-video-akcesoria.pl/" TargetMode="External"/><Relationship Id="rId452" Type="http://schemas.openxmlformats.org/officeDocument/2006/relationships/hyperlink" Target="http://www.sport-centrum.pl/" TargetMode="External"/><Relationship Id="rId453" Type="http://schemas.openxmlformats.org/officeDocument/2006/relationships/hyperlink" Target="https://tvprodukt.pl/" TargetMode="External"/><Relationship Id="rId454" Type="http://schemas.openxmlformats.org/officeDocument/2006/relationships/hyperlink" Target="https://zegarektyka.pl/" TargetMode="External"/><Relationship Id="rId455" Type="http://schemas.openxmlformats.org/officeDocument/2006/relationships/hyperlink" Target="http://www.moltico.de/" TargetMode="External"/><Relationship Id="rId456" Type="http://schemas.openxmlformats.org/officeDocument/2006/relationships/hyperlink" Target="http://www.euroshop24h.pl/" TargetMode="External"/><Relationship Id="rId457" Type="http://schemas.openxmlformats.org/officeDocument/2006/relationships/hyperlink" Target="https://www.hamradioshop.pl/" TargetMode="External"/><Relationship Id="rId458" Type="http://schemas.openxmlformats.org/officeDocument/2006/relationships/hyperlink" Target="https://www.wasserman.eu/pl" TargetMode="External"/><Relationship Id="rId459" Type="http://schemas.openxmlformats.org/officeDocument/2006/relationships/hyperlink" Target="https://wings24.pl/?utm_source=google&amp;utm_medium=cpc&amp;utm_campaign=%5BPMax%5D%5BPT%5D%20Zestawy&amp;utm_id=20428794841&amp;gad_source=1&amp;gclid=Cj0KCQjw2N2_BhCAARIsAK4pEkVUlhVc_w4BCWp3bkqyUFZAtISJiW3EdqNeTmqgk2QKVwUrfqiCtl4aAufeEALw_wcB" TargetMode="External"/><Relationship Id="rId460" Type="http://schemas.openxmlformats.org/officeDocument/2006/relationships/hyperlink" Target="https://yrke.pl/" TargetMode="External"/><Relationship Id="rId461" Type="http://schemas.openxmlformats.org/officeDocument/2006/relationships/hyperlink" Target="https://sklep.brat.pl/" TargetMode="External"/><Relationship Id="rId462" Type="http://schemas.openxmlformats.org/officeDocument/2006/relationships/hyperlink" Target="https://jedwabiscie.pl/" TargetMode="External"/><Relationship Id="rId463" Type="http://schemas.openxmlformats.org/officeDocument/2006/relationships/hyperlink" Target="https://allegro.pl/uzytkownik/Media_SP" TargetMode="External"/><Relationship Id="rId464" Type="http://schemas.openxmlformats.org/officeDocument/2006/relationships/hyperlink" Target="http://www.bermet.pl/katalog-produktow/" TargetMode="External"/><Relationship Id="rId465" Type="http://schemas.openxmlformats.org/officeDocument/2006/relationships/hyperlink" Target="https://pomyslowalazienka.pl/" TargetMode="External"/><Relationship Id="rId466" Type="http://schemas.openxmlformats.org/officeDocument/2006/relationships/hyperlink" Target="https://www.beleco.com.pl/" TargetMode="External"/><Relationship Id="rId467" Type="http://schemas.openxmlformats.org/officeDocument/2006/relationships/hyperlink" Target="https://pancernik.eu/" TargetMode="External"/><Relationship Id="rId468" Type="http://schemas.openxmlformats.org/officeDocument/2006/relationships/hyperlink" Target="https://roughradical.com.pl/pl/" TargetMode="External"/><Relationship Id="rId469" Type="http://schemas.openxmlformats.org/officeDocument/2006/relationships/hyperlink" Target="https://kotarbau.pl/" TargetMode="External"/><Relationship Id="rId470" Type="http://schemas.openxmlformats.org/officeDocument/2006/relationships/hyperlink" Target="http://www.ander.net.pl/" TargetMode="External"/><Relationship Id="rId471" Type="http://schemas.openxmlformats.org/officeDocument/2006/relationships/hyperlink" Target="https://bushido-sport.pl/" TargetMode="External"/><Relationship Id="rId472" Type="http://schemas.openxmlformats.org/officeDocument/2006/relationships/hyperlink" Target="https://www.crocs.pl/" TargetMode="External"/><Relationship Id="rId473" Type="http://schemas.openxmlformats.org/officeDocument/2006/relationships/hyperlink" Target="http://www.sklep.malinoweskarby.pl/" TargetMode="External"/><Relationship Id="rId474" Type="http://schemas.openxmlformats.org/officeDocument/2006/relationships/hyperlink" Target="https://sklep.fit4med.com/" TargetMode="External"/><Relationship Id="rId475" Type="http://schemas.openxmlformats.org/officeDocument/2006/relationships/hyperlink" Target="https://vanuba.com/" TargetMode="External"/><Relationship Id="rId476" Type="http://schemas.openxmlformats.org/officeDocument/2006/relationships/hyperlink" Target="https://anti-odor.pl/" TargetMode="External"/><Relationship Id="rId477" Type="http://schemas.openxmlformats.org/officeDocument/2006/relationships/hyperlink" Target="https://www.skyline.sklep.pl/" TargetMode="External"/><Relationship Id="rId478" Type="http://schemas.openxmlformats.org/officeDocument/2006/relationships/hyperlink" Target="https://tmkart.pl/" TargetMode="External"/><Relationship Id="rId479" Type="http://schemas.openxmlformats.org/officeDocument/2006/relationships/hyperlink" Target="https://www.empik.com/sklepy/maxxllc,5668,m" TargetMode="External"/><Relationship Id="rId480" Type="http://schemas.openxmlformats.org/officeDocument/2006/relationships/hyperlink" Target="https://motorol24.pl/shop/" TargetMode="External"/><Relationship Id="rId481" Type="http://schemas.openxmlformats.org/officeDocument/2006/relationships/hyperlink" Target="https://rajogrodnika.pl/" TargetMode="External"/><Relationship Id="rId482" Type="http://schemas.openxmlformats.org/officeDocument/2006/relationships/hyperlink" Target="https://natare.pl/" TargetMode="External"/><Relationship Id="rId483" Type="http://schemas.openxmlformats.org/officeDocument/2006/relationships/hyperlink" Target="https://maxero.pl/" TargetMode="External"/><Relationship Id="rId484" Type="http://schemas.openxmlformats.org/officeDocument/2006/relationships/hyperlink" Target="https://phuhobby.pl/" TargetMode="External"/><Relationship Id="rId485" Type="http://schemas.openxmlformats.org/officeDocument/2006/relationships/hyperlink" Target="https://lepre.pl/" TargetMode="External"/><Relationship Id="rId486" Type="http://schemas.openxmlformats.org/officeDocument/2006/relationships/hyperlink" Target="https://dikel.pl/" TargetMode="External"/><Relationship Id="rId487" Type="http://schemas.openxmlformats.org/officeDocument/2006/relationships/hyperlink" Target="https://dzikidzins.pl/" TargetMode="External"/><Relationship Id="rId488" Type="http://schemas.openxmlformats.org/officeDocument/2006/relationships/hyperlink" Target="https://megamarket.pl/" TargetMode="External"/><Relationship Id="rId489" Type="http://schemas.openxmlformats.org/officeDocument/2006/relationships/hyperlink" Target="http://cake-land.pl/" TargetMode="External"/><Relationship Id="rId490" Type="http://schemas.openxmlformats.org/officeDocument/2006/relationships/hyperlink" Target="https://masazer.pro/" TargetMode="External"/><Relationship Id="rId491" Type="http://schemas.openxmlformats.org/officeDocument/2006/relationships/hyperlink" Target="https://wilmax.eu/pl/" TargetMode="External"/><Relationship Id="rId492" Type="http://schemas.openxmlformats.org/officeDocument/2006/relationships/hyperlink" Target="https://b2b.tzpoland.pl/" TargetMode="External"/><Relationship Id="rId493" Type="http://schemas.openxmlformats.org/officeDocument/2006/relationships/hyperlink" Target="https://wilmax.eu/pl/" TargetMode="External"/><Relationship Id="rId494" Type="http://schemas.openxmlformats.org/officeDocument/2006/relationships/hyperlink" Target="https://www.naturalexpert.pl/brak-strony.html" TargetMode="External"/><Relationship Id="rId495" Type="http://schemas.openxmlformats.org/officeDocument/2006/relationships/hyperlink" Target="https://www.naturo.org.pl/" TargetMode="External"/><Relationship Id="rId496" Type="http://schemas.openxmlformats.org/officeDocument/2006/relationships/hyperlink" Target="https://cubot.net.pl/" TargetMode="External"/><Relationship Id="rId497" Type="http://schemas.openxmlformats.org/officeDocument/2006/relationships/hyperlink" Target="http://torrotools.pl/" TargetMode="External"/><Relationship Id="rId498" Type="http://schemas.openxmlformats.org/officeDocument/2006/relationships/hyperlink" Target="https://www.coricamo.pl/" TargetMode="External"/><Relationship Id="rId499" Type="http://schemas.openxmlformats.org/officeDocument/2006/relationships/hyperlink" Target="https://funwithmum.com/pl/" TargetMode="External"/><Relationship Id="rId500" Type="http://schemas.openxmlformats.org/officeDocument/2006/relationships/hyperlink" Target="https://mebledlawszystkich.pl/" TargetMode="External"/><Relationship Id="rId501" Type="http://schemas.openxmlformats.org/officeDocument/2006/relationships/hyperlink" Target="https://maawsport.pl/" TargetMode="External"/><Relationship Id="rId502" Type="http://schemas.openxmlformats.org/officeDocument/2006/relationships/hyperlink" Target="https://www.tapdruk.pl/" TargetMode="External"/><Relationship Id="rId503" Type="http://schemas.openxmlformats.org/officeDocument/2006/relationships/hyperlink" Target="https://hefajstos.com.pl/" TargetMode="External"/><Relationship Id="rId504" Type="http://schemas.openxmlformats.org/officeDocument/2006/relationships/hyperlink" Target="https://bakalu.pl/pl/" TargetMode="External"/><Relationship Id="rId505" Type="http://schemas.openxmlformats.org/officeDocument/2006/relationships/hyperlink" Target="https://eyoka.com.pl/" TargetMode="External"/><Relationship Id="rId506" Type="http://schemas.openxmlformats.org/officeDocument/2006/relationships/hyperlink" Target="https://e-lumarko.pl/" TargetMode="External"/><Relationship Id="rId507" Type="http://schemas.openxmlformats.org/officeDocument/2006/relationships/hyperlink" Target="https://sklepledy.pl/" TargetMode="External"/><Relationship Id="rId508" Type="http://schemas.openxmlformats.org/officeDocument/2006/relationships/hyperlink" Target="https://furgo.pl/" TargetMode="External"/><Relationship Id="rId509" Type="http://schemas.openxmlformats.org/officeDocument/2006/relationships/hyperlink" Target="http://filtreo.pl/" TargetMode="External"/><Relationship Id="rId510" Type="http://schemas.openxmlformats.org/officeDocument/2006/relationships/hyperlink" Target="https://oakywood.shop/" TargetMode="External"/><Relationship Id="rId511" Type="http://schemas.openxmlformats.org/officeDocument/2006/relationships/hyperlink" Target="https://www.bowlandbone.pl/" TargetMode="External"/><Relationship Id="rId512" Type="http://schemas.openxmlformats.org/officeDocument/2006/relationships/hyperlink" Target="https://ozzystore.pl/" TargetMode="External"/><Relationship Id="rId513" Type="http://schemas.openxmlformats.org/officeDocument/2006/relationships/hyperlink" Target="https://www.empik.com/sklepy/dorobota,14647,m" TargetMode="External"/><Relationship Id="rId514" Type="http://schemas.openxmlformats.org/officeDocument/2006/relationships/hyperlink" Target="https://ddw24.online/" TargetMode="External"/><Relationship Id="rId515" Type="http://schemas.openxmlformats.org/officeDocument/2006/relationships/hyperlink" Target="http://www.eet.pl/" TargetMode="External"/><Relationship Id="rId516" Type="http://schemas.openxmlformats.org/officeDocument/2006/relationships/hyperlink" Target="http://https//zenwire.eu" TargetMode="External"/><Relationship Id="rId517" Type="http://schemas.openxmlformats.org/officeDocument/2006/relationships/hyperlink" Target="https://nastopy.pl/" TargetMode="External"/><Relationship Id="rId518" Type="http://schemas.openxmlformats.org/officeDocument/2006/relationships/hyperlink" Target="https://basketo.pl/" TargetMode="External"/><Relationship Id="rId519" Type="http://schemas.openxmlformats.org/officeDocument/2006/relationships/hyperlink" Target="https://www.torebki-skorzane.pl/contact-pol.html" TargetMode="External"/><Relationship Id="rId520" Type="http://schemas.openxmlformats.org/officeDocument/2006/relationships/hyperlink" Target="https://taniecwpowietrzu.pl/" TargetMode="External"/><Relationship Id="rId521" Type="http://schemas.openxmlformats.org/officeDocument/2006/relationships/hyperlink" Target="http://www.mielpol.pl/" TargetMode="External"/><Relationship Id="rId522" Type="http://schemas.openxmlformats.org/officeDocument/2006/relationships/hyperlink" Target="https://fixclima.pl/" TargetMode="External"/><Relationship Id="rId523" Type="http://schemas.openxmlformats.org/officeDocument/2006/relationships/hyperlink" Target="https://ksiegarnia.pwn.pl/" TargetMode="External"/><Relationship Id="rId524" Type="http://schemas.openxmlformats.org/officeDocument/2006/relationships/hyperlink" Target="http://happy-colors.pl/" TargetMode="External"/><Relationship Id="rId525" Type="http://schemas.openxmlformats.org/officeDocument/2006/relationships/hyperlink" Target="https://www.happycolor.pl/" TargetMode="External"/><Relationship Id="rId526" Type="http://schemas.openxmlformats.org/officeDocument/2006/relationships/hyperlink" Target="https://bagazniki24.pl/" TargetMode="External"/><Relationship Id="rId527" Type="http://schemas.openxmlformats.org/officeDocument/2006/relationships/hyperlink" Target="https://twistly.pl/" TargetMode="External"/><Relationship Id="rId528" Type="http://schemas.openxmlformats.org/officeDocument/2006/relationships/hyperlink" Target="https://allegro.pl/uzytkownik/Carss-pol2025" TargetMode="External"/><Relationship Id="rId529" Type="http://schemas.openxmlformats.org/officeDocument/2006/relationships/hyperlink" Target="https://pmmt.pl/" TargetMode="External"/><Relationship Id="rId530" Type="http://schemas.openxmlformats.org/officeDocument/2006/relationships/hyperlink" Target="https://4air.pl/" TargetMode="External"/><Relationship Id="rId531" Type="http://schemas.openxmlformats.org/officeDocument/2006/relationships/hyperlink" Target="https://parts-store.pl/" TargetMode="External"/><Relationship Id="rId532" Type="http://schemas.openxmlformats.org/officeDocument/2006/relationships/hyperlink" Target="https://rovicky.eu/" TargetMode="External"/><Relationship Id="rId533" Type="http://schemas.openxmlformats.org/officeDocument/2006/relationships/hyperlink" Target="https://petbox.pl/?cd=21210030173&amp;ad=162735188073&amp;kd=petbox&amp;gad_source=1&amp;gad_campaignid=21210030173&amp;gbraid=0AAAAADniHju63xemluK_x34w6OYP3cBtq&amp;gclid=CjwKCAjwuIbBBhBvEiwAsNypvflfPMnING9QQx5jW9wsU1ZdPiOpuNKgl77rj0BFYWcqXSqBKHoVzBoCX0cQAvD_BwE" TargetMode="External"/><Relationship Id="rId534" Type="http://schemas.openxmlformats.org/officeDocument/2006/relationships/hyperlink" Target="https://www.modeltoys.pl/news/n/234/Kontakt" TargetMode="External"/><Relationship Id="rId535" Type="http://schemas.openxmlformats.org/officeDocument/2006/relationships/hyperlink" Target="https://www.lampa24.com/" TargetMode="External"/><Relationship Id="rId536" Type="http://schemas.openxmlformats.org/officeDocument/2006/relationships/hyperlink" Target="https://allegro.pl/uzytkownik/DrogeriaBRK" TargetMode="External"/><Relationship Id="rId537" Type="http://schemas.openxmlformats.org/officeDocument/2006/relationships/hyperlink" Target="https://allegro.pl/uzytkownik/FenixVital?srsltid=AfmBOopCFYSQOkuJmxNZ8F7-dt_ZDxboGG_cww2jmRxGtUYuDqWvTfRU" TargetMode="External"/><Relationship Id="rId538" Type="http://schemas.openxmlformats.org/officeDocument/2006/relationships/hyperlink" Target="https://www.empik.com/sklepy/poszewki,17633,m" TargetMode="External"/><Relationship Id="rId539" Type="http://schemas.openxmlformats.org/officeDocument/2006/relationships/hyperlink" Target="https://sklep-cedor.pl/" TargetMode="External"/><Relationship Id="rId540" Type="http://schemas.openxmlformats.org/officeDocument/2006/relationships/hyperlink" Target="https://onninen.pl/" TargetMode="External"/><Relationship Id="rId541" Type="http://schemas.openxmlformats.org/officeDocument/2006/relationships/hyperlink" Target="http://oponyprzez.net/" TargetMode="External"/><Relationship Id="rId542" Type="http://schemas.openxmlformats.org/officeDocument/2006/relationships/hyperlink" Target="https://decoratore.pl/" TargetMode="External"/><Relationship Id="rId543" Type="http://schemas.openxmlformats.org/officeDocument/2006/relationships/hyperlink" Target="https://medicalvision.pl/sklep-medicalvision/" TargetMode="External"/><Relationship Id="rId544" Type="http://schemas.openxmlformats.org/officeDocument/2006/relationships/hyperlink" Target="https://dropnews.pl/" TargetMode="External"/><Relationship Id="rId545" Type="http://schemas.openxmlformats.org/officeDocument/2006/relationships/hyperlink" Target="https://allegro.pl/uzytkownik/zenetar_official?srsltid=AfmBOoqOlx2oxuUcPQauN8paGyzf4x-mCLWA2MHOc1VoO75VEgwOHpCJ" TargetMode="External"/><Relationship Id="rId546" Type="http://schemas.openxmlformats.org/officeDocument/2006/relationships/hyperlink" Target="https://pl.discarve.com/" TargetMode="External"/><Relationship Id="rId547" Type="http://schemas.openxmlformats.org/officeDocument/2006/relationships/hyperlink" Target="https://andyou.com.pl/" TargetMode="External"/><Relationship Id="rId548" Type="http://schemas.openxmlformats.org/officeDocument/2006/relationships/hyperlink" Target="https://einparts.eu/pl/" TargetMode="External"/><Relationship Id="rId549" Type="http://schemas.openxmlformats.org/officeDocument/2006/relationships/hyperlink" Target="http://cottonmarket.pl/" TargetMode="External"/><Relationship Id="rId550" Type="http://schemas.openxmlformats.org/officeDocument/2006/relationships/hyperlink" Target="https://krainatuptusia.pl/" TargetMode="External"/><Relationship Id="rId551" Type="http://schemas.openxmlformats.org/officeDocument/2006/relationships/hyperlink" Target="https://sportcross.pl/sportcross?gad_campaignid=22499693981&amp;gad_source=1&amp;gbraid=0AAAAA-csqbSZcof9LaeyUunKhCKoKNB8I&amp;gclid=Cj0KCQjwuvrBBhDcARIsAKRrkjcd2FA1icq8Be5nUWQTgjVXu9EqltBPUUyW7WcGY0aUfUg-L1bx5D8aAlGNEALw_wcB" TargetMode="External"/><Relationship Id="rId552" Type="http://schemas.openxmlformats.org/officeDocument/2006/relationships/hyperlink" Target="https://www.wipcar.pl/" TargetMode="External"/><Relationship Id="rId553" Type="http://schemas.openxmlformats.org/officeDocument/2006/relationships/hyperlink" Target="https://proficentrum.pl/nowe-produkty" TargetMode="External"/><Relationship Id="rId554" Type="http://schemas.openxmlformats.org/officeDocument/2006/relationships/hyperlink" Target="https://akces-markt.pl/pl/i/Kontakt-i-dane-firmy/9?srsltid=AfmBOooMN67mcwoxo_d_ySO47ogxDGNOS2ua6hN7N7JfdZk5xX8GP2Ft" TargetMode="External"/><Relationship Id="rId555" Type="http://schemas.openxmlformats.org/officeDocument/2006/relationships/hyperlink" Target="https://www.moto-point.pl/" TargetMode="External"/><Relationship Id="rId556" Type="http://schemas.openxmlformats.org/officeDocument/2006/relationships/hyperlink" Target="https://hopsklep.pl/promo/" TargetMode="External"/><Relationship Id="rId557" Type="http://schemas.openxmlformats.org/officeDocument/2006/relationships/hyperlink" Target="https://ekopaka.pl/" TargetMode="External"/><Relationship Id="rId558" Type="http://schemas.openxmlformats.org/officeDocument/2006/relationships/hyperlink" Target="https://tendina.pl/" TargetMode="External"/><Relationship Id="rId559" Type="http://schemas.openxmlformats.org/officeDocument/2006/relationships/hyperlink" Target="https://www.ceneo.pl/sklepy/MAGNUS-s29780" TargetMode="External"/><Relationship Id="rId560" Type="http://schemas.openxmlformats.org/officeDocument/2006/relationships/hyperlink" Target="https://toplanta.com/sklep/" TargetMode="External"/><Relationship Id="rId561" Type="http://schemas.openxmlformats.org/officeDocument/2006/relationships/hyperlink" Target="https://resrowery.pl/kontakt/" TargetMode="External"/><Relationship Id="rId562" Type="http://schemas.openxmlformats.org/officeDocument/2006/relationships/hyperlink" Target="https://patimanufaktura.pl/" TargetMode="External"/><Relationship Id="rId563" Type="http://schemas.openxmlformats.org/officeDocument/2006/relationships/hyperlink" Target="https://www.avmtrade.eu/" TargetMode="External"/><Relationship Id="rId564" Type="http://schemas.openxmlformats.org/officeDocument/2006/relationships/hyperlink" Target="https://www.zenox.pl/" TargetMode="External"/><Relationship Id="rId565" Type="http://schemas.openxmlformats.org/officeDocument/2006/relationships/hyperlink" Target="http://ettiene.pl/" TargetMode="External"/><Relationship Id="rId566" Type="http://schemas.openxmlformats.org/officeDocument/2006/relationships/hyperlink" Target="https://stylauto.pl/" TargetMode="External"/><Relationship Id="rId567" Type="http://schemas.openxmlformats.org/officeDocument/2006/relationships/hyperlink" Target="https://topplant.pl/o-firmie/" TargetMode="External"/><Relationship Id="rId568" Type="http://schemas.openxmlformats.org/officeDocument/2006/relationships/hyperlink" Target="https://wertes.pl/?gad_source=1&amp;gad_campaignid=22646579248&amp;gbraid=0AAAAAoeyC8p6DGQRBalPvRp_GoSWqQnt3&amp;gclid=Cj0KCQjwgIXCBhDBARIsAELC9ZiIcPfLmOu_STpSS2ZsEGzNRvlSno0Ld1uFLgA4EmZMh5CKVUrmONgaAsNWEALw_wcB" TargetMode="External"/><Relationship Id="rId569" Type="http://schemas.openxmlformats.org/officeDocument/2006/relationships/hyperlink" Target="http://hitec.pl/" TargetMode="External"/><Relationship Id="rId570" Type="http://schemas.openxmlformats.org/officeDocument/2006/relationships/hyperlink" Target="https://amster.pl/" TargetMode="External"/><Relationship Id="rId571" Type="http://schemas.openxmlformats.org/officeDocument/2006/relationships/hyperlink" Target="https://shop.wmp24.pl/" TargetMode="External"/><Relationship Id="rId572" Type="http://schemas.openxmlformats.org/officeDocument/2006/relationships/hyperlink" Target="https://world-style.pl/" TargetMode="External"/><Relationship Id="rId573" Type="http://schemas.openxmlformats.org/officeDocument/2006/relationships/hyperlink" Target="https://hurteo.com/" TargetMode="External"/><Relationship Id="rId574" Type="http://schemas.openxmlformats.org/officeDocument/2006/relationships/hyperlink" Target="https://aitbhp.pl/" TargetMode="External"/><Relationship Id="rId575" Type="http://schemas.openxmlformats.org/officeDocument/2006/relationships/hyperlink" Target="https://slontorbalski.pl/" TargetMode="External"/><Relationship Id="rId576" Type="http://schemas.openxmlformats.org/officeDocument/2006/relationships/hyperlink" Target="https://millymally.pl/news/n/456/Pm-Investment" TargetMode="External"/><Relationship Id="rId577" Type="http://schemas.openxmlformats.org/officeDocument/2006/relationships/hyperlink" Target="https://www.multistore.pl/" TargetMode="External"/><Relationship Id="rId578" Type="http://schemas.openxmlformats.org/officeDocument/2006/relationships/hyperlink" Target="https://ikanat.pl/" TargetMode="External"/><Relationship Id="rId579" Type="http://schemas.openxmlformats.org/officeDocument/2006/relationships/hyperlink" Target="https://wooltec.pl/pl/?srsltid=AfmBOorw02OWMNUoH2E5UB2s6JYCXvBrLs0ih1q06a2a-svFlOEuXkKp" TargetMode="External"/><Relationship Id="rId580" Type="http://schemas.openxmlformats.org/officeDocument/2006/relationships/hyperlink" Target="https://www.bioorganicfoods.com/" TargetMode="External"/><Relationship Id="rId581" Type="http://schemas.openxmlformats.org/officeDocument/2006/relationships/hyperlink" Target="https://chromeauto.eu/pl/" TargetMode="External"/><Relationship Id="rId582" Type="http://schemas.openxmlformats.org/officeDocument/2006/relationships/hyperlink" Target="http://awkstrade.pl/" TargetMode="External"/><Relationship Id="rId583" Type="http://schemas.openxmlformats.org/officeDocument/2006/relationships/hyperlink" Target="https://safethansorry.pl/" TargetMode="External"/><Relationship Id="rId584" Type="http://schemas.openxmlformats.org/officeDocument/2006/relationships/hyperlink" Target="https://bhpsklep24.pl/" TargetMode="External"/><Relationship Id="rId585" Type="http://schemas.openxmlformats.org/officeDocument/2006/relationships/hyperlink" Target="https://www.robartbhp.pl/" TargetMode="External"/><Relationship Id="rId586" Type="http://schemas.openxmlformats.org/officeDocument/2006/relationships/hyperlink" Target="https://koneser.net.pl/" TargetMode="External"/><Relationship Id="rId587" Type="http://schemas.openxmlformats.org/officeDocument/2006/relationships/hyperlink" Target="https://naklejkomania.eu/" TargetMode="External"/><Relationship Id="rId588" Type="http://schemas.openxmlformats.org/officeDocument/2006/relationships/hyperlink" Target="https://podaruje.com/" TargetMode="External"/><Relationship Id="rId589" Type="http://schemas.openxmlformats.org/officeDocument/2006/relationships/hyperlink" Target="https://zakupywgodzine.pl/kontakt,p1.html?srsltid=AfmBOoo4AG6P1IhlwTD08Bja_y1AQ8jssf-qSX87pv3wkQ1buQyw1J_Q" TargetMode="External"/><Relationship Id="rId590" Type="http://schemas.openxmlformats.org/officeDocument/2006/relationships/hyperlink" Target="https://www.x.media.pl/?gad_source=1&amp;gad_campaignid=21129719183&amp;gbraid=0AAAAAqW2OmD6sJzBHeRUBDQ_JaHJrDuU0&amp;gclid=CjwKCAjwsZPDBhBWEiwADuO6y7bVUH0F7xe1biwXy7uUqsyw6dwR-YvjEp7hAQ_PJTplkl-E2n3GfRoCupwQAvD_BwE" TargetMode="External"/><Relationship Id="rId591" Type="http://schemas.openxmlformats.org/officeDocument/2006/relationships/hyperlink" Target="https://aditech24.com/" TargetMode="External"/><Relationship Id="rId592" Type="http://schemas.openxmlformats.org/officeDocument/2006/relationships/hyperlink" Target="https://setgarden.com/poduszki-ogrodowe/na-meble-rattanowe" TargetMode="External"/><Relationship Id="rId593" Type="http://schemas.openxmlformats.org/officeDocument/2006/relationships/hyperlink" Target="http://emag.bg/" TargetMode="External"/><Relationship Id="rId594" Type="http://schemas.openxmlformats.org/officeDocument/2006/relationships/hyperlink" Target="mailto:firi.office2@gmai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S1368"/>
  <sheetViews>
    <sheetView showFormulas="false" showGridLines="true" showRowColHeaders="true" showZeros="true" rightToLeft="false" tabSelected="false" showOutlineSymbols="true" defaultGridColor="true" view="normal" topLeftCell="F1" colorId="64" zoomScale="110" zoomScaleNormal="110" zoomScalePageLayoutView="100" workbookViewId="0">
      <selection pane="topLeft" activeCell="H58" activeCellId="0" sqref="H58"/>
    </sheetView>
  </sheetViews>
  <sheetFormatPr defaultColWidth="8.54296875" defaultRowHeight="15" customHeight="true" zeroHeight="false" outlineLevelRow="0" outlineLevelCol="0"/>
  <cols>
    <col collapsed="false" customWidth="true" hidden="false" outlineLevel="0" max="1" min="1" style="0" width="17.73"/>
    <col collapsed="false" customWidth="true" hidden="false" outlineLevel="0" max="2" min="2" style="0" width="35.46"/>
    <col collapsed="false" customWidth="true" hidden="false" outlineLevel="0" max="3" min="3" style="0" width="21.04"/>
    <col collapsed="false" customWidth="true" hidden="false" outlineLevel="0" max="4" min="4" style="0" width="49.37"/>
    <col collapsed="false" customWidth="true" hidden="false" outlineLevel="0" max="5" min="5" style="0" width="21.14"/>
    <col collapsed="false" customWidth="true" hidden="false" outlineLevel="0" max="6" min="6" style="0" width="24.83"/>
    <col collapsed="false" customWidth="true" hidden="false" outlineLevel="0" max="7" min="7" style="0" width="12.69"/>
    <col collapsed="false" customWidth="true" hidden="false" outlineLevel="0" max="8" min="8" style="0" width="16.58"/>
    <col collapsed="false" customWidth="true" hidden="false" outlineLevel="0" max="9" min="9" style="0" width="22.55"/>
    <col collapsed="false" customWidth="true" hidden="false" outlineLevel="0" max="10" min="10" style="0" width="16.15"/>
    <col collapsed="false" customWidth="true" hidden="false" outlineLevel="0" max="11" min="11" style="0" width="21.25"/>
    <col collapsed="false" customWidth="true" hidden="false" outlineLevel="0" max="12" min="12" style="0" width="17.88"/>
    <col collapsed="false" customWidth="true" hidden="false" outlineLevel="0" max="13" min="13" style="0" width="17.73"/>
    <col collapsed="false" customWidth="true" hidden="false" outlineLevel="0" max="14" min="14" style="0" width="22.58"/>
    <col collapsed="false" customWidth="true" hidden="false" outlineLevel="0" max="15" min="15" style="0" width="25.77"/>
    <col collapsed="false" customWidth="true" hidden="false" outlineLevel="0" max="16" min="16" style="0" width="22.19"/>
    <col collapsed="false" customWidth="true" hidden="false" outlineLevel="0" max="17" min="17" style="0" width="20.28"/>
    <col collapsed="false" customWidth="true" hidden="false" outlineLevel="0" max="18" min="18" style="0" width="24.36"/>
    <col collapsed="false" customWidth="true" hidden="false" outlineLevel="0" max="19" min="19" style="0" width="17.86"/>
    <col collapsed="false" customWidth="true" hidden="false" outlineLevel="0" max="20" min="20" style="0" width="23.22"/>
    <col collapsed="false" customWidth="true" hidden="false" outlineLevel="0" max="21" min="21" style="0" width="25.38"/>
    <col collapsed="false" customWidth="true" hidden="false" outlineLevel="0" max="22" min="22" style="0" width="16.84"/>
    <col collapsed="false" customWidth="true" hidden="false" outlineLevel="0" max="23" min="23" style="0" width="18.11"/>
    <col collapsed="false" customWidth="true" hidden="false" outlineLevel="0" max="24" min="24" style="0" width="22.95"/>
    <col collapsed="false" customWidth="true" hidden="false" outlineLevel="0" max="25" min="25" style="0" width="28.7"/>
    <col collapsed="false" customWidth="true" hidden="false" outlineLevel="0" max="26" min="26" style="0" width="19.39"/>
    <col collapsed="false" customWidth="true" hidden="false" outlineLevel="0" max="27" min="27" style="0" width="18.87"/>
    <col collapsed="false" customWidth="true" hidden="false" outlineLevel="0" max="28" min="28" style="0" width="20.53"/>
    <col collapsed="false" customWidth="true" hidden="false" outlineLevel="0" max="29" min="29" style="0" width="18.62"/>
    <col collapsed="false" customWidth="true" hidden="false" outlineLevel="0" max="30" min="30" style="0" width="26.15"/>
    <col collapsed="false" customWidth="true" hidden="false" outlineLevel="0" max="31" min="31" style="0" width="23.09"/>
    <col collapsed="false" customWidth="true" hidden="false" outlineLevel="0" max="32" min="32" style="0" width="29.85"/>
    <col collapsed="false" customWidth="true" hidden="false" outlineLevel="0" max="33" min="33" style="0" width="29.72"/>
    <col collapsed="false" customWidth="true" hidden="false" outlineLevel="0" max="34" min="34" style="0" width="296.22"/>
    <col collapsed="false" customWidth="true" hidden="false" outlineLevel="0" max="35" min="35" style="0" width="24.61"/>
    <col collapsed="false" customWidth="true" hidden="false" outlineLevel="0" max="36" min="36" style="0" width="24.11"/>
    <col collapsed="false" customWidth="true" hidden="false" outlineLevel="0" max="37" min="37" style="0" width="25.12"/>
    <col collapsed="false" customWidth="true" hidden="false" outlineLevel="0" max="38" min="38" style="0" width="26.91"/>
    <col collapsed="false" customWidth="true" hidden="false" outlineLevel="0" max="39" min="39" style="0" width="296.22"/>
    <col collapsed="false" customWidth="true" hidden="false" outlineLevel="0" max="40" min="40" style="0" width="21.17"/>
    <col collapsed="false" customWidth="true" hidden="false" outlineLevel="0" max="41" min="41" style="0" width="12.88"/>
    <col collapsed="false" customWidth="true" hidden="false" outlineLevel="0" max="42" min="42" style="0" width="17.98"/>
    <col collapsed="false" customWidth="true" hidden="false" outlineLevel="0" max="43" min="43" style="0" width="20.02"/>
    <col collapsed="false" customWidth="true" hidden="false" outlineLevel="0" max="44" min="44" style="0" width="21.3"/>
    <col collapsed="false" customWidth="true" hidden="false" outlineLevel="0" max="45" min="45" style="0" width="30.99"/>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0" t="s">
        <v>44</v>
      </c>
    </row>
    <row r="2" customFormat="false" ht="15" hidden="true" customHeight="false" outlineLevel="0" collapsed="false">
      <c r="A2" s="0" t="s">
        <v>45</v>
      </c>
      <c r="B2" s="0" t="s">
        <v>46</v>
      </c>
      <c r="C2" s="0" t="s">
        <v>47</v>
      </c>
      <c r="E2" s="2" t="n">
        <v>45882.3350687269</v>
      </c>
      <c r="F2" s="2" t="n">
        <v>45882.3352938194</v>
      </c>
      <c r="K2" s="0" t="n">
        <v>0</v>
      </c>
      <c r="L2" s="0" t="s">
        <v>48</v>
      </c>
      <c r="M2" s="0" t="s">
        <v>49</v>
      </c>
      <c r="N2" s="0" t="s">
        <v>50</v>
      </c>
      <c r="S2" s="0" t="s">
        <v>51</v>
      </c>
    </row>
    <row r="3" customFormat="false" ht="15" hidden="true" customHeight="false" outlineLevel="0" collapsed="false">
      <c r="A3" s="0" t="s">
        <v>52</v>
      </c>
      <c r="B3" s="0" t="s">
        <v>53</v>
      </c>
      <c r="C3" s="0" t="s">
        <v>54</v>
      </c>
      <c r="D3" s="0" t="s">
        <v>55</v>
      </c>
      <c r="E3" s="2" t="n">
        <v>45881.549154294</v>
      </c>
      <c r="F3" s="2" t="n">
        <v>45881.550428831</v>
      </c>
      <c r="G3" s="0" t="s">
        <v>56</v>
      </c>
      <c r="K3" s="0" t="n">
        <v>0</v>
      </c>
      <c r="L3" s="0" t="s">
        <v>55</v>
      </c>
      <c r="M3" s="0" t="s">
        <v>57</v>
      </c>
      <c r="N3" s="0" t="s">
        <v>58</v>
      </c>
      <c r="S3" s="0" t="s">
        <v>59</v>
      </c>
      <c r="U3" s="0" t="s">
        <v>60</v>
      </c>
      <c r="Z3" s="0" t="n">
        <v>2</v>
      </c>
      <c r="AC3" s="0" t="s">
        <v>60</v>
      </c>
      <c r="AO3" s="0" t="n">
        <v>4</v>
      </c>
    </row>
    <row r="4" customFormat="false" ht="15" hidden="true" customHeight="false" outlineLevel="0" collapsed="false">
      <c r="A4" s="0" t="s">
        <v>61</v>
      </c>
      <c r="B4" s="0" t="s">
        <v>62</v>
      </c>
      <c r="C4" s="0" t="s">
        <v>54</v>
      </c>
      <c r="E4" s="2" t="n">
        <v>45881.5432512269</v>
      </c>
      <c r="F4" s="2" t="n">
        <v>45882.3593690278</v>
      </c>
      <c r="G4" s="0" t="s">
        <v>63</v>
      </c>
      <c r="K4" s="0" t="n">
        <v>0</v>
      </c>
      <c r="L4" s="0" t="s">
        <v>64</v>
      </c>
      <c r="M4" s="0" t="s">
        <v>65</v>
      </c>
      <c r="N4" s="0" t="s">
        <v>66</v>
      </c>
      <c r="S4" s="0" t="s">
        <v>67</v>
      </c>
      <c r="T4" s="0" t="s">
        <v>68</v>
      </c>
      <c r="Z4" s="0" t="n">
        <v>5</v>
      </c>
      <c r="AC4" s="0" t="s">
        <v>69</v>
      </c>
      <c r="AO4" s="0" t="n">
        <v>4</v>
      </c>
    </row>
    <row r="5" customFormat="false" ht="15" hidden="true" customHeight="false" outlineLevel="0" collapsed="false">
      <c r="A5" s="0" t="s">
        <v>70</v>
      </c>
      <c r="B5" s="0" t="s">
        <v>71</v>
      </c>
      <c r="C5" s="0" t="s">
        <v>54</v>
      </c>
      <c r="E5" s="2" t="n">
        <v>45881.5060966204</v>
      </c>
      <c r="F5" s="2" t="n">
        <v>45881.5087703241</v>
      </c>
      <c r="G5" s="0" t="s">
        <v>56</v>
      </c>
      <c r="K5" s="0" t="n">
        <v>0</v>
      </c>
      <c r="L5" s="0" t="s">
        <v>72</v>
      </c>
      <c r="M5" s="0" t="s">
        <v>73</v>
      </c>
      <c r="N5" s="0" t="s">
        <v>74</v>
      </c>
      <c r="S5" s="0" t="s">
        <v>75</v>
      </c>
      <c r="U5" s="0" t="s">
        <v>60</v>
      </c>
      <c r="Z5" s="0" t="n">
        <v>7</v>
      </c>
      <c r="AC5" s="0" t="s">
        <v>60</v>
      </c>
      <c r="AO5" s="0" t="n">
        <v>4</v>
      </c>
    </row>
    <row r="6" customFormat="false" ht="15" hidden="true" customHeight="false" outlineLevel="0" collapsed="false">
      <c r="A6" s="0" t="s">
        <v>76</v>
      </c>
      <c r="B6" s="0" t="s">
        <v>77</v>
      </c>
      <c r="C6" s="0" t="s">
        <v>54</v>
      </c>
      <c r="D6" s="0" t="s">
        <v>78</v>
      </c>
      <c r="E6" s="2" t="n">
        <v>45881.4554378819</v>
      </c>
      <c r="F6" s="2" t="n">
        <v>45882.4321470139</v>
      </c>
      <c r="G6" s="0" t="s">
        <v>63</v>
      </c>
      <c r="I6" s="0" t="s">
        <v>79</v>
      </c>
      <c r="L6" s="0" t="s">
        <v>80</v>
      </c>
      <c r="M6" s="0" t="s">
        <v>81</v>
      </c>
      <c r="T6" s="0" t="s">
        <v>82</v>
      </c>
      <c r="Y6" s="0" t="s">
        <v>83</v>
      </c>
      <c r="AC6" s="0" t="s">
        <v>60</v>
      </c>
      <c r="AG6" s="0" t="s">
        <v>69</v>
      </c>
      <c r="AH6" s="0" t="s">
        <v>84</v>
      </c>
      <c r="AI6" s="0" t="s">
        <v>85</v>
      </c>
      <c r="AO6" s="0" t="n">
        <v>5</v>
      </c>
    </row>
    <row r="7" customFormat="false" ht="15" hidden="true" customHeight="false" outlineLevel="0" collapsed="false">
      <c r="A7" s="0" t="s">
        <v>86</v>
      </c>
      <c r="B7" s="0" t="s">
        <v>87</v>
      </c>
      <c r="C7" s="0" t="s">
        <v>54</v>
      </c>
      <c r="E7" s="2" t="n">
        <v>45881.3989774769</v>
      </c>
      <c r="F7" s="2" t="n">
        <v>45881.3998846991</v>
      </c>
      <c r="G7" s="0" t="s">
        <v>56</v>
      </c>
      <c r="K7" s="0" t="n">
        <v>0</v>
      </c>
      <c r="L7" s="0" t="s">
        <v>88</v>
      </c>
      <c r="M7" s="0" t="s">
        <v>89</v>
      </c>
      <c r="N7" s="0" t="s">
        <v>90</v>
      </c>
      <c r="S7" s="0" t="s">
        <v>91</v>
      </c>
      <c r="U7" s="0" t="s">
        <v>60</v>
      </c>
      <c r="Z7" s="0" t="n">
        <v>2</v>
      </c>
      <c r="AC7" s="0" t="s">
        <v>60</v>
      </c>
      <c r="AO7" s="0" t="n">
        <v>4</v>
      </c>
    </row>
    <row r="8" customFormat="false" ht="15" hidden="true" customHeight="false" outlineLevel="0" collapsed="false">
      <c r="A8" s="0" t="s">
        <v>92</v>
      </c>
      <c r="B8" s="0" t="s">
        <v>93</v>
      </c>
      <c r="C8" s="0" t="s">
        <v>54</v>
      </c>
      <c r="E8" s="2" t="n">
        <v>45881.3604873727</v>
      </c>
      <c r="F8" s="2" t="n">
        <v>45881.3607634028</v>
      </c>
      <c r="G8" s="0" t="s">
        <v>63</v>
      </c>
      <c r="K8" s="0" t="n">
        <v>0</v>
      </c>
      <c r="L8" s="0" t="s">
        <v>94</v>
      </c>
      <c r="M8" s="0" t="s">
        <v>95</v>
      </c>
      <c r="N8" s="0" t="s">
        <v>96</v>
      </c>
      <c r="S8" s="0" t="s">
        <v>97</v>
      </c>
      <c r="AO8" s="0" t="n">
        <v>5</v>
      </c>
    </row>
    <row r="9" customFormat="false" ht="15" hidden="true" customHeight="false" outlineLevel="0" collapsed="false">
      <c r="A9" s="0" t="s">
        <v>98</v>
      </c>
      <c r="B9" s="0" t="s">
        <v>99</v>
      </c>
      <c r="C9" s="0" t="s">
        <v>54</v>
      </c>
      <c r="E9" s="2" t="n">
        <v>45881.3143596759</v>
      </c>
      <c r="F9" s="2" t="n">
        <v>45881.3155248611</v>
      </c>
      <c r="G9" s="0" t="s">
        <v>56</v>
      </c>
      <c r="K9" s="0" t="n">
        <v>0</v>
      </c>
      <c r="L9" s="0" t="s">
        <v>100</v>
      </c>
      <c r="M9" s="0" t="s">
        <v>101</v>
      </c>
      <c r="N9" s="0" t="s">
        <v>102</v>
      </c>
      <c r="S9" s="0" t="s">
        <v>103</v>
      </c>
      <c r="U9" s="0" t="s">
        <v>60</v>
      </c>
      <c r="Z9" s="0" t="n">
        <v>2</v>
      </c>
      <c r="AC9" s="0" t="s">
        <v>60</v>
      </c>
      <c r="AO9" s="0" t="n">
        <v>4</v>
      </c>
    </row>
    <row r="10" customFormat="false" ht="15" hidden="true" customHeight="false" outlineLevel="0" collapsed="false">
      <c r="A10" s="0" t="s">
        <v>104</v>
      </c>
      <c r="B10" s="0" t="s">
        <v>105</v>
      </c>
      <c r="C10" s="0" t="s">
        <v>47</v>
      </c>
      <c r="E10" s="2" t="n">
        <v>45880.9723918519</v>
      </c>
      <c r="F10" s="2" t="n">
        <v>45881.4578436458</v>
      </c>
      <c r="G10" s="0" t="s">
        <v>106</v>
      </c>
      <c r="K10" s="0" t="n">
        <v>0</v>
      </c>
      <c r="L10" s="0" t="s">
        <v>107</v>
      </c>
      <c r="M10" s="0" t="s">
        <v>108</v>
      </c>
      <c r="N10" s="0" t="s">
        <v>109</v>
      </c>
      <c r="S10" s="0" t="s">
        <v>110</v>
      </c>
      <c r="T10" s="0" t="s">
        <v>111</v>
      </c>
      <c r="AC10" s="0" t="s">
        <v>60</v>
      </c>
      <c r="AO10" s="0" t="n">
        <v>4</v>
      </c>
    </row>
    <row r="11" customFormat="false" ht="15" hidden="true" customHeight="false" outlineLevel="0" collapsed="false">
      <c r="A11" s="0" t="s">
        <v>112</v>
      </c>
      <c r="B11" s="0" t="s">
        <v>113</v>
      </c>
      <c r="C11" s="0" t="s">
        <v>54</v>
      </c>
      <c r="E11" s="2" t="n">
        <v>45880.5525425579</v>
      </c>
      <c r="F11" s="2" t="n">
        <v>45882.0837824653</v>
      </c>
      <c r="G11" s="0" t="s">
        <v>63</v>
      </c>
      <c r="K11" s="0" t="n">
        <v>0</v>
      </c>
      <c r="L11" s="0" t="s">
        <v>114</v>
      </c>
      <c r="M11" s="0" t="s">
        <v>115</v>
      </c>
      <c r="N11" s="0" t="s">
        <v>116</v>
      </c>
      <c r="S11" s="0" t="s">
        <v>117</v>
      </c>
      <c r="T11" s="0" t="s">
        <v>118</v>
      </c>
      <c r="AC11" s="0" t="s">
        <v>119</v>
      </c>
      <c r="AO11" s="0" t="n">
        <v>4</v>
      </c>
    </row>
    <row r="12" customFormat="false" ht="15" hidden="true" customHeight="false" outlineLevel="0" collapsed="false">
      <c r="A12" s="0" t="s">
        <v>120</v>
      </c>
      <c r="B12" s="0" t="s">
        <v>121</v>
      </c>
      <c r="C12" s="0" t="s">
        <v>54</v>
      </c>
      <c r="E12" s="2" t="n">
        <v>45880.5439823495</v>
      </c>
      <c r="F12" s="2" t="n">
        <v>45881.522851956</v>
      </c>
      <c r="G12" s="0" t="s">
        <v>56</v>
      </c>
      <c r="I12" s="0" t="s">
        <v>79</v>
      </c>
      <c r="K12" s="0" t="n">
        <v>0</v>
      </c>
      <c r="L12" s="0" t="s">
        <v>122</v>
      </c>
      <c r="M12" s="0" t="s">
        <v>123</v>
      </c>
      <c r="N12" s="0" t="s">
        <v>124</v>
      </c>
      <c r="S12" s="0" t="s">
        <v>125</v>
      </c>
      <c r="Y12" s="0" t="s">
        <v>83</v>
      </c>
      <c r="AC12" s="0" t="s">
        <v>60</v>
      </c>
      <c r="AG12" s="0" t="s">
        <v>60</v>
      </c>
      <c r="AH12" s="0" t="s">
        <v>126</v>
      </c>
      <c r="AI12" s="0" t="s">
        <v>127</v>
      </c>
      <c r="AO12" s="0" t="n">
        <v>5</v>
      </c>
    </row>
    <row r="13" customFormat="false" ht="15" hidden="true" customHeight="false" outlineLevel="0" collapsed="false">
      <c r="A13" s="0" t="s">
        <v>128</v>
      </c>
      <c r="B13" s="0" t="s">
        <v>129</v>
      </c>
      <c r="C13" s="0" t="s">
        <v>54</v>
      </c>
      <c r="E13" s="2" t="n">
        <v>45880.486602963</v>
      </c>
      <c r="F13" s="2" t="n">
        <v>45882.0835019213</v>
      </c>
      <c r="G13" s="0" t="s">
        <v>130</v>
      </c>
      <c r="K13" s="0" t="n">
        <v>1</v>
      </c>
      <c r="L13" s="0" t="s">
        <v>131</v>
      </c>
      <c r="M13" s="0" t="s">
        <v>132</v>
      </c>
      <c r="N13" s="0" t="s">
        <v>133</v>
      </c>
      <c r="S13" s="0" t="s">
        <v>134</v>
      </c>
      <c r="T13" s="0" t="s">
        <v>135</v>
      </c>
      <c r="U13" s="0" t="s">
        <v>119</v>
      </c>
      <c r="Z13" s="0" t="n">
        <v>5</v>
      </c>
      <c r="AB13" s="0" t="s">
        <v>136</v>
      </c>
      <c r="AC13" s="0" t="s">
        <v>119</v>
      </c>
      <c r="AO13" s="0" t="n">
        <v>4</v>
      </c>
    </row>
    <row r="14" customFormat="false" ht="15" hidden="true" customHeight="false" outlineLevel="0" collapsed="false">
      <c r="A14" s="0" t="s">
        <v>137</v>
      </c>
      <c r="B14" s="0" t="s">
        <v>138</v>
      </c>
      <c r="C14" s="0" t="s">
        <v>54</v>
      </c>
      <c r="E14" s="2" t="n">
        <v>45880.4801523495</v>
      </c>
      <c r="F14" s="2" t="n">
        <v>45882.0838118056</v>
      </c>
      <c r="G14" s="0" t="s">
        <v>56</v>
      </c>
      <c r="K14" s="0" t="n">
        <v>2</v>
      </c>
      <c r="L14" s="0" t="s">
        <v>139</v>
      </c>
      <c r="M14" s="0" t="s">
        <v>140</v>
      </c>
      <c r="N14" s="0" t="s">
        <v>141</v>
      </c>
      <c r="S14" s="0" t="s">
        <v>142</v>
      </c>
      <c r="U14" s="0" t="s">
        <v>119</v>
      </c>
      <c r="Z14" s="0" t="n">
        <v>3</v>
      </c>
      <c r="AC14" s="0" t="s">
        <v>119</v>
      </c>
      <c r="AO14" s="0" t="n">
        <v>4</v>
      </c>
    </row>
    <row r="15" customFormat="false" ht="15" hidden="true" customHeight="false" outlineLevel="0" collapsed="false">
      <c r="A15" s="0" t="s">
        <v>143</v>
      </c>
      <c r="B15" s="0" t="s">
        <v>144</v>
      </c>
      <c r="C15" s="0" t="s">
        <v>54</v>
      </c>
      <c r="E15" s="2" t="n">
        <v>45880.4731559028</v>
      </c>
      <c r="F15" s="2" t="n">
        <v>45882.3846390857</v>
      </c>
      <c r="G15" s="0" t="s">
        <v>56</v>
      </c>
      <c r="K15" s="0" t="n">
        <v>0</v>
      </c>
      <c r="L15" s="0" t="s">
        <v>145</v>
      </c>
      <c r="M15" s="0" t="s">
        <v>146</v>
      </c>
      <c r="N15" s="0" t="s">
        <v>147</v>
      </c>
      <c r="S15" s="0" t="s">
        <v>148</v>
      </c>
      <c r="T15" s="0" t="s">
        <v>149</v>
      </c>
      <c r="AO15" s="0" t="n">
        <v>1</v>
      </c>
    </row>
    <row r="16" customFormat="false" ht="15" hidden="true" customHeight="false" outlineLevel="0" collapsed="false">
      <c r="A16" s="0" t="s">
        <v>150</v>
      </c>
      <c r="B16" s="0" t="s">
        <v>151</v>
      </c>
      <c r="C16" s="0" t="s">
        <v>54</v>
      </c>
      <c r="E16" s="2" t="n">
        <v>45880.4288723264</v>
      </c>
      <c r="F16" s="2" t="n">
        <v>45882.4103877315</v>
      </c>
      <c r="G16" s="0" t="s">
        <v>63</v>
      </c>
      <c r="K16" s="0" t="n">
        <v>0</v>
      </c>
      <c r="L16" s="0" t="s">
        <v>152</v>
      </c>
      <c r="M16" s="0" t="s">
        <v>153</v>
      </c>
      <c r="N16" s="0" t="s">
        <v>154</v>
      </c>
      <c r="S16" s="0" t="s">
        <v>155</v>
      </c>
      <c r="AO16" s="0" t="n">
        <v>5</v>
      </c>
    </row>
    <row r="17" customFormat="false" ht="92.75" hidden="true" customHeight="false" outlineLevel="0" collapsed="false">
      <c r="A17" s="0" t="s">
        <v>156</v>
      </c>
      <c r="B17" s="0" t="s">
        <v>157</v>
      </c>
      <c r="C17" s="0" t="s">
        <v>54</v>
      </c>
      <c r="D17" s="3" t="s">
        <v>158</v>
      </c>
      <c r="E17" s="2" t="n">
        <v>45880.400599757</v>
      </c>
      <c r="F17" s="2" t="n">
        <v>45881.2535733102</v>
      </c>
      <c r="G17" s="0" t="s">
        <v>63</v>
      </c>
      <c r="I17" s="0" t="s">
        <v>79</v>
      </c>
      <c r="K17" s="0" t="n">
        <v>0</v>
      </c>
      <c r="L17" s="0" t="s">
        <v>159</v>
      </c>
      <c r="M17" s="0" t="s">
        <v>160</v>
      </c>
      <c r="N17" s="0" t="s">
        <v>161</v>
      </c>
      <c r="S17" s="0" t="s">
        <v>162</v>
      </c>
      <c r="Y17" s="0" t="s">
        <v>83</v>
      </c>
      <c r="AC17" s="0" t="s">
        <v>119</v>
      </c>
      <c r="AG17" s="0" t="s">
        <v>119</v>
      </c>
      <c r="AH17" s="0" t="s">
        <v>163</v>
      </c>
      <c r="AI17" s="0" t="s">
        <v>127</v>
      </c>
      <c r="AO17" s="0" t="n">
        <v>8</v>
      </c>
    </row>
    <row r="18" customFormat="false" ht="15" hidden="true" customHeight="false" outlineLevel="0" collapsed="false">
      <c r="A18" s="0" t="s">
        <v>164</v>
      </c>
      <c r="B18" s="0" t="s">
        <v>165</v>
      </c>
      <c r="C18" s="0" t="s">
        <v>54</v>
      </c>
      <c r="E18" s="2" t="n">
        <v>45879.6845224653</v>
      </c>
      <c r="F18" s="2" t="n">
        <v>45881.3285418519</v>
      </c>
      <c r="G18" s="0" t="s">
        <v>56</v>
      </c>
      <c r="K18" s="0" t="n">
        <v>0</v>
      </c>
      <c r="L18" s="0" t="s">
        <v>166</v>
      </c>
      <c r="M18" s="0" t="s">
        <v>167</v>
      </c>
      <c r="N18" s="0" t="s">
        <v>168</v>
      </c>
      <c r="S18" s="0" t="s">
        <v>169</v>
      </c>
      <c r="T18" s="0" t="s">
        <v>170</v>
      </c>
      <c r="AC18" s="0" t="s">
        <v>60</v>
      </c>
      <c r="AO18" s="0" t="n">
        <v>4</v>
      </c>
    </row>
    <row r="19" customFormat="false" ht="15" hidden="true" customHeight="false" outlineLevel="0" collapsed="false">
      <c r="A19" s="0" t="s">
        <v>171</v>
      </c>
      <c r="B19" s="0" t="s">
        <v>172</v>
      </c>
      <c r="C19" s="0" t="s">
        <v>54</v>
      </c>
      <c r="E19" s="2" t="n">
        <v>45878.3147553704</v>
      </c>
      <c r="F19" s="2" t="n">
        <v>45881.4882608333</v>
      </c>
      <c r="G19" s="0" t="s">
        <v>106</v>
      </c>
      <c r="K19" s="0" t="n">
        <v>0</v>
      </c>
      <c r="L19" s="0" t="s">
        <v>173</v>
      </c>
      <c r="M19" s="0" t="s">
        <v>174</v>
      </c>
      <c r="N19" s="0" t="s">
        <v>175</v>
      </c>
      <c r="S19" s="0" t="s">
        <v>176</v>
      </c>
      <c r="AC19" s="0" t="s">
        <v>60</v>
      </c>
      <c r="AO19" s="0" t="n">
        <v>4</v>
      </c>
    </row>
    <row r="20" customFormat="false" ht="15" hidden="true" customHeight="false" outlineLevel="0" collapsed="false">
      <c r="A20" s="0" t="s">
        <v>177</v>
      </c>
      <c r="B20" s="0" t="s">
        <v>178</v>
      </c>
      <c r="C20" s="0" t="s">
        <v>47</v>
      </c>
      <c r="D20" s="0" t="s">
        <v>179</v>
      </c>
      <c r="E20" s="2" t="n">
        <v>45877.9477981482</v>
      </c>
      <c r="F20" s="2" t="n">
        <v>45881.2686935648</v>
      </c>
      <c r="G20" s="0" t="s">
        <v>56</v>
      </c>
      <c r="M20" s="0" t="s">
        <v>180</v>
      </c>
      <c r="AO20" s="0" t="n">
        <v>0</v>
      </c>
    </row>
    <row r="21" customFormat="false" ht="15" hidden="true" customHeight="false" outlineLevel="0" collapsed="false">
      <c r="A21" s="0" t="s">
        <v>181</v>
      </c>
      <c r="B21" s="0" t="s">
        <v>182</v>
      </c>
      <c r="C21" s="0" t="s">
        <v>54</v>
      </c>
      <c r="D21" s="0" t="s">
        <v>183</v>
      </c>
      <c r="E21" s="2" t="n">
        <v>45877.7522304977</v>
      </c>
      <c r="F21" s="2" t="n">
        <v>45882.3263633102</v>
      </c>
      <c r="G21" s="0" t="s">
        <v>63</v>
      </c>
      <c r="I21" s="0" t="s">
        <v>79</v>
      </c>
      <c r="K21" s="0" t="n">
        <v>0</v>
      </c>
      <c r="L21" s="0" t="s">
        <v>184</v>
      </c>
      <c r="M21" s="0" t="s">
        <v>185</v>
      </c>
      <c r="N21" s="0" t="s">
        <v>186</v>
      </c>
      <c r="S21" s="0" t="s">
        <v>187</v>
      </c>
      <c r="Y21" s="0" t="s">
        <v>83</v>
      </c>
      <c r="AC21" s="0" t="s">
        <v>119</v>
      </c>
      <c r="AG21" s="0" t="s">
        <v>69</v>
      </c>
      <c r="AH21" s="0" t="s">
        <v>188</v>
      </c>
      <c r="AI21" s="0" t="s">
        <v>189</v>
      </c>
      <c r="AO21" s="0" t="n">
        <v>5</v>
      </c>
    </row>
    <row r="22" customFormat="false" ht="15" hidden="true" customHeight="false" outlineLevel="0" collapsed="false">
      <c r="A22" s="0" t="s">
        <v>190</v>
      </c>
      <c r="B22" s="0" t="s">
        <v>191</v>
      </c>
      <c r="C22" s="0" t="s">
        <v>54</v>
      </c>
      <c r="E22" s="2" t="n">
        <v>45877.5228835764</v>
      </c>
      <c r="F22" s="2" t="n">
        <v>45879.4503059259</v>
      </c>
      <c r="G22" s="0" t="s">
        <v>106</v>
      </c>
      <c r="I22" s="0" t="s">
        <v>79</v>
      </c>
      <c r="K22" s="0" t="n">
        <v>0</v>
      </c>
      <c r="L22" s="0" t="s">
        <v>192</v>
      </c>
      <c r="M22" s="0" t="s">
        <v>193</v>
      </c>
      <c r="N22" s="0" t="s">
        <v>194</v>
      </c>
      <c r="S22" s="0" t="s">
        <v>195</v>
      </c>
      <c r="U22" s="0" t="s">
        <v>196</v>
      </c>
      <c r="Y22" s="0" t="s">
        <v>83</v>
      </c>
      <c r="AC22" s="0" t="s">
        <v>196</v>
      </c>
      <c r="AG22" s="0" t="s">
        <v>197</v>
      </c>
      <c r="AH22" s="0" t="s">
        <v>198</v>
      </c>
      <c r="AI22" s="0" t="s">
        <v>189</v>
      </c>
      <c r="AO22" s="0" t="n">
        <v>5</v>
      </c>
    </row>
    <row r="23" customFormat="false" ht="15" hidden="true" customHeight="false" outlineLevel="0" collapsed="false">
      <c r="A23" s="0" t="s">
        <v>199</v>
      </c>
      <c r="B23" s="0" t="s">
        <v>200</v>
      </c>
      <c r="C23" s="0" t="s">
        <v>47</v>
      </c>
      <c r="E23" s="2" t="n">
        <v>45877.5176857523</v>
      </c>
      <c r="F23" s="2" t="n">
        <v>45880.3171660995</v>
      </c>
      <c r="G23" s="0" t="s">
        <v>106</v>
      </c>
      <c r="K23" s="0" t="n">
        <v>0</v>
      </c>
      <c r="L23" s="0" t="s">
        <v>201</v>
      </c>
      <c r="M23" s="0" t="s">
        <v>202</v>
      </c>
      <c r="N23" s="0" t="s">
        <v>203</v>
      </c>
      <c r="S23" s="0" t="s">
        <v>204</v>
      </c>
      <c r="T23" s="0" t="s">
        <v>205</v>
      </c>
      <c r="AO23" s="0" t="n">
        <v>0</v>
      </c>
    </row>
    <row r="24" customFormat="false" ht="15" hidden="true" customHeight="false" outlineLevel="0" collapsed="false">
      <c r="A24" s="0" t="s">
        <v>206</v>
      </c>
      <c r="B24" s="0" t="s">
        <v>207</v>
      </c>
      <c r="C24" s="0" t="s">
        <v>54</v>
      </c>
      <c r="D24" s="0" t="s">
        <v>208</v>
      </c>
      <c r="E24" s="2" t="n">
        <v>45877.4870635532</v>
      </c>
      <c r="F24" s="2" t="n">
        <v>45880.3054625116</v>
      </c>
      <c r="G24" s="0" t="s">
        <v>63</v>
      </c>
      <c r="K24" s="0" t="n">
        <v>0</v>
      </c>
      <c r="L24" s="0" t="s">
        <v>209</v>
      </c>
      <c r="M24" s="0" t="s">
        <v>210</v>
      </c>
      <c r="N24" s="0" t="s">
        <v>211</v>
      </c>
      <c r="S24" s="0" t="s">
        <v>212</v>
      </c>
      <c r="T24" s="0" t="s">
        <v>213</v>
      </c>
      <c r="Z24" s="0" t="n">
        <v>2</v>
      </c>
      <c r="AO24" s="0" t="n">
        <v>16</v>
      </c>
    </row>
    <row r="25" customFormat="false" ht="15" hidden="true" customHeight="false" outlineLevel="0" collapsed="false">
      <c r="A25" s="0" t="s">
        <v>214</v>
      </c>
      <c r="B25" s="0" t="s">
        <v>215</v>
      </c>
      <c r="C25" s="0" t="s">
        <v>54</v>
      </c>
      <c r="E25" s="2" t="n">
        <v>45877.4765710648</v>
      </c>
      <c r="F25" s="2" t="n">
        <v>45877.484472419</v>
      </c>
      <c r="G25" s="0" t="s">
        <v>63</v>
      </c>
      <c r="I25" s="0" t="s">
        <v>79</v>
      </c>
      <c r="K25" s="0" t="n">
        <v>0</v>
      </c>
      <c r="L25" s="0" t="s">
        <v>216</v>
      </c>
      <c r="M25" s="0" t="s">
        <v>217</v>
      </c>
      <c r="N25" s="0" t="s">
        <v>218</v>
      </c>
      <c r="S25" s="0" t="s">
        <v>219</v>
      </c>
      <c r="Y25" s="0" t="s">
        <v>83</v>
      </c>
      <c r="AC25" s="0" t="s">
        <v>196</v>
      </c>
      <c r="AG25" s="0" t="s">
        <v>196</v>
      </c>
      <c r="AH25" s="0" t="s">
        <v>220</v>
      </c>
      <c r="AI25" s="0" t="s">
        <v>127</v>
      </c>
      <c r="AO25" s="0" t="n">
        <v>5</v>
      </c>
    </row>
    <row r="26" customFormat="false" ht="81.3" hidden="true" customHeight="false" outlineLevel="0" collapsed="false">
      <c r="A26" s="0" t="s">
        <v>221</v>
      </c>
      <c r="B26" s="0" t="s">
        <v>222</v>
      </c>
      <c r="C26" s="0" t="s">
        <v>54</v>
      </c>
      <c r="D26" s="3" t="s">
        <v>223</v>
      </c>
      <c r="E26" s="2" t="n">
        <v>45877.4326438426</v>
      </c>
      <c r="F26" s="2" t="n">
        <v>45882.4240504398</v>
      </c>
      <c r="G26" s="0" t="s">
        <v>63</v>
      </c>
      <c r="K26" s="0" t="n">
        <v>0</v>
      </c>
      <c r="L26" s="0" t="s">
        <v>224</v>
      </c>
      <c r="M26" s="0" t="s">
        <v>225</v>
      </c>
      <c r="N26" s="0" t="s">
        <v>226</v>
      </c>
      <c r="S26" s="0" t="s">
        <v>227</v>
      </c>
      <c r="AD26" s="0" t="s">
        <v>228</v>
      </c>
      <c r="AO26" s="0" t="n">
        <v>8</v>
      </c>
    </row>
    <row r="27" customFormat="false" ht="15" hidden="true" customHeight="false" outlineLevel="0" collapsed="false">
      <c r="A27" s="0" t="s">
        <v>229</v>
      </c>
      <c r="B27" s="0" t="s">
        <v>230</v>
      </c>
      <c r="C27" s="0" t="s">
        <v>54</v>
      </c>
      <c r="E27" s="2" t="n">
        <v>45877.394865382</v>
      </c>
      <c r="F27" s="2" t="n">
        <v>45877.3964113657</v>
      </c>
      <c r="G27" s="0" t="s">
        <v>63</v>
      </c>
      <c r="K27" s="0" t="n">
        <v>0</v>
      </c>
      <c r="L27" s="0" t="s">
        <v>231</v>
      </c>
      <c r="M27" s="0" t="s">
        <v>232</v>
      </c>
      <c r="N27" s="0" t="s">
        <v>233</v>
      </c>
      <c r="S27" s="0" t="s">
        <v>234</v>
      </c>
      <c r="AO27" s="0" t="n">
        <v>1</v>
      </c>
    </row>
    <row r="28" customFormat="false" ht="15" hidden="true" customHeight="false" outlineLevel="0" collapsed="false">
      <c r="A28" s="0" t="s">
        <v>235</v>
      </c>
      <c r="B28" s="0" t="s">
        <v>236</v>
      </c>
      <c r="C28" s="0" t="s">
        <v>47</v>
      </c>
      <c r="E28" s="2" t="n">
        <v>45877.3799264699</v>
      </c>
      <c r="F28" s="2" t="n">
        <v>45880.488098588</v>
      </c>
      <c r="G28" s="0" t="s">
        <v>106</v>
      </c>
      <c r="M28" s="0" t="s">
        <v>237</v>
      </c>
      <c r="AO28" s="0" t="n">
        <v>0</v>
      </c>
    </row>
    <row r="29" customFormat="false" ht="15" hidden="true" customHeight="false" outlineLevel="0" collapsed="false">
      <c r="A29" s="0" t="s">
        <v>238</v>
      </c>
      <c r="B29" s="0" t="s">
        <v>239</v>
      </c>
      <c r="C29" s="0" t="s">
        <v>54</v>
      </c>
      <c r="E29" s="2" t="n">
        <v>45877.3588553009</v>
      </c>
      <c r="F29" s="2" t="n">
        <v>45881.4239028009</v>
      </c>
      <c r="G29" s="0" t="s">
        <v>63</v>
      </c>
      <c r="K29" s="0" t="n">
        <v>2</v>
      </c>
      <c r="L29" s="0" t="s">
        <v>240</v>
      </c>
      <c r="M29" s="0" t="s">
        <v>241</v>
      </c>
      <c r="N29" s="0" t="s">
        <v>242</v>
      </c>
      <c r="S29" s="0" t="s">
        <v>243</v>
      </c>
      <c r="AC29" s="0" t="s">
        <v>60</v>
      </c>
      <c r="AO29" s="0" t="n">
        <v>4</v>
      </c>
    </row>
    <row r="30" customFormat="false" ht="15" hidden="true" customHeight="false" outlineLevel="0" collapsed="false">
      <c r="A30" s="0" t="s">
        <v>244</v>
      </c>
      <c r="B30" s="0" t="s">
        <v>245</v>
      </c>
      <c r="C30" s="0" t="s">
        <v>54</v>
      </c>
      <c r="E30" s="2" t="n">
        <v>45877.3447655324</v>
      </c>
      <c r="F30" s="2" t="n">
        <v>45879.0835884375</v>
      </c>
      <c r="G30" s="0" t="s">
        <v>63</v>
      </c>
      <c r="K30" s="0" t="n">
        <v>0</v>
      </c>
      <c r="L30" s="0" t="s">
        <v>246</v>
      </c>
      <c r="M30" s="0" t="s">
        <v>247</v>
      </c>
      <c r="N30" s="0" t="s">
        <v>248</v>
      </c>
      <c r="S30" s="0" t="s">
        <v>249</v>
      </c>
      <c r="AC30" s="0" t="s">
        <v>196</v>
      </c>
      <c r="AO30" s="0" t="n">
        <v>4</v>
      </c>
    </row>
    <row r="31" customFormat="false" ht="15" hidden="true" customHeight="false" outlineLevel="0" collapsed="false">
      <c r="A31" s="0" t="s">
        <v>250</v>
      </c>
      <c r="B31" s="0" t="s">
        <v>251</v>
      </c>
      <c r="C31" s="0" t="s">
        <v>54</v>
      </c>
      <c r="E31" s="2" t="n">
        <v>45877.3268924306</v>
      </c>
      <c r="F31" s="2" t="n">
        <v>45877.3286202894</v>
      </c>
      <c r="G31" s="0" t="s">
        <v>63</v>
      </c>
      <c r="K31" s="0" t="n">
        <v>2</v>
      </c>
      <c r="L31" s="0" t="s">
        <v>252</v>
      </c>
      <c r="M31" s="0" t="s">
        <v>253</v>
      </c>
      <c r="N31" s="0" t="s">
        <v>254</v>
      </c>
      <c r="S31" s="0" t="s">
        <v>255</v>
      </c>
      <c r="AO31" s="0" t="n">
        <v>1</v>
      </c>
    </row>
    <row r="32" customFormat="false" ht="15" hidden="true" customHeight="false" outlineLevel="0" collapsed="false">
      <c r="A32" s="0" t="s">
        <v>256</v>
      </c>
      <c r="B32" s="0" t="s">
        <v>257</v>
      </c>
      <c r="C32" s="0" t="s">
        <v>54</v>
      </c>
      <c r="E32" s="2" t="n">
        <v>45876.5394649306</v>
      </c>
      <c r="F32" s="2" t="n">
        <v>45877.5340018866</v>
      </c>
      <c r="G32" s="0" t="s">
        <v>63</v>
      </c>
      <c r="K32" s="0" t="n">
        <v>0</v>
      </c>
      <c r="L32" s="0" t="s">
        <v>258</v>
      </c>
      <c r="M32" s="0" t="s">
        <v>259</v>
      </c>
      <c r="N32" s="0" t="s">
        <v>260</v>
      </c>
      <c r="S32" s="0" t="s">
        <v>261</v>
      </c>
      <c r="AO32" s="0" t="n">
        <v>1</v>
      </c>
    </row>
    <row r="33" customFormat="false" ht="58.4" hidden="false" customHeight="false" outlineLevel="0" collapsed="false">
      <c r="A33" s="0" t="s">
        <v>262</v>
      </c>
      <c r="B33" s="0" t="s">
        <v>263</v>
      </c>
      <c r="C33" s="0" t="s">
        <v>264</v>
      </c>
      <c r="D33" s="3" t="s">
        <v>265</v>
      </c>
      <c r="E33" s="2" t="n">
        <v>45876.4758173958</v>
      </c>
      <c r="F33" s="2" t="n">
        <v>45882.2672203357</v>
      </c>
      <c r="G33" s="0" t="s">
        <v>56</v>
      </c>
      <c r="I33" s="0" t="s">
        <v>79</v>
      </c>
      <c r="K33" s="0" t="n">
        <v>0</v>
      </c>
      <c r="L33" s="0" t="s">
        <v>266</v>
      </c>
      <c r="M33" s="0" t="s">
        <v>267</v>
      </c>
      <c r="N33" s="0" t="s">
        <v>268</v>
      </c>
      <c r="S33" s="0" t="s">
        <v>269</v>
      </c>
      <c r="Y33" s="0" t="s">
        <v>83</v>
      </c>
      <c r="AC33" s="0" t="s">
        <v>196</v>
      </c>
      <c r="AD33" s="0" t="s">
        <v>270</v>
      </c>
      <c r="AG33" s="0" t="s">
        <v>196</v>
      </c>
      <c r="AH33" s="0" t="s">
        <v>271</v>
      </c>
      <c r="AI33" s="0" t="s">
        <v>127</v>
      </c>
      <c r="AJ33" s="0" t="s">
        <v>69</v>
      </c>
      <c r="AK33" s="0" t="s">
        <v>272</v>
      </c>
      <c r="AL33" s="0" t="s">
        <v>272</v>
      </c>
      <c r="AO33" s="0" t="n">
        <v>13</v>
      </c>
      <c r="AS33" s="4" t="n">
        <f aca="false">AG33/86400000 + DATE(1970,1,1)</f>
        <v>45877.0833333333</v>
      </c>
    </row>
    <row r="34" customFormat="false" ht="15" hidden="true" customHeight="false" outlineLevel="0" collapsed="false">
      <c r="A34" s="0" t="s">
        <v>273</v>
      </c>
      <c r="B34" s="0" t="s">
        <v>274</v>
      </c>
      <c r="C34" s="0" t="s">
        <v>47</v>
      </c>
      <c r="E34" s="2" t="n">
        <v>45876.4553570602</v>
      </c>
      <c r="F34" s="2" t="n">
        <v>45877.368822963</v>
      </c>
      <c r="G34" s="0" t="s">
        <v>106</v>
      </c>
      <c r="I34" s="0" t="s">
        <v>79</v>
      </c>
      <c r="K34" s="0" t="n">
        <v>0</v>
      </c>
      <c r="L34" s="0" t="s">
        <v>275</v>
      </c>
      <c r="M34" s="0" t="s">
        <v>276</v>
      </c>
      <c r="N34" s="0" t="s">
        <v>277</v>
      </c>
      <c r="S34" s="0" t="s">
        <v>278</v>
      </c>
      <c r="Y34" s="0" t="s">
        <v>83</v>
      </c>
      <c r="AC34" s="0" t="s">
        <v>196</v>
      </c>
      <c r="AG34" s="0" t="s">
        <v>196</v>
      </c>
      <c r="AH34" s="0" t="s">
        <v>279</v>
      </c>
      <c r="AI34" s="0" t="s">
        <v>127</v>
      </c>
      <c r="AO34" s="0" t="n">
        <v>5</v>
      </c>
    </row>
    <row r="35" customFormat="false" ht="15" hidden="true" customHeight="false" outlineLevel="0" collapsed="false">
      <c r="A35" s="0" t="s">
        <v>280</v>
      </c>
      <c r="B35" s="0" t="s">
        <v>281</v>
      </c>
      <c r="C35" s="0" t="s">
        <v>54</v>
      </c>
      <c r="E35" s="2" t="n">
        <v>45876.4486611574</v>
      </c>
      <c r="F35" s="2" t="n">
        <v>45878.0835689005</v>
      </c>
      <c r="G35" s="0" t="s">
        <v>56</v>
      </c>
      <c r="K35" s="0" t="n">
        <v>0</v>
      </c>
      <c r="L35" s="0" t="s">
        <v>282</v>
      </c>
      <c r="M35" s="0" t="s">
        <v>283</v>
      </c>
      <c r="N35" s="0" t="s">
        <v>284</v>
      </c>
      <c r="S35" s="0" t="s">
        <v>285</v>
      </c>
      <c r="U35" s="0" t="s">
        <v>286</v>
      </c>
      <c r="Z35" s="0" t="n">
        <v>2</v>
      </c>
      <c r="AC35" s="0" t="s">
        <v>286</v>
      </c>
      <c r="AO35" s="0" t="n">
        <v>4</v>
      </c>
    </row>
    <row r="36" customFormat="false" ht="15" hidden="true" customHeight="false" outlineLevel="0" collapsed="false">
      <c r="A36" s="0" t="s">
        <v>287</v>
      </c>
      <c r="B36" s="0" t="s">
        <v>288</v>
      </c>
      <c r="C36" s="0" t="s">
        <v>54</v>
      </c>
      <c r="E36" s="2" t="n">
        <v>45876.4224618634</v>
      </c>
      <c r="F36" s="2" t="n">
        <v>45879.0834650926</v>
      </c>
      <c r="G36" s="0" t="s">
        <v>63</v>
      </c>
      <c r="K36" s="0" t="n">
        <v>0</v>
      </c>
      <c r="L36" s="0" t="s">
        <v>289</v>
      </c>
      <c r="M36" s="0" t="s">
        <v>290</v>
      </c>
      <c r="N36" s="0" t="s">
        <v>291</v>
      </c>
      <c r="S36" s="0" t="s">
        <v>292</v>
      </c>
      <c r="AC36" s="0" t="s">
        <v>196</v>
      </c>
      <c r="AO36" s="0" t="n">
        <v>4</v>
      </c>
    </row>
    <row r="37" customFormat="false" ht="15" hidden="true" customHeight="false" outlineLevel="0" collapsed="false">
      <c r="A37" s="0" t="s">
        <v>293</v>
      </c>
      <c r="B37" s="0" t="s">
        <v>294</v>
      </c>
      <c r="C37" s="0" t="s">
        <v>54</v>
      </c>
      <c r="E37" s="2" t="n">
        <v>45876.3519639699</v>
      </c>
      <c r="F37" s="2" t="n">
        <v>45879.0834787732</v>
      </c>
      <c r="G37" s="0" t="s">
        <v>56</v>
      </c>
      <c r="K37" s="0" t="n">
        <v>0</v>
      </c>
      <c r="L37" s="0" t="s">
        <v>295</v>
      </c>
      <c r="M37" s="0" t="s">
        <v>296</v>
      </c>
      <c r="N37" s="0" t="s">
        <v>297</v>
      </c>
      <c r="S37" s="0" t="s">
        <v>298</v>
      </c>
      <c r="T37" s="0" t="s">
        <v>299</v>
      </c>
      <c r="AC37" s="0" t="s">
        <v>196</v>
      </c>
      <c r="AO37" s="0" t="n">
        <v>4</v>
      </c>
    </row>
    <row r="38" customFormat="false" ht="15" hidden="true" customHeight="false" outlineLevel="0" collapsed="false">
      <c r="A38" s="0" t="s">
        <v>300</v>
      </c>
      <c r="B38" s="0" t="s">
        <v>301</v>
      </c>
      <c r="C38" s="0" t="s">
        <v>54</v>
      </c>
      <c r="E38" s="2" t="n">
        <v>45876.3141973495</v>
      </c>
      <c r="F38" s="2" t="n">
        <v>45878.0836126157</v>
      </c>
      <c r="G38" s="0" t="s">
        <v>63</v>
      </c>
      <c r="K38" s="0" t="n">
        <v>0</v>
      </c>
      <c r="L38" s="0" t="s">
        <v>302</v>
      </c>
      <c r="M38" s="0" t="s">
        <v>303</v>
      </c>
      <c r="N38" s="0" t="s">
        <v>304</v>
      </c>
      <c r="S38" s="0" t="s">
        <v>305</v>
      </c>
      <c r="AC38" s="0" t="s">
        <v>286</v>
      </c>
      <c r="AO38" s="0" t="n">
        <v>4</v>
      </c>
    </row>
    <row r="39" customFormat="false" ht="15" hidden="true" customHeight="false" outlineLevel="0" collapsed="false">
      <c r="A39" s="0" t="s">
        <v>306</v>
      </c>
      <c r="B39" s="0" t="s">
        <v>307</v>
      </c>
      <c r="C39" s="0" t="s">
        <v>54</v>
      </c>
      <c r="E39" s="2" t="n">
        <v>45876.2851891667</v>
      </c>
      <c r="F39" s="2" t="n">
        <v>45876.5489155556</v>
      </c>
      <c r="G39" s="0" t="s">
        <v>106</v>
      </c>
      <c r="K39" s="0" t="n">
        <v>1</v>
      </c>
      <c r="L39" s="0" t="s">
        <v>308</v>
      </c>
      <c r="M39" s="0" t="s">
        <v>309</v>
      </c>
      <c r="N39" s="0" t="s">
        <v>310</v>
      </c>
      <c r="S39" s="0" t="s">
        <v>195</v>
      </c>
      <c r="T39" s="0" t="s">
        <v>311</v>
      </c>
      <c r="AB39" s="0" t="s">
        <v>312</v>
      </c>
      <c r="AO39" s="0" t="n">
        <v>0</v>
      </c>
    </row>
    <row r="40" customFormat="false" ht="15" hidden="true" customHeight="false" outlineLevel="0" collapsed="false">
      <c r="A40" s="0" t="s">
        <v>313</v>
      </c>
      <c r="B40" s="0" t="s">
        <v>314</v>
      </c>
      <c r="C40" s="0" t="s">
        <v>54</v>
      </c>
      <c r="E40" s="2" t="n">
        <v>45875.5339765046</v>
      </c>
      <c r="F40" s="2" t="n">
        <v>45875.5345930787</v>
      </c>
      <c r="G40" s="0" t="s">
        <v>63</v>
      </c>
      <c r="K40" s="0" t="n">
        <v>0</v>
      </c>
      <c r="L40" s="0" t="s">
        <v>315</v>
      </c>
      <c r="M40" s="0" t="s">
        <v>316</v>
      </c>
      <c r="N40" s="0" t="s">
        <v>317</v>
      </c>
      <c r="S40" s="0" t="s">
        <v>318</v>
      </c>
      <c r="AO40" s="0" t="n">
        <v>5</v>
      </c>
    </row>
    <row r="41" customFormat="false" ht="15" hidden="true" customHeight="false" outlineLevel="0" collapsed="false">
      <c r="A41" s="0" t="s">
        <v>319</v>
      </c>
      <c r="B41" s="0" t="s">
        <v>320</v>
      </c>
      <c r="C41" s="0" t="s">
        <v>54</v>
      </c>
      <c r="E41" s="2" t="n">
        <v>45875.4884037153</v>
      </c>
      <c r="F41" s="2" t="n">
        <v>45875.4892323148</v>
      </c>
      <c r="G41" s="0" t="s">
        <v>56</v>
      </c>
      <c r="K41" s="0" t="n">
        <v>0</v>
      </c>
      <c r="L41" s="0" t="s">
        <v>321</v>
      </c>
      <c r="M41" s="0" t="s">
        <v>322</v>
      </c>
      <c r="N41" s="0" t="s">
        <v>323</v>
      </c>
      <c r="S41" s="0" t="s">
        <v>324</v>
      </c>
      <c r="U41" s="0" t="s">
        <v>325</v>
      </c>
      <c r="Z41" s="0" t="n">
        <v>2</v>
      </c>
      <c r="AO41" s="0" t="n">
        <v>1</v>
      </c>
    </row>
    <row r="42" customFormat="false" ht="15" hidden="true" customHeight="false" outlineLevel="0" collapsed="false">
      <c r="A42" s="0" t="s">
        <v>326</v>
      </c>
      <c r="B42" s="0" t="s">
        <v>327</v>
      </c>
      <c r="C42" s="0" t="s">
        <v>54</v>
      </c>
      <c r="E42" s="2" t="n">
        <v>45875.4870590509</v>
      </c>
      <c r="F42" s="2" t="n">
        <v>45875.5043678125</v>
      </c>
      <c r="G42" s="0" t="s">
        <v>106</v>
      </c>
      <c r="K42" s="0" t="n">
        <v>0</v>
      </c>
      <c r="L42" s="0" t="s">
        <v>328</v>
      </c>
      <c r="M42" s="0" t="s">
        <v>329</v>
      </c>
      <c r="N42" s="0" t="s">
        <v>330</v>
      </c>
      <c r="S42" s="0" t="s">
        <v>331</v>
      </c>
      <c r="U42" s="0" t="s">
        <v>325</v>
      </c>
      <c r="AO42" s="0" t="n">
        <v>0</v>
      </c>
    </row>
    <row r="43" customFormat="false" ht="58.4" hidden="true" customHeight="false" outlineLevel="0" collapsed="false">
      <c r="A43" s="0" t="s">
        <v>332</v>
      </c>
      <c r="B43" s="0" t="s">
        <v>333</v>
      </c>
      <c r="C43" s="0" t="s">
        <v>54</v>
      </c>
      <c r="D43" s="3" t="s">
        <v>334</v>
      </c>
      <c r="E43" s="2" t="n">
        <v>45875.441113912</v>
      </c>
      <c r="F43" s="2" t="n">
        <v>45882.3911648611</v>
      </c>
      <c r="G43" s="0" t="s">
        <v>63</v>
      </c>
      <c r="I43" s="0" t="s">
        <v>79</v>
      </c>
      <c r="K43" s="0" t="n">
        <v>0</v>
      </c>
      <c r="L43" s="0" t="s">
        <v>335</v>
      </c>
      <c r="M43" s="0" t="s">
        <v>336</v>
      </c>
      <c r="N43" s="0" t="s">
        <v>337</v>
      </c>
      <c r="S43" s="0" t="s">
        <v>338</v>
      </c>
      <c r="Y43" s="0" t="s">
        <v>83</v>
      </c>
      <c r="AC43" s="0" t="s">
        <v>286</v>
      </c>
      <c r="AD43" s="0" t="s">
        <v>339</v>
      </c>
      <c r="AG43" s="0" t="s">
        <v>286</v>
      </c>
      <c r="AH43" s="0" t="s">
        <v>340</v>
      </c>
      <c r="AI43" s="0" t="s">
        <v>127</v>
      </c>
      <c r="AO43" s="0" t="n">
        <v>10</v>
      </c>
    </row>
    <row r="44" customFormat="false" ht="15" hidden="true" customHeight="false" outlineLevel="0" collapsed="false">
      <c r="A44" s="0" t="s">
        <v>341</v>
      </c>
      <c r="B44" s="0" t="s">
        <v>342</v>
      </c>
      <c r="C44" s="0" t="s">
        <v>54</v>
      </c>
      <c r="E44" s="2" t="n">
        <v>45875.3317806366</v>
      </c>
      <c r="F44" s="2" t="n">
        <v>45877.084098206</v>
      </c>
      <c r="G44" s="0" t="s">
        <v>106</v>
      </c>
      <c r="K44" s="0" t="n">
        <v>0</v>
      </c>
      <c r="L44" s="0" t="s">
        <v>343</v>
      </c>
      <c r="M44" s="0" t="s">
        <v>344</v>
      </c>
      <c r="N44" s="0" t="s">
        <v>345</v>
      </c>
      <c r="S44" s="0" t="s">
        <v>346</v>
      </c>
      <c r="U44" s="0" t="s">
        <v>325</v>
      </c>
      <c r="AC44" s="0" t="s">
        <v>325</v>
      </c>
      <c r="AO44" s="0" t="n">
        <v>4</v>
      </c>
    </row>
    <row r="45" customFormat="false" ht="92.75" hidden="true" customHeight="false" outlineLevel="0" collapsed="false">
      <c r="A45" s="0" t="s">
        <v>347</v>
      </c>
      <c r="B45" s="0" t="s">
        <v>348</v>
      </c>
      <c r="C45" s="0" t="s">
        <v>54</v>
      </c>
      <c r="D45" s="3" t="s">
        <v>349</v>
      </c>
      <c r="E45" s="2" t="n">
        <v>45875.2896289236</v>
      </c>
      <c r="F45" s="2" t="n">
        <v>45881.4243628357</v>
      </c>
      <c r="G45" s="0" t="s">
        <v>106</v>
      </c>
      <c r="I45" s="0" t="s">
        <v>79</v>
      </c>
      <c r="L45" s="0" t="s">
        <v>350</v>
      </c>
      <c r="M45" s="0" t="s">
        <v>351</v>
      </c>
      <c r="O45" s="0" t="s">
        <v>352</v>
      </c>
      <c r="S45" s="0" t="s">
        <v>353</v>
      </c>
      <c r="U45" s="0" t="s">
        <v>325</v>
      </c>
      <c r="Y45" s="0" t="s">
        <v>83</v>
      </c>
      <c r="AA45" s="0" t="s">
        <v>354</v>
      </c>
      <c r="AC45" s="0" t="s">
        <v>325</v>
      </c>
      <c r="AG45" s="0" t="s">
        <v>119</v>
      </c>
      <c r="AH45" s="0" t="s">
        <v>355</v>
      </c>
      <c r="AI45" s="0" t="s">
        <v>272</v>
      </c>
      <c r="AO45" s="0" t="n">
        <v>8</v>
      </c>
    </row>
    <row r="46" customFormat="false" ht="15" hidden="true" customHeight="false" outlineLevel="0" collapsed="false">
      <c r="A46" s="0" t="s">
        <v>356</v>
      </c>
      <c r="B46" s="0" t="s">
        <v>357</v>
      </c>
      <c r="C46" s="0" t="s">
        <v>54</v>
      </c>
      <c r="E46" s="2" t="n">
        <v>45874.8917534144</v>
      </c>
      <c r="F46" s="2" t="n">
        <v>45875.5043553588</v>
      </c>
      <c r="G46" s="0" t="s">
        <v>106</v>
      </c>
      <c r="K46" s="0" t="n">
        <v>0</v>
      </c>
      <c r="L46" s="0" t="s">
        <v>358</v>
      </c>
      <c r="M46" s="0" t="s">
        <v>359</v>
      </c>
      <c r="N46" s="0" t="s">
        <v>360</v>
      </c>
      <c r="S46" s="0" t="s">
        <v>361</v>
      </c>
      <c r="AO46" s="0" t="n">
        <v>0</v>
      </c>
    </row>
    <row r="47" customFormat="false" ht="15" hidden="true" customHeight="false" outlineLevel="0" collapsed="false">
      <c r="A47" s="0" t="s">
        <v>362</v>
      </c>
      <c r="B47" s="0" t="s">
        <v>363</v>
      </c>
      <c r="C47" s="0" t="s">
        <v>54</v>
      </c>
      <c r="E47" s="2" t="n">
        <v>45874.8849877662</v>
      </c>
      <c r="F47" s="2" t="n">
        <v>45882.4311404514</v>
      </c>
      <c r="G47" s="0" t="s">
        <v>106</v>
      </c>
      <c r="I47" s="0" t="s">
        <v>79</v>
      </c>
      <c r="K47" s="0" t="n">
        <v>0</v>
      </c>
      <c r="L47" s="0" t="s">
        <v>364</v>
      </c>
      <c r="M47" s="0" t="s">
        <v>365</v>
      </c>
      <c r="N47" s="0" t="s">
        <v>366</v>
      </c>
      <c r="S47" s="0" t="s">
        <v>367</v>
      </c>
      <c r="Y47" s="0" t="s">
        <v>83</v>
      </c>
      <c r="AC47" s="0" t="s">
        <v>69</v>
      </c>
      <c r="AG47" s="0" t="s">
        <v>69</v>
      </c>
      <c r="AH47" s="0" t="s">
        <v>368</v>
      </c>
      <c r="AI47" s="0" t="s">
        <v>127</v>
      </c>
      <c r="AO47" s="0" t="n">
        <v>5</v>
      </c>
    </row>
    <row r="48" customFormat="false" ht="15" hidden="true" customHeight="false" outlineLevel="0" collapsed="false">
      <c r="A48" s="0" t="s">
        <v>369</v>
      </c>
      <c r="B48" s="0" t="s">
        <v>370</v>
      </c>
      <c r="C48" s="0" t="s">
        <v>54</v>
      </c>
      <c r="E48" s="2" t="n">
        <v>45874.6111982407</v>
      </c>
      <c r="F48" s="2" t="n">
        <v>45875.2946323032</v>
      </c>
      <c r="G48" s="0" t="s">
        <v>56</v>
      </c>
      <c r="K48" s="0" t="n">
        <v>0</v>
      </c>
      <c r="L48" s="0" t="s">
        <v>371</v>
      </c>
      <c r="M48" s="0" t="s">
        <v>372</v>
      </c>
      <c r="N48" s="0" t="s">
        <v>373</v>
      </c>
      <c r="S48" s="0" t="s">
        <v>374</v>
      </c>
      <c r="AO48" s="0" t="n">
        <v>0</v>
      </c>
    </row>
    <row r="49" customFormat="false" ht="15" hidden="true" customHeight="false" outlineLevel="0" collapsed="false">
      <c r="A49" s="0" t="s">
        <v>375</v>
      </c>
      <c r="B49" s="0" t="s">
        <v>376</v>
      </c>
      <c r="C49" s="0" t="s">
        <v>54</v>
      </c>
      <c r="E49" s="2" t="n">
        <v>45874.5645263195</v>
      </c>
      <c r="F49" s="2" t="n">
        <v>45877.0840743287</v>
      </c>
      <c r="G49" s="0" t="s">
        <v>56</v>
      </c>
      <c r="K49" s="0" t="n">
        <v>0</v>
      </c>
      <c r="L49" s="0" t="s">
        <v>377</v>
      </c>
      <c r="M49" s="0" t="s">
        <v>378</v>
      </c>
      <c r="N49" s="0" t="s">
        <v>379</v>
      </c>
      <c r="S49" s="0" t="s">
        <v>380</v>
      </c>
      <c r="AC49" s="0" t="s">
        <v>325</v>
      </c>
      <c r="AO49" s="0" t="n">
        <v>4</v>
      </c>
    </row>
    <row r="50" customFormat="false" ht="69.85" hidden="true" customHeight="false" outlineLevel="0" collapsed="false">
      <c r="A50" s="0" t="s">
        <v>381</v>
      </c>
      <c r="B50" s="0" t="s">
        <v>382</v>
      </c>
      <c r="C50" s="0" t="s">
        <v>54</v>
      </c>
      <c r="D50" s="3" t="s">
        <v>383</v>
      </c>
      <c r="E50" s="2" t="n">
        <v>45874.5532117014</v>
      </c>
      <c r="F50" s="2" t="n">
        <v>45881.4848207407</v>
      </c>
      <c r="G50" s="0" t="s">
        <v>63</v>
      </c>
      <c r="I50" s="0" t="s">
        <v>79</v>
      </c>
      <c r="K50" s="0" t="n">
        <v>0</v>
      </c>
      <c r="L50" s="0" t="s">
        <v>384</v>
      </c>
      <c r="M50" s="0" t="s">
        <v>385</v>
      </c>
      <c r="N50" s="0" t="s">
        <v>386</v>
      </c>
      <c r="S50" s="0" t="s">
        <v>387</v>
      </c>
      <c r="Y50" s="0" t="s">
        <v>83</v>
      </c>
      <c r="AC50" s="0" t="s">
        <v>325</v>
      </c>
      <c r="AD50" s="0" t="s">
        <v>388</v>
      </c>
      <c r="AG50" s="0" t="s">
        <v>325</v>
      </c>
      <c r="AH50" s="0" t="s">
        <v>389</v>
      </c>
      <c r="AI50" s="0" t="s">
        <v>127</v>
      </c>
      <c r="AO50" s="0" t="n">
        <v>10</v>
      </c>
    </row>
    <row r="51" customFormat="false" ht="15" hidden="true" customHeight="false" outlineLevel="0" collapsed="false">
      <c r="A51" s="0" t="s">
        <v>390</v>
      </c>
      <c r="B51" s="0" t="s">
        <v>391</v>
      </c>
      <c r="C51" s="0" t="s">
        <v>54</v>
      </c>
      <c r="E51" s="2" t="n">
        <v>45874.496318912</v>
      </c>
      <c r="F51" s="2" t="n">
        <v>45875.3833709607</v>
      </c>
      <c r="G51" s="0" t="s">
        <v>63</v>
      </c>
      <c r="I51" s="0" t="s">
        <v>79</v>
      </c>
      <c r="K51" s="0" t="n">
        <v>0</v>
      </c>
      <c r="L51" s="0" t="s">
        <v>392</v>
      </c>
      <c r="M51" s="0" t="s">
        <v>393</v>
      </c>
      <c r="N51" s="0" t="s">
        <v>394</v>
      </c>
      <c r="S51" s="0" t="s">
        <v>395</v>
      </c>
      <c r="Y51" s="0" t="s">
        <v>83</v>
      </c>
      <c r="AC51" s="0" t="s">
        <v>325</v>
      </c>
      <c r="AG51" s="0" t="s">
        <v>325</v>
      </c>
      <c r="AH51" s="0" t="s">
        <v>396</v>
      </c>
      <c r="AI51" s="0" t="s">
        <v>127</v>
      </c>
      <c r="AO51" s="0" t="n">
        <v>5</v>
      </c>
    </row>
    <row r="52" customFormat="false" ht="115.65" hidden="true" customHeight="false" outlineLevel="0" collapsed="false">
      <c r="A52" s="0" t="s">
        <v>397</v>
      </c>
      <c r="B52" s="0" t="s">
        <v>398</v>
      </c>
      <c r="C52" s="0" t="s">
        <v>54</v>
      </c>
      <c r="D52" s="3" t="s">
        <v>399</v>
      </c>
      <c r="E52" s="2" t="n">
        <v>45874.4248568634</v>
      </c>
      <c r="F52" s="2" t="n">
        <v>45881.4038088542</v>
      </c>
      <c r="G52" s="0" t="s">
        <v>400</v>
      </c>
      <c r="I52" s="0" t="s">
        <v>79</v>
      </c>
      <c r="K52" s="0" t="n">
        <v>0</v>
      </c>
      <c r="L52" s="0" t="s">
        <v>401</v>
      </c>
      <c r="M52" s="0" t="s">
        <v>402</v>
      </c>
      <c r="N52" s="0" t="s">
        <v>403</v>
      </c>
      <c r="S52" s="0" t="s">
        <v>404</v>
      </c>
      <c r="T52" s="0" t="s">
        <v>405</v>
      </c>
      <c r="U52" s="0" t="s">
        <v>406</v>
      </c>
      <c r="Y52" s="0" t="s">
        <v>83</v>
      </c>
      <c r="Z52" s="0" t="n">
        <v>4</v>
      </c>
      <c r="AC52" s="0" t="s">
        <v>407</v>
      </c>
      <c r="AG52" s="0" t="s">
        <v>325</v>
      </c>
      <c r="AH52" s="0" t="s">
        <v>408</v>
      </c>
      <c r="AI52" s="0" t="s">
        <v>85</v>
      </c>
      <c r="AO52" s="0" t="n">
        <v>10</v>
      </c>
    </row>
    <row r="53" customFormat="false" ht="15" hidden="true" customHeight="false" outlineLevel="0" collapsed="false">
      <c r="A53" s="0" t="s">
        <v>409</v>
      </c>
      <c r="B53" s="0" t="s">
        <v>410</v>
      </c>
      <c r="C53" s="0" t="s">
        <v>54</v>
      </c>
      <c r="E53" s="2" t="n">
        <v>45874.4230561921</v>
      </c>
      <c r="F53" s="2" t="n">
        <v>45876.0835226968</v>
      </c>
      <c r="G53" s="0" t="s">
        <v>56</v>
      </c>
      <c r="L53" s="0" t="s">
        <v>411</v>
      </c>
      <c r="M53" s="0" t="s">
        <v>412</v>
      </c>
      <c r="N53" s="0" t="s">
        <v>413</v>
      </c>
      <c r="S53" s="0" t="s">
        <v>414</v>
      </c>
      <c r="U53" s="0" t="s">
        <v>407</v>
      </c>
      <c r="Z53" s="0" t="n">
        <v>7</v>
      </c>
      <c r="AC53" s="0" t="s">
        <v>407</v>
      </c>
      <c r="AO53" s="0" t="n">
        <v>4</v>
      </c>
    </row>
    <row r="54" customFormat="false" ht="15" hidden="true" customHeight="false" outlineLevel="0" collapsed="false">
      <c r="A54" s="0" t="s">
        <v>415</v>
      </c>
      <c r="B54" s="0" t="s">
        <v>416</v>
      </c>
      <c r="C54" s="0" t="s">
        <v>54</v>
      </c>
      <c r="E54" s="2" t="n">
        <v>45874.4000180671</v>
      </c>
      <c r="F54" s="2" t="n">
        <v>45876.3217630208</v>
      </c>
      <c r="G54" s="0" t="s">
        <v>63</v>
      </c>
      <c r="K54" s="0" t="n">
        <v>0</v>
      </c>
      <c r="L54" s="0" t="s">
        <v>417</v>
      </c>
      <c r="M54" s="0" t="s">
        <v>418</v>
      </c>
      <c r="N54" s="0" t="s">
        <v>419</v>
      </c>
      <c r="S54" s="0" t="s">
        <v>420</v>
      </c>
      <c r="AO54" s="0" t="n">
        <v>2</v>
      </c>
    </row>
    <row r="55" customFormat="false" ht="15" hidden="true" customHeight="false" outlineLevel="0" collapsed="false">
      <c r="A55" s="0" t="s">
        <v>421</v>
      </c>
      <c r="B55" s="0" t="s">
        <v>422</v>
      </c>
      <c r="C55" s="0" t="s">
        <v>54</v>
      </c>
      <c r="E55" s="2" t="n">
        <v>45874.360458206</v>
      </c>
      <c r="F55" s="2" t="n">
        <v>45876.0839935995</v>
      </c>
      <c r="G55" s="0" t="s">
        <v>56</v>
      </c>
      <c r="K55" s="0" t="n">
        <v>0</v>
      </c>
      <c r="L55" s="0" t="s">
        <v>423</v>
      </c>
      <c r="M55" s="0" t="s">
        <v>424</v>
      </c>
      <c r="N55" s="0" t="s">
        <v>425</v>
      </c>
      <c r="S55" s="0" t="s">
        <v>426</v>
      </c>
      <c r="T55" s="0" t="s">
        <v>427</v>
      </c>
      <c r="AC55" s="0" t="s">
        <v>407</v>
      </c>
      <c r="AO55" s="0" t="n">
        <v>4</v>
      </c>
    </row>
    <row r="56" customFormat="false" ht="15" hidden="true" customHeight="false" outlineLevel="0" collapsed="false">
      <c r="A56" s="0" t="s">
        <v>428</v>
      </c>
      <c r="B56" s="0" t="s">
        <v>429</v>
      </c>
      <c r="C56" s="0" t="s">
        <v>54</v>
      </c>
      <c r="E56" s="2" t="n">
        <v>45874.3001231482</v>
      </c>
      <c r="F56" s="2" t="n">
        <v>45876.4370512269</v>
      </c>
      <c r="G56" s="0" t="s">
        <v>56</v>
      </c>
      <c r="I56" s="0" t="s">
        <v>79</v>
      </c>
      <c r="K56" s="0" t="n">
        <v>0</v>
      </c>
      <c r="L56" s="0" t="s">
        <v>430</v>
      </c>
      <c r="M56" s="0" t="s">
        <v>431</v>
      </c>
      <c r="N56" s="0" t="s">
        <v>432</v>
      </c>
      <c r="S56" s="0" t="s">
        <v>433</v>
      </c>
      <c r="Y56" s="0" t="s">
        <v>83</v>
      </c>
      <c r="AC56" s="0" t="s">
        <v>407</v>
      </c>
      <c r="AG56" s="0" t="s">
        <v>286</v>
      </c>
      <c r="AH56" s="0" t="s">
        <v>434</v>
      </c>
      <c r="AI56" s="0" t="s">
        <v>189</v>
      </c>
      <c r="AO56" s="0" t="n">
        <v>5</v>
      </c>
    </row>
    <row r="57" customFormat="false" ht="15" hidden="true" customHeight="false" outlineLevel="0" collapsed="false">
      <c r="A57" s="0" t="s">
        <v>435</v>
      </c>
      <c r="B57" s="0" t="s">
        <v>436</v>
      </c>
      <c r="C57" s="0" t="s">
        <v>54</v>
      </c>
      <c r="E57" s="2" t="n">
        <v>45873.8013965046</v>
      </c>
      <c r="F57" s="2" t="n">
        <v>45876.0840337847</v>
      </c>
      <c r="G57" s="0" t="s">
        <v>106</v>
      </c>
      <c r="K57" s="0" t="n">
        <v>0</v>
      </c>
      <c r="L57" s="0" t="s">
        <v>437</v>
      </c>
      <c r="M57" s="0" t="s">
        <v>438</v>
      </c>
      <c r="N57" s="0" t="s">
        <v>439</v>
      </c>
      <c r="S57" s="0" t="s">
        <v>440</v>
      </c>
      <c r="AC57" s="0" t="s">
        <v>407</v>
      </c>
      <c r="AO57" s="0" t="n">
        <v>4</v>
      </c>
    </row>
    <row r="58" customFormat="false" ht="69.85" hidden="false" customHeight="false" outlineLevel="0" collapsed="false">
      <c r="A58" s="0" t="s">
        <v>441</v>
      </c>
      <c r="B58" s="0" t="s">
        <v>442</v>
      </c>
      <c r="C58" s="0" t="s">
        <v>264</v>
      </c>
      <c r="D58" s="3" t="s">
        <v>443</v>
      </c>
      <c r="E58" s="2" t="n">
        <v>45873.7240006944</v>
      </c>
      <c r="F58" s="2" t="n">
        <v>45882.2745238426</v>
      </c>
      <c r="G58" s="0" t="s">
        <v>63</v>
      </c>
      <c r="I58" s="0" t="s">
        <v>79</v>
      </c>
      <c r="K58" s="0" t="n">
        <v>0</v>
      </c>
      <c r="L58" s="0" t="s">
        <v>444</v>
      </c>
      <c r="M58" s="0" t="s">
        <v>445</v>
      </c>
      <c r="N58" s="0" t="s">
        <v>446</v>
      </c>
      <c r="S58" s="0" t="s">
        <v>447</v>
      </c>
      <c r="Y58" s="0" t="s">
        <v>83</v>
      </c>
      <c r="AC58" s="0" t="s">
        <v>407</v>
      </c>
      <c r="AD58" s="0" t="s">
        <v>448</v>
      </c>
      <c r="AG58" s="0" t="s">
        <v>407</v>
      </c>
      <c r="AH58" s="0" t="s">
        <v>449</v>
      </c>
      <c r="AI58" s="0" t="s">
        <v>127</v>
      </c>
      <c r="AJ58" s="0" t="s">
        <v>69</v>
      </c>
      <c r="AK58" s="0" t="s">
        <v>450</v>
      </c>
      <c r="AL58" s="0" t="s">
        <v>450</v>
      </c>
      <c r="AO58" s="0" t="n">
        <v>13</v>
      </c>
      <c r="AS58" s="4" t="n">
        <f aca="false">IF(ISBLANK(AG58),"",AG58/86400000 + DATE(1970,1,1))</f>
        <v>45874.0833333333</v>
      </c>
    </row>
    <row r="59" customFormat="false" ht="15" hidden="true" customHeight="false" outlineLevel="0" collapsed="false">
      <c r="A59" s="0" t="s">
        <v>451</v>
      </c>
      <c r="B59" s="0" t="s">
        <v>452</v>
      </c>
      <c r="C59" s="0" t="s">
        <v>54</v>
      </c>
      <c r="E59" s="2" t="n">
        <v>45873.7174947685</v>
      </c>
      <c r="F59" s="2" t="n">
        <v>45874.4786339005</v>
      </c>
      <c r="G59" s="0" t="s">
        <v>56</v>
      </c>
      <c r="K59" s="0" t="n">
        <v>0</v>
      </c>
      <c r="L59" s="0" t="s">
        <v>453</v>
      </c>
      <c r="M59" s="0" t="s">
        <v>454</v>
      </c>
      <c r="N59" s="0" t="s">
        <v>455</v>
      </c>
      <c r="S59" s="0" t="s">
        <v>456</v>
      </c>
      <c r="AO59" s="0" t="n">
        <v>4</v>
      </c>
    </row>
    <row r="60" customFormat="false" ht="15" hidden="true" customHeight="false" outlineLevel="0" collapsed="false">
      <c r="A60" s="0" t="s">
        <v>457</v>
      </c>
      <c r="B60" s="0" t="s">
        <v>178</v>
      </c>
      <c r="C60" s="0" t="s">
        <v>47</v>
      </c>
      <c r="E60" s="2" t="n">
        <v>45873.646147581</v>
      </c>
      <c r="F60" s="2" t="n">
        <v>45880.2711419907</v>
      </c>
      <c r="G60" s="0" t="s">
        <v>63</v>
      </c>
      <c r="M60" s="0" t="s">
        <v>458</v>
      </c>
      <c r="AO60" s="0" t="n">
        <v>16</v>
      </c>
    </row>
    <row r="61" customFormat="false" ht="15" hidden="true" customHeight="false" outlineLevel="0" collapsed="false">
      <c r="A61" s="0" t="s">
        <v>459</v>
      </c>
      <c r="B61" s="0" t="s">
        <v>178</v>
      </c>
      <c r="C61" s="0" t="s">
        <v>47</v>
      </c>
      <c r="D61" s="0" t="s">
        <v>460</v>
      </c>
      <c r="E61" s="2" t="n">
        <v>45873.5367466898</v>
      </c>
      <c r="F61" s="2" t="n">
        <v>45874.2723828588</v>
      </c>
      <c r="G61" s="0" t="s">
        <v>56</v>
      </c>
      <c r="M61" s="0" t="s">
        <v>461</v>
      </c>
      <c r="AO61" s="0" t="n">
        <v>0</v>
      </c>
    </row>
    <row r="62" customFormat="false" ht="15" hidden="true" customHeight="false" outlineLevel="0" collapsed="false">
      <c r="A62" s="0" t="s">
        <v>462</v>
      </c>
      <c r="B62" s="0" t="s">
        <v>463</v>
      </c>
      <c r="C62" s="0" t="s">
        <v>54</v>
      </c>
      <c r="E62" s="2" t="n">
        <v>45873.5247701852</v>
      </c>
      <c r="F62" s="2" t="n">
        <v>45875.0837755556</v>
      </c>
      <c r="G62" s="0" t="s">
        <v>106</v>
      </c>
      <c r="K62" s="0" t="n">
        <v>0</v>
      </c>
      <c r="L62" s="0" t="s">
        <v>464</v>
      </c>
      <c r="M62" s="0" t="s">
        <v>465</v>
      </c>
      <c r="N62" s="0" t="s">
        <v>466</v>
      </c>
      <c r="S62" s="0" t="s">
        <v>467</v>
      </c>
      <c r="U62" s="0" t="s">
        <v>468</v>
      </c>
      <c r="AC62" s="0" t="s">
        <v>468</v>
      </c>
      <c r="AO62" s="0" t="n">
        <v>4</v>
      </c>
    </row>
    <row r="63" customFormat="false" ht="15" hidden="true" customHeight="false" outlineLevel="0" collapsed="false">
      <c r="A63" s="0" t="s">
        <v>469</v>
      </c>
      <c r="B63" s="0" t="s">
        <v>470</v>
      </c>
      <c r="C63" s="0" t="s">
        <v>54</v>
      </c>
      <c r="D63" s="0" t="s">
        <v>471</v>
      </c>
      <c r="E63" s="2" t="n">
        <v>45873.3643057407</v>
      </c>
      <c r="F63" s="2" t="n">
        <v>45882.3931518982</v>
      </c>
      <c r="G63" s="0" t="s">
        <v>63</v>
      </c>
      <c r="I63" s="0" t="s">
        <v>79</v>
      </c>
      <c r="K63" s="0" t="n">
        <v>0</v>
      </c>
      <c r="L63" s="0" t="s">
        <v>472</v>
      </c>
      <c r="M63" s="0" t="s">
        <v>473</v>
      </c>
      <c r="N63" s="0" t="s">
        <v>474</v>
      </c>
      <c r="S63" s="0" t="s">
        <v>475</v>
      </c>
      <c r="Y63" s="0" t="s">
        <v>83</v>
      </c>
      <c r="AC63" s="0" t="s">
        <v>468</v>
      </c>
      <c r="AG63" s="0" t="s">
        <v>325</v>
      </c>
      <c r="AH63" s="0" t="s">
        <v>476</v>
      </c>
      <c r="AI63" s="0" t="s">
        <v>189</v>
      </c>
      <c r="AO63" s="0" t="n">
        <v>5</v>
      </c>
    </row>
    <row r="64" customFormat="false" ht="15" hidden="true" customHeight="false" outlineLevel="0" collapsed="false">
      <c r="A64" s="0" t="s">
        <v>477</v>
      </c>
      <c r="B64" s="0" t="s">
        <v>478</v>
      </c>
      <c r="C64" s="0" t="s">
        <v>54</v>
      </c>
      <c r="E64" s="2" t="n">
        <v>45873.3015389583</v>
      </c>
      <c r="F64" s="2" t="n">
        <v>45877.4636836227</v>
      </c>
      <c r="G64" s="0" t="s">
        <v>56</v>
      </c>
      <c r="I64" s="0" t="s">
        <v>79</v>
      </c>
      <c r="K64" s="0" t="n">
        <v>0</v>
      </c>
      <c r="L64" s="0" t="s">
        <v>479</v>
      </c>
      <c r="M64" s="0" t="s">
        <v>480</v>
      </c>
      <c r="N64" s="0" t="s">
        <v>481</v>
      </c>
      <c r="S64" s="0" t="s">
        <v>482</v>
      </c>
      <c r="Y64" s="0" t="s">
        <v>83</v>
      </c>
      <c r="AG64" s="0" t="s">
        <v>196</v>
      </c>
      <c r="AH64" s="0" t="s">
        <v>483</v>
      </c>
      <c r="AO64" s="0" t="n">
        <v>5</v>
      </c>
    </row>
    <row r="65" customFormat="false" ht="15" hidden="true" customHeight="false" outlineLevel="0" collapsed="false">
      <c r="A65" s="0" t="s">
        <v>484</v>
      </c>
      <c r="B65" s="0" t="s">
        <v>485</v>
      </c>
      <c r="C65" s="0" t="s">
        <v>54</v>
      </c>
      <c r="E65" s="2" t="n">
        <v>45872.6527070949</v>
      </c>
      <c r="F65" s="2" t="n">
        <v>45876.0839403009</v>
      </c>
      <c r="G65" s="0" t="s">
        <v>63</v>
      </c>
      <c r="K65" s="0" t="n">
        <v>0</v>
      </c>
      <c r="L65" s="0" t="s">
        <v>486</v>
      </c>
      <c r="M65" s="0" t="s">
        <v>487</v>
      </c>
      <c r="N65" s="0" t="s">
        <v>488</v>
      </c>
      <c r="S65" s="0" t="s">
        <v>489</v>
      </c>
      <c r="AC65" s="0" t="s">
        <v>407</v>
      </c>
      <c r="AO65" s="0" t="n">
        <v>4</v>
      </c>
    </row>
    <row r="66" customFormat="false" ht="81.3" hidden="true" customHeight="false" outlineLevel="0" collapsed="false">
      <c r="A66" s="0" t="s">
        <v>490</v>
      </c>
      <c r="B66" s="0" t="s">
        <v>491</v>
      </c>
      <c r="C66" s="0" t="s">
        <v>54</v>
      </c>
      <c r="D66" s="3" t="s">
        <v>492</v>
      </c>
      <c r="E66" s="2" t="n">
        <v>45872.5946647685</v>
      </c>
      <c r="F66" s="2" t="n">
        <v>45881.4882510532</v>
      </c>
      <c r="G66" s="0" t="s">
        <v>106</v>
      </c>
      <c r="I66" s="0" t="s">
        <v>79</v>
      </c>
      <c r="K66" s="0" t="n">
        <v>0</v>
      </c>
      <c r="L66" s="0" t="s">
        <v>493</v>
      </c>
      <c r="M66" s="0" t="s">
        <v>494</v>
      </c>
      <c r="N66" s="0" t="s">
        <v>495</v>
      </c>
      <c r="S66" s="0" t="s">
        <v>496</v>
      </c>
      <c r="Y66" s="0" t="s">
        <v>83</v>
      </c>
      <c r="AC66" s="0" t="s">
        <v>468</v>
      </c>
      <c r="AD66" s="0" t="s">
        <v>497</v>
      </c>
      <c r="AG66" s="0" t="s">
        <v>325</v>
      </c>
      <c r="AH66" s="0" t="s">
        <v>498</v>
      </c>
      <c r="AI66" s="0" t="s">
        <v>189</v>
      </c>
      <c r="AO66" s="0" t="n">
        <v>9</v>
      </c>
    </row>
    <row r="67" customFormat="false" ht="15" hidden="true" customHeight="false" outlineLevel="0" collapsed="false">
      <c r="A67" s="0" t="s">
        <v>499</v>
      </c>
      <c r="B67" s="0" t="s">
        <v>178</v>
      </c>
      <c r="C67" s="0" t="s">
        <v>54</v>
      </c>
      <c r="E67" s="2" t="n">
        <v>45872.4293857407</v>
      </c>
      <c r="F67" s="2" t="n">
        <v>45873.2579874074</v>
      </c>
      <c r="G67" s="0" t="s">
        <v>63</v>
      </c>
      <c r="M67" s="0" t="s">
        <v>500</v>
      </c>
      <c r="AO67" s="0" t="n">
        <v>1</v>
      </c>
    </row>
    <row r="68" customFormat="false" ht="15" hidden="true" customHeight="false" outlineLevel="0" collapsed="false">
      <c r="A68" s="0" t="s">
        <v>501</v>
      </c>
      <c r="B68" s="0" t="s">
        <v>502</v>
      </c>
      <c r="C68" s="0" t="s">
        <v>54</v>
      </c>
      <c r="E68" s="2" t="n">
        <v>45872.3718390046</v>
      </c>
      <c r="F68" s="2" t="n">
        <v>45881.7435973495</v>
      </c>
      <c r="G68" s="0" t="s">
        <v>56</v>
      </c>
      <c r="I68" s="0" t="s">
        <v>79</v>
      </c>
      <c r="K68" s="0" t="n">
        <v>0</v>
      </c>
      <c r="L68" s="0" t="s">
        <v>503</v>
      </c>
      <c r="M68" s="0" t="s">
        <v>504</v>
      </c>
      <c r="N68" s="0" t="s">
        <v>505</v>
      </c>
      <c r="S68" s="0" t="s">
        <v>506</v>
      </c>
      <c r="Y68" s="0" t="s">
        <v>83</v>
      </c>
      <c r="AC68" s="0" t="s">
        <v>60</v>
      </c>
      <c r="AG68" s="0" t="s">
        <v>60</v>
      </c>
      <c r="AH68" s="0" t="s">
        <v>507</v>
      </c>
      <c r="AI68" s="0" t="s">
        <v>127</v>
      </c>
      <c r="AO68" s="0" t="n">
        <v>5</v>
      </c>
    </row>
    <row r="69" customFormat="false" ht="15" hidden="true" customHeight="false" outlineLevel="0" collapsed="false">
      <c r="A69" s="0" t="s">
        <v>508</v>
      </c>
      <c r="B69" s="0" t="s">
        <v>509</v>
      </c>
      <c r="C69" s="0" t="s">
        <v>54</v>
      </c>
      <c r="E69" s="2" t="n">
        <v>45871.3985087616</v>
      </c>
      <c r="F69" s="2" t="n">
        <v>45873.283931412</v>
      </c>
      <c r="G69" s="0" t="s">
        <v>56</v>
      </c>
      <c r="K69" s="0" t="n">
        <v>0</v>
      </c>
      <c r="L69" s="0" t="s">
        <v>510</v>
      </c>
      <c r="M69" s="0" t="s">
        <v>511</v>
      </c>
      <c r="N69" s="0" t="s">
        <v>512</v>
      </c>
      <c r="S69" s="0" t="s">
        <v>195</v>
      </c>
      <c r="T69" s="0" t="s">
        <v>513</v>
      </c>
      <c r="AO69" s="0" t="n">
        <v>0</v>
      </c>
    </row>
    <row r="70" customFormat="false" ht="15" hidden="true" customHeight="false" outlineLevel="0" collapsed="false">
      <c r="A70" s="0" t="s">
        <v>514</v>
      </c>
      <c r="B70" s="0" t="s">
        <v>515</v>
      </c>
      <c r="C70" s="0" t="s">
        <v>54</v>
      </c>
      <c r="E70" s="2" t="n">
        <v>45870.8800826157</v>
      </c>
      <c r="F70" s="2" t="n">
        <v>45875.0836622222</v>
      </c>
      <c r="G70" s="0" t="s">
        <v>56</v>
      </c>
      <c r="K70" s="0" t="n">
        <v>0</v>
      </c>
      <c r="L70" s="0" t="s">
        <v>516</v>
      </c>
      <c r="M70" s="0" t="s">
        <v>517</v>
      </c>
      <c r="N70" s="0" t="s">
        <v>518</v>
      </c>
      <c r="S70" s="0" t="s">
        <v>519</v>
      </c>
      <c r="AC70" s="0" t="s">
        <v>468</v>
      </c>
      <c r="AO70" s="0" t="n">
        <v>4</v>
      </c>
    </row>
    <row r="71" customFormat="false" ht="24.05" hidden="true" customHeight="false" outlineLevel="0" collapsed="false">
      <c r="A71" s="0" t="s">
        <v>520</v>
      </c>
      <c r="B71" s="0" t="s">
        <v>521</v>
      </c>
      <c r="C71" s="0" t="s">
        <v>54</v>
      </c>
      <c r="D71" s="3" t="s">
        <v>522</v>
      </c>
      <c r="E71" s="2" t="n">
        <v>45870.4977346875</v>
      </c>
      <c r="F71" s="2" t="n">
        <v>45875.5043312269</v>
      </c>
      <c r="G71" s="0" t="s">
        <v>106</v>
      </c>
      <c r="M71" s="0" t="s">
        <v>523</v>
      </c>
      <c r="AO71" s="0" t="n">
        <v>0</v>
      </c>
    </row>
    <row r="72" customFormat="false" ht="15" hidden="true" customHeight="false" outlineLevel="0" collapsed="false">
      <c r="A72" s="0" t="s">
        <v>524</v>
      </c>
      <c r="B72" s="0" t="s">
        <v>525</v>
      </c>
      <c r="C72" s="0" t="s">
        <v>54</v>
      </c>
      <c r="E72" s="2" t="n">
        <v>45870.4897981366</v>
      </c>
      <c r="F72" s="2" t="n">
        <v>45872.1059475694</v>
      </c>
      <c r="G72" s="0" t="s">
        <v>63</v>
      </c>
      <c r="I72" s="0" t="s">
        <v>79</v>
      </c>
      <c r="K72" s="0" t="n">
        <v>0</v>
      </c>
      <c r="L72" s="0" t="s">
        <v>526</v>
      </c>
      <c r="M72" s="0" t="s">
        <v>527</v>
      </c>
      <c r="N72" s="0" t="s">
        <v>528</v>
      </c>
      <c r="S72" s="0" t="s">
        <v>529</v>
      </c>
      <c r="Y72" s="0" t="s">
        <v>83</v>
      </c>
      <c r="AC72" s="0" t="s">
        <v>530</v>
      </c>
      <c r="AG72" s="0" t="s">
        <v>531</v>
      </c>
      <c r="AH72" s="0" t="s">
        <v>532</v>
      </c>
      <c r="AI72" s="0" t="s">
        <v>189</v>
      </c>
      <c r="AO72" s="0" t="n">
        <v>5</v>
      </c>
    </row>
    <row r="73" customFormat="false" ht="35.5" hidden="true" customHeight="false" outlineLevel="0" collapsed="false">
      <c r="A73" s="0" t="s">
        <v>533</v>
      </c>
      <c r="B73" s="0" t="s">
        <v>534</v>
      </c>
      <c r="C73" s="0" t="s">
        <v>54</v>
      </c>
      <c r="D73" s="3" t="s">
        <v>535</v>
      </c>
      <c r="E73" s="2" t="n">
        <v>45870.3784500116</v>
      </c>
      <c r="F73" s="2" t="n">
        <v>45875.288087581</v>
      </c>
      <c r="G73" s="0" t="s">
        <v>63</v>
      </c>
      <c r="I73" s="0" t="s">
        <v>79</v>
      </c>
      <c r="K73" s="0" t="n">
        <v>0</v>
      </c>
      <c r="L73" s="0" t="s">
        <v>536</v>
      </c>
      <c r="M73" s="0" t="s">
        <v>537</v>
      </c>
      <c r="N73" s="0" t="s">
        <v>538</v>
      </c>
      <c r="S73" s="0" t="s">
        <v>539</v>
      </c>
      <c r="Y73" s="0" t="s">
        <v>83</v>
      </c>
      <c r="AG73" s="0" t="s">
        <v>468</v>
      </c>
      <c r="AH73" s="0" t="s">
        <v>540</v>
      </c>
      <c r="AO73" s="0" t="n">
        <v>8</v>
      </c>
    </row>
    <row r="74" customFormat="false" ht="138.55" hidden="true" customHeight="false" outlineLevel="0" collapsed="false">
      <c r="A74" s="0" t="s">
        <v>541</v>
      </c>
      <c r="B74" s="0" t="s">
        <v>542</v>
      </c>
      <c r="C74" s="0" t="s">
        <v>54</v>
      </c>
      <c r="D74" s="3" t="s">
        <v>543</v>
      </c>
      <c r="E74" s="2" t="n">
        <v>45870.3622919907</v>
      </c>
      <c r="F74" s="2" t="n">
        <v>45882.306077662</v>
      </c>
      <c r="G74" s="0" t="s">
        <v>106</v>
      </c>
      <c r="I74" s="0" t="s">
        <v>79</v>
      </c>
      <c r="K74" s="0" t="n">
        <v>0</v>
      </c>
      <c r="L74" s="0" t="s">
        <v>544</v>
      </c>
      <c r="M74" s="0" t="s">
        <v>545</v>
      </c>
      <c r="N74" s="0" t="s">
        <v>546</v>
      </c>
      <c r="S74" s="0" t="s">
        <v>547</v>
      </c>
      <c r="Y74" s="0" t="s">
        <v>83</v>
      </c>
      <c r="AC74" s="0" t="s">
        <v>530</v>
      </c>
      <c r="AD74" s="0" t="s">
        <v>548</v>
      </c>
      <c r="AG74" s="0" t="s">
        <v>531</v>
      </c>
      <c r="AH74" s="0" t="s">
        <v>549</v>
      </c>
      <c r="AI74" s="0" t="s">
        <v>189</v>
      </c>
      <c r="AO74" s="0" t="n">
        <v>7</v>
      </c>
    </row>
    <row r="75" customFormat="false" ht="15" hidden="true" customHeight="false" outlineLevel="0" collapsed="false">
      <c r="A75" s="0" t="s">
        <v>550</v>
      </c>
      <c r="B75" s="0" t="s">
        <v>551</v>
      </c>
      <c r="C75" s="0" t="s">
        <v>54</v>
      </c>
      <c r="E75" s="2" t="n">
        <v>45870.349545787</v>
      </c>
      <c r="F75" s="2" t="n">
        <v>45876.311812963</v>
      </c>
      <c r="G75" s="0" t="s">
        <v>106</v>
      </c>
      <c r="I75" s="0" t="s">
        <v>79</v>
      </c>
      <c r="K75" s="0" t="n">
        <v>2</v>
      </c>
      <c r="L75" s="0" t="s">
        <v>552</v>
      </c>
      <c r="M75" s="0" t="s">
        <v>553</v>
      </c>
      <c r="N75" s="0" t="s">
        <v>554</v>
      </c>
      <c r="S75" s="0" t="s">
        <v>555</v>
      </c>
      <c r="U75" s="0" t="s">
        <v>530</v>
      </c>
      <c r="AG75" s="0" t="s">
        <v>530</v>
      </c>
      <c r="AO75" s="0" t="n">
        <v>5</v>
      </c>
    </row>
    <row r="76" customFormat="false" ht="15" hidden="true" customHeight="false" outlineLevel="0" collapsed="false">
      <c r="A76" s="0" t="s">
        <v>556</v>
      </c>
      <c r="B76" s="0" t="s">
        <v>557</v>
      </c>
      <c r="C76" s="0" t="s">
        <v>54</v>
      </c>
      <c r="E76" s="2" t="n">
        <v>45870.3386677546</v>
      </c>
      <c r="F76" s="2" t="n">
        <v>45876.0834523495</v>
      </c>
      <c r="G76" s="0" t="s">
        <v>63</v>
      </c>
      <c r="K76" s="0" t="n">
        <v>0</v>
      </c>
      <c r="L76" s="0" t="s">
        <v>558</v>
      </c>
      <c r="M76" s="0" t="s">
        <v>559</v>
      </c>
      <c r="N76" s="0" t="s">
        <v>560</v>
      </c>
      <c r="S76" s="0" t="s">
        <v>561</v>
      </c>
      <c r="AC76" s="0" t="s">
        <v>407</v>
      </c>
      <c r="AO76" s="0" t="n">
        <v>4</v>
      </c>
    </row>
    <row r="77" customFormat="false" ht="15" hidden="true" customHeight="false" outlineLevel="0" collapsed="false">
      <c r="A77" s="0" t="s">
        <v>562</v>
      </c>
      <c r="B77" s="0" t="s">
        <v>563</v>
      </c>
      <c r="C77" s="0" t="s">
        <v>54</v>
      </c>
      <c r="E77" s="2" t="n">
        <v>45870.2396175232</v>
      </c>
      <c r="F77" s="2" t="n">
        <v>45875.5043949421</v>
      </c>
      <c r="G77" s="0" t="s">
        <v>106</v>
      </c>
      <c r="K77" s="0" t="n">
        <v>0</v>
      </c>
      <c r="L77" s="0" t="s">
        <v>564</v>
      </c>
      <c r="M77" s="0" t="s">
        <v>565</v>
      </c>
      <c r="N77" s="0" t="s">
        <v>566</v>
      </c>
      <c r="S77" s="0" t="s">
        <v>567</v>
      </c>
      <c r="AO77" s="0" t="n">
        <v>0</v>
      </c>
    </row>
    <row r="78" customFormat="false" ht="15" hidden="true" customHeight="false" outlineLevel="0" collapsed="false">
      <c r="A78" s="0" t="s">
        <v>568</v>
      </c>
      <c r="B78" s="0" t="s">
        <v>569</v>
      </c>
      <c r="C78" s="0" t="s">
        <v>54</v>
      </c>
      <c r="E78" s="2" t="n">
        <v>45869.8867479167</v>
      </c>
      <c r="F78" s="2" t="n">
        <v>45875.5043773958</v>
      </c>
      <c r="G78" s="0" t="s">
        <v>106</v>
      </c>
      <c r="K78" s="0" t="n">
        <v>0</v>
      </c>
      <c r="L78" s="0" t="s">
        <v>570</v>
      </c>
      <c r="M78" s="0" t="s">
        <v>571</v>
      </c>
      <c r="N78" s="0" t="s">
        <v>572</v>
      </c>
      <c r="S78" s="0" t="s">
        <v>573</v>
      </c>
      <c r="T78" s="0" t="s">
        <v>574</v>
      </c>
      <c r="AO78" s="0" t="n">
        <v>0</v>
      </c>
    </row>
    <row r="79" customFormat="false" ht="15" hidden="true" customHeight="false" outlineLevel="0" collapsed="false">
      <c r="A79" s="0" t="s">
        <v>575</v>
      </c>
      <c r="B79" s="0" t="s">
        <v>576</v>
      </c>
      <c r="C79" s="0" t="s">
        <v>54</v>
      </c>
      <c r="E79" s="2" t="n">
        <v>45869.7231268056</v>
      </c>
      <c r="F79" s="2" t="n">
        <v>45869.7243178704</v>
      </c>
      <c r="G79" s="0" t="s">
        <v>56</v>
      </c>
      <c r="I79" s="0" t="s">
        <v>79</v>
      </c>
      <c r="K79" s="0" t="n">
        <v>1</v>
      </c>
      <c r="L79" s="0" t="s">
        <v>577</v>
      </c>
      <c r="M79" s="0" t="s">
        <v>578</v>
      </c>
      <c r="N79" s="0" t="s">
        <v>579</v>
      </c>
      <c r="S79" s="0" t="s">
        <v>580</v>
      </c>
      <c r="U79" s="0" t="s">
        <v>581</v>
      </c>
      <c r="X79" s="0" t="s">
        <v>79</v>
      </c>
      <c r="Y79" s="0" t="s">
        <v>83</v>
      </c>
      <c r="Z79" s="0" t="n">
        <v>6</v>
      </c>
      <c r="AB79" s="0" t="s">
        <v>582</v>
      </c>
      <c r="AG79" s="0" t="s">
        <v>583</v>
      </c>
      <c r="AH79" s="0" t="s">
        <v>584</v>
      </c>
      <c r="AO79" s="0" t="n">
        <v>5</v>
      </c>
    </row>
    <row r="80" customFormat="false" ht="58.4" hidden="true" customHeight="false" outlineLevel="0" collapsed="false">
      <c r="A80" s="0" t="s">
        <v>585</v>
      </c>
      <c r="B80" s="0" t="s">
        <v>586</v>
      </c>
      <c r="C80" s="0" t="s">
        <v>54</v>
      </c>
      <c r="D80" s="3" t="s">
        <v>587</v>
      </c>
      <c r="E80" s="2" t="n">
        <v>45869.6091549421</v>
      </c>
      <c r="F80" s="2" t="n">
        <v>45873.5640498611</v>
      </c>
      <c r="G80" s="0" t="s">
        <v>63</v>
      </c>
      <c r="I80" s="0" t="s">
        <v>79</v>
      </c>
      <c r="K80" s="0" t="n">
        <v>0</v>
      </c>
      <c r="L80" s="0" t="s">
        <v>588</v>
      </c>
      <c r="M80" s="0" t="s">
        <v>589</v>
      </c>
      <c r="N80" s="0" t="s">
        <v>590</v>
      </c>
      <c r="S80" s="0" t="s">
        <v>591</v>
      </c>
      <c r="Y80" s="0" t="s">
        <v>83</v>
      </c>
      <c r="AC80" s="0" t="s">
        <v>530</v>
      </c>
      <c r="AD80" s="0" t="s">
        <v>592</v>
      </c>
      <c r="AG80" s="0" t="s">
        <v>593</v>
      </c>
      <c r="AH80" s="0" t="s">
        <v>594</v>
      </c>
      <c r="AI80" s="0" t="s">
        <v>85</v>
      </c>
      <c r="AO80" s="0" t="n">
        <v>8</v>
      </c>
    </row>
    <row r="81" customFormat="false" ht="35.5" hidden="true" customHeight="false" outlineLevel="0" collapsed="false">
      <c r="A81" s="0" t="s">
        <v>595</v>
      </c>
      <c r="B81" s="0" t="s">
        <v>596</v>
      </c>
      <c r="C81" s="0" t="s">
        <v>54</v>
      </c>
      <c r="D81" s="3" t="s">
        <v>597</v>
      </c>
      <c r="E81" s="2" t="n">
        <v>45869.5841080787</v>
      </c>
      <c r="F81" s="2" t="n">
        <v>45882.415515787</v>
      </c>
      <c r="G81" s="0" t="s">
        <v>63</v>
      </c>
      <c r="I81" s="0" t="s">
        <v>79</v>
      </c>
      <c r="K81" s="0" t="n">
        <v>0</v>
      </c>
      <c r="L81" s="0" t="s">
        <v>598</v>
      </c>
      <c r="M81" s="0" t="s">
        <v>599</v>
      </c>
      <c r="N81" s="0" t="s">
        <v>600</v>
      </c>
      <c r="S81" s="0" t="s">
        <v>601</v>
      </c>
      <c r="Y81" s="0" t="s">
        <v>83</v>
      </c>
      <c r="AC81" s="0" t="s">
        <v>530</v>
      </c>
      <c r="AD81" s="0" t="s">
        <v>602</v>
      </c>
      <c r="AG81" s="0" t="s">
        <v>60</v>
      </c>
      <c r="AH81" s="0" t="s">
        <v>603</v>
      </c>
      <c r="AI81" s="0" t="s">
        <v>604</v>
      </c>
      <c r="AO81" s="0" t="n">
        <v>12</v>
      </c>
    </row>
    <row r="82" customFormat="false" ht="15" hidden="true" customHeight="false" outlineLevel="0" collapsed="false">
      <c r="A82" s="0" t="s">
        <v>605</v>
      </c>
      <c r="B82" s="0" t="s">
        <v>606</v>
      </c>
      <c r="C82" s="0" t="s">
        <v>54</v>
      </c>
      <c r="E82" s="2" t="n">
        <v>45869.4114692593</v>
      </c>
      <c r="F82" s="2" t="n">
        <v>45876.0836232292</v>
      </c>
      <c r="G82" s="0" t="s">
        <v>63</v>
      </c>
      <c r="K82" s="0" t="n">
        <v>0</v>
      </c>
      <c r="L82" s="0" t="s">
        <v>607</v>
      </c>
      <c r="M82" s="0" t="s">
        <v>608</v>
      </c>
      <c r="N82" s="0" t="s">
        <v>609</v>
      </c>
      <c r="S82" s="0" t="s">
        <v>610</v>
      </c>
      <c r="T82" s="0" t="s">
        <v>611</v>
      </c>
      <c r="AC82" s="0" t="s">
        <v>407</v>
      </c>
      <c r="AO82" s="0" t="n">
        <v>4</v>
      </c>
    </row>
    <row r="83" customFormat="false" ht="15" hidden="true" customHeight="false" outlineLevel="0" collapsed="false">
      <c r="A83" s="0" t="s">
        <v>612</v>
      </c>
      <c r="B83" s="0" t="s">
        <v>613</v>
      </c>
      <c r="C83" s="0" t="s">
        <v>54</v>
      </c>
      <c r="E83" s="2" t="n">
        <v>45869.401318669</v>
      </c>
      <c r="F83" s="2" t="n">
        <v>45869.5049255093</v>
      </c>
      <c r="G83" s="0" t="s">
        <v>63</v>
      </c>
      <c r="I83" s="0" t="s">
        <v>79</v>
      </c>
      <c r="K83" s="0" t="n">
        <v>0</v>
      </c>
      <c r="L83" s="0" t="s">
        <v>614</v>
      </c>
      <c r="M83" s="0" t="s">
        <v>615</v>
      </c>
      <c r="N83" s="0" t="s">
        <v>616</v>
      </c>
      <c r="S83" s="0" t="s">
        <v>617</v>
      </c>
      <c r="T83" s="0" t="s">
        <v>618</v>
      </c>
      <c r="Y83" s="0" t="s">
        <v>83</v>
      </c>
      <c r="AG83" s="0" t="s">
        <v>583</v>
      </c>
      <c r="AH83" s="0" t="s">
        <v>619</v>
      </c>
      <c r="AO83" s="0" t="n">
        <v>5</v>
      </c>
    </row>
    <row r="84" customFormat="false" ht="15" hidden="true" customHeight="false" outlineLevel="0" collapsed="false">
      <c r="A84" s="0" t="s">
        <v>620</v>
      </c>
      <c r="B84" s="0" t="s">
        <v>621</v>
      </c>
      <c r="C84" s="0" t="s">
        <v>54</v>
      </c>
      <c r="E84" s="2" t="n">
        <v>45869.3961234144</v>
      </c>
      <c r="F84" s="2" t="n">
        <v>45875.5043077662</v>
      </c>
      <c r="G84" s="0" t="s">
        <v>106</v>
      </c>
      <c r="K84" s="0" t="n">
        <v>0</v>
      </c>
      <c r="L84" s="0" t="s">
        <v>622</v>
      </c>
      <c r="M84" s="0" t="s">
        <v>623</v>
      </c>
      <c r="N84" s="0" t="s">
        <v>624</v>
      </c>
      <c r="S84" s="0" t="s">
        <v>625</v>
      </c>
      <c r="AO84" s="0" t="n">
        <v>0</v>
      </c>
    </row>
    <row r="85" customFormat="false" ht="15" hidden="true" customHeight="false" outlineLevel="0" collapsed="false">
      <c r="A85" s="0" t="s">
        <v>626</v>
      </c>
      <c r="B85" s="0" t="s">
        <v>627</v>
      </c>
      <c r="C85" s="0" t="s">
        <v>54</v>
      </c>
      <c r="E85" s="2" t="n">
        <v>45869.3762366898</v>
      </c>
      <c r="F85" s="2" t="n">
        <v>45876.0839486343</v>
      </c>
      <c r="G85" s="0" t="s">
        <v>63</v>
      </c>
      <c r="K85" s="0" t="n">
        <v>0</v>
      </c>
      <c r="L85" s="0" t="s">
        <v>628</v>
      </c>
      <c r="M85" s="0" t="s">
        <v>629</v>
      </c>
      <c r="N85" s="0" t="s">
        <v>630</v>
      </c>
      <c r="S85" s="0" t="s">
        <v>631</v>
      </c>
      <c r="AC85" s="0" t="s">
        <v>407</v>
      </c>
      <c r="AO85" s="0" t="n">
        <v>4</v>
      </c>
    </row>
    <row r="86" customFormat="false" ht="35.5" hidden="false" customHeight="false" outlineLevel="0" collapsed="false">
      <c r="A86" s="0" t="s">
        <v>632</v>
      </c>
      <c r="B86" s="0" t="s">
        <v>633</v>
      </c>
      <c r="C86" s="0" t="s">
        <v>264</v>
      </c>
      <c r="D86" s="3" t="s">
        <v>634</v>
      </c>
      <c r="E86" s="2" t="n">
        <v>45869.3395936574</v>
      </c>
      <c r="F86" s="2" t="n">
        <v>45875.5594855787</v>
      </c>
      <c r="G86" s="0" t="s">
        <v>106</v>
      </c>
      <c r="I86" s="0" t="s">
        <v>79</v>
      </c>
      <c r="K86" s="0" t="n">
        <v>0</v>
      </c>
      <c r="L86" s="0" t="s">
        <v>635</v>
      </c>
      <c r="M86" s="0" t="s">
        <v>636</v>
      </c>
      <c r="N86" s="0" t="s">
        <v>637</v>
      </c>
      <c r="S86" s="0" t="s">
        <v>638</v>
      </c>
      <c r="T86" s="0" t="s">
        <v>639</v>
      </c>
      <c r="Y86" s="0" t="s">
        <v>83</v>
      </c>
      <c r="AG86" s="0" t="s">
        <v>583</v>
      </c>
      <c r="AH86" s="0" t="s">
        <v>640</v>
      </c>
      <c r="AJ86" s="0" t="s">
        <v>325</v>
      </c>
      <c r="AL86" s="0" t="s">
        <v>641</v>
      </c>
      <c r="AO86" s="0" t="n">
        <v>13</v>
      </c>
      <c r="AS86" s="4" t="n">
        <f aca="false">IF(ISBLANK(AG86),"",AG86/86400000 + DATE(1970,1,1))</f>
        <v>45869.0833333333</v>
      </c>
    </row>
    <row r="87" customFormat="false" ht="15" hidden="true" customHeight="false" outlineLevel="0" collapsed="false">
      <c r="A87" s="0" t="s">
        <v>642</v>
      </c>
      <c r="B87" s="0" t="s">
        <v>643</v>
      </c>
      <c r="C87" s="0" t="s">
        <v>54</v>
      </c>
      <c r="E87" s="2" t="n">
        <v>45869.2665615972</v>
      </c>
      <c r="F87" s="2" t="n">
        <v>45882.2627345139</v>
      </c>
      <c r="G87" s="0" t="s">
        <v>63</v>
      </c>
      <c r="I87" s="0" t="s">
        <v>79</v>
      </c>
      <c r="K87" s="0" t="n">
        <v>0</v>
      </c>
      <c r="L87" s="0" t="s">
        <v>644</v>
      </c>
      <c r="M87" s="0" t="s">
        <v>645</v>
      </c>
      <c r="N87" s="0" t="s">
        <v>646</v>
      </c>
      <c r="S87" s="0" t="s">
        <v>647</v>
      </c>
      <c r="Y87" s="0" t="s">
        <v>83</v>
      </c>
      <c r="AC87" s="0" t="s">
        <v>407</v>
      </c>
      <c r="AG87" s="0" t="s">
        <v>69</v>
      </c>
      <c r="AH87" s="0" t="s">
        <v>648</v>
      </c>
      <c r="AI87" s="0" t="s">
        <v>450</v>
      </c>
      <c r="AO87" s="0" t="n">
        <v>5</v>
      </c>
    </row>
    <row r="88" customFormat="false" ht="15" hidden="true" customHeight="false" outlineLevel="0" collapsed="false">
      <c r="A88" s="0" t="s">
        <v>649</v>
      </c>
      <c r="B88" s="0" t="s">
        <v>178</v>
      </c>
      <c r="C88" s="0" t="s">
        <v>54</v>
      </c>
      <c r="E88" s="2" t="n">
        <v>45869.2576952315</v>
      </c>
      <c r="F88" s="2" t="n">
        <v>45870.2890460532</v>
      </c>
      <c r="G88" s="0" t="s">
        <v>63</v>
      </c>
      <c r="M88" s="0" t="s">
        <v>650</v>
      </c>
      <c r="T88" s="0" t="s">
        <v>651</v>
      </c>
      <c r="AO88" s="0" t="n">
        <v>1</v>
      </c>
    </row>
    <row r="89" customFormat="false" ht="15" hidden="true" customHeight="false" outlineLevel="0" collapsed="false">
      <c r="A89" s="0" t="s">
        <v>652</v>
      </c>
      <c r="B89" s="0" t="s">
        <v>653</v>
      </c>
      <c r="C89" s="0" t="s">
        <v>54</v>
      </c>
      <c r="E89" s="2" t="n">
        <v>45868.744605544</v>
      </c>
      <c r="F89" s="2" t="n">
        <v>45876.3209964815</v>
      </c>
      <c r="G89" s="0" t="s">
        <v>106</v>
      </c>
      <c r="I89" s="0" t="s">
        <v>79</v>
      </c>
      <c r="K89" s="0" t="n">
        <v>0</v>
      </c>
      <c r="L89" s="0" t="s">
        <v>654</v>
      </c>
      <c r="M89" s="0" t="s">
        <v>655</v>
      </c>
      <c r="N89" s="0" t="s">
        <v>656</v>
      </c>
      <c r="S89" s="0" t="s">
        <v>657</v>
      </c>
      <c r="Y89" s="0" t="s">
        <v>83</v>
      </c>
      <c r="AG89" s="0" t="s">
        <v>325</v>
      </c>
      <c r="AH89" s="0" t="s">
        <v>658</v>
      </c>
      <c r="AO89" s="0" t="n">
        <v>5</v>
      </c>
    </row>
    <row r="90" customFormat="false" ht="81.3" hidden="false" customHeight="false" outlineLevel="0" collapsed="false">
      <c r="A90" s="0" t="s">
        <v>659</v>
      </c>
      <c r="B90" s="0" t="s">
        <v>660</v>
      </c>
      <c r="C90" s="0" t="s">
        <v>264</v>
      </c>
      <c r="D90" s="3" t="s">
        <v>661</v>
      </c>
      <c r="E90" s="2" t="n">
        <v>45868.5982754514</v>
      </c>
      <c r="F90" s="2" t="n">
        <v>45882.3060668171</v>
      </c>
      <c r="G90" s="0" t="s">
        <v>63</v>
      </c>
      <c r="I90" s="0" t="s">
        <v>79</v>
      </c>
      <c r="K90" s="0" t="n">
        <v>0</v>
      </c>
      <c r="L90" s="0" t="s">
        <v>662</v>
      </c>
      <c r="M90" s="0" t="s">
        <v>663</v>
      </c>
      <c r="N90" s="0" t="s">
        <v>664</v>
      </c>
      <c r="S90" s="0" t="s">
        <v>665</v>
      </c>
      <c r="Y90" s="0" t="s">
        <v>83</v>
      </c>
      <c r="AC90" s="0" t="s">
        <v>583</v>
      </c>
      <c r="AD90" s="0" t="s">
        <v>666</v>
      </c>
      <c r="AG90" s="0" t="s">
        <v>530</v>
      </c>
      <c r="AH90" s="0" t="s">
        <v>667</v>
      </c>
      <c r="AI90" s="0" t="s">
        <v>85</v>
      </c>
      <c r="AJ90" s="0" t="s">
        <v>69</v>
      </c>
      <c r="AK90" s="0" t="s">
        <v>668</v>
      </c>
      <c r="AL90" s="0" t="s">
        <v>669</v>
      </c>
      <c r="AO90" s="0" t="n">
        <v>13</v>
      </c>
      <c r="AS90" s="4" t="n">
        <f aca="false">IF(ISBLANK(AG90),"",AG90/86400000 + DATE(1970,1,1))</f>
        <v>45870.0833333333</v>
      </c>
    </row>
    <row r="91" customFormat="false" ht="92.75" hidden="true" customHeight="false" outlineLevel="0" collapsed="false">
      <c r="A91" s="0" t="s">
        <v>670</v>
      </c>
      <c r="B91" s="0" t="s">
        <v>671</v>
      </c>
      <c r="C91" s="0" t="s">
        <v>54</v>
      </c>
      <c r="D91" s="3" t="s">
        <v>672</v>
      </c>
      <c r="E91" s="2" t="n">
        <v>45868.5529348843</v>
      </c>
      <c r="F91" s="2" t="n">
        <v>45880.5312649074</v>
      </c>
      <c r="G91" s="0" t="s">
        <v>106</v>
      </c>
      <c r="I91" s="0" t="s">
        <v>79</v>
      </c>
      <c r="K91" s="0" t="n">
        <v>0</v>
      </c>
      <c r="L91" s="0" t="s">
        <v>673</v>
      </c>
      <c r="M91" s="0" t="s">
        <v>674</v>
      </c>
      <c r="N91" s="0" t="s">
        <v>675</v>
      </c>
      <c r="S91" s="0" t="s">
        <v>676</v>
      </c>
      <c r="T91" s="0" t="s">
        <v>677</v>
      </c>
      <c r="Y91" s="0" t="s">
        <v>83</v>
      </c>
      <c r="AG91" s="0" t="s">
        <v>407</v>
      </c>
      <c r="AH91" s="0" t="s">
        <v>678</v>
      </c>
      <c r="AO91" s="0" t="n">
        <v>8</v>
      </c>
    </row>
    <row r="92" customFormat="false" ht="15" hidden="true" customHeight="false" outlineLevel="0" collapsed="false">
      <c r="A92" s="0" t="s">
        <v>679</v>
      </c>
      <c r="B92" s="0" t="s">
        <v>680</v>
      </c>
      <c r="C92" s="0" t="s">
        <v>54</v>
      </c>
      <c r="E92" s="2" t="n">
        <v>45868.5105403588</v>
      </c>
      <c r="F92" s="2" t="n">
        <v>45875.3704542361</v>
      </c>
      <c r="G92" s="0" t="s">
        <v>106</v>
      </c>
      <c r="I92" s="0" t="s">
        <v>79</v>
      </c>
      <c r="K92" s="0" t="n">
        <v>0</v>
      </c>
      <c r="L92" s="0" t="s">
        <v>681</v>
      </c>
      <c r="M92" s="0" t="s">
        <v>682</v>
      </c>
      <c r="N92" s="0" t="s">
        <v>683</v>
      </c>
      <c r="S92" s="0" t="s">
        <v>684</v>
      </c>
      <c r="Y92" s="0" t="s">
        <v>83</v>
      </c>
      <c r="AG92" s="0" t="s">
        <v>407</v>
      </c>
      <c r="AH92" s="0" t="s">
        <v>685</v>
      </c>
      <c r="AO92" s="0" t="n">
        <v>5</v>
      </c>
    </row>
    <row r="93" customFormat="false" ht="15" hidden="true" customHeight="false" outlineLevel="0" collapsed="false">
      <c r="A93" s="0" t="s">
        <v>686</v>
      </c>
      <c r="B93" s="0" t="s">
        <v>687</v>
      </c>
      <c r="C93" s="0" t="s">
        <v>54</v>
      </c>
      <c r="E93" s="2" t="n">
        <v>45868.5043718171</v>
      </c>
      <c r="F93" s="2" t="n">
        <v>45876.3127547454</v>
      </c>
      <c r="G93" s="0" t="s">
        <v>106</v>
      </c>
      <c r="I93" s="0" t="s">
        <v>79</v>
      </c>
      <c r="K93" s="0" t="n">
        <v>0</v>
      </c>
      <c r="L93" s="0" t="s">
        <v>688</v>
      </c>
      <c r="M93" s="0" t="s">
        <v>689</v>
      </c>
      <c r="N93" s="0" t="s">
        <v>690</v>
      </c>
      <c r="S93" s="0" t="s">
        <v>691</v>
      </c>
      <c r="T93" s="0" t="s">
        <v>692</v>
      </c>
      <c r="U93" s="0" t="s">
        <v>693</v>
      </c>
      <c r="Y93" s="0" t="s">
        <v>83</v>
      </c>
      <c r="Z93" s="0" t="n">
        <v>4</v>
      </c>
      <c r="AC93" s="0" t="s">
        <v>693</v>
      </c>
      <c r="AG93" s="0" t="s">
        <v>530</v>
      </c>
      <c r="AH93" s="0" t="s">
        <v>694</v>
      </c>
      <c r="AI93" s="0" t="s">
        <v>189</v>
      </c>
      <c r="AO93" s="0" t="n">
        <v>5</v>
      </c>
    </row>
    <row r="94" customFormat="false" ht="15" hidden="true" customHeight="false" outlineLevel="0" collapsed="false">
      <c r="A94" s="0" t="s">
        <v>695</v>
      </c>
      <c r="B94" s="0" t="s">
        <v>696</v>
      </c>
      <c r="C94" s="0" t="s">
        <v>54</v>
      </c>
      <c r="E94" s="2" t="n">
        <v>45868.4804005324</v>
      </c>
      <c r="F94" s="2" t="n">
        <v>45871.0837894676</v>
      </c>
      <c r="G94" s="0" t="s">
        <v>63</v>
      </c>
      <c r="K94" s="0" t="n">
        <v>0</v>
      </c>
      <c r="L94" s="0" t="s">
        <v>697</v>
      </c>
      <c r="M94" s="0" t="s">
        <v>698</v>
      </c>
      <c r="N94" s="0" t="s">
        <v>699</v>
      </c>
      <c r="S94" s="0" t="s">
        <v>700</v>
      </c>
      <c r="AC94" s="0" t="s">
        <v>583</v>
      </c>
      <c r="AO94" s="0" t="n">
        <v>4</v>
      </c>
    </row>
    <row r="95" customFormat="false" ht="15" hidden="true" customHeight="false" outlineLevel="0" collapsed="false">
      <c r="A95" s="0" t="s">
        <v>701</v>
      </c>
      <c r="B95" s="0" t="s">
        <v>702</v>
      </c>
      <c r="C95" s="0" t="s">
        <v>54</v>
      </c>
      <c r="E95" s="2" t="n">
        <v>45868.4351707755</v>
      </c>
      <c r="F95" s="2" t="n">
        <v>45877.3575534838</v>
      </c>
      <c r="G95" s="0" t="s">
        <v>106</v>
      </c>
      <c r="I95" s="0" t="s">
        <v>79</v>
      </c>
      <c r="K95" s="0" t="n">
        <v>2</v>
      </c>
      <c r="L95" s="0" t="s">
        <v>703</v>
      </c>
      <c r="M95" s="0" t="s">
        <v>704</v>
      </c>
      <c r="N95" s="0" t="s">
        <v>705</v>
      </c>
      <c r="S95" s="0" t="s">
        <v>706</v>
      </c>
      <c r="U95" s="0" t="s">
        <v>707</v>
      </c>
      <c r="Y95" s="0" t="s">
        <v>83</v>
      </c>
      <c r="Z95" s="0" t="n">
        <v>7</v>
      </c>
      <c r="AC95" s="0" t="s">
        <v>693</v>
      </c>
      <c r="AG95" s="0" t="s">
        <v>196</v>
      </c>
      <c r="AH95" s="0" t="s">
        <v>708</v>
      </c>
      <c r="AI95" s="0" t="s">
        <v>709</v>
      </c>
      <c r="AO95" s="0" t="n">
        <v>5</v>
      </c>
    </row>
    <row r="96" customFormat="false" ht="15" hidden="true" customHeight="false" outlineLevel="0" collapsed="false">
      <c r="A96" s="0" t="s">
        <v>710</v>
      </c>
      <c r="B96" s="0" t="s">
        <v>711</v>
      </c>
      <c r="C96" s="0" t="s">
        <v>54</v>
      </c>
      <c r="E96" s="2" t="n">
        <v>45868.4015277778</v>
      </c>
      <c r="F96" s="2" t="n">
        <v>45880.539740162</v>
      </c>
      <c r="G96" s="0" t="s">
        <v>106</v>
      </c>
      <c r="I96" s="0" t="s">
        <v>79</v>
      </c>
      <c r="K96" s="0" t="n">
        <v>0</v>
      </c>
      <c r="L96" s="0" t="s">
        <v>712</v>
      </c>
      <c r="M96" s="0" t="s">
        <v>713</v>
      </c>
      <c r="N96" s="0" t="s">
        <v>714</v>
      </c>
      <c r="S96" s="0" t="s">
        <v>715</v>
      </c>
      <c r="Y96" s="0" t="s">
        <v>83</v>
      </c>
      <c r="AG96" s="0" t="s">
        <v>119</v>
      </c>
      <c r="AH96" s="0" t="s">
        <v>716</v>
      </c>
      <c r="AO96" s="0" t="n">
        <v>5</v>
      </c>
    </row>
    <row r="97" customFormat="false" ht="15" hidden="true" customHeight="false" outlineLevel="0" collapsed="false">
      <c r="A97" s="0" t="s">
        <v>717</v>
      </c>
      <c r="B97" s="0" t="s">
        <v>718</v>
      </c>
      <c r="C97" s="0" t="s">
        <v>54</v>
      </c>
      <c r="E97" s="2" t="n">
        <v>45868.395906956</v>
      </c>
      <c r="F97" s="2" t="n">
        <v>45881.2683865162</v>
      </c>
      <c r="G97" s="0" t="s">
        <v>719</v>
      </c>
      <c r="K97" s="0" t="n">
        <v>0</v>
      </c>
      <c r="L97" s="0" t="s">
        <v>720</v>
      </c>
      <c r="M97" s="0" t="s">
        <v>721</v>
      </c>
      <c r="N97" s="0" t="s">
        <v>722</v>
      </c>
      <c r="S97" s="0" t="s">
        <v>723</v>
      </c>
      <c r="T97" s="0" t="s">
        <v>724</v>
      </c>
      <c r="U97" s="0" t="s">
        <v>693</v>
      </c>
      <c r="Z97" s="0" t="n">
        <v>6</v>
      </c>
      <c r="AO97" s="0" t="n">
        <v>0</v>
      </c>
    </row>
    <row r="98" customFormat="false" ht="15" hidden="true" customHeight="false" outlineLevel="0" collapsed="false">
      <c r="A98" s="0" t="s">
        <v>725</v>
      </c>
      <c r="B98" s="0" t="s">
        <v>726</v>
      </c>
      <c r="C98" s="0" t="s">
        <v>54</v>
      </c>
      <c r="E98" s="2" t="n">
        <v>45868.3419922454</v>
      </c>
      <c r="F98" s="2" t="n">
        <v>45871.0836284375</v>
      </c>
      <c r="G98" s="0" t="s">
        <v>63</v>
      </c>
      <c r="K98" s="0" t="n">
        <v>0</v>
      </c>
      <c r="L98" s="0" t="s">
        <v>727</v>
      </c>
      <c r="M98" s="0" t="s">
        <v>728</v>
      </c>
      <c r="N98" s="0" t="s">
        <v>729</v>
      </c>
      <c r="S98" s="0" t="s">
        <v>730</v>
      </c>
      <c r="AC98" s="0" t="s">
        <v>583</v>
      </c>
      <c r="AO98" s="0" t="n">
        <v>4</v>
      </c>
    </row>
    <row r="99" customFormat="false" ht="264.45" hidden="false" customHeight="false" outlineLevel="0" collapsed="false">
      <c r="A99" s="0" t="s">
        <v>731</v>
      </c>
      <c r="B99" s="0" t="s">
        <v>732</v>
      </c>
      <c r="C99" s="0" t="s">
        <v>264</v>
      </c>
      <c r="D99" s="3" t="s">
        <v>733</v>
      </c>
      <c r="E99" s="2" t="n">
        <v>45868.2242466204</v>
      </c>
      <c r="F99" s="2" t="n">
        <v>45882.3200352778</v>
      </c>
      <c r="G99" s="0" t="s">
        <v>63</v>
      </c>
      <c r="I99" s="0" t="s">
        <v>79</v>
      </c>
      <c r="K99" s="0" t="n">
        <v>0</v>
      </c>
      <c r="L99" s="0" t="s">
        <v>734</v>
      </c>
      <c r="M99" s="0" t="s">
        <v>735</v>
      </c>
      <c r="N99" s="0" t="s">
        <v>736</v>
      </c>
      <c r="S99" s="0" t="s">
        <v>737</v>
      </c>
      <c r="Y99" s="0" t="s">
        <v>83</v>
      </c>
      <c r="AC99" s="0" t="s">
        <v>693</v>
      </c>
      <c r="AD99" s="0" t="s">
        <v>738</v>
      </c>
      <c r="AG99" s="0" t="s">
        <v>693</v>
      </c>
      <c r="AH99" s="0" t="s">
        <v>739</v>
      </c>
      <c r="AI99" s="0" t="s">
        <v>127</v>
      </c>
      <c r="AJ99" s="0" t="s">
        <v>69</v>
      </c>
      <c r="AK99" s="0" t="s">
        <v>740</v>
      </c>
      <c r="AL99" s="0" t="s">
        <v>740</v>
      </c>
      <c r="AO99" s="0" t="n">
        <v>13</v>
      </c>
      <c r="AS99" s="4" t="n">
        <f aca="false">IF(ISBLANK(AG99),"",AG99/86400000 + DATE(1970,1,1))</f>
        <v>45868.0833333333</v>
      </c>
    </row>
    <row r="100" customFormat="false" ht="15" hidden="true" customHeight="false" outlineLevel="0" collapsed="false">
      <c r="A100" s="0" t="s">
        <v>741</v>
      </c>
      <c r="B100" s="0" t="s">
        <v>742</v>
      </c>
      <c r="C100" s="0" t="s">
        <v>54</v>
      </c>
      <c r="E100" s="2" t="n">
        <v>45868.2054164468</v>
      </c>
      <c r="F100" s="2" t="n">
        <v>45876.3085840741</v>
      </c>
      <c r="G100" s="0" t="s">
        <v>106</v>
      </c>
      <c r="I100" s="0" t="s">
        <v>79</v>
      </c>
      <c r="K100" s="0" t="n">
        <v>0</v>
      </c>
      <c r="L100" s="0" t="s">
        <v>743</v>
      </c>
      <c r="M100" s="0" t="s">
        <v>744</v>
      </c>
      <c r="N100" s="0" t="s">
        <v>745</v>
      </c>
      <c r="S100" s="0" t="s">
        <v>746</v>
      </c>
      <c r="Y100" s="0" t="s">
        <v>83</v>
      </c>
      <c r="AC100" s="0" t="s">
        <v>693</v>
      </c>
      <c r="AG100" s="0" t="s">
        <v>583</v>
      </c>
      <c r="AH100" s="0" t="s">
        <v>747</v>
      </c>
      <c r="AI100" s="0" t="s">
        <v>85</v>
      </c>
      <c r="AO100" s="0" t="n">
        <v>5</v>
      </c>
    </row>
    <row r="101" customFormat="false" ht="92.75" hidden="false" customHeight="false" outlineLevel="0" collapsed="false">
      <c r="A101" s="0" t="s">
        <v>748</v>
      </c>
      <c r="B101" s="0" t="s">
        <v>749</v>
      </c>
      <c r="C101" s="0" t="s">
        <v>264</v>
      </c>
      <c r="D101" s="3" t="s">
        <v>750</v>
      </c>
      <c r="E101" s="2" t="n">
        <v>45868.1657398843</v>
      </c>
      <c r="F101" s="2" t="n">
        <v>45882.3137276505</v>
      </c>
      <c r="G101" s="0" t="s">
        <v>106</v>
      </c>
      <c r="K101" s="0" t="n">
        <v>0</v>
      </c>
      <c r="L101" s="0" t="s">
        <v>751</v>
      </c>
      <c r="M101" s="0" t="s">
        <v>752</v>
      </c>
      <c r="N101" s="0" t="s">
        <v>753</v>
      </c>
      <c r="S101" s="0" t="s">
        <v>754</v>
      </c>
      <c r="AJ101" s="0" t="s">
        <v>69</v>
      </c>
      <c r="AO101" s="0" t="n">
        <v>13</v>
      </c>
      <c r="AS101" s="4" t="str">
        <f aca="false">IF(ISBLANK(AG101),"",AG101/86400000 + DATE(1970,1,1))</f>
        <v/>
      </c>
    </row>
    <row r="102" customFormat="false" ht="35.5" hidden="true" customHeight="false" outlineLevel="0" collapsed="false">
      <c r="A102" s="0" t="s">
        <v>755</v>
      </c>
      <c r="B102" s="0" t="s">
        <v>756</v>
      </c>
      <c r="C102" s="0" t="s">
        <v>54</v>
      </c>
      <c r="D102" s="3" t="s">
        <v>757</v>
      </c>
      <c r="E102" s="2" t="n">
        <v>45867.8931013889</v>
      </c>
      <c r="F102" s="2" t="n">
        <v>45880.2551022107</v>
      </c>
      <c r="G102" s="0" t="s">
        <v>63</v>
      </c>
      <c r="I102" s="0" t="s">
        <v>79</v>
      </c>
      <c r="K102" s="0" t="n">
        <v>0</v>
      </c>
      <c r="L102" s="0" t="s">
        <v>758</v>
      </c>
      <c r="M102" s="0" t="s">
        <v>759</v>
      </c>
      <c r="N102" s="0" t="s">
        <v>760</v>
      </c>
      <c r="S102" s="0" t="s">
        <v>761</v>
      </c>
      <c r="Y102" s="0" t="s">
        <v>83</v>
      </c>
      <c r="AG102" s="0" t="s">
        <v>693</v>
      </c>
      <c r="AH102" s="0" t="s">
        <v>762</v>
      </c>
      <c r="AO102" s="0" t="n">
        <v>8</v>
      </c>
    </row>
    <row r="103" customFormat="false" ht="15" hidden="true" customHeight="false" outlineLevel="0" collapsed="false">
      <c r="A103" s="0" t="s">
        <v>763</v>
      </c>
      <c r="B103" s="0" t="s">
        <v>764</v>
      </c>
      <c r="C103" s="0" t="s">
        <v>54</v>
      </c>
      <c r="E103" s="2" t="n">
        <v>45867.6280001157</v>
      </c>
      <c r="F103" s="2" t="n">
        <v>45870.4639486227</v>
      </c>
      <c r="G103" s="0" t="s">
        <v>106</v>
      </c>
      <c r="K103" s="0" t="n">
        <v>0</v>
      </c>
      <c r="L103" s="0" t="s">
        <v>765</v>
      </c>
      <c r="M103" s="0" t="s">
        <v>766</v>
      </c>
      <c r="N103" s="0" t="s">
        <v>767</v>
      </c>
      <c r="S103" s="0" t="s">
        <v>768</v>
      </c>
      <c r="AO103" s="0" t="n">
        <v>0</v>
      </c>
    </row>
    <row r="104" customFormat="false" ht="35.5" hidden="true" customHeight="false" outlineLevel="0" collapsed="false">
      <c r="A104" s="0" t="s">
        <v>769</v>
      </c>
      <c r="B104" s="0" t="s">
        <v>770</v>
      </c>
      <c r="C104" s="0" t="s">
        <v>54</v>
      </c>
      <c r="D104" s="3" t="s">
        <v>771</v>
      </c>
      <c r="E104" s="2" t="n">
        <v>45867.4944717014</v>
      </c>
      <c r="F104" s="2" t="n">
        <v>45880.552875625</v>
      </c>
      <c r="G104" s="0" t="s">
        <v>63</v>
      </c>
      <c r="I104" s="0" t="s">
        <v>79</v>
      </c>
      <c r="K104" s="0" t="n">
        <v>0</v>
      </c>
      <c r="L104" s="0" t="s">
        <v>772</v>
      </c>
      <c r="M104" s="0" t="s">
        <v>773</v>
      </c>
      <c r="N104" s="0" t="s">
        <v>774</v>
      </c>
      <c r="S104" s="0" t="s">
        <v>775</v>
      </c>
      <c r="Y104" s="0" t="s">
        <v>83</v>
      </c>
      <c r="AD104" s="0" t="s">
        <v>776</v>
      </c>
      <c r="AG104" s="0" t="s">
        <v>693</v>
      </c>
      <c r="AH104" s="0" t="s">
        <v>777</v>
      </c>
      <c r="AO104" s="0" t="n">
        <v>8</v>
      </c>
    </row>
    <row r="105" customFormat="false" ht="15" hidden="true" customHeight="false" outlineLevel="0" collapsed="false">
      <c r="A105" s="0" t="s">
        <v>778</v>
      </c>
      <c r="B105" s="0" t="s">
        <v>779</v>
      </c>
      <c r="C105" s="0" t="s">
        <v>54</v>
      </c>
      <c r="E105" s="2" t="n">
        <v>45867.4636029398</v>
      </c>
      <c r="F105" s="2" t="n">
        <v>45870.5509802431</v>
      </c>
      <c r="G105" s="0" t="s">
        <v>63</v>
      </c>
      <c r="K105" s="0" t="n">
        <v>0</v>
      </c>
      <c r="L105" s="0" t="s">
        <v>780</v>
      </c>
      <c r="M105" s="0" t="s">
        <v>781</v>
      </c>
      <c r="N105" s="0" t="s">
        <v>782</v>
      </c>
      <c r="S105" s="0" t="s">
        <v>783</v>
      </c>
      <c r="AC105" s="0" t="s">
        <v>784</v>
      </c>
      <c r="AO105" s="0" t="n">
        <v>4</v>
      </c>
    </row>
    <row r="106" customFormat="false" ht="15" hidden="true" customHeight="false" outlineLevel="0" collapsed="false">
      <c r="A106" s="0" t="s">
        <v>785</v>
      </c>
      <c r="B106" s="0" t="s">
        <v>786</v>
      </c>
      <c r="C106" s="0" t="s">
        <v>54</v>
      </c>
      <c r="E106" s="2" t="n">
        <v>45867.424064375</v>
      </c>
      <c r="F106" s="2" t="n">
        <v>45870.4844583102</v>
      </c>
      <c r="G106" s="0" t="s">
        <v>130</v>
      </c>
      <c r="K106" s="0" t="n">
        <v>0</v>
      </c>
      <c r="L106" s="0" t="s">
        <v>787</v>
      </c>
      <c r="M106" s="0" t="s">
        <v>788</v>
      </c>
      <c r="N106" s="0" t="s">
        <v>789</v>
      </c>
      <c r="S106" s="0" t="s">
        <v>790</v>
      </c>
      <c r="T106" s="0" t="s">
        <v>791</v>
      </c>
      <c r="U106" s="0" t="s">
        <v>792</v>
      </c>
      <c r="Z106" s="0" t="n">
        <v>6</v>
      </c>
      <c r="AC106" s="0" t="s">
        <v>784</v>
      </c>
      <c r="AO106" s="0" t="n">
        <v>4</v>
      </c>
    </row>
    <row r="107" customFormat="false" ht="58.4" hidden="false" customHeight="false" outlineLevel="0" collapsed="false">
      <c r="A107" s="0" t="s">
        <v>793</v>
      </c>
      <c r="B107" s="0" t="s">
        <v>794</v>
      </c>
      <c r="C107" s="0" t="s">
        <v>264</v>
      </c>
      <c r="D107" s="3" t="s">
        <v>795</v>
      </c>
      <c r="E107" s="2" t="n">
        <v>45867.3961550116</v>
      </c>
      <c r="F107" s="2" t="n">
        <v>45882.3074727315</v>
      </c>
      <c r="G107" s="0" t="s">
        <v>106</v>
      </c>
      <c r="I107" s="0" t="s">
        <v>79</v>
      </c>
      <c r="K107" s="0" t="n">
        <v>1</v>
      </c>
      <c r="L107" s="0" t="s">
        <v>796</v>
      </c>
      <c r="M107" s="0" t="s">
        <v>797</v>
      </c>
      <c r="N107" s="0" t="s">
        <v>798</v>
      </c>
      <c r="S107" s="0" t="s">
        <v>127</v>
      </c>
      <c r="T107" s="0" t="s">
        <v>799</v>
      </c>
      <c r="U107" s="0" t="s">
        <v>784</v>
      </c>
      <c r="Y107" s="0" t="s">
        <v>83</v>
      </c>
      <c r="Z107" s="0" t="n">
        <v>2</v>
      </c>
      <c r="AB107" s="0" t="s">
        <v>800</v>
      </c>
      <c r="AD107" s="0" t="s">
        <v>801</v>
      </c>
      <c r="AG107" s="0" t="s">
        <v>784</v>
      </c>
      <c r="AH107" s="0" t="s">
        <v>802</v>
      </c>
      <c r="AJ107" s="0" t="s">
        <v>69</v>
      </c>
      <c r="AL107" s="0" t="s">
        <v>803</v>
      </c>
      <c r="AO107" s="0" t="n">
        <v>13</v>
      </c>
      <c r="AS107" s="4" t="n">
        <f aca="false">IF(ISBLANK(AG107),"",AG107/86400000 + DATE(1970,1,1))</f>
        <v>45867.0833333333</v>
      </c>
    </row>
    <row r="108" customFormat="false" ht="195.75" hidden="true" customHeight="false" outlineLevel="0" collapsed="false">
      <c r="A108" s="0" t="s">
        <v>804</v>
      </c>
      <c r="B108" s="0" t="s">
        <v>805</v>
      </c>
      <c r="C108" s="0" t="s">
        <v>54</v>
      </c>
      <c r="D108" s="3" t="s">
        <v>806</v>
      </c>
      <c r="E108" s="2" t="n">
        <v>45867.3826498495</v>
      </c>
      <c r="F108" s="2" t="n">
        <v>45882.4016712269</v>
      </c>
      <c r="G108" s="0" t="s">
        <v>63</v>
      </c>
      <c r="I108" s="0" t="s">
        <v>79</v>
      </c>
      <c r="K108" s="0" t="n">
        <v>1</v>
      </c>
      <c r="L108" s="0" t="s">
        <v>807</v>
      </c>
      <c r="M108" s="0" t="s">
        <v>808</v>
      </c>
      <c r="N108" s="0" t="s">
        <v>809</v>
      </c>
      <c r="S108" s="0" t="s">
        <v>810</v>
      </c>
      <c r="Y108" s="0" t="s">
        <v>83</v>
      </c>
      <c r="AB108" s="0" t="s">
        <v>811</v>
      </c>
      <c r="AC108" s="0" t="s">
        <v>583</v>
      </c>
      <c r="AG108" s="0" t="s">
        <v>530</v>
      </c>
      <c r="AH108" s="0" t="s">
        <v>812</v>
      </c>
      <c r="AI108" s="0" t="s">
        <v>85</v>
      </c>
      <c r="AO108" s="0" t="n">
        <v>10</v>
      </c>
    </row>
    <row r="109" customFormat="false" ht="15" hidden="true" customHeight="false" outlineLevel="0" collapsed="false">
      <c r="A109" s="0" t="s">
        <v>813</v>
      </c>
      <c r="B109" s="0" t="s">
        <v>814</v>
      </c>
      <c r="C109" s="0" t="s">
        <v>54</v>
      </c>
      <c r="E109" s="2" t="n">
        <v>45867.3092521991</v>
      </c>
      <c r="F109" s="2" t="n">
        <v>45877.0834181944</v>
      </c>
      <c r="G109" s="0" t="s">
        <v>106</v>
      </c>
      <c r="L109" s="0" t="s">
        <v>815</v>
      </c>
      <c r="M109" s="0" t="s">
        <v>816</v>
      </c>
      <c r="S109" s="0" t="s">
        <v>817</v>
      </c>
      <c r="AA109" s="0" t="s">
        <v>818</v>
      </c>
      <c r="AC109" s="0" t="s">
        <v>325</v>
      </c>
      <c r="AO109" s="0" t="n">
        <v>4</v>
      </c>
    </row>
    <row r="110" customFormat="false" ht="15" hidden="true" customHeight="false" outlineLevel="0" collapsed="false">
      <c r="A110" s="0" t="s">
        <v>819</v>
      </c>
      <c r="B110" s="0" t="s">
        <v>820</v>
      </c>
      <c r="C110" s="0" t="s">
        <v>54</v>
      </c>
      <c r="E110" s="2" t="n">
        <v>45867.3079618287</v>
      </c>
      <c r="F110" s="2" t="n">
        <v>45880.6437828357</v>
      </c>
      <c r="G110" s="0" t="s">
        <v>106</v>
      </c>
      <c r="I110" s="0" t="s">
        <v>79</v>
      </c>
      <c r="K110" s="0" t="n">
        <v>0</v>
      </c>
      <c r="L110" s="0" t="s">
        <v>821</v>
      </c>
      <c r="M110" s="0" t="s">
        <v>822</v>
      </c>
      <c r="N110" s="0" t="s">
        <v>823</v>
      </c>
      <c r="S110" s="0" t="s">
        <v>824</v>
      </c>
      <c r="Y110" s="0" t="s">
        <v>83</v>
      </c>
      <c r="AC110" s="0" t="s">
        <v>325</v>
      </c>
      <c r="AG110" s="0" t="s">
        <v>119</v>
      </c>
      <c r="AH110" s="0" t="s">
        <v>825</v>
      </c>
      <c r="AI110" s="0" t="s">
        <v>272</v>
      </c>
      <c r="AO110" s="0" t="n">
        <v>5</v>
      </c>
    </row>
    <row r="111" customFormat="false" ht="15" hidden="true" customHeight="false" outlineLevel="0" collapsed="false">
      <c r="A111" s="0" t="s">
        <v>826</v>
      </c>
      <c r="B111" s="0" t="s">
        <v>827</v>
      </c>
      <c r="C111" s="0" t="s">
        <v>54</v>
      </c>
      <c r="E111" s="2" t="n">
        <v>45867.2557022338</v>
      </c>
      <c r="F111" s="2" t="n">
        <v>45867.2563971412</v>
      </c>
      <c r="G111" s="0" t="s">
        <v>63</v>
      </c>
      <c r="K111" s="0" t="n">
        <v>0</v>
      </c>
      <c r="L111" s="0" t="s">
        <v>828</v>
      </c>
      <c r="M111" s="0" t="s">
        <v>829</v>
      </c>
      <c r="N111" s="0" t="s">
        <v>830</v>
      </c>
      <c r="S111" s="0" t="s">
        <v>831</v>
      </c>
      <c r="AO111" s="0" t="n">
        <v>5</v>
      </c>
    </row>
    <row r="112" customFormat="false" ht="15" hidden="true" customHeight="false" outlineLevel="0" collapsed="false">
      <c r="A112" s="0" t="s">
        <v>832</v>
      </c>
      <c r="B112" s="0" t="s">
        <v>833</v>
      </c>
      <c r="C112" s="0" t="s">
        <v>54</v>
      </c>
      <c r="E112" s="2" t="n">
        <v>45866.8864921991</v>
      </c>
      <c r="F112" s="2" t="n">
        <v>45873.3917391667</v>
      </c>
      <c r="G112" s="0" t="s">
        <v>106</v>
      </c>
      <c r="M112" s="0" t="s">
        <v>834</v>
      </c>
      <c r="AO112" s="0" t="n">
        <v>0</v>
      </c>
    </row>
    <row r="113" customFormat="false" ht="15" hidden="true" customHeight="false" outlineLevel="0" collapsed="false">
      <c r="A113" s="0" t="s">
        <v>835</v>
      </c>
      <c r="B113" s="0" t="s">
        <v>836</v>
      </c>
      <c r="C113" s="0" t="s">
        <v>54</v>
      </c>
      <c r="E113" s="2" t="n">
        <v>45866.5626576968</v>
      </c>
      <c r="F113" s="2" t="n">
        <v>45876.3046849074</v>
      </c>
      <c r="G113" s="0" t="s">
        <v>106</v>
      </c>
      <c r="K113" s="0" t="n">
        <v>1</v>
      </c>
      <c r="L113" s="0" t="s">
        <v>837</v>
      </c>
      <c r="M113" s="0" t="s">
        <v>838</v>
      </c>
      <c r="N113" s="0" t="s">
        <v>839</v>
      </c>
      <c r="S113" s="0" t="s">
        <v>840</v>
      </c>
      <c r="U113" s="0" t="s">
        <v>841</v>
      </c>
      <c r="AB113" s="0" t="s">
        <v>842</v>
      </c>
      <c r="AO113" s="0" t="n">
        <v>5</v>
      </c>
    </row>
    <row r="114" customFormat="false" ht="92.75" hidden="false" customHeight="false" outlineLevel="0" collapsed="false">
      <c r="A114" s="0" t="s">
        <v>843</v>
      </c>
      <c r="B114" s="0" t="s">
        <v>844</v>
      </c>
      <c r="C114" s="0" t="s">
        <v>264</v>
      </c>
      <c r="D114" s="3" t="s">
        <v>845</v>
      </c>
      <c r="E114" s="2" t="n">
        <v>45866.5616202315</v>
      </c>
      <c r="F114" s="2" t="n">
        <v>45875.5582605671</v>
      </c>
      <c r="G114" s="0" t="s">
        <v>63</v>
      </c>
      <c r="I114" s="0" t="s">
        <v>79</v>
      </c>
      <c r="K114" s="0" t="n">
        <v>0</v>
      </c>
      <c r="L114" s="0" t="s">
        <v>846</v>
      </c>
      <c r="M114" s="0" t="s">
        <v>847</v>
      </c>
      <c r="N114" s="0" t="s">
        <v>848</v>
      </c>
      <c r="S114" s="0" t="s">
        <v>849</v>
      </c>
      <c r="Y114" s="0" t="s">
        <v>83</v>
      </c>
      <c r="AD114" s="0" t="s">
        <v>850</v>
      </c>
      <c r="AG114" s="0" t="s">
        <v>784</v>
      </c>
      <c r="AH114" s="0" t="s">
        <v>851</v>
      </c>
      <c r="AJ114" s="0" t="s">
        <v>325</v>
      </c>
      <c r="AL114" s="0" t="s">
        <v>450</v>
      </c>
      <c r="AO114" s="0" t="n">
        <v>13</v>
      </c>
      <c r="AS114" s="4" t="n">
        <f aca="false">IF(ISBLANK(AG114),"",AG114/86400000 + DATE(1970,1,1))</f>
        <v>45867.0833333333</v>
      </c>
    </row>
    <row r="115" customFormat="false" ht="104.2" hidden="false" customHeight="false" outlineLevel="0" collapsed="false">
      <c r="A115" s="0" t="s">
        <v>852</v>
      </c>
      <c r="B115" s="0" t="s">
        <v>853</v>
      </c>
      <c r="C115" s="0" t="s">
        <v>264</v>
      </c>
      <c r="D115" s="3" t="s">
        <v>854</v>
      </c>
      <c r="E115" s="2" t="n">
        <v>45866.5115033218</v>
      </c>
      <c r="F115" s="2" t="n">
        <v>45882.2771379861</v>
      </c>
      <c r="G115" s="0" t="s">
        <v>63</v>
      </c>
      <c r="I115" s="0" t="s">
        <v>79</v>
      </c>
      <c r="K115" s="0" t="n">
        <v>2</v>
      </c>
      <c r="L115" s="0" t="s">
        <v>855</v>
      </c>
      <c r="M115" s="0" t="s">
        <v>856</v>
      </c>
      <c r="N115" s="0" t="s">
        <v>857</v>
      </c>
      <c r="S115" s="0" t="s">
        <v>858</v>
      </c>
      <c r="T115" s="0" t="s">
        <v>859</v>
      </c>
      <c r="Y115" s="0" t="s">
        <v>83</v>
      </c>
      <c r="AC115" s="0" t="s">
        <v>841</v>
      </c>
      <c r="AD115" s="0" t="s">
        <v>860</v>
      </c>
      <c r="AG115" s="0" t="s">
        <v>784</v>
      </c>
      <c r="AH115" s="0" t="s">
        <v>861</v>
      </c>
      <c r="AI115" s="0" t="s">
        <v>85</v>
      </c>
      <c r="AJ115" s="0" t="s">
        <v>69</v>
      </c>
      <c r="AK115" s="0" t="s">
        <v>862</v>
      </c>
      <c r="AL115" s="0" t="s">
        <v>803</v>
      </c>
      <c r="AO115" s="0" t="n">
        <v>13</v>
      </c>
      <c r="AS115" s="4" t="n">
        <f aca="false">IF(ISBLANK(AG115),"",AG115/86400000 + DATE(1970,1,1))</f>
        <v>45867.0833333333</v>
      </c>
    </row>
    <row r="116" customFormat="false" ht="58.4" hidden="false" customHeight="false" outlineLevel="0" collapsed="false">
      <c r="A116" s="0" t="s">
        <v>863</v>
      </c>
      <c r="B116" s="0" t="s">
        <v>864</v>
      </c>
      <c r="C116" s="0" t="s">
        <v>264</v>
      </c>
      <c r="D116" s="3" t="s">
        <v>865</v>
      </c>
      <c r="E116" s="2" t="n">
        <v>45866.4940996759</v>
      </c>
      <c r="F116" s="2" t="n">
        <v>45881.2849878009</v>
      </c>
      <c r="G116" s="0" t="s">
        <v>106</v>
      </c>
      <c r="I116" s="0" t="s">
        <v>79</v>
      </c>
      <c r="K116" s="0" t="n">
        <v>0</v>
      </c>
      <c r="L116" s="0" t="s">
        <v>866</v>
      </c>
      <c r="M116" s="0" t="s">
        <v>867</v>
      </c>
      <c r="N116" s="0" t="s">
        <v>868</v>
      </c>
      <c r="S116" s="0" t="s">
        <v>869</v>
      </c>
      <c r="U116" s="0" t="s">
        <v>841</v>
      </c>
      <c r="Y116" s="0" t="s">
        <v>83</v>
      </c>
      <c r="Z116" s="0" t="n">
        <v>1</v>
      </c>
      <c r="AC116" s="0" t="s">
        <v>841</v>
      </c>
      <c r="AG116" s="0" t="s">
        <v>693</v>
      </c>
      <c r="AH116" s="0" t="s">
        <v>870</v>
      </c>
      <c r="AI116" s="0" t="s">
        <v>189</v>
      </c>
      <c r="AJ116" s="0" t="s">
        <v>325</v>
      </c>
      <c r="AK116" s="0" t="s">
        <v>709</v>
      </c>
      <c r="AL116" s="0" t="s">
        <v>871</v>
      </c>
      <c r="AO116" s="0" t="n">
        <v>13</v>
      </c>
      <c r="AS116" s="4" t="n">
        <f aca="false">IF(ISBLANK(AG116),"",AG116/86400000 + DATE(1970,1,1))</f>
        <v>45868.0833333333</v>
      </c>
    </row>
    <row r="117" customFormat="false" ht="92.75" hidden="false" customHeight="false" outlineLevel="0" collapsed="false">
      <c r="A117" s="0" t="s">
        <v>872</v>
      </c>
      <c r="B117" s="0" t="s">
        <v>873</v>
      </c>
      <c r="C117" s="0" t="s">
        <v>264</v>
      </c>
      <c r="D117" s="3" t="s">
        <v>874</v>
      </c>
      <c r="E117" s="2" t="n">
        <v>45866.4632735185</v>
      </c>
      <c r="F117" s="2" t="n">
        <v>45882.2751046759</v>
      </c>
      <c r="G117" s="0" t="s">
        <v>63</v>
      </c>
      <c r="I117" s="0" t="s">
        <v>79</v>
      </c>
      <c r="K117" s="0" t="n">
        <v>1</v>
      </c>
      <c r="L117" s="0" t="s">
        <v>875</v>
      </c>
      <c r="M117" s="0" t="s">
        <v>876</v>
      </c>
      <c r="N117" s="0" t="s">
        <v>877</v>
      </c>
      <c r="S117" s="0" t="s">
        <v>878</v>
      </c>
      <c r="T117" s="0" t="s">
        <v>879</v>
      </c>
      <c r="Y117" s="0" t="s">
        <v>83</v>
      </c>
      <c r="Z117" s="0" t="n">
        <v>1</v>
      </c>
      <c r="AB117" s="0" t="s">
        <v>312</v>
      </c>
      <c r="AC117" s="0" t="s">
        <v>784</v>
      </c>
      <c r="AG117" s="0" t="s">
        <v>530</v>
      </c>
      <c r="AH117" s="0" t="s">
        <v>880</v>
      </c>
      <c r="AI117" s="0" t="s">
        <v>881</v>
      </c>
      <c r="AJ117" s="0" t="s">
        <v>69</v>
      </c>
      <c r="AK117" s="0" t="s">
        <v>803</v>
      </c>
      <c r="AL117" s="0" t="s">
        <v>669</v>
      </c>
      <c r="AO117" s="0" t="n">
        <v>13</v>
      </c>
      <c r="AS117" s="4" t="n">
        <f aca="false">IF(ISBLANK(AG117),"",AG117/86400000 + DATE(1970,1,1))</f>
        <v>45870.0833333333</v>
      </c>
    </row>
    <row r="118" customFormat="false" ht="92.75" hidden="false" customHeight="false" outlineLevel="0" collapsed="false">
      <c r="A118" s="0" t="s">
        <v>882</v>
      </c>
      <c r="B118" s="0" t="s">
        <v>883</v>
      </c>
      <c r="C118" s="0" t="s">
        <v>264</v>
      </c>
      <c r="D118" s="3" t="s">
        <v>884</v>
      </c>
      <c r="E118" s="2" t="n">
        <v>45866.454874838</v>
      </c>
      <c r="F118" s="2" t="n">
        <v>45874.8736450926</v>
      </c>
      <c r="G118" s="0" t="s">
        <v>400</v>
      </c>
      <c r="I118" s="0" t="s">
        <v>79</v>
      </c>
      <c r="K118" s="0" t="n">
        <v>1</v>
      </c>
      <c r="L118" s="0" t="s">
        <v>885</v>
      </c>
      <c r="M118" s="0" t="s">
        <v>886</v>
      </c>
      <c r="N118" s="0" t="s">
        <v>887</v>
      </c>
      <c r="S118" s="0" t="s">
        <v>888</v>
      </c>
      <c r="T118" s="0" t="s">
        <v>889</v>
      </c>
      <c r="U118" s="0" t="s">
        <v>890</v>
      </c>
      <c r="Y118" s="0" t="s">
        <v>83</v>
      </c>
      <c r="Z118" s="0" t="n">
        <v>2</v>
      </c>
      <c r="AB118" s="0" t="s">
        <v>891</v>
      </c>
      <c r="AC118" s="0" t="s">
        <v>841</v>
      </c>
      <c r="AD118" s="0" t="s">
        <v>892</v>
      </c>
      <c r="AG118" s="0" t="s">
        <v>784</v>
      </c>
      <c r="AH118" s="0" t="s">
        <v>893</v>
      </c>
      <c r="AI118" s="0" t="s">
        <v>85</v>
      </c>
      <c r="AJ118" s="0" t="s">
        <v>530</v>
      </c>
      <c r="AK118" s="0" t="s">
        <v>894</v>
      </c>
      <c r="AL118" s="0" t="s">
        <v>881</v>
      </c>
      <c r="AO118" s="0" t="n">
        <v>13</v>
      </c>
      <c r="AS118" s="4" t="n">
        <f aca="false">IF(ISBLANK(AG118),"",AG118/86400000 + DATE(1970,1,1))</f>
        <v>45867.0833333333</v>
      </c>
    </row>
    <row r="119" customFormat="false" ht="58.4" hidden="false" customHeight="false" outlineLevel="0" collapsed="false">
      <c r="A119" s="0" t="s">
        <v>895</v>
      </c>
      <c r="B119" s="0" t="s">
        <v>896</v>
      </c>
      <c r="C119" s="0" t="s">
        <v>264</v>
      </c>
      <c r="D119" s="3" t="s">
        <v>897</v>
      </c>
      <c r="E119" s="2" t="n">
        <v>45866.4209875116</v>
      </c>
      <c r="F119" s="2" t="n">
        <v>45881.2907346528</v>
      </c>
      <c r="G119" s="0" t="s">
        <v>106</v>
      </c>
      <c r="I119" s="0" t="s">
        <v>79</v>
      </c>
      <c r="K119" s="0" t="n">
        <v>0</v>
      </c>
      <c r="L119" s="0" t="s">
        <v>898</v>
      </c>
      <c r="M119" s="0" t="s">
        <v>899</v>
      </c>
      <c r="N119" s="0" t="s">
        <v>900</v>
      </c>
      <c r="S119" s="0" t="s">
        <v>901</v>
      </c>
      <c r="U119" s="0" t="s">
        <v>841</v>
      </c>
      <c r="Y119" s="0" t="s">
        <v>83</v>
      </c>
      <c r="AD119" s="0" t="s">
        <v>902</v>
      </c>
      <c r="AG119" s="0" t="s">
        <v>841</v>
      </c>
      <c r="AH119" s="0" t="s">
        <v>903</v>
      </c>
      <c r="AJ119" s="0" t="s">
        <v>530</v>
      </c>
      <c r="AL119" s="0" t="s">
        <v>894</v>
      </c>
      <c r="AO119" s="0" t="n">
        <v>13</v>
      </c>
      <c r="AS119" s="4" t="n">
        <f aca="false">IF(ISBLANK(AG119),"",AG119/86400000 + DATE(1970,1,1))</f>
        <v>45866.0833333333</v>
      </c>
    </row>
    <row r="120" customFormat="false" ht="15" hidden="true" customHeight="false" outlineLevel="0" collapsed="false">
      <c r="A120" s="0" t="s">
        <v>904</v>
      </c>
      <c r="B120" s="0" t="s">
        <v>905</v>
      </c>
      <c r="C120" s="0" t="s">
        <v>54</v>
      </c>
      <c r="E120" s="2" t="n">
        <v>45866.3288648495</v>
      </c>
      <c r="F120" s="2" t="n">
        <v>45876.3131160648</v>
      </c>
      <c r="G120" s="0" t="s">
        <v>106</v>
      </c>
      <c r="I120" s="0" t="s">
        <v>79</v>
      </c>
      <c r="K120" s="0" t="n">
        <v>0</v>
      </c>
      <c r="L120" s="0" t="s">
        <v>906</v>
      </c>
      <c r="M120" s="0" t="s">
        <v>907</v>
      </c>
      <c r="N120" s="0" t="s">
        <v>908</v>
      </c>
      <c r="S120" s="0" t="s">
        <v>909</v>
      </c>
      <c r="T120" s="0" t="s">
        <v>910</v>
      </c>
      <c r="Y120" s="0" t="s">
        <v>83</v>
      </c>
      <c r="AC120" s="0" t="s">
        <v>784</v>
      </c>
      <c r="AG120" s="0" t="s">
        <v>530</v>
      </c>
      <c r="AH120" s="0" t="s">
        <v>911</v>
      </c>
      <c r="AI120" s="0" t="s">
        <v>881</v>
      </c>
      <c r="AO120" s="0" t="n">
        <v>5</v>
      </c>
    </row>
    <row r="121" customFormat="false" ht="15" hidden="true" customHeight="false" outlineLevel="0" collapsed="false">
      <c r="A121" s="0" t="s">
        <v>912</v>
      </c>
      <c r="B121" s="0" t="s">
        <v>913</v>
      </c>
      <c r="C121" s="0" t="s">
        <v>54</v>
      </c>
      <c r="E121" s="2" t="n">
        <v>45866.3065295486</v>
      </c>
      <c r="F121" s="2" t="n">
        <v>45875.0834295023</v>
      </c>
      <c r="G121" s="0" t="s">
        <v>63</v>
      </c>
      <c r="K121" s="0" t="n">
        <v>1</v>
      </c>
      <c r="L121" s="0" t="s">
        <v>914</v>
      </c>
      <c r="M121" s="0" t="s">
        <v>915</v>
      </c>
      <c r="N121" s="0" t="s">
        <v>916</v>
      </c>
      <c r="S121" s="0" t="s">
        <v>917</v>
      </c>
      <c r="AB121" s="0" t="s">
        <v>918</v>
      </c>
      <c r="AC121" s="0" t="s">
        <v>468</v>
      </c>
      <c r="AO121" s="0" t="n">
        <v>4</v>
      </c>
    </row>
    <row r="122" customFormat="false" ht="15" hidden="true" customHeight="false" outlineLevel="0" collapsed="false">
      <c r="A122" s="0" t="s">
        <v>919</v>
      </c>
      <c r="B122" s="0" t="s">
        <v>920</v>
      </c>
      <c r="C122" s="0" t="s">
        <v>54</v>
      </c>
      <c r="E122" s="2" t="n">
        <v>45865.8439107523</v>
      </c>
      <c r="F122" s="2" t="n">
        <v>45868.0838647454</v>
      </c>
      <c r="G122" s="0" t="s">
        <v>106</v>
      </c>
      <c r="K122" s="0" t="n">
        <v>0</v>
      </c>
      <c r="L122" s="0" t="s">
        <v>921</v>
      </c>
      <c r="M122" s="0" t="s">
        <v>922</v>
      </c>
      <c r="N122" s="0" t="s">
        <v>923</v>
      </c>
      <c r="S122" s="0" t="s">
        <v>924</v>
      </c>
      <c r="AC122" s="0" t="s">
        <v>841</v>
      </c>
      <c r="AO122" s="0" t="n">
        <v>4</v>
      </c>
    </row>
    <row r="123" customFormat="false" ht="138.55" hidden="false" customHeight="false" outlineLevel="0" collapsed="false">
      <c r="A123" s="0" t="s">
        <v>925</v>
      </c>
      <c r="B123" s="0" t="s">
        <v>926</v>
      </c>
      <c r="C123" s="0" t="s">
        <v>264</v>
      </c>
      <c r="D123" s="3" t="s">
        <v>927</v>
      </c>
      <c r="E123" s="2" t="n">
        <v>45865.7658328935</v>
      </c>
      <c r="F123" s="2" t="n">
        <v>45882.288161169</v>
      </c>
      <c r="G123" s="0" t="s">
        <v>63</v>
      </c>
      <c r="I123" s="0" t="s">
        <v>79</v>
      </c>
      <c r="K123" s="0" t="n">
        <v>0</v>
      </c>
      <c r="L123" s="0" t="s">
        <v>928</v>
      </c>
      <c r="M123" s="0" t="s">
        <v>929</v>
      </c>
      <c r="N123" s="0" t="s">
        <v>930</v>
      </c>
      <c r="S123" s="0" t="s">
        <v>931</v>
      </c>
      <c r="Y123" s="0" t="s">
        <v>83</v>
      </c>
      <c r="AC123" s="0" t="s">
        <v>841</v>
      </c>
      <c r="AG123" s="0" t="s">
        <v>841</v>
      </c>
      <c r="AH123" s="0" t="s">
        <v>932</v>
      </c>
      <c r="AI123" s="0" t="s">
        <v>127</v>
      </c>
      <c r="AJ123" s="0" t="s">
        <v>69</v>
      </c>
      <c r="AK123" s="0" t="s">
        <v>862</v>
      </c>
      <c r="AL123" s="0" t="s">
        <v>862</v>
      </c>
      <c r="AO123" s="0" t="n">
        <v>13</v>
      </c>
      <c r="AS123" s="4" t="n">
        <f aca="false">IF(ISBLANK(AG123),"",AG123/86400000 + DATE(1970,1,1))</f>
        <v>45866.0833333333</v>
      </c>
    </row>
    <row r="124" customFormat="false" ht="264.45" hidden="false" customHeight="false" outlineLevel="0" collapsed="false">
      <c r="A124" s="0" t="s">
        <v>933</v>
      </c>
      <c r="B124" s="0" t="s">
        <v>934</v>
      </c>
      <c r="C124" s="0" t="s">
        <v>264</v>
      </c>
      <c r="D124" s="3" t="s">
        <v>935</v>
      </c>
      <c r="E124" s="2" t="n">
        <v>45865.4049173727</v>
      </c>
      <c r="F124" s="2" t="n">
        <v>45875.5546485648</v>
      </c>
      <c r="G124" s="0" t="s">
        <v>63</v>
      </c>
      <c r="I124" s="0" t="s">
        <v>79</v>
      </c>
      <c r="K124" s="0" t="n">
        <v>0</v>
      </c>
      <c r="L124" s="0" t="s">
        <v>936</v>
      </c>
      <c r="M124" s="0" t="s">
        <v>937</v>
      </c>
      <c r="N124" s="0" t="s">
        <v>938</v>
      </c>
      <c r="S124" s="0" t="s">
        <v>939</v>
      </c>
      <c r="T124" s="0" t="s">
        <v>940</v>
      </c>
      <c r="Y124" s="0" t="s">
        <v>83</v>
      </c>
      <c r="AC124" s="0" t="s">
        <v>841</v>
      </c>
      <c r="AD124" s="0" t="s">
        <v>941</v>
      </c>
      <c r="AG124" s="0" t="s">
        <v>841</v>
      </c>
      <c r="AH124" s="0" t="s">
        <v>942</v>
      </c>
      <c r="AI124" s="0" t="s">
        <v>127</v>
      </c>
      <c r="AJ124" s="0" t="s">
        <v>325</v>
      </c>
      <c r="AK124" s="0" t="s">
        <v>709</v>
      </c>
      <c r="AL124" s="0" t="s">
        <v>709</v>
      </c>
      <c r="AO124" s="0" t="n">
        <v>13</v>
      </c>
      <c r="AS124" s="4" t="n">
        <f aca="false">IF(ISBLANK(AG124),"",AG124/86400000 + DATE(1970,1,1))</f>
        <v>45866.0833333333</v>
      </c>
    </row>
    <row r="125" customFormat="false" ht="15" hidden="true" customHeight="false" outlineLevel="0" collapsed="false">
      <c r="A125" s="0" t="s">
        <v>943</v>
      </c>
      <c r="B125" s="0" t="s">
        <v>944</v>
      </c>
      <c r="C125" s="0" t="s">
        <v>54</v>
      </c>
      <c r="E125" s="2" t="n">
        <v>45865.3950924769</v>
      </c>
      <c r="F125" s="2" t="n">
        <v>45870.4637162269</v>
      </c>
      <c r="G125" s="0" t="s">
        <v>106</v>
      </c>
      <c r="K125" s="0" t="n">
        <v>0</v>
      </c>
      <c r="L125" s="0" t="s">
        <v>945</v>
      </c>
      <c r="M125" s="0" t="s">
        <v>946</v>
      </c>
      <c r="N125" s="0" t="s">
        <v>947</v>
      </c>
      <c r="S125" s="0" t="s">
        <v>948</v>
      </c>
      <c r="AO125" s="0" t="n">
        <v>0</v>
      </c>
    </row>
    <row r="126" customFormat="false" ht="69.85" hidden="false" customHeight="false" outlineLevel="0" collapsed="false">
      <c r="A126" s="0" t="s">
        <v>949</v>
      </c>
      <c r="B126" s="0" t="s">
        <v>950</v>
      </c>
      <c r="C126" s="0" t="s">
        <v>264</v>
      </c>
      <c r="D126" s="3" t="s">
        <v>951</v>
      </c>
      <c r="E126" s="2" t="n">
        <v>45864.8724299306</v>
      </c>
      <c r="F126" s="2" t="n">
        <v>45875.5489770255</v>
      </c>
      <c r="G126" s="0" t="s">
        <v>63</v>
      </c>
      <c r="I126" s="0" t="s">
        <v>79</v>
      </c>
      <c r="K126" s="0" t="n">
        <v>2</v>
      </c>
      <c r="L126" s="0" t="s">
        <v>952</v>
      </c>
      <c r="M126" s="0" t="s">
        <v>953</v>
      </c>
      <c r="N126" s="0" t="s">
        <v>954</v>
      </c>
      <c r="S126" s="0" t="s">
        <v>955</v>
      </c>
      <c r="Y126" s="0" t="s">
        <v>83</v>
      </c>
      <c r="AC126" s="0" t="s">
        <v>841</v>
      </c>
      <c r="AD126" s="0" t="s">
        <v>956</v>
      </c>
      <c r="AG126" s="0" t="s">
        <v>841</v>
      </c>
      <c r="AH126" s="0" t="s">
        <v>957</v>
      </c>
      <c r="AI126" s="0" t="s">
        <v>127</v>
      </c>
      <c r="AJ126" s="0" t="s">
        <v>325</v>
      </c>
      <c r="AO126" s="0" t="n">
        <v>13</v>
      </c>
      <c r="AS126" s="4" t="n">
        <f aca="false">IF(ISBLANK(AG126),"",AG126/86400000 + DATE(1970,1,1))</f>
        <v>45866.0833333333</v>
      </c>
    </row>
    <row r="127" customFormat="false" ht="15" hidden="true" customHeight="false" outlineLevel="0" collapsed="false">
      <c r="A127" s="0" t="s">
        <v>958</v>
      </c>
      <c r="B127" s="0" t="s">
        <v>959</v>
      </c>
      <c r="C127" s="0" t="s">
        <v>54</v>
      </c>
      <c r="E127" s="2" t="n">
        <v>45864.7686329398</v>
      </c>
      <c r="F127" s="2" t="n">
        <v>45870.4845264005</v>
      </c>
      <c r="G127" s="0" t="s">
        <v>106</v>
      </c>
      <c r="K127" s="0" t="n">
        <v>0</v>
      </c>
      <c r="L127" s="0" t="s">
        <v>960</v>
      </c>
      <c r="M127" s="0" t="s">
        <v>961</v>
      </c>
      <c r="N127" s="0" t="s">
        <v>962</v>
      </c>
      <c r="S127" s="0" t="s">
        <v>963</v>
      </c>
      <c r="AC127" s="0" t="s">
        <v>784</v>
      </c>
      <c r="AO127" s="0" t="n">
        <v>4</v>
      </c>
    </row>
    <row r="128" customFormat="false" ht="15" hidden="true" customHeight="false" outlineLevel="0" collapsed="false">
      <c r="A128" s="0" t="s">
        <v>964</v>
      </c>
      <c r="B128" s="0" t="s">
        <v>965</v>
      </c>
      <c r="C128" s="0" t="s">
        <v>54</v>
      </c>
      <c r="E128" s="2" t="n">
        <v>45864.720392338</v>
      </c>
      <c r="F128" s="2" t="n">
        <v>45870.5509991898</v>
      </c>
      <c r="G128" s="0" t="s">
        <v>106</v>
      </c>
      <c r="K128" s="0" t="n">
        <v>0</v>
      </c>
      <c r="L128" s="0" t="s">
        <v>966</v>
      </c>
      <c r="M128" s="0" t="s">
        <v>967</v>
      </c>
      <c r="N128" s="0" t="s">
        <v>968</v>
      </c>
      <c r="S128" s="0" t="s">
        <v>969</v>
      </c>
      <c r="AC128" s="0" t="s">
        <v>693</v>
      </c>
      <c r="AO128" s="0" t="n">
        <v>4</v>
      </c>
    </row>
    <row r="129" customFormat="false" ht="15" hidden="true" customHeight="false" outlineLevel="0" collapsed="false">
      <c r="A129" s="0" t="s">
        <v>970</v>
      </c>
      <c r="B129" s="0" t="s">
        <v>971</v>
      </c>
      <c r="C129" s="0" t="s">
        <v>54</v>
      </c>
      <c r="E129" s="2" t="n">
        <v>45863.5681881134</v>
      </c>
      <c r="F129" s="2" t="n">
        <v>45880.3343421065</v>
      </c>
      <c r="G129" s="0" t="s">
        <v>106</v>
      </c>
      <c r="I129" s="0" t="s">
        <v>79</v>
      </c>
      <c r="K129" s="0" t="n">
        <v>0</v>
      </c>
      <c r="L129" s="0" t="s">
        <v>972</v>
      </c>
      <c r="M129" s="0" t="s">
        <v>973</v>
      </c>
      <c r="N129" s="0" t="s">
        <v>974</v>
      </c>
      <c r="S129" s="0" t="s">
        <v>975</v>
      </c>
      <c r="U129" s="0" t="s">
        <v>707</v>
      </c>
      <c r="Y129" s="0" t="s">
        <v>83</v>
      </c>
      <c r="AC129" s="0" t="s">
        <v>707</v>
      </c>
      <c r="AG129" s="0" t="s">
        <v>707</v>
      </c>
      <c r="AH129" s="0" t="s">
        <v>976</v>
      </c>
      <c r="AI129" s="0" t="s">
        <v>127</v>
      </c>
      <c r="AO129" s="0" t="n">
        <v>6</v>
      </c>
    </row>
    <row r="130" customFormat="false" ht="15" hidden="true" customHeight="false" outlineLevel="0" collapsed="false">
      <c r="A130" s="0" t="s">
        <v>977</v>
      </c>
      <c r="B130" s="0" t="s">
        <v>978</v>
      </c>
      <c r="C130" s="0" t="s">
        <v>54</v>
      </c>
      <c r="E130" s="2" t="n">
        <v>45863.5107643866</v>
      </c>
      <c r="F130" s="2" t="n">
        <v>45873.3917191435</v>
      </c>
      <c r="G130" s="0" t="s">
        <v>106</v>
      </c>
      <c r="K130" s="0" t="n">
        <v>2</v>
      </c>
      <c r="L130" s="0" t="s">
        <v>979</v>
      </c>
      <c r="M130" s="0" t="s">
        <v>980</v>
      </c>
      <c r="N130" s="0" t="s">
        <v>981</v>
      </c>
      <c r="S130" s="0" t="s">
        <v>982</v>
      </c>
      <c r="AC130" s="0" t="s">
        <v>693</v>
      </c>
      <c r="AO130" s="0" t="n">
        <v>4</v>
      </c>
    </row>
    <row r="131" customFormat="false" ht="81.3" hidden="false" customHeight="false" outlineLevel="0" collapsed="false">
      <c r="A131" s="0" t="s">
        <v>983</v>
      </c>
      <c r="B131" s="0" t="s">
        <v>984</v>
      </c>
      <c r="C131" s="0" t="s">
        <v>264</v>
      </c>
      <c r="D131" s="3" t="s">
        <v>985</v>
      </c>
      <c r="E131" s="2" t="n">
        <v>45863.5018171991</v>
      </c>
      <c r="F131" s="2" t="n">
        <v>45875.5480464468</v>
      </c>
      <c r="G131" s="0" t="s">
        <v>106</v>
      </c>
      <c r="K131" s="0" t="n">
        <v>0</v>
      </c>
      <c r="L131" s="0" t="s">
        <v>986</v>
      </c>
      <c r="M131" s="0" t="s">
        <v>987</v>
      </c>
      <c r="N131" s="0" t="s">
        <v>988</v>
      </c>
      <c r="S131" s="0" t="s">
        <v>989</v>
      </c>
      <c r="U131" s="0" t="s">
        <v>707</v>
      </c>
      <c r="AJ131" s="0" t="s">
        <v>325</v>
      </c>
      <c r="AO131" s="0" t="n">
        <v>13</v>
      </c>
      <c r="AS131" s="4" t="str">
        <f aca="false">IF(ISBLANK(AG131),"",AG131/86400000 + DATE(1970,1,1))</f>
        <v/>
      </c>
    </row>
    <row r="132" customFormat="false" ht="58.4" hidden="false" customHeight="false" outlineLevel="0" collapsed="false">
      <c r="A132" s="0" t="s">
        <v>990</v>
      </c>
      <c r="B132" s="0" t="s">
        <v>991</v>
      </c>
      <c r="C132" s="0" t="s">
        <v>264</v>
      </c>
      <c r="D132" s="3" t="s">
        <v>992</v>
      </c>
      <c r="E132" s="2" t="n">
        <v>45863.3524991898</v>
      </c>
      <c r="F132" s="2" t="n">
        <v>45882.2710476852</v>
      </c>
      <c r="G132" s="0" t="s">
        <v>106</v>
      </c>
      <c r="I132" s="0" t="s">
        <v>79</v>
      </c>
      <c r="K132" s="0" t="n">
        <v>0</v>
      </c>
      <c r="L132" s="0" t="s">
        <v>993</v>
      </c>
      <c r="M132" s="0" t="s">
        <v>994</v>
      </c>
      <c r="N132" s="0" t="s">
        <v>995</v>
      </c>
      <c r="S132" s="0" t="s">
        <v>996</v>
      </c>
      <c r="Y132" s="0" t="s">
        <v>83</v>
      </c>
      <c r="AC132" s="0" t="s">
        <v>707</v>
      </c>
      <c r="AD132" s="0" t="s">
        <v>997</v>
      </c>
      <c r="AG132" s="0" t="s">
        <v>707</v>
      </c>
      <c r="AH132" s="0" t="s">
        <v>998</v>
      </c>
      <c r="AI132" s="0" t="s">
        <v>127</v>
      </c>
      <c r="AJ132" s="0" t="s">
        <v>69</v>
      </c>
      <c r="AK132" s="0" t="s">
        <v>999</v>
      </c>
      <c r="AL132" s="0" t="s">
        <v>999</v>
      </c>
      <c r="AO132" s="0" t="n">
        <v>13</v>
      </c>
      <c r="AS132" s="4" t="n">
        <f aca="false">IF(ISBLANK(AG132),"",AG132/86400000 + DATE(1970,1,1))</f>
        <v>45863.0833333333</v>
      </c>
    </row>
    <row r="133" customFormat="false" ht="15" hidden="true" customHeight="false" outlineLevel="0" collapsed="false">
      <c r="A133" s="0" t="s">
        <v>1000</v>
      </c>
      <c r="B133" s="0" t="s">
        <v>1001</v>
      </c>
      <c r="C133" s="0" t="s">
        <v>54</v>
      </c>
      <c r="D133" s="0" t="s">
        <v>1002</v>
      </c>
      <c r="E133" s="2" t="n">
        <v>45863.3441316782</v>
      </c>
      <c r="F133" s="2" t="n">
        <v>45874.4046355324</v>
      </c>
      <c r="G133" s="0" t="s">
        <v>63</v>
      </c>
      <c r="K133" s="0" t="n">
        <v>0</v>
      </c>
      <c r="L133" s="0" t="s">
        <v>1003</v>
      </c>
      <c r="M133" s="0" t="s">
        <v>1004</v>
      </c>
      <c r="N133" s="0" t="s">
        <v>1005</v>
      </c>
      <c r="S133" s="0" t="s">
        <v>1006</v>
      </c>
      <c r="AO133" s="0" t="n">
        <v>16</v>
      </c>
    </row>
    <row r="134" customFormat="false" ht="15" hidden="true" customHeight="false" outlineLevel="0" collapsed="false">
      <c r="A134" s="0" t="s">
        <v>1007</v>
      </c>
      <c r="B134" s="0" t="s">
        <v>1008</v>
      </c>
      <c r="C134" s="0" t="s">
        <v>54</v>
      </c>
      <c r="E134" s="2" t="n">
        <v>45863.2956816898</v>
      </c>
      <c r="F134" s="2" t="n">
        <v>45877.083763507</v>
      </c>
      <c r="G134" s="0" t="s">
        <v>106</v>
      </c>
      <c r="I134" s="0" t="s">
        <v>79</v>
      </c>
      <c r="K134" s="0" t="n">
        <v>0</v>
      </c>
      <c r="L134" s="0" t="s">
        <v>1009</v>
      </c>
      <c r="M134" s="0" t="s">
        <v>1010</v>
      </c>
      <c r="N134" s="0" t="s">
        <v>1011</v>
      </c>
      <c r="S134" s="0" t="s">
        <v>1012</v>
      </c>
      <c r="Y134" s="0" t="s">
        <v>83</v>
      </c>
      <c r="AC134" s="0" t="s">
        <v>707</v>
      </c>
      <c r="AG134" s="0" t="s">
        <v>707</v>
      </c>
      <c r="AH134" s="0" t="s">
        <v>1013</v>
      </c>
      <c r="AI134" s="0" t="s">
        <v>127</v>
      </c>
      <c r="AO134" s="0" t="n">
        <v>6</v>
      </c>
    </row>
    <row r="135" customFormat="false" ht="15" hidden="true" customHeight="false" outlineLevel="0" collapsed="false">
      <c r="A135" s="0" t="s">
        <v>1014</v>
      </c>
      <c r="B135" s="0" t="s">
        <v>1015</v>
      </c>
      <c r="C135" s="0" t="s">
        <v>54</v>
      </c>
      <c r="E135" s="2" t="n">
        <v>45863.2828229167</v>
      </c>
      <c r="F135" s="2" t="n">
        <v>45870.4845052894</v>
      </c>
      <c r="G135" s="0" t="s">
        <v>63</v>
      </c>
      <c r="K135" s="0" t="n">
        <v>0</v>
      </c>
      <c r="L135" s="0" t="s">
        <v>1016</v>
      </c>
      <c r="M135" s="0" t="s">
        <v>1017</v>
      </c>
      <c r="N135" s="0" t="s">
        <v>1018</v>
      </c>
      <c r="AC135" s="0" t="s">
        <v>841</v>
      </c>
      <c r="AO135" s="0" t="n">
        <v>4</v>
      </c>
    </row>
    <row r="136" customFormat="false" ht="58.4" hidden="true" customHeight="false" outlineLevel="0" collapsed="false">
      <c r="A136" s="0" t="s">
        <v>1019</v>
      </c>
      <c r="B136" s="0" t="s">
        <v>1020</v>
      </c>
      <c r="C136" s="0" t="s">
        <v>54</v>
      </c>
      <c r="D136" s="3" t="s">
        <v>1021</v>
      </c>
      <c r="E136" s="2" t="n">
        <v>45863.2743508102</v>
      </c>
      <c r="F136" s="2" t="n">
        <v>45876.328311007</v>
      </c>
      <c r="G136" s="0" t="s">
        <v>106</v>
      </c>
      <c r="I136" s="0" t="s">
        <v>79</v>
      </c>
      <c r="K136" s="0" t="n">
        <v>2</v>
      </c>
      <c r="L136" s="0" t="s">
        <v>1022</v>
      </c>
      <c r="M136" s="0" t="s">
        <v>1023</v>
      </c>
      <c r="N136" s="0" t="s">
        <v>1024</v>
      </c>
      <c r="S136" s="0" t="s">
        <v>869</v>
      </c>
      <c r="Y136" s="0" t="s">
        <v>83</v>
      </c>
      <c r="AC136" s="0" t="s">
        <v>841</v>
      </c>
      <c r="AD136" s="0" t="s">
        <v>1025</v>
      </c>
      <c r="AG136" s="0" t="s">
        <v>693</v>
      </c>
      <c r="AH136" s="0" t="s">
        <v>1026</v>
      </c>
      <c r="AI136" s="0" t="s">
        <v>189</v>
      </c>
      <c r="AO136" s="0" t="n">
        <v>7</v>
      </c>
    </row>
    <row r="137" customFormat="false" ht="15" hidden="true" customHeight="false" outlineLevel="0" collapsed="false">
      <c r="A137" s="0" t="s">
        <v>1027</v>
      </c>
      <c r="B137" s="0" t="s">
        <v>1028</v>
      </c>
      <c r="C137" s="0" t="s">
        <v>54</v>
      </c>
      <c r="E137" s="2" t="n">
        <v>45863.202197963</v>
      </c>
      <c r="F137" s="2" t="n">
        <v>45873.3916398495</v>
      </c>
      <c r="G137" s="0" t="s">
        <v>106</v>
      </c>
      <c r="K137" s="0" t="n">
        <v>2</v>
      </c>
      <c r="L137" s="0" t="s">
        <v>1029</v>
      </c>
      <c r="M137" s="0" t="s">
        <v>1030</v>
      </c>
      <c r="N137" s="0" t="s">
        <v>1031</v>
      </c>
      <c r="S137" s="0" t="s">
        <v>1032</v>
      </c>
      <c r="T137" s="0" t="s">
        <v>1033</v>
      </c>
      <c r="AO137" s="0" t="n">
        <v>0</v>
      </c>
    </row>
    <row r="138" customFormat="false" ht="15" hidden="true" customHeight="false" outlineLevel="0" collapsed="false">
      <c r="A138" s="0" t="s">
        <v>1034</v>
      </c>
      <c r="B138" s="0" t="s">
        <v>1035</v>
      </c>
      <c r="C138" s="0" t="s">
        <v>54</v>
      </c>
      <c r="E138" s="2" t="n">
        <v>45862.7778923495</v>
      </c>
      <c r="F138" s="2" t="n">
        <v>45868.0837979051</v>
      </c>
      <c r="G138" s="0" t="s">
        <v>63</v>
      </c>
      <c r="K138" s="0" t="n">
        <v>0</v>
      </c>
      <c r="L138" s="0" t="s">
        <v>1036</v>
      </c>
      <c r="M138" s="0" t="s">
        <v>1037</v>
      </c>
      <c r="N138" s="0" t="s">
        <v>1038</v>
      </c>
      <c r="S138" s="0" t="s">
        <v>1039</v>
      </c>
      <c r="AC138" s="0" t="s">
        <v>841</v>
      </c>
      <c r="AO138" s="0" t="n">
        <v>4</v>
      </c>
    </row>
    <row r="139" customFormat="false" ht="15" hidden="true" customHeight="false" outlineLevel="0" collapsed="false">
      <c r="A139" s="0" t="s">
        <v>1040</v>
      </c>
      <c r="B139" s="0" t="s">
        <v>1041</v>
      </c>
      <c r="C139" s="0" t="s">
        <v>54</v>
      </c>
      <c r="E139" s="2" t="n">
        <v>45862.5721094329</v>
      </c>
      <c r="F139" s="2" t="n">
        <v>45864.0838454167</v>
      </c>
      <c r="G139" s="0" t="s">
        <v>63</v>
      </c>
      <c r="K139" s="0" t="n">
        <v>0</v>
      </c>
      <c r="L139" s="0" t="s">
        <v>1042</v>
      </c>
      <c r="M139" s="0" t="s">
        <v>1043</v>
      </c>
      <c r="N139" s="0" t="s">
        <v>1044</v>
      </c>
      <c r="S139" s="0" t="s">
        <v>1045</v>
      </c>
      <c r="AC139" s="0" t="s">
        <v>1046</v>
      </c>
      <c r="AO139" s="0" t="n">
        <v>4</v>
      </c>
    </row>
    <row r="140" customFormat="false" ht="15" hidden="true" customHeight="false" outlineLevel="0" collapsed="false">
      <c r="A140" s="0" t="s">
        <v>1047</v>
      </c>
      <c r="B140" s="0" t="s">
        <v>1048</v>
      </c>
      <c r="C140" s="0" t="s">
        <v>54</v>
      </c>
      <c r="D140" s="0" t="s">
        <v>1049</v>
      </c>
      <c r="E140" s="2" t="n">
        <v>45862.5399765625</v>
      </c>
      <c r="F140" s="2" t="n">
        <v>45880.3056373843</v>
      </c>
      <c r="G140" s="0" t="s">
        <v>63</v>
      </c>
      <c r="K140" s="0" t="n">
        <v>0</v>
      </c>
      <c r="L140" s="0" t="s">
        <v>1050</v>
      </c>
      <c r="M140" s="0" t="s">
        <v>1051</v>
      </c>
      <c r="N140" s="0" t="s">
        <v>1052</v>
      </c>
      <c r="S140" s="0" t="s">
        <v>1053</v>
      </c>
      <c r="AO140" s="0" t="n">
        <v>16</v>
      </c>
    </row>
    <row r="141" customFormat="false" ht="58.4" hidden="false" customHeight="false" outlineLevel="0" collapsed="false">
      <c r="A141" s="0" t="s">
        <v>1054</v>
      </c>
      <c r="B141" s="0" t="s">
        <v>1055</v>
      </c>
      <c r="C141" s="0" t="s">
        <v>264</v>
      </c>
      <c r="D141" s="3" t="s">
        <v>1056</v>
      </c>
      <c r="E141" s="2" t="n">
        <v>45862.5064835764</v>
      </c>
      <c r="F141" s="2" t="n">
        <v>45875.5600587269</v>
      </c>
      <c r="G141" s="0" t="s">
        <v>63</v>
      </c>
      <c r="I141" s="0" t="s">
        <v>79</v>
      </c>
      <c r="K141" s="0" t="n">
        <v>0</v>
      </c>
      <c r="L141" s="0" t="s">
        <v>1057</v>
      </c>
      <c r="M141" s="0" t="s">
        <v>1058</v>
      </c>
      <c r="N141" s="0" t="s">
        <v>1059</v>
      </c>
      <c r="S141" s="0" t="s">
        <v>1060</v>
      </c>
      <c r="Y141" s="0" t="s">
        <v>83</v>
      </c>
      <c r="AC141" s="0" t="s">
        <v>1046</v>
      </c>
      <c r="AD141" s="0" t="s">
        <v>1061</v>
      </c>
      <c r="AG141" s="0" t="s">
        <v>1046</v>
      </c>
      <c r="AH141" s="0" t="s">
        <v>1062</v>
      </c>
      <c r="AI141" s="0" t="s">
        <v>127</v>
      </c>
      <c r="AJ141" s="0" t="s">
        <v>325</v>
      </c>
      <c r="AK141" s="0" t="s">
        <v>668</v>
      </c>
      <c r="AL141" s="0" t="s">
        <v>668</v>
      </c>
      <c r="AO141" s="0" t="n">
        <v>13</v>
      </c>
      <c r="AS141" s="4" t="n">
        <f aca="false">IF(ISBLANK(AG141),"",AG141/86400000 + DATE(1970,1,1))</f>
        <v>45862.0833333333</v>
      </c>
    </row>
    <row r="142" customFormat="false" ht="69.85" hidden="false" customHeight="false" outlineLevel="0" collapsed="false">
      <c r="A142" s="0" t="s">
        <v>1063</v>
      </c>
      <c r="B142" s="0" t="s">
        <v>1064</v>
      </c>
      <c r="C142" s="0" t="s">
        <v>264</v>
      </c>
      <c r="D142" s="3" t="s">
        <v>1065</v>
      </c>
      <c r="E142" s="2" t="n">
        <v>45862.5017006366</v>
      </c>
      <c r="F142" s="2" t="n">
        <v>45875.5554181366</v>
      </c>
      <c r="G142" s="0" t="s">
        <v>63</v>
      </c>
      <c r="I142" s="0" t="s">
        <v>79</v>
      </c>
      <c r="K142" s="0" t="n">
        <v>0</v>
      </c>
      <c r="L142" s="0" t="s">
        <v>1066</v>
      </c>
      <c r="M142" s="0" t="s">
        <v>1067</v>
      </c>
      <c r="N142" s="0" t="s">
        <v>1068</v>
      </c>
      <c r="S142" s="0" t="s">
        <v>1069</v>
      </c>
      <c r="Y142" s="0" t="s">
        <v>83</v>
      </c>
      <c r="AD142" s="0" t="s">
        <v>1070</v>
      </c>
      <c r="AG142" s="0" t="s">
        <v>707</v>
      </c>
      <c r="AH142" s="0" t="s">
        <v>1071</v>
      </c>
      <c r="AJ142" s="0" t="s">
        <v>325</v>
      </c>
      <c r="AL142" s="0" t="s">
        <v>669</v>
      </c>
      <c r="AO142" s="0" t="n">
        <v>13</v>
      </c>
      <c r="AS142" s="4" t="n">
        <f aca="false">IF(ISBLANK(AG142),"",AG142/86400000 + DATE(1970,1,1))</f>
        <v>45863.0833333333</v>
      </c>
    </row>
    <row r="143" customFormat="false" ht="15" hidden="true" customHeight="false" outlineLevel="0" collapsed="false">
      <c r="A143" s="0" t="s">
        <v>1072</v>
      </c>
      <c r="B143" s="0" t="s">
        <v>1073</v>
      </c>
      <c r="C143" s="0" t="s">
        <v>54</v>
      </c>
      <c r="D143" s="0" t="s">
        <v>1074</v>
      </c>
      <c r="E143" s="2" t="n">
        <v>45862.4591666088</v>
      </c>
      <c r="F143" s="2" t="n">
        <v>45873.3915930787</v>
      </c>
      <c r="G143" s="0" t="s">
        <v>106</v>
      </c>
      <c r="K143" s="0" t="n">
        <v>1</v>
      </c>
      <c r="L143" s="0" t="s">
        <v>1075</v>
      </c>
      <c r="M143" s="0" t="s">
        <v>1076</v>
      </c>
      <c r="N143" s="0" t="s">
        <v>1077</v>
      </c>
      <c r="S143" s="0" t="s">
        <v>1078</v>
      </c>
      <c r="AB143" s="0" t="s">
        <v>1079</v>
      </c>
      <c r="AO143" s="0" t="n">
        <v>0</v>
      </c>
    </row>
    <row r="144" customFormat="false" ht="58.4" hidden="true" customHeight="false" outlineLevel="0" collapsed="false">
      <c r="A144" s="0" t="s">
        <v>1080</v>
      </c>
      <c r="B144" s="0" t="s">
        <v>1081</v>
      </c>
      <c r="C144" s="0" t="s">
        <v>54</v>
      </c>
      <c r="D144" s="3" t="s">
        <v>1082</v>
      </c>
      <c r="E144" s="2" t="n">
        <v>45862.4206883681</v>
      </c>
      <c r="F144" s="2" t="n">
        <v>45875.4187871644</v>
      </c>
      <c r="G144" s="0" t="s">
        <v>56</v>
      </c>
      <c r="I144" s="0" t="s">
        <v>79</v>
      </c>
      <c r="K144" s="0" t="n">
        <v>1</v>
      </c>
      <c r="L144" s="0" t="s">
        <v>1083</v>
      </c>
      <c r="M144" s="0" t="s">
        <v>1084</v>
      </c>
      <c r="N144" s="0" t="s">
        <v>1085</v>
      </c>
      <c r="S144" s="0" t="s">
        <v>1086</v>
      </c>
      <c r="T144" s="0" t="s">
        <v>1087</v>
      </c>
      <c r="U144" s="0" t="s">
        <v>1046</v>
      </c>
      <c r="Y144" s="0" t="s">
        <v>83</v>
      </c>
      <c r="Z144" s="0" t="n">
        <v>0</v>
      </c>
      <c r="AB144" s="0" t="s">
        <v>1088</v>
      </c>
      <c r="AC144" s="0" t="s">
        <v>1046</v>
      </c>
      <c r="AG144" s="0" t="s">
        <v>841</v>
      </c>
      <c r="AH144" s="0" t="s">
        <v>1089</v>
      </c>
      <c r="AI144" s="0" t="s">
        <v>894</v>
      </c>
      <c r="AO144" s="0" t="n">
        <v>7</v>
      </c>
    </row>
    <row r="145" customFormat="false" ht="15" hidden="true" customHeight="false" outlineLevel="0" collapsed="false">
      <c r="A145" s="0" t="s">
        <v>1090</v>
      </c>
      <c r="B145" s="0" t="s">
        <v>1091</v>
      </c>
      <c r="C145" s="0" t="s">
        <v>54</v>
      </c>
      <c r="D145" s="0" t="s">
        <v>1092</v>
      </c>
      <c r="E145" s="2" t="n">
        <v>45862.3630452199</v>
      </c>
      <c r="F145" s="2" t="n">
        <v>45876.0840280324</v>
      </c>
      <c r="G145" s="0" t="s">
        <v>63</v>
      </c>
      <c r="K145" s="0" t="n">
        <v>0</v>
      </c>
      <c r="L145" s="0" t="s">
        <v>1093</v>
      </c>
      <c r="M145" s="0" t="s">
        <v>1094</v>
      </c>
      <c r="N145" s="0" t="s">
        <v>1095</v>
      </c>
      <c r="S145" s="0" t="s">
        <v>1096</v>
      </c>
      <c r="T145" s="0" t="s">
        <v>1097</v>
      </c>
      <c r="AC145" s="0" t="s">
        <v>407</v>
      </c>
      <c r="AO145" s="0" t="n">
        <v>4</v>
      </c>
    </row>
    <row r="146" customFormat="false" ht="58.4" hidden="false" customHeight="false" outlineLevel="0" collapsed="false">
      <c r="A146" s="0" t="s">
        <v>1098</v>
      </c>
      <c r="B146" s="0" t="s">
        <v>1099</v>
      </c>
      <c r="C146" s="0" t="s">
        <v>264</v>
      </c>
      <c r="D146" s="3" t="s">
        <v>1100</v>
      </c>
      <c r="E146" s="2" t="n">
        <v>45862.355196412</v>
      </c>
      <c r="F146" s="2" t="n">
        <v>45882.2797694329</v>
      </c>
      <c r="G146" s="0" t="s">
        <v>106</v>
      </c>
      <c r="K146" s="0" t="n">
        <v>2</v>
      </c>
      <c r="L146" s="0" t="s">
        <v>1101</v>
      </c>
      <c r="M146" s="0" t="s">
        <v>1102</v>
      </c>
      <c r="N146" s="0" t="s">
        <v>1103</v>
      </c>
      <c r="S146" s="0" t="s">
        <v>1104</v>
      </c>
      <c r="AD146" s="0" t="s">
        <v>1105</v>
      </c>
      <c r="AH146" s="0" t="s">
        <v>1106</v>
      </c>
      <c r="AJ146" s="0" t="s">
        <v>69</v>
      </c>
      <c r="AO146" s="0" t="n">
        <v>13</v>
      </c>
      <c r="AS146" s="4" t="str">
        <f aca="false">IF(ISBLANK(AG146),"",AG146/86400000 + DATE(1970,1,1))</f>
        <v/>
      </c>
    </row>
    <row r="147" customFormat="false" ht="81.3" hidden="false" customHeight="false" outlineLevel="0" collapsed="false">
      <c r="A147" s="0" t="s">
        <v>1107</v>
      </c>
      <c r="B147" s="0" t="s">
        <v>1108</v>
      </c>
      <c r="C147" s="0" t="s">
        <v>264</v>
      </c>
      <c r="D147" s="3" t="s">
        <v>1109</v>
      </c>
      <c r="E147" s="2" t="n">
        <v>45862.3155087732</v>
      </c>
      <c r="F147" s="2" t="n">
        <v>45882.2887871065</v>
      </c>
      <c r="G147" s="0" t="s">
        <v>56</v>
      </c>
      <c r="I147" s="0" t="s">
        <v>79</v>
      </c>
      <c r="K147" s="0" t="n">
        <v>0</v>
      </c>
      <c r="L147" s="0" t="s">
        <v>1110</v>
      </c>
      <c r="M147" s="0" t="s">
        <v>1111</v>
      </c>
      <c r="N147" s="0" t="s">
        <v>1112</v>
      </c>
      <c r="S147" s="0" t="s">
        <v>1113</v>
      </c>
      <c r="Y147" s="0" t="s">
        <v>83</v>
      </c>
      <c r="AG147" s="0" t="s">
        <v>583</v>
      </c>
      <c r="AH147" s="0" t="s">
        <v>1114</v>
      </c>
      <c r="AJ147" s="0" t="s">
        <v>69</v>
      </c>
      <c r="AL147" s="0" t="s">
        <v>668</v>
      </c>
      <c r="AO147" s="0" t="n">
        <v>13</v>
      </c>
      <c r="AS147" s="4" t="n">
        <f aca="false">IF(ISBLANK(AG147),"",AG147/86400000 + DATE(1970,1,1))</f>
        <v>45869.0833333333</v>
      </c>
    </row>
    <row r="148" customFormat="false" ht="58.4" hidden="false" customHeight="false" outlineLevel="0" collapsed="false">
      <c r="A148" s="0" t="s">
        <v>1115</v>
      </c>
      <c r="B148" s="0" t="s">
        <v>1116</v>
      </c>
      <c r="C148" s="0" t="s">
        <v>264</v>
      </c>
      <c r="D148" s="3" t="s">
        <v>1117</v>
      </c>
      <c r="E148" s="2" t="n">
        <v>45862.2863299884</v>
      </c>
      <c r="F148" s="2" t="n">
        <v>45881.2886593056</v>
      </c>
      <c r="G148" s="0" t="s">
        <v>106</v>
      </c>
      <c r="I148" s="0" t="s">
        <v>79</v>
      </c>
      <c r="K148" s="0" t="n">
        <v>0</v>
      </c>
      <c r="L148" s="0" t="s">
        <v>1118</v>
      </c>
      <c r="M148" s="0" t="s">
        <v>1119</v>
      </c>
      <c r="N148" s="0" t="s">
        <v>1120</v>
      </c>
      <c r="S148" s="0" t="s">
        <v>1121</v>
      </c>
      <c r="Y148" s="0" t="s">
        <v>83</v>
      </c>
      <c r="AD148" s="0" t="s">
        <v>1122</v>
      </c>
      <c r="AG148" s="0" t="s">
        <v>841</v>
      </c>
      <c r="AH148" s="0" t="s">
        <v>1123</v>
      </c>
      <c r="AJ148" s="0" t="s">
        <v>530</v>
      </c>
      <c r="AL148" s="0" t="s">
        <v>894</v>
      </c>
      <c r="AO148" s="0" t="n">
        <v>13</v>
      </c>
      <c r="AS148" s="4" t="n">
        <f aca="false">IF(ISBLANK(AG148),"",AG148/86400000 + DATE(1970,1,1))</f>
        <v>45866.0833333333</v>
      </c>
    </row>
    <row r="149" customFormat="false" ht="15" hidden="true" customHeight="false" outlineLevel="0" collapsed="false">
      <c r="A149" s="0" t="s">
        <v>1124</v>
      </c>
      <c r="B149" s="0" t="s">
        <v>1125</v>
      </c>
      <c r="C149" s="0" t="s">
        <v>54</v>
      </c>
      <c r="E149" s="2" t="n">
        <v>45862.2795485764</v>
      </c>
      <c r="F149" s="2" t="n">
        <v>45862.4018098495</v>
      </c>
      <c r="G149" s="0" t="s">
        <v>106</v>
      </c>
      <c r="K149" s="0" t="n">
        <v>0</v>
      </c>
      <c r="L149" s="0" t="s">
        <v>1126</v>
      </c>
      <c r="M149" s="0" t="s">
        <v>1127</v>
      </c>
      <c r="N149" s="0" t="s">
        <v>1128</v>
      </c>
      <c r="S149" s="0" t="s">
        <v>1129</v>
      </c>
      <c r="AO149" s="0" t="n">
        <v>0</v>
      </c>
    </row>
    <row r="150" customFormat="false" ht="15" hidden="true" customHeight="false" outlineLevel="0" collapsed="false">
      <c r="A150" s="0" t="s">
        <v>1130</v>
      </c>
      <c r="B150" s="0" t="s">
        <v>1131</v>
      </c>
      <c r="C150" s="0" t="s">
        <v>54</v>
      </c>
      <c r="E150" s="2" t="n">
        <v>45862.275461956</v>
      </c>
      <c r="F150" s="2" t="n">
        <v>45876.0836099074</v>
      </c>
      <c r="G150" s="0" t="s">
        <v>63</v>
      </c>
      <c r="K150" s="0" t="n">
        <v>0</v>
      </c>
      <c r="L150" s="0" t="s">
        <v>1132</v>
      </c>
      <c r="M150" s="0" t="s">
        <v>1133</v>
      </c>
      <c r="N150" s="0" t="s">
        <v>1134</v>
      </c>
      <c r="S150" s="0" t="s">
        <v>1135</v>
      </c>
      <c r="AC150" s="0" t="s">
        <v>407</v>
      </c>
      <c r="AO150" s="0" t="n">
        <v>4</v>
      </c>
    </row>
    <row r="151" customFormat="false" ht="15" hidden="true" customHeight="false" outlineLevel="0" collapsed="false">
      <c r="A151" s="0" t="s">
        <v>1136</v>
      </c>
      <c r="B151" s="0" t="s">
        <v>1137</v>
      </c>
      <c r="C151" s="0" t="s">
        <v>54</v>
      </c>
      <c r="E151" s="2" t="n">
        <v>45862.2678098148</v>
      </c>
      <c r="F151" s="2" t="n">
        <v>45881.5673570486</v>
      </c>
      <c r="G151" s="0" t="s">
        <v>106</v>
      </c>
      <c r="K151" s="0" t="n">
        <v>0</v>
      </c>
      <c r="L151" s="0" t="s">
        <v>1138</v>
      </c>
      <c r="M151" s="0" t="s">
        <v>1139</v>
      </c>
      <c r="N151" s="0" t="s">
        <v>1140</v>
      </c>
      <c r="S151" s="0" t="s">
        <v>1141</v>
      </c>
      <c r="U151" s="0" t="s">
        <v>1046</v>
      </c>
      <c r="AC151" s="0" t="s">
        <v>60</v>
      </c>
      <c r="AO151" s="0" t="n">
        <v>4</v>
      </c>
    </row>
    <row r="152" customFormat="false" ht="15" hidden="true" customHeight="false" outlineLevel="0" collapsed="false">
      <c r="A152" s="0" t="s">
        <v>1142</v>
      </c>
      <c r="B152" s="0" t="s">
        <v>1143</v>
      </c>
      <c r="C152" s="0" t="s">
        <v>54</v>
      </c>
      <c r="E152" s="2" t="n">
        <v>45862.2577363426</v>
      </c>
      <c r="F152" s="2" t="n">
        <v>45881.2721379167</v>
      </c>
      <c r="G152" s="0" t="s">
        <v>106</v>
      </c>
      <c r="I152" s="0" t="s">
        <v>79</v>
      </c>
      <c r="K152" s="0" t="n">
        <v>0</v>
      </c>
      <c r="L152" s="0" t="s">
        <v>1144</v>
      </c>
      <c r="M152" s="0" t="s">
        <v>1145</v>
      </c>
      <c r="N152" s="0" t="s">
        <v>1146</v>
      </c>
      <c r="S152" s="0" t="s">
        <v>1147</v>
      </c>
      <c r="Y152" s="0" t="s">
        <v>83</v>
      </c>
      <c r="AG152" s="0" t="s">
        <v>1046</v>
      </c>
      <c r="AH152" s="0" t="s">
        <v>1148</v>
      </c>
      <c r="AO152" s="0" t="n">
        <v>16</v>
      </c>
    </row>
    <row r="153" customFormat="false" ht="15" hidden="true" customHeight="false" outlineLevel="0" collapsed="false">
      <c r="A153" s="0" t="s">
        <v>1149</v>
      </c>
      <c r="B153" s="0" t="s">
        <v>1150</v>
      </c>
      <c r="C153" s="0" t="s">
        <v>54</v>
      </c>
      <c r="E153" s="2" t="n">
        <v>45862.0456371296</v>
      </c>
      <c r="F153" s="2" t="n">
        <v>45875.2960591898</v>
      </c>
      <c r="G153" s="0" t="s">
        <v>106</v>
      </c>
      <c r="K153" s="0" t="n">
        <v>0</v>
      </c>
      <c r="L153" s="0" t="s">
        <v>1151</v>
      </c>
      <c r="M153" s="0" t="s">
        <v>1152</v>
      </c>
      <c r="N153" s="0" t="s">
        <v>1153</v>
      </c>
      <c r="S153" s="0" t="s">
        <v>1154</v>
      </c>
      <c r="AO153" s="0" t="n">
        <v>0</v>
      </c>
    </row>
    <row r="154" customFormat="false" ht="69.85" hidden="false" customHeight="false" outlineLevel="0" collapsed="false">
      <c r="A154" s="0" t="s">
        <v>1155</v>
      </c>
      <c r="B154" s="0" t="s">
        <v>1156</v>
      </c>
      <c r="C154" s="0" t="s">
        <v>264</v>
      </c>
      <c r="D154" s="3" t="s">
        <v>1157</v>
      </c>
      <c r="E154" s="2" t="n">
        <v>45861.8166323264</v>
      </c>
      <c r="F154" s="2" t="n">
        <v>45875.5578220949</v>
      </c>
      <c r="G154" s="0" t="s">
        <v>63</v>
      </c>
      <c r="I154" s="0" t="s">
        <v>79</v>
      </c>
      <c r="K154" s="0" t="n">
        <v>0</v>
      </c>
      <c r="L154" s="0" t="s">
        <v>1158</v>
      </c>
      <c r="M154" s="0" t="s">
        <v>1159</v>
      </c>
      <c r="N154" s="0" t="s">
        <v>1160</v>
      </c>
      <c r="S154" s="0" t="s">
        <v>1161</v>
      </c>
      <c r="T154" s="0" t="s">
        <v>1162</v>
      </c>
      <c r="Y154" s="0" t="s">
        <v>83</v>
      </c>
      <c r="AD154" s="0" t="s">
        <v>1163</v>
      </c>
      <c r="AG154" s="0" t="s">
        <v>1046</v>
      </c>
      <c r="AH154" s="0" t="s">
        <v>1164</v>
      </c>
      <c r="AJ154" s="0" t="s">
        <v>325</v>
      </c>
      <c r="AL154" s="0" t="s">
        <v>668</v>
      </c>
      <c r="AO154" s="0" t="n">
        <v>13</v>
      </c>
      <c r="AS154" s="4" t="n">
        <f aca="false">IF(ISBLANK(AG154),"",AG154/86400000 + DATE(1970,1,1))</f>
        <v>45862.0833333333</v>
      </c>
    </row>
    <row r="155" customFormat="false" ht="15" hidden="true" customHeight="false" outlineLevel="0" collapsed="false">
      <c r="A155" s="0" t="s">
        <v>1165</v>
      </c>
      <c r="B155" s="0" t="s">
        <v>1166</v>
      </c>
      <c r="C155" s="0" t="s">
        <v>54</v>
      </c>
      <c r="E155" s="2" t="n">
        <v>45861.7672678357</v>
      </c>
      <c r="F155" s="2" t="n">
        <v>45881.4567077315</v>
      </c>
      <c r="G155" s="0" t="s">
        <v>63</v>
      </c>
      <c r="K155" s="0" t="n">
        <v>2</v>
      </c>
      <c r="L155" s="0" t="s">
        <v>1167</v>
      </c>
      <c r="M155" s="0" t="s">
        <v>1168</v>
      </c>
      <c r="N155" s="0" t="s">
        <v>1169</v>
      </c>
      <c r="S155" s="0" t="s">
        <v>195</v>
      </c>
      <c r="AC155" s="0" t="s">
        <v>60</v>
      </c>
      <c r="AO155" s="0" t="n">
        <v>4</v>
      </c>
    </row>
    <row r="156" customFormat="false" ht="35.5" hidden="false" customHeight="false" outlineLevel="0" collapsed="false">
      <c r="A156" s="0" t="s">
        <v>1170</v>
      </c>
      <c r="B156" s="0" t="s">
        <v>1171</v>
      </c>
      <c r="C156" s="0" t="s">
        <v>264</v>
      </c>
      <c r="D156" s="3" t="s">
        <v>1172</v>
      </c>
      <c r="E156" s="2" t="n">
        <v>45861.7157300116</v>
      </c>
      <c r="F156" s="2" t="n">
        <v>45875.553205544</v>
      </c>
      <c r="G156" s="0" t="s">
        <v>63</v>
      </c>
      <c r="I156" s="0" t="s">
        <v>79</v>
      </c>
      <c r="K156" s="0" t="n">
        <v>1</v>
      </c>
      <c r="L156" s="0" t="s">
        <v>1173</v>
      </c>
      <c r="M156" s="0" t="s">
        <v>1174</v>
      </c>
      <c r="N156" s="0" t="s">
        <v>1175</v>
      </c>
      <c r="S156" s="0" t="s">
        <v>195</v>
      </c>
      <c r="Y156" s="0" t="s">
        <v>83</v>
      </c>
      <c r="AB156" s="0" t="s">
        <v>1079</v>
      </c>
      <c r="AC156" s="0" t="s">
        <v>841</v>
      </c>
      <c r="AD156" s="0" t="s">
        <v>1176</v>
      </c>
      <c r="AG156" s="0" t="s">
        <v>784</v>
      </c>
      <c r="AH156" s="0" t="s">
        <v>1177</v>
      </c>
      <c r="AI156" s="0" t="s">
        <v>85</v>
      </c>
      <c r="AJ156" s="0" t="s">
        <v>325</v>
      </c>
      <c r="AK156" s="0" t="s">
        <v>709</v>
      </c>
      <c r="AL156" s="0" t="s">
        <v>450</v>
      </c>
      <c r="AO156" s="0" t="n">
        <v>13</v>
      </c>
      <c r="AS156" s="4" t="n">
        <f aca="false">IF(ISBLANK(AG156),"",AG156/86400000 + DATE(1970,1,1))</f>
        <v>45867.0833333333</v>
      </c>
    </row>
    <row r="157" customFormat="false" ht="92.75" hidden="true" customHeight="false" outlineLevel="0" collapsed="false">
      <c r="A157" s="0" t="s">
        <v>1178</v>
      </c>
      <c r="B157" s="0" t="s">
        <v>1179</v>
      </c>
      <c r="C157" s="0" t="s">
        <v>54</v>
      </c>
      <c r="D157" s="3" t="s">
        <v>1180</v>
      </c>
      <c r="E157" s="2" t="n">
        <v>45861.5470768866</v>
      </c>
      <c r="F157" s="2" t="n">
        <v>45882.298591412</v>
      </c>
      <c r="G157" s="0" t="s">
        <v>56</v>
      </c>
      <c r="I157" s="0" t="s">
        <v>79</v>
      </c>
      <c r="K157" s="0" t="n">
        <v>0</v>
      </c>
      <c r="L157" s="0" t="s">
        <v>1181</v>
      </c>
      <c r="M157" s="0" t="s">
        <v>1182</v>
      </c>
      <c r="N157" s="0" t="s">
        <v>1183</v>
      </c>
      <c r="S157" s="0" t="s">
        <v>1184</v>
      </c>
      <c r="U157" s="0" t="s">
        <v>1185</v>
      </c>
      <c r="Y157" s="0" t="s">
        <v>83</v>
      </c>
      <c r="Z157" s="0" t="n">
        <v>4</v>
      </c>
      <c r="AC157" s="0" t="s">
        <v>1185</v>
      </c>
      <c r="AG157" s="0" t="s">
        <v>1185</v>
      </c>
      <c r="AH157" s="0" t="s">
        <v>1186</v>
      </c>
      <c r="AI157" s="0" t="s">
        <v>127</v>
      </c>
      <c r="AO157" s="0" t="n">
        <v>8</v>
      </c>
    </row>
    <row r="158" customFormat="false" ht="15" hidden="true" customHeight="false" outlineLevel="0" collapsed="false">
      <c r="A158" s="0" t="s">
        <v>1187</v>
      </c>
      <c r="B158" s="0" t="s">
        <v>1188</v>
      </c>
      <c r="C158" s="0" t="s">
        <v>54</v>
      </c>
      <c r="D158" s="0" t="s">
        <v>1189</v>
      </c>
      <c r="E158" s="2" t="n">
        <v>45861.496798206</v>
      </c>
      <c r="F158" s="2" t="n">
        <v>45876.3124603241</v>
      </c>
      <c r="G158" s="0" t="s">
        <v>106</v>
      </c>
      <c r="K158" s="0" t="n">
        <v>0</v>
      </c>
      <c r="L158" s="0" t="s">
        <v>1190</v>
      </c>
      <c r="M158" s="0" t="s">
        <v>1191</v>
      </c>
      <c r="N158" s="0" t="s">
        <v>1192</v>
      </c>
      <c r="S158" s="0" t="s">
        <v>1193</v>
      </c>
      <c r="U158" s="0" t="s">
        <v>1185</v>
      </c>
      <c r="AC158" s="0" t="s">
        <v>1185</v>
      </c>
      <c r="AO158" s="0" t="n">
        <v>5</v>
      </c>
    </row>
    <row r="159" customFormat="false" ht="58.4" hidden="false" customHeight="false" outlineLevel="0" collapsed="false">
      <c r="A159" s="0" t="s">
        <v>1194</v>
      </c>
      <c r="B159" s="0" t="s">
        <v>1195</v>
      </c>
      <c r="C159" s="0" t="s">
        <v>264</v>
      </c>
      <c r="D159" s="3" t="s">
        <v>1196</v>
      </c>
      <c r="E159" s="2" t="n">
        <v>45861.4402575926</v>
      </c>
      <c r="F159" s="2" t="n">
        <v>45882.2897498958</v>
      </c>
      <c r="G159" s="0" t="s">
        <v>63</v>
      </c>
      <c r="I159" s="0" t="s">
        <v>79</v>
      </c>
      <c r="K159" s="0" t="n">
        <v>0</v>
      </c>
      <c r="L159" s="0" t="s">
        <v>1197</v>
      </c>
      <c r="M159" s="0" t="s">
        <v>1198</v>
      </c>
      <c r="N159" s="0" t="s">
        <v>1199</v>
      </c>
      <c r="S159" s="0" t="s">
        <v>1200</v>
      </c>
      <c r="Y159" s="0" t="s">
        <v>83</v>
      </c>
      <c r="AC159" s="0" t="s">
        <v>707</v>
      </c>
      <c r="AD159" s="0" t="s">
        <v>1201</v>
      </c>
      <c r="AG159" s="0" t="s">
        <v>693</v>
      </c>
      <c r="AH159" s="0" t="s">
        <v>1202</v>
      </c>
      <c r="AI159" s="0" t="s">
        <v>272</v>
      </c>
      <c r="AJ159" s="0" t="s">
        <v>69</v>
      </c>
      <c r="AK159" s="0" t="s">
        <v>999</v>
      </c>
      <c r="AL159" s="0" t="s">
        <v>740</v>
      </c>
      <c r="AO159" s="0" t="n">
        <v>13</v>
      </c>
      <c r="AS159" s="4" t="n">
        <f aca="false">IF(ISBLANK(AG159),"",AG159/86400000 + DATE(1970,1,1))</f>
        <v>45868.0833333333</v>
      </c>
    </row>
    <row r="160" customFormat="false" ht="15" hidden="true" customHeight="false" outlineLevel="0" collapsed="false">
      <c r="A160" s="0" t="s">
        <v>1203</v>
      </c>
      <c r="B160" s="0" t="s">
        <v>1204</v>
      </c>
      <c r="C160" s="0" t="s">
        <v>54</v>
      </c>
      <c r="E160" s="2" t="n">
        <v>45861.3067468982</v>
      </c>
      <c r="F160" s="2" t="n">
        <v>45863.0836272685</v>
      </c>
      <c r="G160" s="0" t="s">
        <v>106</v>
      </c>
      <c r="K160" s="0" t="n">
        <v>0</v>
      </c>
      <c r="L160" s="0" t="s">
        <v>1205</v>
      </c>
      <c r="M160" s="0" t="s">
        <v>1206</v>
      </c>
      <c r="N160" s="0" t="s">
        <v>1207</v>
      </c>
      <c r="P160" s="0" t="s">
        <v>1208</v>
      </c>
      <c r="S160" s="0" t="s">
        <v>1209</v>
      </c>
      <c r="T160" s="0" t="s">
        <v>1210</v>
      </c>
      <c r="AC160" s="0" t="s">
        <v>1185</v>
      </c>
      <c r="AO160" s="0" t="n">
        <v>4</v>
      </c>
    </row>
    <row r="161" customFormat="false" ht="92.75" hidden="false" customHeight="false" outlineLevel="0" collapsed="false">
      <c r="A161" s="0" t="s">
        <v>1211</v>
      </c>
      <c r="B161" s="0" t="s">
        <v>1212</v>
      </c>
      <c r="C161" s="0" t="s">
        <v>264</v>
      </c>
      <c r="D161" s="3" t="s">
        <v>1213</v>
      </c>
      <c r="E161" s="2" t="n">
        <v>45861.2987709491</v>
      </c>
      <c r="F161" s="2" t="n">
        <v>45870.291313831</v>
      </c>
      <c r="G161" s="0" t="s">
        <v>56</v>
      </c>
      <c r="I161" s="0" t="s">
        <v>79</v>
      </c>
      <c r="K161" s="0" t="n">
        <v>1</v>
      </c>
      <c r="L161" s="0" t="s">
        <v>1214</v>
      </c>
      <c r="M161" s="0" t="s">
        <v>1215</v>
      </c>
      <c r="N161" s="0" t="s">
        <v>1216</v>
      </c>
      <c r="S161" s="0" t="s">
        <v>1217</v>
      </c>
      <c r="Y161" s="0" t="s">
        <v>83</v>
      </c>
      <c r="AB161" s="0" t="s">
        <v>1218</v>
      </c>
      <c r="AC161" s="0" t="s">
        <v>707</v>
      </c>
      <c r="AG161" s="0" t="s">
        <v>707</v>
      </c>
      <c r="AH161" s="0" t="s">
        <v>1219</v>
      </c>
      <c r="AI161" s="0" t="s">
        <v>127</v>
      </c>
      <c r="AJ161" s="0" t="s">
        <v>530</v>
      </c>
      <c r="AK161" s="0" t="s">
        <v>871</v>
      </c>
      <c r="AL161" s="0" t="s">
        <v>871</v>
      </c>
      <c r="AO161" s="0" t="n">
        <v>13</v>
      </c>
      <c r="AS161" s="4" t="n">
        <f aca="false">IF(ISBLANK(AG161),"",AG161/86400000 + DATE(1970,1,1))</f>
        <v>45863.0833333333</v>
      </c>
    </row>
    <row r="162" customFormat="false" ht="92.75" hidden="false" customHeight="false" outlineLevel="0" collapsed="false">
      <c r="A162" s="0" t="s">
        <v>1220</v>
      </c>
      <c r="B162" s="0" t="s">
        <v>1221</v>
      </c>
      <c r="C162" s="0" t="s">
        <v>264</v>
      </c>
      <c r="D162" s="3" t="s">
        <v>1222</v>
      </c>
      <c r="E162" s="2" t="n">
        <v>45860.7468155093</v>
      </c>
      <c r="F162" s="2" t="n">
        <v>45875.5499298843</v>
      </c>
      <c r="G162" s="0" t="s">
        <v>63</v>
      </c>
      <c r="I162" s="0" t="s">
        <v>79</v>
      </c>
      <c r="K162" s="0" t="n">
        <v>0</v>
      </c>
      <c r="L162" s="0" t="s">
        <v>1223</v>
      </c>
      <c r="M162" s="0" t="s">
        <v>1224</v>
      </c>
      <c r="N162" s="0" t="s">
        <v>1225</v>
      </c>
      <c r="S162" s="0" t="s">
        <v>1226</v>
      </c>
      <c r="Y162" s="0" t="s">
        <v>83</v>
      </c>
      <c r="AC162" s="0" t="s">
        <v>1185</v>
      </c>
      <c r="AD162" s="0" t="s">
        <v>1227</v>
      </c>
      <c r="AG162" s="0" t="s">
        <v>1185</v>
      </c>
      <c r="AH162" s="0" t="s">
        <v>1228</v>
      </c>
      <c r="AI162" s="0" t="s">
        <v>127</v>
      </c>
      <c r="AJ162" s="0" t="s">
        <v>325</v>
      </c>
      <c r="AK162" s="0" t="s">
        <v>740</v>
      </c>
      <c r="AL162" s="0" t="s">
        <v>740</v>
      </c>
      <c r="AO162" s="0" t="n">
        <v>13</v>
      </c>
      <c r="AS162" s="4" t="n">
        <f aca="false">IF(ISBLANK(AG162),"",AG162/86400000 + DATE(1970,1,1))</f>
        <v>45861.0833333333</v>
      </c>
    </row>
    <row r="163" customFormat="false" ht="15" hidden="true" customHeight="false" outlineLevel="0" collapsed="false">
      <c r="A163" s="0" t="s">
        <v>1229</v>
      </c>
      <c r="B163" s="0" t="s">
        <v>1230</v>
      </c>
      <c r="C163" s="0" t="s">
        <v>54</v>
      </c>
      <c r="E163" s="2" t="n">
        <v>45860.7267487037</v>
      </c>
      <c r="F163" s="2" t="n">
        <v>45863.0836997917</v>
      </c>
      <c r="G163" s="0" t="s">
        <v>63</v>
      </c>
      <c r="K163" s="0" t="n">
        <v>0</v>
      </c>
      <c r="L163" s="0" t="s">
        <v>1231</v>
      </c>
      <c r="M163" s="0" t="s">
        <v>1232</v>
      </c>
      <c r="N163" s="0" t="s">
        <v>1233</v>
      </c>
      <c r="S163" s="0" t="s">
        <v>1234</v>
      </c>
      <c r="AC163" s="0" t="s">
        <v>1185</v>
      </c>
      <c r="AO163" s="0" t="n">
        <v>4</v>
      </c>
    </row>
    <row r="164" customFormat="false" ht="58.4" hidden="false" customHeight="false" outlineLevel="0" collapsed="false">
      <c r="A164" s="0" t="s">
        <v>1235</v>
      </c>
      <c r="B164" s="0" t="s">
        <v>1236</v>
      </c>
      <c r="C164" s="0" t="s">
        <v>264</v>
      </c>
      <c r="D164" s="3" t="s">
        <v>1237</v>
      </c>
      <c r="E164" s="2" t="n">
        <v>45860.6489356829</v>
      </c>
      <c r="F164" s="2" t="n">
        <v>45870.2985406366</v>
      </c>
      <c r="G164" s="0" t="s">
        <v>63</v>
      </c>
      <c r="I164" s="0" t="s">
        <v>79</v>
      </c>
      <c r="K164" s="0" t="n">
        <v>0</v>
      </c>
      <c r="L164" s="0" t="s">
        <v>1238</v>
      </c>
      <c r="M164" s="0" t="s">
        <v>1239</v>
      </c>
      <c r="N164" s="0" t="s">
        <v>1240</v>
      </c>
      <c r="S164" s="0" t="s">
        <v>1241</v>
      </c>
      <c r="Y164" s="0" t="s">
        <v>83</v>
      </c>
      <c r="AC164" s="0" t="s">
        <v>1046</v>
      </c>
      <c r="AG164" s="0" t="s">
        <v>1046</v>
      </c>
      <c r="AH164" s="0" t="s">
        <v>1242</v>
      </c>
      <c r="AI164" s="0" t="s">
        <v>127</v>
      </c>
      <c r="AJ164" s="0" t="s">
        <v>530</v>
      </c>
      <c r="AK164" s="0" t="s">
        <v>450</v>
      </c>
      <c r="AL164" s="0" t="s">
        <v>450</v>
      </c>
      <c r="AO164" s="0" t="n">
        <v>13</v>
      </c>
      <c r="AS164" s="4" t="n">
        <f aca="false">IF(ISBLANK(AG164),"",AG164/86400000 + DATE(1970,1,1))</f>
        <v>45862.0833333333</v>
      </c>
    </row>
    <row r="165" customFormat="false" ht="58.4" hidden="false" customHeight="false" outlineLevel="0" collapsed="false">
      <c r="A165" s="0" t="s">
        <v>1243</v>
      </c>
      <c r="B165" s="0" t="s">
        <v>1244</v>
      </c>
      <c r="C165" s="0" t="s">
        <v>264</v>
      </c>
      <c r="D165" s="3" t="s">
        <v>1245</v>
      </c>
      <c r="E165" s="2" t="n">
        <v>45860.6091540857</v>
      </c>
      <c r="F165" s="2" t="n">
        <v>45882.2740958912</v>
      </c>
      <c r="G165" s="0" t="s">
        <v>63</v>
      </c>
      <c r="I165" s="0" t="s">
        <v>79</v>
      </c>
      <c r="L165" s="0" t="s">
        <v>1246</v>
      </c>
      <c r="M165" s="0" t="s">
        <v>1247</v>
      </c>
      <c r="N165" s="0" t="s">
        <v>1248</v>
      </c>
      <c r="Y165" s="0" t="s">
        <v>83</v>
      </c>
      <c r="AC165" s="0" t="s">
        <v>583</v>
      </c>
      <c r="AG165" s="0" t="s">
        <v>583</v>
      </c>
      <c r="AH165" s="0" t="s">
        <v>1249</v>
      </c>
      <c r="AI165" s="0" t="s">
        <v>127</v>
      </c>
      <c r="AJ165" s="0" t="s">
        <v>69</v>
      </c>
      <c r="AK165" s="0" t="s">
        <v>668</v>
      </c>
      <c r="AL165" s="0" t="s">
        <v>668</v>
      </c>
      <c r="AO165" s="0" t="n">
        <v>13</v>
      </c>
      <c r="AS165" s="4" t="n">
        <f aca="false">IF(ISBLANK(AG165),"",AG165/86400000 + DATE(1970,1,1))</f>
        <v>45869.0833333333</v>
      </c>
    </row>
    <row r="166" customFormat="false" ht="92.75" hidden="true" customHeight="false" outlineLevel="0" collapsed="false">
      <c r="A166" s="0" t="s">
        <v>1250</v>
      </c>
      <c r="B166" s="0" t="s">
        <v>1251</v>
      </c>
      <c r="C166" s="0" t="s">
        <v>54</v>
      </c>
      <c r="D166" s="3" t="s">
        <v>1252</v>
      </c>
      <c r="E166" s="2" t="n">
        <v>45860.5853393403</v>
      </c>
      <c r="F166" s="2" t="n">
        <v>45874.4185370255</v>
      </c>
      <c r="G166" s="0" t="s">
        <v>106</v>
      </c>
      <c r="I166" s="0" t="s">
        <v>79</v>
      </c>
      <c r="K166" s="0" t="n">
        <v>0</v>
      </c>
      <c r="L166" s="0" t="s">
        <v>1253</v>
      </c>
      <c r="M166" s="0" t="s">
        <v>1254</v>
      </c>
      <c r="N166" s="0" t="s">
        <v>1255</v>
      </c>
      <c r="S166" s="0" t="s">
        <v>1256</v>
      </c>
      <c r="T166" s="0" t="s">
        <v>1257</v>
      </c>
      <c r="Y166" s="0" t="s">
        <v>83</v>
      </c>
      <c r="AD166" s="0" t="s">
        <v>1258</v>
      </c>
      <c r="AG166" s="0" t="s">
        <v>1046</v>
      </c>
      <c r="AH166" s="0" t="s">
        <v>1259</v>
      </c>
      <c r="AO166" s="0" t="n">
        <v>7</v>
      </c>
    </row>
    <row r="167" customFormat="false" ht="15" hidden="true" customHeight="false" outlineLevel="0" collapsed="false">
      <c r="A167" s="0" t="s">
        <v>1260</v>
      </c>
      <c r="B167" s="0" t="s">
        <v>1261</v>
      </c>
      <c r="C167" s="0" t="s">
        <v>54</v>
      </c>
      <c r="E167" s="2" t="n">
        <v>45860.5708510532</v>
      </c>
      <c r="F167" s="2" t="n">
        <v>45876.083851331</v>
      </c>
      <c r="G167" s="0" t="s">
        <v>106</v>
      </c>
      <c r="K167" s="0" t="n">
        <v>0</v>
      </c>
      <c r="L167" s="0" t="s">
        <v>1262</v>
      </c>
      <c r="M167" s="0" t="s">
        <v>1263</v>
      </c>
      <c r="N167" s="0" t="s">
        <v>1264</v>
      </c>
      <c r="S167" s="0" t="s">
        <v>1265</v>
      </c>
      <c r="AC167" s="0" t="s">
        <v>407</v>
      </c>
      <c r="AO167" s="0" t="n">
        <v>4</v>
      </c>
    </row>
    <row r="168" customFormat="false" ht="81.3" hidden="false" customHeight="false" outlineLevel="0" collapsed="false">
      <c r="A168" s="0" t="s">
        <v>1266</v>
      </c>
      <c r="B168" s="0" t="s">
        <v>1267</v>
      </c>
      <c r="C168" s="0" t="s">
        <v>264</v>
      </c>
      <c r="D168" s="3" t="s">
        <v>1268</v>
      </c>
      <c r="E168" s="2" t="n">
        <v>45860.5656935417</v>
      </c>
      <c r="F168" s="2" t="n">
        <v>45875.547712037</v>
      </c>
      <c r="G168" s="0" t="s">
        <v>106</v>
      </c>
      <c r="I168" s="0" t="s">
        <v>79</v>
      </c>
      <c r="L168" s="0" t="s">
        <v>1269</v>
      </c>
      <c r="M168" s="0" t="s">
        <v>1270</v>
      </c>
      <c r="N168" s="0" t="s">
        <v>1271</v>
      </c>
      <c r="Y168" s="0" t="s">
        <v>83</v>
      </c>
      <c r="AD168" s="0" t="s">
        <v>1272</v>
      </c>
      <c r="AG168" s="0" t="s">
        <v>784</v>
      </c>
      <c r="AH168" s="0" t="s">
        <v>1273</v>
      </c>
      <c r="AJ168" s="0" t="s">
        <v>325</v>
      </c>
      <c r="AL168" s="0" t="s">
        <v>450</v>
      </c>
      <c r="AO168" s="0" t="n">
        <v>13</v>
      </c>
      <c r="AS168" s="4" t="n">
        <f aca="false">IF(ISBLANK(AG168),"",AG168/86400000 + DATE(1970,1,1))</f>
        <v>45867.0833333333</v>
      </c>
    </row>
    <row r="169" customFormat="false" ht="15" hidden="true" customHeight="false" outlineLevel="0" collapsed="false">
      <c r="A169" s="0" t="s">
        <v>1274</v>
      </c>
      <c r="B169" s="0" t="s">
        <v>1275</v>
      </c>
      <c r="C169" s="0" t="s">
        <v>54</v>
      </c>
      <c r="D169" s="0" t="s">
        <v>1276</v>
      </c>
      <c r="E169" s="2" t="n">
        <v>45860.5607495255</v>
      </c>
      <c r="F169" s="2" t="n">
        <v>45868.5666327662</v>
      </c>
      <c r="G169" s="0" t="s">
        <v>63</v>
      </c>
      <c r="K169" s="0" t="n">
        <v>0</v>
      </c>
      <c r="L169" s="0" t="s">
        <v>1277</v>
      </c>
      <c r="M169" s="0" t="s">
        <v>1278</v>
      </c>
      <c r="N169" s="0" t="s">
        <v>1279</v>
      </c>
      <c r="S169" s="0" t="s">
        <v>1280</v>
      </c>
      <c r="T169" s="0" t="s">
        <v>1281</v>
      </c>
      <c r="Z169" s="0" t="n">
        <v>2</v>
      </c>
      <c r="AC169" s="0" t="s">
        <v>841</v>
      </c>
      <c r="AO169" s="0" t="n">
        <v>4</v>
      </c>
    </row>
    <row r="170" customFormat="false" ht="15" hidden="true" customHeight="false" outlineLevel="0" collapsed="false">
      <c r="A170" s="0" t="s">
        <v>1282</v>
      </c>
      <c r="B170" s="0" t="s">
        <v>1283</v>
      </c>
      <c r="C170" s="0" t="s">
        <v>54</v>
      </c>
      <c r="E170" s="2" t="n">
        <v>45860.526539838</v>
      </c>
      <c r="F170" s="2" t="n">
        <v>45877.4008668171</v>
      </c>
      <c r="G170" s="0" t="s">
        <v>106</v>
      </c>
      <c r="K170" s="0" t="n">
        <v>0</v>
      </c>
      <c r="L170" s="0" t="s">
        <v>1284</v>
      </c>
      <c r="M170" s="0" t="s">
        <v>1285</v>
      </c>
      <c r="N170" s="0" t="s">
        <v>1286</v>
      </c>
      <c r="S170" s="0" t="s">
        <v>1287</v>
      </c>
      <c r="AO170" s="0" t="n">
        <v>5</v>
      </c>
    </row>
    <row r="171" customFormat="false" ht="15" hidden="true" customHeight="false" outlineLevel="0" collapsed="false">
      <c r="A171" s="0" t="s">
        <v>1288</v>
      </c>
      <c r="B171" s="0" t="s">
        <v>1289</v>
      </c>
      <c r="C171" s="0" t="s">
        <v>54</v>
      </c>
      <c r="E171" s="2" t="n">
        <v>45860.4739220718</v>
      </c>
      <c r="F171" s="2" t="n">
        <v>45875.0835410995</v>
      </c>
      <c r="G171" s="0" t="s">
        <v>56</v>
      </c>
      <c r="K171" s="0" t="n">
        <v>0</v>
      </c>
      <c r="L171" s="0" t="s">
        <v>1290</v>
      </c>
      <c r="M171" s="0" t="s">
        <v>1291</v>
      </c>
      <c r="N171" s="0" t="s">
        <v>1292</v>
      </c>
      <c r="S171" s="0" t="s">
        <v>1293</v>
      </c>
      <c r="AC171" s="0" t="s">
        <v>468</v>
      </c>
      <c r="AO171" s="0" t="n">
        <v>4</v>
      </c>
    </row>
    <row r="172" customFormat="false" ht="15" hidden="true" customHeight="false" outlineLevel="0" collapsed="false">
      <c r="A172" s="0" t="s">
        <v>1294</v>
      </c>
      <c r="B172" s="0" t="s">
        <v>1295</v>
      </c>
      <c r="C172" s="0" t="s">
        <v>54</v>
      </c>
      <c r="E172" s="2" t="n">
        <v>45860.4722254514</v>
      </c>
      <c r="F172" s="2" t="n">
        <v>45863.0841771065</v>
      </c>
      <c r="G172" s="0" t="s">
        <v>106</v>
      </c>
      <c r="K172" s="0" t="n">
        <v>0</v>
      </c>
      <c r="L172" s="0" t="s">
        <v>1296</v>
      </c>
      <c r="M172" s="0" t="s">
        <v>1297</v>
      </c>
      <c r="N172" s="0" t="s">
        <v>1298</v>
      </c>
      <c r="S172" s="0" t="s">
        <v>1299</v>
      </c>
      <c r="AC172" s="0" t="s">
        <v>1185</v>
      </c>
      <c r="AO172" s="0" t="n">
        <v>4</v>
      </c>
    </row>
    <row r="173" customFormat="false" ht="35.5" hidden="false" customHeight="false" outlineLevel="0" collapsed="false">
      <c r="A173" s="0" t="s">
        <v>1300</v>
      </c>
      <c r="B173" s="0" t="s">
        <v>1301</v>
      </c>
      <c r="C173" s="0" t="s">
        <v>264</v>
      </c>
      <c r="D173" s="3" t="s">
        <v>1302</v>
      </c>
      <c r="E173" s="2" t="n">
        <v>45860.4681295602</v>
      </c>
      <c r="F173" s="2" t="n">
        <v>45882.3130874884</v>
      </c>
      <c r="G173" s="0" t="s">
        <v>106</v>
      </c>
      <c r="I173" s="0" t="s">
        <v>79</v>
      </c>
      <c r="K173" s="0" t="n">
        <v>0</v>
      </c>
      <c r="L173" s="0" t="s">
        <v>1303</v>
      </c>
      <c r="M173" s="0" t="s">
        <v>1304</v>
      </c>
      <c r="N173" s="0" t="s">
        <v>1305</v>
      </c>
      <c r="S173" s="0" t="s">
        <v>1306</v>
      </c>
      <c r="U173" s="0" t="s">
        <v>890</v>
      </c>
      <c r="Y173" s="0" t="s">
        <v>83</v>
      </c>
      <c r="AC173" s="0" t="s">
        <v>890</v>
      </c>
      <c r="AG173" s="0" t="s">
        <v>707</v>
      </c>
      <c r="AH173" s="0" t="s">
        <v>1307</v>
      </c>
      <c r="AI173" s="0" t="s">
        <v>881</v>
      </c>
      <c r="AJ173" s="0" t="s">
        <v>69</v>
      </c>
      <c r="AK173" s="0" t="s">
        <v>1308</v>
      </c>
      <c r="AL173" s="0" t="s">
        <v>999</v>
      </c>
      <c r="AO173" s="0" t="n">
        <v>13</v>
      </c>
      <c r="AS173" s="4" t="n">
        <f aca="false">IF(ISBLANK(AG173),"",AG173/86400000 + DATE(1970,1,1))</f>
        <v>45863.0833333333</v>
      </c>
    </row>
    <row r="174" customFormat="false" ht="15" hidden="true" customHeight="false" outlineLevel="0" collapsed="false">
      <c r="A174" s="0" t="s">
        <v>1309</v>
      </c>
      <c r="B174" s="0" t="s">
        <v>1310</v>
      </c>
      <c r="C174" s="0" t="s">
        <v>54</v>
      </c>
      <c r="E174" s="2" t="n">
        <v>45860.4613545023</v>
      </c>
      <c r="F174" s="2" t="n">
        <v>45880.4118330208</v>
      </c>
      <c r="G174" s="0" t="s">
        <v>56</v>
      </c>
      <c r="I174" s="0" t="s">
        <v>79</v>
      </c>
      <c r="K174" s="0" t="n">
        <v>0</v>
      </c>
      <c r="L174" s="0" t="s">
        <v>1311</v>
      </c>
      <c r="M174" s="0" t="s">
        <v>1312</v>
      </c>
      <c r="N174" s="0" t="s">
        <v>1313</v>
      </c>
      <c r="S174" s="0" t="s">
        <v>1314</v>
      </c>
      <c r="T174" s="0" t="s">
        <v>1315</v>
      </c>
      <c r="Y174" s="0" t="s">
        <v>83</v>
      </c>
      <c r="AC174" s="0" t="s">
        <v>468</v>
      </c>
      <c r="AG174" s="0" t="s">
        <v>119</v>
      </c>
      <c r="AH174" s="0" t="s">
        <v>1316</v>
      </c>
      <c r="AI174" s="0" t="s">
        <v>871</v>
      </c>
      <c r="AO174" s="0" t="n">
        <v>5</v>
      </c>
    </row>
    <row r="175" customFormat="false" ht="15" hidden="true" customHeight="false" outlineLevel="0" collapsed="false">
      <c r="A175" s="0" t="s">
        <v>1317</v>
      </c>
      <c r="B175" s="0" t="s">
        <v>1318</v>
      </c>
      <c r="C175" s="0" t="s">
        <v>54</v>
      </c>
      <c r="E175" s="2" t="n">
        <v>45860.4523014005</v>
      </c>
      <c r="F175" s="2" t="n">
        <v>45875.0836802778</v>
      </c>
      <c r="G175" s="0" t="s">
        <v>56</v>
      </c>
      <c r="K175" s="0" t="n">
        <v>0</v>
      </c>
      <c r="L175" s="0" t="s">
        <v>1319</v>
      </c>
      <c r="M175" s="0" t="s">
        <v>1320</v>
      </c>
      <c r="N175" s="0" t="s">
        <v>1321</v>
      </c>
      <c r="S175" s="0" t="s">
        <v>1322</v>
      </c>
      <c r="AC175" s="0" t="s">
        <v>468</v>
      </c>
      <c r="AO175" s="0" t="n">
        <v>4</v>
      </c>
    </row>
    <row r="176" customFormat="false" ht="15" hidden="true" customHeight="false" outlineLevel="0" collapsed="false">
      <c r="A176" s="0" t="s">
        <v>1323</v>
      </c>
      <c r="B176" s="0" t="s">
        <v>1324</v>
      </c>
      <c r="C176" s="0" t="s">
        <v>54</v>
      </c>
      <c r="E176" s="2" t="n">
        <v>45860.4513879977</v>
      </c>
      <c r="F176" s="2" t="n">
        <v>45881.0838758681</v>
      </c>
      <c r="G176" s="0" t="s">
        <v>106</v>
      </c>
      <c r="I176" s="0" t="s">
        <v>79</v>
      </c>
      <c r="K176" s="0" t="n">
        <v>0</v>
      </c>
      <c r="L176" s="0" t="s">
        <v>1325</v>
      </c>
      <c r="M176" s="0" t="s">
        <v>1326</v>
      </c>
      <c r="N176" s="0" t="s">
        <v>1327</v>
      </c>
      <c r="S176" s="0" t="s">
        <v>1328</v>
      </c>
      <c r="Y176" s="0" t="s">
        <v>83</v>
      </c>
      <c r="AG176" s="0" t="s">
        <v>784</v>
      </c>
      <c r="AH176" s="0" t="s">
        <v>1329</v>
      </c>
      <c r="AO176" s="0" t="n">
        <v>6</v>
      </c>
    </row>
    <row r="177" customFormat="false" ht="15" hidden="true" customHeight="false" outlineLevel="0" collapsed="false">
      <c r="A177" s="0" t="s">
        <v>1330</v>
      </c>
      <c r="B177" s="0" t="s">
        <v>1331</v>
      </c>
      <c r="C177" s="0" t="s">
        <v>54</v>
      </c>
      <c r="E177" s="2" t="n">
        <v>45860.4446631482</v>
      </c>
      <c r="F177" s="2" t="n">
        <v>45876.0836569907</v>
      </c>
      <c r="G177" s="0" t="s">
        <v>63</v>
      </c>
      <c r="K177" s="0" t="n">
        <v>0</v>
      </c>
      <c r="L177" s="0" t="s">
        <v>1332</v>
      </c>
      <c r="M177" s="0" t="s">
        <v>1333</v>
      </c>
      <c r="N177" s="0" t="s">
        <v>1334</v>
      </c>
      <c r="S177" s="0" t="s">
        <v>1335</v>
      </c>
      <c r="AC177" s="0" t="s">
        <v>407</v>
      </c>
      <c r="AO177" s="0" t="n">
        <v>4</v>
      </c>
    </row>
    <row r="178" customFormat="false" ht="35.5" hidden="false" customHeight="false" outlineLevel="0" collapsed="false">
      <c r="A178" s="0" t="s">
        <v>1336</v>
      </c>
      <c r="B178" s="0" t="s">
        <v>1337</v>
      </c>
      <c r="C178" s="0" t="s">
        <v>264</v>
      </c>
      <c r="D178" s="3" t="s">
        <v>1338</v>
      </c>
      <c r="E178" s="2" t="n">
        <v>45860.4146290741</v>
      </c>
      <c r="F178" s="2" t="n">
        <v>45870.3047974653</v>
      </c>
      <c r="G178" s="0" t="s">
        <v>106</v>
      </c>
      <c r="I178" s="0" t="s">
        <v>79</v>
      </c>
      <c r="K178" s="0" t="n">
        <v>0</v>
      </c>
      <c r="L178" s="0" t="s">
        <v>1339</v>
      </c>
      <c r="M178" s="0" t="s">
        <v>1340</v>
      </c>
      <c r="N178" s="0" t="s">
        <v>1341</v>
      </c>
      <c r="S178" s="0" t="s">
        <v>1342</v>
      </c>
      <c r="T178" s="0" t="s">
        <v>1343</v>
      </c>
      <c r="Y178" s="0" t="s">
        <v>83</v>
      </c>
      <c r="AG178" s="0" t="s">
        <v>890</v>
      </c>
      <c r="AH178" s="0" t="s">
        <v>1344</v>
      </c>
      <c r="AJ178" s="0" t="s">
        <v>530</v>
      </c>
      <c r="AL178" s="0" t="s">
        <v>1345</v>
      </c>
      <c r="AO178" s="0" t="n">
        <v>13</v>
      </c>
      <c r="AS178" s="4" t="n">
        <f aca="false">IF(ISBLANK(AG178),"",AG178/86400000 + DATE(1970,1,1))</f>
        <v>45860.0833333333</v>
      </c>
    </row>
    <row r="179" customFormat="false" ht="58.4" hidden="true" customHeight="false" outlineLevel="0" collapsed="false">
      <c r="A179" s="0" t="s">
        <v>1346</v>
      </c>
      <c r="B179" s="0" t="s">
        <v>1347</v>
      </c>
      <c r="C179" s="0" t="s">
        <v>54</v>
      </c>
      <c r="D179" s="3" t="s">
        <v>1348</v>
      </c>
      <c r="E179" s="2" t="n">
        <v>45860.4060732523</v>
      </c>
      <c r="F179" s="2" t="n">
        <v>45882.3616515509</v>
      </c>
      <c r="G179" s="0" t="s">
        <v>56</v>
      </c>
      <c r="I179" s="0" t="s">
        <v>79</v>
      </c>
      <c r="K179" s="0" t="n">
        <v>0</v>
      </c>
      <c r="L179" s="0" t="s">
        <v>1349</v>
      </c>
      <c r="M179" s="0" t="s">
        <v>1350</v>
      </c>
      <c r="N179" s="0" t="s">
        <v>1351</v>
      </c>
      <c r="S179" s="0" t="s">
        <v>1352</v>
      </c>
      <c r="U179" s="0" t="s">
        <v>890</v>
      </c>
      <c r="Y179" s="0" t="s">
        <v>83</v>
      </c>
      <c r="Z179" s="0" t="n">
        <v>2</v>
      </c>
      <c r="AC179" s="0" t="s">
        <v>890</v>
      </c>
      <c r="AG179" s="0" t="s">
        <v>1185</v>
      </c>
      <c r="AH179" s="0" t="s">
        <v>1353</v>
      </c>
      <c r="AI179" s="0" t="s">
        <v>85</v>
      </c>
      <c r="AO179" s="0" t="n">
        <v>10</v>
      </c>
    </row>
    <row r="180" customFormat="false" ht="15" hidden="true" customHeight="false" outlineLevel="0" collapsed="false">
      <c r="A180" s="0" t="s">
        <v>1354</v>
      </c>
      <c r="B180" s="0" t="s">
        <v>1355</v>
      </c>
      <c r="C180" s="0" t="s">
        <v>54</v>
      </c>
      <c r="D180" s="0" t="s">
        <v>1356</v>
      </c>
      <c r="E180" s="2" t="n">
        <v>45860.4006471759</v>
      </c>
      <c r="F180" s="2" t="n">
        <v>45863.5262402778</v>
      </c>
      <c r="G180" s="0" t="s">
        <v>63</v>
      </c>
      <c r="K180" s="0" t="n">
        <v>0</v>
      </c>
      <c r="L180" s="0" t="s">
        <v>1357</v>
      </c>
      <c r="M180" s="0" t="s">
        <v>1358</v>
      </c>
      <c r="N180" s="0" t="s">
        <v>1359</v>
      </c>
      <c r="S180" s="0" t="s">
        <v>1360</v>
      </c>
      <c r="AO180" s="0" t="n">
        <v>16</v>
      </c>
    </row>
    <row r="181" customFormat="false" ht="15" hidden="true" customHeight="false" outlineLevel="0" collapsed="false">
      <c r="A181" s="0" t="s">
        <v>1361</v>
      </c>
      <c r="B181" s="0" t="s">
        <v>1362</v>
      </c>
      <c r="C181" s="0" t="s">
        <v>54</v>
      </c>
      <c r="E181" s="2" t="n">
        <v>45860.3970829167</v>
      </c>
      <c r="F181" s="2" t="n">
        <v>45862.397766794</v>
      </c>
      <c r="G181" s="0" t="s">
        <v>106</v>
      </c>
      <c r="K181" s="0" t="n">
        <v>0</v>
      </c>
      <c r="L181" s="0" t="s">
        <v>1363</v>
      </c>
      <c r="M181" s="0" t="s">
        <v>1364</v>
      </c>
      <c r="N181" s="0" t="s">
        <v>1365</v>
      </c>
      <c r="S181" s="0" t="s">
        <v>1366</v>
      </c>
      <c r="AO181" s="0" t="n">
        <v>0</v>
      </c>
    </row>
    <row r="182" customFormat="false" ht="58.4" hidden="true" customHeight="false" outlineLevel="0" collapsed="false">
      <c r="A182" s="0" t="s">
        <v>1367</v>
      </c>
      <c r="B182" s="0" t="s">
        <v>1368</v>
      </c>
      <c r="C182" s="0" t="s">
        <v>54</v>
      </c>
      <c r="D182" s="3" t="s">
        <v>1369</v>
      </c>
      <c r="E182" s="2" t="n">
        <v>45860.3851508102</v>
      </c>
      <c r="F182" s="2" t="n">
        <v>45876.3279292824</v>
      </c>
      <c r="G182" s="0" t="s">
        <v>106</v>
      </c>
      <c r="I182" s="0" t="s">
        <v>79</v>
      </c>
      <c r="K182" s="0" t="n">
        <v>0</v>
      </c>
      <c r="L182" s="0" t="s">
        <v>1370</v>
      </c>
      <c r="M182" s="0" t="s">
        <v>1371</v>
      </c>
      <c r="N182" s="0" t="s">
        <v>1372</v>
      </c>
      <c r="S182" s="0" t="s">
        <v>1373</v>
      </c>
      <c r="T182" s="0" t="s">
        <v>1374</v>
      </c>
      <c r="Y182" s="0" t="s">
        <v>83</v>
      </c>
      <c r="AC182" s="0" t="s">
        <v>1185</v>
      </c>
      <c r="AG182" s="0" t="s">
        <v>1046</v>
      </c>
      <c r="AH182" s="0" t="s">
        <v>1375</v>
      </c>
      <c r="AI182" s="0" t="s">
        <v>85</v>
      </c>
      <c r="AO182" s="0" t="n">
        <v>7</v>
      </c>
    </row>
    <row r="183" customFormat="false" ht="92.75" hidden="false" customHeight="false" outlineLevel="0" collapsed="false">
      <c r="A183" s="0" t="s">
        <v>1376</v>
      </c>
      <c r="B183" s="0" t="s">
        <v>1377</v>
      </c>
      <c r="C183" s="0" t="s">
        <v>264</v>
      </c>
      <c r="D183" s="3" t="s">
        <v>1378</v>
      </c>
      <c r="E183" s="2" t="n">
        <v>45860.3841789352</v>
      </c>
      <c r="F183" s="2" t="n">
        <v>45870.2976576273</v>
      </c>
      <c r="G183" s="0" t="s">
        <v>63</v>
      </c>
      <c r="I183" s="0" t="s">
        <v>79</v>
      </c>
      <c r="L183" s="0" t="s">
        <v>1379</v>
      </c>
      <c r="M183" s="0" t="s">
        <v>1380</v>
      </c>
      <c r="N183" s="0" t="s">
        <v>1381</v>
      </c>
      <c r="Y183" s="0" t="s">
        <v>83</v>
      </c>
      <c r="AD183" s="0" t="s">
        <v>1382</v>
      </c>
      <c r="AG183" s="0" t="s">
        <v>1046</v>
      </c>
      <c r="AH183" s="0" t="s">
        <v>1383</v>
      </c>
      <c r="AJ183" s="0" t="s">
        <v>530</v>
      </c>
      <c r="AL183" s="0" t="s">
        <v>450</v>
      </c>
      <c r="AO183" s="0" t="n">
        <v>13</v>
      </c>
      <c r="AS183" s="4" t="n">
        <f aca="false">IF(ISBLANK(AG183),"",AG183/86400000 + DATE(1970,1,1))</f>
        <v>45862.0833333333</v>
      </c>
    </row>
    <row r="184" customFormat="false" ht="15" hidden="true" customHeight="false" outlineLevel="0" collapsed="false">
      <c r="A184" s="0" t="s">
        <v>1384</v>
      </c>
      <c r="B184" s="0" t="s">
        <v>1385</v>
      </c>
      <c r="C184" s="0" t="s">
        <v>54</v>
      </c>
      <c r="E184" s="2" t="n">
        <v>45860.3757314931</v>
      </c>
      <c r="F184" s="2" t="n">
        <v>45865.0834243866</v>
      </c>
      <c r="G184" s="0" t="s">
        <v>56</v>
      </c>
      <c r="K184" s="0" t="n">
        <v>0</v>
      </c>
      <c r="L184" s="0" t="s">
        <v>1386</v>
      </c>
      <c r="M184" s="0" t="s">
        <v>1387</v>
      </c>
      <c r="N184" s="0" t="s">
        <v>1388</v>
      </c>
      <c r="S184" s="0" t="s">
        <v>1389</v>
      </c>
      <c r="AC184" s="0" t="s">
        <v>707</v>
      </c>
      <c r="AO184" s="0" t="n">
        <v>4</v>
      </c>
    </row>
    <row r="185" customFormat="false" ht="127.1" hidden="false" customHeight="false" outlineLevel="0" collapsed="false">
      <c r="A185" s="0" t="s">
        <v>1390</v>
      </c>
      <c r="B185" s="0" t="s">
        <v>1391</v>
      </c>
      <c r="C185" s="0" t="s">
        <v>264</v>
      </c>
      <c r="D185" s="3" t="s">
        <v>1392</v>
      </c>
      <c r="E185" s="2" t="n">
        <v>45860.3695142708</v>
      </c>
      <c r="F185" s="2" t="n">
        <v>45875.5572164352</v>
      </c>
      <c r="G185" s="0" t="s">
        <v>106</v>
      </c>
      <c r="I185" s="0" t="s">
        <v>79</v>
      </c>
      <c r="K185" s="0" t="n">
        <v>0</v>
      </c>
      <c r="L185" s="0" t="s">
        <v>1393</v>
      </c>
      <c r="M185" s="0" t="s">
        <v>1394</v>
      </c>
      <c r="N185" s="0" t="s">
        <v>1395</v>
      </c>
      <c r="S185" s="0" t="s">
        <v>1396</v>
      </c>
      <c r="Y185" s="0" t="s">
        <v>83</v>
      </c>
      <c r="AD185" s="0" t="s">
        <v>1397</v>
      </c>
      <c r="AG185" s="0" t="s">
        <v>693</v>
      </c>
      <c r="AH185" s="0" t="s">
        <v>1398</v>
      </c>
      <c r="AJ185" s="0" t="s">
        <v>325</v>
      </c>
      <c r="AL185" s="0" t="s">
        <v>871</v>
      </c>
      <c r="AO185" s="0" t="n">
        <v>13</v>
      </c>
      <c r="AS185" s="4" t="n">
        <f aca="false">IF(ISBLANK(AG185),"",AG185/86400000 + DATE(1970,1,1))</f>
        <v>45868.0833333333</v>
      </c>
    </row>
    <row r="186" customFormat="false" ht="15" hidden="true" customHeight="false" outlineLevel="0" collapsed="false">
      <c r="A186" s="0" t="s">
        <v>1399</v>
      </c>
      <c r="B186" s="0" t="s">
        <v>1400</v>
      </c>
      <c r="C186" s="0" t="s">
        <v>54</v>
      </c>
      <c r="E186" s="2" t="n">
        <v>45860.3642249074</v>
      </c>
      <c r="F186" s="2" t="n">
        <v>45871.0836276389</v>
      </c>
      <c r="G186" s="0" t="s">
        <v>63</v>
      </c>
      <c r="K186" s="0" t="n">
        <v>1</v>
      </c>
      <c r="L186" s="0" t="s">
        <v>1401</v>
      </c>
      <c r="M186" s="0" t="s">
        <v>1402</v>
      </c>
      <c r="N186" s="0" t="s">
        <v>1403</v>
      </c>
      <c r="S186" s="0" t="s">
        <v>1404</v>
      </c>
      <c r="AB186" s="0" t="s">
        <v>842</v>
      </c>
      <c r="AC186" s="0" t="s">
        <v>583</v>
      </c>
      <c r="AO186" s="0" t="n">
        <v>4</v>
      </c>
    </row>
    <row r="187" customFormat="false" ht="15" hidden="true" customHeight="false" outlineLevel="0" collapsed="false">
      <c r="A187" s="0" t="s">
        <v>1405</v>
      </c>
      <c r="B187" s="0" t="s">
        <v>1406</v>
      </c>
      <c r="C187" s="0" t="s">
        <v>54</v>
      </c>
      <c r="E187" s="2" t="n">
        <v>45860.3590134607</v>
      </c>
      <c r="F187" s="2" t="n">
        <v>45860.4158470486</v>
      </c>
      <c r="G187" s="0" t="s">
        <v>56</v>
      </c>
      <c r="K187" s="0" t="n">
        <v>0</v>
      </c>
      <c r="L187" s="0" t="s">
        <v>1407</v>
      </c>
      <c r="M187" s="0" t="s">
        <v>1408</v>
      </c>
      <c r="N187" s="0" t="s">
        <v>1409</v>
      </c>
      <c r="S187" s="0" t="s">
        <v>1410</v>
      </c>
      <c r="AO187" s="0" t="n">
        <v>1</v>
      </c>
    </row>
    <row r="188" customFormat="false" ht="58.4" hidden="false" customHeight="false" outlineLevel="0" collapsed="false">
      <c r="A188" s="0" t="s">
        <v>1411</v>
      </c>
      <c r="B188" s="0" t="s">
        <v>1412</v>
      </c>
      <c r="C188" s="0" t="s">
        <v>264</v>
      </c>
      <c r="D188" s="3" t="s">
        <v>1413</v>
      </c>
      <c r="E188" s="2" t="n">
        <v>45860.3543082755</v>
      </c>
      <c r="F188" s="2" t="n">
        <v>45870.2873208102</v>
      </c>
      <c r="G188" s="0" t="s">
        <v>56</v>
      </c>
      <c r="I188" s="0" t="s">
        <v>79</v>
      </c>
      <c r="K188" s="0" t="n">
        <v>0</v>
      </c>
      <c r="L188" s="0" t="s">
        <v>1414</v>
      </c>
      <c r="M188" s="0" t="s">
        <v>1415</v>
      </c>
      <c r="N188" s="0" t="s">
        <v>1416</v>
      </c>
      <c r="S188" s="0" t="s">
        <v>1417</v>
      </c>
      <c r="Y188" s="0" t="s">
        <v>83</v>
      </c>
      <c r="AG188" s="0" t="s">
        <v>890</v>
      </c>
      <c r="AH188" s="0" t="s">
        <v>1418</v>
      </c>
      <c r="AJ188" s="0" t="s">
        <v>530</v>
      </c>
      <c r="AL188" s="0" t="s">
        <v>1345</v>
      </c>
      <c r="AO188" s="0" t="n">
        <v>13</v>
      </c>
      <c r="AS188" s="4" t="n">
        <f aca="false">IF(ISBLANK(AG188),"",AG188/86400000 + DATE(1970,1,1))</f>
        <v>45860.0833333333</v>
      </c>
    </row>
    <row r="189" customFormat="false" ht="58.4" hidden="true" customHeight="false" outlineLevel="0" collapsed="false">
      <c r="A189" s="0" t="s">
        <v>1419</v>
      </c>
      <c r="B189" s="0" t="s">
        <v>1420</v>
      </c>
      <c r="C189" s="0" t="s">
        <v>54</v>
      </c>
      <c r="D189" s="3" t="s">
        <v>1421</v>
      </c>
      <c r="E189" s="2" t="n">
        <v>45860.3437623032</v>
      </c>
      <c r="F189" s="2" t="n">
        <v>45882.4141816435</v>
      </c>
      <c r="G189" s="0" t="s">
        <v>56</v>
      </c>
      <c r="I189" s="0" t="s">
        <v>79</v>
      </c>
      <c r="K189" s="0" t="n">
        <v>0</v>
      </c>
      <c r="L189" s="0" t="s">
        <v>1422</v>
      </c>
      <c r="M189" s="0" t="s">
        <v>1423</v>
      </c>
      <c r="N189" s="0" t="s">
        <v>1424</v>
      </c>
      <c r="S189" s="0" t="s">
        <v>1425</v>
      </c>
      <c r="T189" s="0" t="s">
        <v>1426</v>
      </c>
      <c r="Y189" s="0" t="s">
        <v>83</v>
      </c>
      <c r="AD189" s="0" t="s">
        <v>1427</v>
      </c>
      <c r="AG189" s="0" t="s">
        <v>583</v>
      </c>
      <c r="AH189" s="0" t="s">
        <v>1428</v>
      </c>
      <c r="AO189" s="0" t="n">
        <v>12</v>
      </c>
    </row>
    <row r="190" customFormat="false" ht="15" hidden="true" customHeight="false" outlineLevel="0" collapsed="false">
      <c r="A190" s="0" t="s">
        <v>1429</v>
      </c>
      <c r="B190" s="0" t="s">
        <v>1430</v>
      </c>
      <c r="C190" s="0" t="s">
        <v>54</v>
      </c>
      <c r="E190" s="2" t="n">
        <v>45860.3416647801</v>
      </c>
      <c r="F190" s="2" t="n">
        <v>45870.464305162</v>
      </c>
      <c r="G190" s="0" t="s">
        <v>106</v>
      </c>
      <c r="K190" s="0" t="n">
        <v>0</v>
      </c>
      <c r="L190" s="0" t="s">
        <v>1431</v>
      </c>
      <c r="M190" s="0" t="s">
        <v>1432</v>
      </c>
      <c r="N190" s="0" t="s">
        <v>1433</v>
      </c>
      <c r="S190" s="0" t="s">
        <v>1434</v>
      </c>
      <c r="T190" s="0" t="s">
        <v>1435</v>
      </c>
      <c r="AO190" s="0" t="n">
        <v>0</v>
      </c>
    </row>
    <row r="191" customFormat="false" ht="15" hidden="true" customHeight="false" outlineLevel="0" collapsed="false">
      <c r="A191" s="0" t="s">
        <v>1436</v>
      </c>
      <c r="B191" s="0" t="s">
        <v>1437</v>
      </c>
      <c r="C191" s="0" t="s">
        <v>54</v>
      </c>
      <c r="E191" s="2" t="n">
        <v>45860.3396867361</v>
      </c>
      <c r="F191" s="2" t="n">
        <v>45882.4327115046</v>
      </c>
      <c r="G191" s="0" t="s">
        <v>56</v>
      </c>
      <c r="I191" s="0" t="s">
        <v>79</v>
      </c>
      <c r="K191" s="0" t="n">
        <v>0</v>
      </c>
      <c r="L191" s="0" t="s">
        <v>1438</v>
      </c>
      <c r="M191" s="0" t="s">
        <v>1439</v>
      </c>
      <c r="N191" s="0" t="s">
        <v>1440</v>
      </c>
      <c r="S191" s="0" t="s">
        <v>1441</v>
      </c>
      <c r="Y191" s="0" t="s">
        <v>83</v>
      </c>
      <c r="AC191" s="0" t="s">
        <v>707</v>
      </c>
      <c r="AG191" s="0" t="s">
        <v>69</v>
      </c>
      <c r="AH191" s="0" t="s">
        <v>1442</v>
      </c>
      <c r="AI191" s="0" t="s">
        <v>999</v>
      </c>
      <c r="AO191" s="0" t="n">
        <v>5</v>
      </c>
    </row>
    <row r="192" customFormat="false" ht="15" hidden="true" customHeight="false" outlineLevel="0" collapsed="false">
      <c r="A192" s="0" t="s">
        <v>1443</v>
      </c>
      <c r="B192" s="0" t="s">
        <v>1444</v>
      </c>
      <c r="C192" s="0" t="s">
        <v>54</v>
      </c>
      <c r="E192" s="2" t="n">
        <v>45860.3380823495</v>
      </c>
      <c r="F192" s="2" t="n">
        <v>45875.2959015625</v>
      </c>
      <c r="G192" s="0" t="s">
        <v>106</v>
      </c>
      <c r="K192" s="0" t="n">
        <v>1</v>
      </c>
      <c r="L192" s="0" t="s">
        <v>1445</v>
      </c>
      <c r="M192" s="0" t="s">
        <v>1446</v>
      </c>
      <c r="N192" s="0" t="s">
        <v>1447</v>
      </c>
      <c r="S192" s="0" t="s">
        <v>1448</v>
      </c>
      <c r="AB192" s="0" t="s">
        <v>582</v>
      </c>
      <c r="AO192" s="0" t="n">
        <v>0</v>
      </c>
    </row>
    <row r="193" customFormat="false" ht="15" hidden="true" customHeight="false" outlineLevel="0" collapsed="false">
      <c r="A193" s="0" t="s">
        <v>1449</v>
      </c>
      <c r="B193" s="0" t="s">
        <v>1450</v>
      </c>
      <c r="C193" s="0" t="s">
        <v>54</v>
      </c>
      <c r="D193" s="0" t="s">
        <v>1451</v>
      </c>
      <c r="E193" s="2" t="n">
        <v>45860.337853588</v>
      </c>
      <c r="F193" s="2" t="n">
        <v>45863.0839096991</v>
      </c>
      <c r="G193" s="0" t="s">
        <v>106</v>
      </c>
      <c r="K193" s="0" t="n">
        <v>1</v>
      </c>
      <c r="L193" s="0" t="s">
        <v>1452</v>
      </c>
      <c r="M193" s="0" t="s">
        <v>1453</v>
      </c>
      <c r="N193" s="0" t="s">
        <v>1454</v>
      </c>
      <c r="S193" s="0" t="s">
        <v>1455</v>
      </c>
      <c r="T193" s="0" t="s">
        <v>1456</v>
      </c>
      <c r="Z193" s="0" t="n">
        <v>3</v>
      </c>
      <c r="AB193" s="0" t="s">
        <v>312</v>
      </c>
      <c r="AC193" s="0" t="s">
        <v>1185</v>
      </c>
      <c r="AO193" s="0" t="n">
        <v>4</v>
      </c>
    </row>
    <row r="194" customFormat="false" ht="15" hidden="true" customHeight="false" outlineLevel="0" collapsed="false">
      <c r="A194" s="0" t="s">
        <v>1457</v>
      </c>
      <c r="B194" s="0" t="s">
        <v>1458</v>
      </c>
      <c r="C194" s="0" t="s">
        <v>54</v>
      </c>
      <c r="E194" s="2" t="n">
        <v>45860.335785706</v>
      </c>
      <c r="F194" s="2" t="n">
        <v>45875.2960438542</v>
      </c>
      <c r="G194" s="0" t="s">
        <v>106</v>
      </c>
      <c r="K194" s="0" t="n">
        <v>2</v>
      </c>
      <c r="L194" s="0" t="s">
        <v>1459</v>
      </c>
      <c r="M194" s="0" t="s">
        <v>1460</v>
      </c>
      <c r="N194" s="0" t="s">
        <v>1461</v>
      </c>
      <c r="S194" s="0" t="s">
        <v>1462</v>
      </c>
      <c r="AO194" s="0" t="n">
        <v>0</v>
      </c>
    </row>
    <row r="195" customFormat="false" ht="15" hidden="true" customHeight="false" outlineLevel="0" collapsed="false">
      <c r="A195" s="0" t="s">
        <v>1463</v>
      </c>
      <c r="B195" s="0" t="s">
        <v>1464</v>
      </c>
      <c r="C195" s="0" t="s">
        <v>54</v>
      </c>
      <c r="E195" s="2" t="n">
        <v>45860.3336929282</v>
      </c>
      <c r="F195" s="2" t="n">
        <v>45862.3978660417</v>
      </c>
      <c r="G195" s="0" t="s">
        <v>106</v>
      </c>
      <c r="K195" s="0" t="n">
        <v>2</v>
      </c>
      <c r="L195" s="0" t="s">
        <v>1465</v>
      </c>
      <c r="M195" s="0" t="s">
        <v>1466</v>
      </c>
      <c r="N195" s="0" t="s">
        <v>1467</v>
      </c>
      <c r="S195" s="0" t="s">
        <v>1468</v>
      </c>
      <c r="AO195" s="0" t="n">
        <v>0</v>
      </c>
    </row>
    <row r="196" customFormat="false" ht="92.75" hidden="false" customHeight="false" outlineLevel="0" collapsed="false">
      <c r="A196" s="0" t="s">
        <v>1469</v>
      </c>
      <c r="B196" s="0" t="s">
        <v>1470</v>
      </c>
      <c r="C196" s="0" t="s">
        <v>264</v>
      </c>
      <c r="D196" s="3" t="s">
        <v>1471</v>
      </c>
      <c r="E196" s="2" t="n">
        <v>45860.1555883102</v>
      </c>
      <c r="F196" s="2" t="n">
        <v>45870.2843862847</v>
      </c>
      <c r="G196" s="0" t="s">
        <v>56</v>
      </c>
      <c r="I196" s="0" t="s">
        <v>79</v>
      </c>
      <c r="K196" s="0" t="n">
        <v>1</v>
      </c>
      <c r="L196" s="0" t="s">
        <v>1472</v>
      </c>
      <c r="M196" s="0" t="s">
        <v>1473</v>
      </c>
      <c r="N196" s="0" t="s">
        <v>1474</v>
      </c>
      <c r="S196" s="0" t="s">
        <v>1475</v>
      </c>
      <c r="T196" s="0" t="s">
        <v>1476</v>
      </c>
      <c r="Y196" s="0" t="s">
        <v>83</v>
      </c>
      <c r="Z196" s="0" t="n">
        <v>5</v>
      </c>
      <c r="AB196" s="0" t="s">
        <v>1477</v>
      </c>
      <c r="AC196" s="0" t="s">
        <v>1046</v>
      </c>
      <c r="AD196" s="0" t="s">
        <v>1478</v>
      </c>
      <c r="AG196" s="0" t="s">
        <v>1046</v>
      </c>
      <c r="AH196" s="0" t="s">
        <v>1479</v>
      </c>
      <c r="AI196" s="0" t="s">
        <v>127</v>
      </c>
      <c r="AJ196" s="0" t="s">
        <v>530</v>
      </c>
      <c r="AK196" s="0" t="s">
        <v>450</v>
      </c>
      <c r="AL196" s="0" t="s">
        <v>450</v>
      </c>
      <c r="AO196" s="0" t="n">
        <v>13</v>
      </c>
      <c r="AS196" s="4" t="n">
        <f aca="false">IF(ISBLANK(AG196),"",AG196/86400000 + DATE(1970,1,1))</f>
        <v>45862.0833333333</v>
      </c>
    </row>
    <row r="197" customFormat="false" ht="15" hidden="true" customHeight="false" outlineLevel="0" collapsed="false">
      <c r="A197" s="0" t="s">
        <v>1480</v>
      </c>
      <c r="B197" s="0" t="s">
        <v>1481</v>
      </c>
      <c r="C197" s="0" t="s">
        <v>54</v>
      </c>
      <c r="E197" s="2" t="n">
        <v>45859.9615508912</v>
      </c>
      <c r="F197" s="2" t="n">
        <v>45863.0837759607</v>
      </c>
      <c r="G197" s="0" t="s">
        <v>106</v>
      </c>
      <c r="K197" s="0" t="n">
        <v>1</v>
      </c>
      <c r="L197" s="0" t="s">
        <v>1482</v>
      </c>
      <c r="M197" s="0" t="s">
        <v>1483</v>
      </c>
      <c r="N197" s="0" t="s">
        <v>1484</v>
      </c>
      <c r="S197" s="0" t="s">
        <v>1485</v>
      </c>
      <c r="AB197" s="0" t="s">
        <v>918</v>
      </c>
      <c r="AC197" s="0" t="s">
        <v>1185</v>
      </c>
      <c r="AO197" s="0" t="n">
        <v>4</v>
      </c>
    </row>
    <row r="198" customFormat="false" ht="172.85" hidden="true" customHeight="false" outlineLevel="0" collapsed="false">
      <c r="A198" s="0" t="s">
        <v>1486</v>
      </c>
      <c r="B198" s="0" t="s">
        <v>1487</v>
      </c>
      <c r="C198" s="0" t="s">
        <v>54</v>
      </c>
      <c r="D198" s="3" t="s">
        <v>1488</v>
      </c>
      <c r="E198" s="2" t="n">
        <v>45859.5373134375</v>
      </c>
      <c r="F198" s="2" t="n">
        <v>45881.4951840394</v>
      </c>
      <c r="G198" s="0" t="s">
        <v>56</v>
      </c>
      <c r="I198" s="0" t="s">
        <v>79</v>
      </c>
      <c r="K198" s="0" t="n">
        <v>0</v>
      </c>
      <c r="L198" s="0" t="s">
        <v>1489</v>
      </c>
      <c r="M198" s="0" t="s">
        <v>1490</v>
      </c>
      <c r="N198" s="0" t="s">
        <v>1491</v>
      </c>
      <c r="S198" s="0" t="s">
        <v>1492</v>
      </c>
      <c r="Y198" s="0" t="s">
        <v>83</v>
      </c>
      <c r="AC198" s="0" t="s">
        <v>1046</v>
      </c>
      <c r="AD198" s="0" t="s">
        <v>1493</v>
      </c>
      <c r="AG198" s="0" t="s">
        <v>1046</v>
      </c>
      <c r="AH198" s="0" t="s">
        <v>1494</v>
      </c>
      <c r="AI198" s="0" t="s">
        <v>127</v>
      </c>
      <c r="AO198" s="0" t="n">
        <v>9</v>
      </c>
    </row>
    <row r="199" customFormat="false" ht="58.4" hidden="false" customHeight="false" outlineLevel="0" collapsed="false">
      <c r="A199" s="0" t="s">
        <v>1495</v>
      </c>
      <c r="B199" s="0" t="s">
        <v>1496</v>
      </c>
      <c r="C199" s="0" t="s">
        <v>264</v>
      </c>
      <c r="D199" s="3" t="s">
        <v>1497</v>
      </c>
      <c r="E199" s="2" t="n">
        <v>45859.5295267824</v>
      </c>
      <c r="F199" s="2" t="n">
        <v>45875.488723669</v>
      </c>
      <c r="G199" s="0" t="s">
        <v>106</v>
      </c>
      <c r="I199" s="0" t="s">
        <v>79</v>
      </c>
      <c r="K199" s="0" t="n">
        <v>0</v>
      </c>
      <c r="L199" s="0" t="s">
        <v>1498</v>
      </c>
      <c r="M199" s="0" t="s">
        <v>1499</v>
      </c>
      <c r="N199" s="0" t="s">
        <v>1500</v>
      </c>
      <c r="S199" s="0" t="s">
        <v>1501</v>
      </c>
      <c r="Y199" s="0" t="s">
        <v>83</v>
      </c>
      <c r="AC199" s="0" t="s">
        <v>1185</v>
      </c>
      <c r="AD199" s="0" t="s">
        <v>1502</v>
      </c>
      <c r="AG199" s="0" t="s">
        <v>1185</v>
      </c>
      <c r="AH199" s="0" t="s">
        <v>1503</v>
      </c>
      <c r="AI199" s="0" t="s">
        <v>127</v>
      </c>
      <c r="AJ199" s="0" t="s">
        <v>530</v>
      </c>
      <c r="AK199" s="0" t="s">
        <v>709</v>
      </c>
      <c r="AL199" s="0" t="s">
        <v>709</v>
      </c>
      <c r="AO199" s="0" t="n">
        <v>13</v>
      </c>
      <c r="AS199" s="4" t="n">
        <f aca="false">IF(ISBLANK(AG199),"",AG199/86400000 + DATE(1970,1,1))</f>
        <v>45861.0833333333</v>
      </c>
    </row>
    <row r="200" customFormat="false" ht="81.3" hidden="true" customHeight="false" outlineLevel="0" collapsed="false">
      <c r="A200" s="0" t="s">
        <v>1504</v>
      </c>
      <c r="B200" s="0" t="s">
        <v>1505</v>
      </c>
      <c r="C200" s="0" t="s">
        <v>54</v>
      </c>
      <c r="D200" s="3" t="s">
        <v>1506</v>
      </c>
      <c r="E200" s="2" t="n">
        <v>45859.5216538657</v>
      </c>
      <c r="F200" s="2" t="n">
        <v>45882.4134809259</v>
      </c>
      <c r="G200" s="0" t="s">
        <v>106</v>
      </c>
      <c r="I200" s="0" t="s">
        <v>79</v>
      </c>
      <c r="K200" s="0" t="n">
        <v>0</v>
      </c>
      <c r="L200" s="0" t="s">
        <v>1507</v>
      </c>
      <c r="M200" s="0" t="s">
        <v>1508</v>
      </c>
      <c r="N200" s="0" t="s">
        <v>1509</v>
      </c>
      <c r="S200" s="0" t="s">
        <v>1510</v>
      </c>
      <c r="Y200" s="0" t="s">
        <v>83</v>
      </c>
      <c r="AC200" s="0" t="s">
        <v>1185</v>
      </c>
      <c r="AG200" s="0" t="s">
        <v>1185</v>
      </c>
      <c r="AH200" s="0" t="s">
        <v>1511</v>
      </c>
      <c r="AI200" s="0" t="s">
        <v>127</v>
      </c>
      <c r="AO200" s="0" t="n">
        <v>12</v>
      </c>
    </row>
    <row r="201" customFormat="false" ht="15" hidden="true" customHeight="false" outlineLevel="0" collapsed="false">
      <c r="A201" s="0" t="s">
        <v>1512</v>
      </c>
      <c r="B201" s="0" t="s">
        <v>1513</v>
      </c>
      <c r="C201" s="0" t="s">
        <v>54</v>
      </c>
      <c r="E201" s="2" t="n">
        <v>45859.489166007</v>
      </c>
      <c r="F201" s="2" t="n">
        <v>45877.0834848264</v>
      </c>
      <c r="G201" s="0" t="s">
        <v>106</v>
      </c>
      <c r="K201" s="0" t="n">
        <v>0</v>
      </c>
      <c r="L201" s="0" t="s">
        <v>1514</v>
      </c>
      <c r="M201" s="0" t="s">
        <v>1515</v>
      </c>
      <c r="N201" s="0" t="s">
        <v>1516</v>
      </c>
      <c r="S201" s="0" t="s">
        <v>1517</v>
      </c>
      <c r="T201" s="0" t="s">
        <v>1518</v>
      </c>
      <c r="AC201" s="0" t="s">
        <v>325</v>
      </c>
      <c r="AO201" s="0" t="n">
        <v>4</v>
      </c>
    </row>
    <row r="202" customFormat="false" ht="15" hidden="true" customHeight="false" outlineLevel="0" collapsed="false">
      <c r="A202" s="0" t="s">
        <v>1519</v>
      </c>
      <c r="B202" s="0" t="s">
        <v>1520</v>
      </c>
      <c r="C202" s="0" t="s">
        <v>54</v>
      </c>
      <c r="E202" s="2" t="n">
        <v>45859.4691554051</v>
      </c>
      <c r="F202" s="2" t="n">
        <v>45876.2975851157</v>
      </c>
      <c r="G202" s="0" t="s">
        <v>106</v>
      </c>
      <c r="K202" s="0" t="n">
        <v>1</v>
      </c>
      <c r="L202" s="0" t="s">
        <v>1521</v>
      </c>
      <c r="M202" s="0" t="s">
        <v>1522</v>
      </c>
      <c r="N202" s="0" t="s">
        <v>1523</v>
      </c>
      <c r="S202" s="0" t="s">
        <v>1524</v>
      </c>
      <c r="T202" s="0" t="s">
        <v>1525</v>
      </c>
      <c r="U202" s="0" t="s">
        <v>1526</v>
      </c>
      <c r="Z202" s="0" t="n">
        <v>2</v>
      </c>
      <c r="AB202" s="0" t="s">
        <v>1527</v>
      </c>
      <c r="AC202" s="0" t="s">
        <v>1526</v>
      </c>
      <c r="AO202" s="0" t="n">
        <v>5</v>
      </c>
    </row>
    <row r="203" customFormat="false" ht="127.1" hidden="false" customHeight="false" outlineLevel="0" collapsed="false">
      <c r="A203" s="0" t="s">
        <v>1528</v>
      </c>
      <c r="B203" s="0" t="s">
        <v>1529</v>
      </c>
      <c r="C203" s="0" t="s">
        <v>264</v>
      </c>
      <c r="D203" s="3" t="s">
        <v>1530</v>
      </c>
      <c r="E203" s="2" t="n">
        <v>45859.4464845255</v>
      </c>
      <c r="F203" s="2" t="n">
        <v>45882.268507037</v>
      </c>
      <c r="G203" s="0" t="s">
        <v>56</v>
      </c>
      <c r="I203" s="0" t="s">
        <v>79</v>
      </c>
      <c r="K203" s="0" t="n">
        <v>0</v>
      </c>
      <c r="L203" s="0" t="s">
        <v>1531</v>
      </c>
      <c r="M203" s="0" t="s">
        <v>1532</v>
      </c>
      <c r="N203" s="0" t="s">
        <v>1533</v>
      </c>
      <c r="S203" s="0" t="s">
        <v>1534</v>
      </c>
      <c r="U203" s="0" t="s">
        <v>1526</v>
      </c>
      <c r="X203" s="0" t="s">
        <v>79</v>
      </c>
      <c r="Y203" s="0" t="s">
        <v>83</v>
      </c>
      <c r="Z203" s="0" t="n">
        <v>2</v>
      </c>
      <c r="AC203" s="0" t="s">
        <v>1526</v>
      </c>
      <c r="AG203" s="0" t="s">
        <v>1526</v>
      </c>
      <c r="AH203" s="0" t="s">
        <v>1535</v>
      </c>
      <c r="AI203" s="0" t="s">
        <v>127</v>
      </c>
      <c r="AJ203" s="0" t="s">
        <v>69</v>
      </c>
      <c r="AK203" s="0" t="s">
        <v>1536</v>
      </c>
      <c r="AL203" s="0" t="s">
        <v>1536</v>
      </c>
      <c r="AO203" s="0" t="n">
        <v>13</v>
      </c>
      <c r="AS203" s="4" t="n">
        <f aca="false">IF(ISBLANK(AG203),"",AG203/86400000 + DATE(1970,1,1))</f>
        <v>45859.0833333333</v>
      </c>
    </row>
    <row r="204" customFormat="false" ht="15" hidden="true" customHeight="false" outlineLevel="0" collapsed="false">
      <c r="A204" s="0" t="s">
        <v>1537</v>
      </c>
      <c r="B204" s="0" t="s">
        <v>1538</v>
      </c>
      <c r="C204" s="0" t="s">
        <v>54</v>
      </c>
      <c r="E204" s="2" t="n">
        <v>45859.4338684144</v>
      </c>
      <c r="F204" s="2" t="n">
        <v>45861.0834965625</v>
      </c>
      <c r="G204" s="0" t="s">
        <v>56</v>
      </c>
      <c r="K204" s="0" t="n">
        <v>1</v>
      </c>
      <c r="L204" s="0" t="s">
        <v>1531</v>
      </c>
      <c r="M204" s="0" t="s">
        <v>1539</v>
      </c>
      <c r="N204" s="0" t="s">
        <v>1540</v>
      </c>
      <c r="S204" s="0" t="s">
        <v>1541</v>
      </c>
      <c r="U204" s="0" t="s">
        <v>1526</v>
      </c>
      <c r="Z204" s="0" t="n">
        <v>2</v>
      </c>
      <c r="AB204" s="0" t="s">
        <v>136</v>
      </c>
      <c r="AC204" s="0" t="s">
        <v>1526</v>
      </c>
      <c r="AO204" s="0" t="n">
        <v>4</v>
      </c>
    </row>
    <row r="205" customFormat="false" ht="15" hidden="true" customHeight="false" outlineLevel="0" collapsed="false">
      <c r="A205" s="0" t="s">
        <v>1542</v>
      </c>
      <c r="B205" s="0" t="s">
        <v>1543</v>
      </c>
      <c r="C205" s="0" t="s">
        <v>54</v>
      </c>
      <c r="E205" s="2" t="n">
        <v>45859.3992463773</v>
      </c>
      <c r="F205" s="2" t="n">
        <v>45880.3532835301</v>
      </c>
      <c r="G205" s="0" t="s">
        <v>63</v>
      </c>
      <c r="K205" s="0" t="n">
        <v>1</v>
      </c>
      <c r="L205" s="0" t="s">
        <v>1544</v>
      </c>
      <c r="M205" s="0" t="s">
        <v>1545</v>
      </c>
      <c r="N205" s="0" t="s">
        <v>1546</v>
      </c>
      <c r="S205" s="0" t="s">
        <v>1547</v>
      </c>
      <c r="T205" s="0" t="s">
        <v>1548</v>
      </c>
      <c r="AB205" s="0" t="s">
        <v>1549</v>
      </c>
      <c r="AC205" s="0" t="s">
        <v>784</v>
      </c>
      <c r="AO205" s="0" t="n">
        <v>1</v>
      </c>
    </row>
    <row r="206" customFormat="false" ht="46.95" hidden="false" customHeight="false" outlineLevel="0" collapsed="false">
      <c r="A206" s="0" t="s">
        <v>1550</v>
      </c>
      <c r="B206" s="0" t="s">
        <v>1551</v>
      </c>
      <c r="C206" s="0" t="s">
        <v>264</v>
      </c>
      <c r="D206" s="3" t="s">
        <v>1552</v>
      </c>
      <c r="E206" s="2" t="n">
        <v>45859.3955790857</v>
      </c>
      <c r="F206" s="2" t="n">
        <v>45882.3042197917</v>
      </c>
      <c r="G206" s="0" t="s">
        <v>56</v>
      </c>
      <c r="I206" s="0" t="s">
        <v>79</v>
      </c>
      <c r="K206" s="0" t="n">
        <v>0</v>
      </c>
      <c r="L206" s="0" t="s">
        <v>1553</v>
      </c>
      <c r="M206" s="0" t="s">
        <v>1554</v>
      </c>
      <c r="N206" s="0" t="s">
        <v>1555</v>
      </c>
      <c r="S206" s="0" t="s">
        <v>1556</v>
      </c>
      <c r="Y206" s="0" t="s">
        <v>83</v>
      </c>
      <c r="AC206" s="0" t="s">
        <v>1526</v>
      </c>
      <c r="AD206" s="0" t="s">
        <v>1557</v>
      </c>
      <c r="AG206" s="0" t="s">
        <v>1526</v>
      </c>
      <c r="AH206" s="0" t="s">
        <v>1558</v>
      </c>
      <c r="AI206" s="0" t="s">
        <v>127</v>
      </c>
      <c r="AJ206" s="0" t="s">
        <v>69</v>
      </c>
      <c r="AK206" s="0" t="s">
        <v>1536</v>
      </c>
      <c r="AL206" s="0" t="s">
        <v>1536</v>
      </c>
      <c r="AO206" s="0" t="n">
        <v>13</v>
      </c>
      <c r="AS206" s="4" t="n">
        <f aca="false">IF(ISBLANK(AG206),"",AG206/86400000 + DATE(1970,1,1))</f>
        <v>45859.0833333333</v>
      </c>
    </row>
    <row r="207" customFormat="false" ht="15" hidden="true" customHeight="false" outlineLevel="0" collapsed="false">
      <c r="A207" s="0" t="s">
        <v>1559</v>
      </c>
      <c r="B207" s="0" t="s">
        <v>1560</v>
      </c>
      <c r="C207" s="0" t="s">
        <v>54</v>
      </c>
      <c r="E207" s="2" t="n">
        <v>45859.3796312963</v>
      </c>
      <c r="F207" s="2" t="n">
        <v>45862.3980787037</v>
      </c>
      <c r="G207" s="0" t="s">
        <v>106</v>
      </c>
      <c r="K207" s="0" t="n">
        <v>1</v>
      </c>
      <c r="L207" s="0" t="s">
        <v>1561</v>
      </c>
      <c r="M207" s="0" t="s">
        <v>1562</v>
      </c>
      <c r="N207" s="0" t="s">
        <v>1563</v>
      </c>
      <c r="S207" s="0" t="s">
        <v>1564</v>
      </c>
      <c r="AB207" s="0" t="s">
        <v>1565</v>
      </c>
      <c r="AO207" s="0" t="n">
        <v>0</v>
      </c>
    </row>
    <row r="208" customFormat="false" ht="150" hidden="true" customHeight="false" outlineLevel="0" collapsed="false">
      <c r="A208" s="0" t="s">
        <v>1566</v>
      </c>
      <c r="B208" s="0" t="s">
        <v>1567</v>
      </c>
      <c r="C208" s="0" t="s">
        <v>54</v>
      </c>
      <c r="D208" s="3" t="s">
        <v>1568</v>
      </c>
      <c r="E208" s="2" t="n">
        <v>45859.3627671296</v>
      </c>
      <c r="F208" s="2" t="n">
        <v>45875.4097633796</v>
      </c>
      <c r="G208" s="0" t="s">
        <v>63</v>
      </c>
      <c r="I208" s="0" t="s">
        <v>79</v>
      </c>
      <c r="K208" s="0" t="n">
        <v>0</v>
      </c>
      <c r="L208" s="0" t="s">
        <v>1569</v>
      </c>
      <c r="M208" s="0" t="s">
        <v>1570</v>
      </c>
      <c r="N208" s="0" t="s">
        <v>1571</v>
      </c>
      <c r="S208" s="0" t="s">
        <v>1572</v>
      </c>
      <c r="Y208" s="0" t="s">
        <v>83</v>
      </c>
      <c r="AC208" s="0" t="s">
        <v>1526</v>
      </c>
      <c r="AG208" s="0" t="s">
        <v>1185</v>
      </c>
      <c r="AH208" s="0" t="s">
        <v>1573</v>
      </c>
      <c r="AI208" s="0" t="s">
        <v>189</v>
      </c>
      <c r="AO208" s="0" t="n">
        <v>7</v>
      </c>
    </row>
    <row r="209" customFormat="false" ht="15" hidden="true" customHeight="false" outlineLevel="0" collapsed="false">
      <c r="A209" s="0" t="s">
        <v>1574</v>
      </c>
      <c r="B209" s="0" t="s">
        <v>1575</v>
      </c>
      <c r="C209" s="0" t="s">
        <v>54</v>
      </c>
      <c r="E209" s="2" t="n">
        <v>45859.3290260301</v>
      </c>
      <c r="F209" s="2" t="n">
        <v>45862.398099456</v>
      </c>
      <c r="G209" s="0" t="s">
        <v>106</v>
      </c>
      <c r="K209" s="0" t="n">
        <v>0</v>
      </c>
      <c r="L209" s="0" t="s">
        <v>1576</v>
      </c>
      <c r="M209" s="0" t="s">
        <v>1577</v>
      </c>
      <c r="N209" s="0" t="s">
        <v>1578</v>
      </c>
      <c r="S209" s="0" t="s">
        <v>1579</v>
      </c>
      <c r="AC209" s="0" t="s">
        <v>890</v>
      </c>
      <c r="AO209" s="0" t="n">
        <v>16</v>
      </c>
    </row>
    <row r="210" customFormat="false" ht="58.4" hidden="true" customHeight="false" outlineLevel="0" collapsed="false">
      <c r="A210" s="0" t="s">
        <v>1580</v>
      </c>
      <c r="B210" s="0" t="s">
        <v>1581</v>
      </c>
      <c r="C210" s="0" t="s">
        <v>54</v>
      </c>
      <c r="D210" s="3" t="s">
        <v>1582</v>
      </c>
      <c r="E210" s="2" t="n">
        <v>45859.3282508681</v>
      </c>
      <c r="F210" s="2" t="n">
        <v>45881.2875190278</v>
      </c>
      <c r="G210" s="0" t="s">
        <v>63</v>
      </c>
      <c r="I210" s="0" t="s">
        <v>79</v>
      </c>
      <c r="K210" s="0" t="n">
        <v>1</v>
      </c>
      <c r="L210" s="0" t="s">
        <v>1583</v>
      </c>
      <c r="M210" s="0" t="s">
        <v>1584</v>
      </c>
      <c r="N210" s="0" t="s">
        <v>1585</v>
      </c>
      <c r="S210" s="0" t="s">
        <v>1586</v>
      </c>
      <c r="Y210" s="0" t="s">
        <v>83</v>
      </c>
      <c r="AB210" s="0" t="s">
        <v>1079</v>
      </c>
      <c r="AG210" s="0" t="s">
        <v>1526</v>
      </c>
      <c r="AH210" s="0" t="s">
        <v>1587</v>
      </c>
      <c r="AO210" s="0" t="n">
        <v>8</v>
      </c>
    </row>
    <row r="211" customFormat="false" ht="58.4" hidden="false" customHeight="false" outlineLevel="0" collapsed="false">
      <c r="A211" s="0" t="s">
        <v>1588</v>
      </c>
      <c r="B211" s="0" t="s">
        <v>1589</v>
      </c>
      <c r="C211" s="0" t="s">
        <v>264</v>
      </c>
      <c r="D211" s="3" t="s">
        <v>1590</v>
      </c>
      <c r="E211" s="2" t="n">
        <v>45859.3039124769</v>
      </c>
      <c r="F211" s="2" t="n">
        <v>45870.2895428704</v>
      </c>
      <c r="G211" s="0" t="s">
        <v>56</v>
      </c>
      <c r="I211" s="0" t="s">
        <v>79</v>
      </c>
      <c r="K211" s="0" t="n">
        <v>0</v>
      </c>
      <c r="L211" s="0" t="s">
        <v>1591</v>
      </c>
      <c r="M211" s="0" t="s">
        <v>1592</v>
      </c>
      <c r="N211" s="0" t="s">
        <v>1593</v>
      </c>
      <c r="S211" s="0" t="s">
        <v>1594</v>
      </c>
      <c r="U211" s="0" t="s">
        <v>1595</v>
      </c>
      <c r="X211" s="0" t="s">
        <v>79</v>
      </c>
      <c r="Y211" s="0" t="s">
        <v>83</v>
      </c>
      <c r="Z211" s="0" t="n">
        <v>2</v>
      </c>
      <c r="AC211" s="0" t="s">
        <v>1595</v>
      </c>
      <c r="AD211" s="0" t="s">
        <v>1596</v>
      </c>
      <c r="AG211" s="0" t="s">
        <v>1526</v>
      </c>
      <c r="AH211" s="0" t="s">
        <v>1597</v>
      </c>
      <c r="AI211" s="0" t="s">
        <v>881</v>
      </c>
      <c r="AJ211" s="0" t="s">
        <v>530</v>
      </c>
      <c r="AK211" s="0" t="s">
        <v>740</v>
      </c>
      <c r="AL211" s="0" t="s">
        <v>604</v>
      </c>
      <c r="AO211" s="0" t="n">
        <v>13</v>
      </c>
      <c r="AS211" s="4" t="n">
        <f aca="false">IF(ISBLANK(AG211),"",AG211/86400000 + DATE(1970,1,1))</f>
        <v>45859.0833333333</v>
      </c>
    </row>
    <row r="212" customFormat="false" ht="15" hidden="true" customHeight="false" outlineLevel="0" collapsed="false">
      <c r="A212" s="0" t="s">
        <v>1598</v>
      </c>
      <c r="B212" s="0" t="s">
        <v>1599</v>
      </c>
      <c r="C212" s="0" t="s">
        <v>54</v>
      </c>
      <c r="E212" s="2" t="n">
        <v>45859.266526169</v>
      </c>
      <c r="F212" s="2" t="n">
        <v>45876.309810162</v>
      </c>
      <c r="G212" s="0" t="s">
        <v>106</v>
      </c>
      <c r="I212" s="0" t="s">
        <v>79</v>
      </c>
      <c r="K212" s="0" t="n">
        <v>1</v>
      </c>
      <c r="L212" s="0" t="s">
        <v>1600</v>
      </c>
      <c r="M212" s="0" t="s">
        <v>1601</v>
      </c>
      <c r="N212" s="0" t="s">
        <v>1602</v>
      </c>
      <c r="S212" s="0" t="s">
        <v>1603</v>
      </c>
      <c r="Y212" s="0" t="s">
        <v>83</v>
      </c>
      <c r="AB212" s="0" t="s">
        <v>842</v>
      </c>
      <c r="AC212" s="0" t="s">
        <v>1526</v>
      </c>
      <c r="AG212" s="0" t="s">
        <v>583</v>
      </c>
      <c r="AH212" s="0" t="s">
        <v>1604</v>
      </c>
      <c r="AI212" s="0" t="s">
        <v>1345</v>
      </c>
      <c r="AO212" s="0" t="n">
        <v>5</v>
      </c>
    </row>
    <row r="213" customFormat="false" ht="58.4" hidden="false" customHeight="false" outlineLevel="0" collapsed="false">
      <c r="A213" s="0" t="s">
        <v>1605</v>
      </c>
      <c r="B213" s="0" t="s">
        <v>1606</v>
      </c>
      <c r="C213" s="0" t="s">
        <v>264</v>
      </c>
      <c r="D213" s="3" t="s">
        <v>1607</v>
      </c>
      <c r="E213" s="2" t="n">
        <v>45858.3436556713</v>
      </c>
      <c r="F213" s="2" t="n">
        <v>45870.2919455671</v>
      </c>
      <c r="G213" s="0" t="s">
        <v>63</v>
      </c>
      <c r="I213" s="0" t="s">
        <v>79</v>
      </c>
      <c r="K213" s="0" t="n">
        <v>0</v>
      </c>
      <c r="L213" s="0" t="s">
        <v>1608</v>
      </c>
      <c r="M213" s="0" t="s">
        <v>1609</v>
      </c>
      <c r="N213" s="0" t="s">
        <v>1610</v>
      </c>
      <c r="S213" s="0" t="s">
        <v>1611</v>
      </c>
      <c r="Y213" s="0" t="s">
        <v>83</v>
      </c>
      <c r="AC213" s="0" t="s">
        <v>707</v>
      </c>
      <c r="AD213" s="0" t="s">
        <v>1612</v>
      </c>
      <c r="AG213" s="0" t="s">
        <v>707</v>
      </c>
      <c r="AH213" s="0" t="s">
        <v>1613</v>
      </c>
      <c r="AI213" s="0" t="s">
        <v>127</v>
      </c>
      <c r="AJ213" s="0" t="s">
        <v>530</v>
      </c>
      <c r="AK213" s="0" t="s">
        <v>871</v>
      </c>
      <c r="AL213" s="0" t="s">
        <v>871</v>
      </c>
      <c r="AO213" s="0" t="n">
        <v>13</v>
      </c>
      <c r="AS213" s="4" t="n">
        <f aca="false">IF(ISBLANK(AG213),"",AG213/86400000 + DATE(1970,1,1))</f>
        <v>45863.0833333333</v>
      </c>
    </row>
    <row r="214" customFormat="false" ht="104.2" hidden="false" customHeight="false" outlineLevel="0" collapsed="false">
      <c r="A214" s="0" t="s">
        <v>1614</v>
      </c>
      <c r="B214" s="0" t="s">
        <v>1615</v>
      </c>
      <c r="C214" s="0" t="s">
        <v>264</v>
      </c>
      <c r="D214" s="3" t="s">
        <v>1616</v>
      </c>
      <c r="E214" s="2" t="n">
        <v>45857.5950678357</v>
      </c>
      <c r="F214" s="2" t="n">
        <v>45882.2594081134</v>
      </c>
      <c r="G214" s="0" t="s">
        <v>56</v>
      </c>
      <c r="I214" s="0" t="s">
        <v>79</v>
      </c>
      <c r="K214" s="0" t="n">
        <v>0</v>
      </c>
      <c r="L214" s="0" t="s">
        <v>1617</v>
      </c>
      <c r="M214" s="0" t="s">
        <v>1618</v>
      </c>
      <c r="N214" s="0" t="s">
        <v>1619</v>
      </c>
      <c r="S214" s="0" t="s">
        <v>1620</v>
      </c>
      <c r="Y214" s="0" t="s">
        <v>83</v>
      </c>
      <c r="AD214" s="0" t="s">
        <v>1621</v>
      </c>
      <c r="AG214" s="0" t="s">
        <v>196</v>
      </c>
      <c r="AH214" s="0" t="s">
        <v>1622</v>
      </c>
      <c r="AJ214" s="0" t="s">
        <v>69</v>
      </c>
      <c r="AL214" s="0" t="s">
        <v>272</v>
      </c>
      <c r="AO214" s="0" t="n">
        <v>13</v>
      </c>
      <c r="AS214" s="4" t="n">
        <f aca="false">IF(ISBLANK(AG214),"",AG214/86400000 + DATE(1970,1,1))</f>
        <v>45877.0833333333</v>
      </c>
    </row>
    <row r="215" customFormat="false" ht="15" hidden="true" customHeight="false" outlineLevel="0" collapsed="false">
      <c r="A215" s="0" t="s">
        <v>1623</v>
      </c>
      <c r="B215" s="0" t="s">
        <v>1624</v>
      </c>
      <c r="C215" s="0" t="s">
        <v>54</v>
      </c>
      <c r="E215" s="2" t="n">
        <v>45857.5159943056</v>
      </c>
      <c r="F215" s="2" t="n">
        <v>45863.0840350231</v>
      </c>
      <c r="G215" s="0" t="s">
        <v>56</v>
      </c>
      <c r="K215" s="0" t="n">
        <v>0</v>
      </c>
      <c r="L215" s="0" t="s">
        <v>1625</v>
      </c>
      <c r="M215" s="0" t="s">
        <v>1626</v>
      </c>
      <c r="N215" s="0" t="s">
        <v>1627</v>
      </c>
      <c r="S215" s="0" t="s">
        <v>1628</v>
      </c>
      <c r="AC215" s="0" t="s">
        <v>1185</v>
      </c>
      <c r="AO215" s="0" t="n">
        <v>4</v>
      </c>
    </row>
    <row r="216" customFormat="false" ht="104.2" hidden="true" customHeight="false" outlineLevel="0" collapsed="false">
      <c r="A216" s="0" t="s">
        <v>1629</v>
      </c>
      <c r="B216" s="0" t="s">
        <v>1630</v>
      </c>
      <c r="C216" s="0" t="s">
        <v>54</v>
      </c>
      <c r="D216" s="3" t="s">
        <v>1631</v>
      </c>
      <c r="E216" s="2" t="n">
        <v>45857.309292338</v>
      </c>
      <c r="F216" s="2" t="n">
        <v>45876.3325966088</v>
      </c>
      <c r="G216" s="0" t="s">
        <v>106</v>
      </c>
      <c r="I216" s="0" t="s">
        <v>79</v>
      </c>
      <c r="K216" s="0" t="n">
        <v>0</v>
      </c>
      <c r="L216" s="0" t="s">
        <v>1632</v>
      </c>
      <c r="M216" s="0" t="s">
        <v>1633</v>
      </c>
      <c r="N216" s="0" t="s">
        <v>1634</v>
      </c>
      <c r="S216" s="0" t="s">
        <v>1635</v>
      </c>
      <c r="T216" s="0" t="s">
        <v>1636</v>
      </c>
      <c r="Y216" s="0" t="s">
        <v>83</v>
      </c>
      <c r="AD216" s="0" t="s">
        <v>1637</v>
      </c>
      <c r="AG216" s="0" t="s">
        <v>890</v>
      </c>
      <c r="AH216" s="0" t="s">
        <v>1638</v>
      </c>
      <c r="AO216" s="0" t="n">
        <v>8</v>
      </c>
    </row>
    <row r="217" customFormat="false" ht="15" hidden="true" customHeight="false" outlineLevel="0" collapsed="false">
      <c r="A217" s="0" t="s">
        <v>1639</v>
      </c>
      <c r="B217" s="0" t="s">
        <v>1640</v>
      </c>
      <c r="C217" s="0" t="s">
        <v>54</v>
      </c>
      <c r="E217" s="2" t="n">
        <v>45856.8530444676</v>
      </c>
      <c r="F217" s="2" t="n">
        <v>45862.3981504977</v>
      </c>
      <c r="G217" s="0" t="s">
        <v>106</v>
      </c>
      <c r="K217" s="0" t="n">
        <v>0</v>
      </c>
      <c r="L217" s="0" t="s">
        <v>1641</v>
      </c>
      <c r="M217" s="0" t="s">
        <v>1642</v>
      </c>
      <c r="N217" s="0" t="s">
        <v>1643</v>
      </c>
      <c r="S217" s="0" t="s">
        <v>1644</v>
      </c>
      <c r="AO217" s="0" t="n">
        <v>0</v>
      </c>
    </row>
    <row r="218" customFormat="false" ht="58.4" hidden="false" customHeight="false" outlineLevel="0" collapsed="false">
      <c r="A218" s="0" t="s">
        <v>1645</v>
      </c>
      <c r="B218" s="0" t="s">
        <v>1646</v>
      </c>
      <c r="C218" s="0" t="s">
        <v>264</v>
      </c>
      <c r="D218" s="3" t="s">
        <v>1647</v>
      </c>
      <c r="E218" s="2" t="n">
        <v>45856.7357511111</v>
      </c>
      <c r="F218" s="2" t="n">
        <v>45875.5604380787</v>
      </c>
      <c r="G218" s="0" t="s">
        <v>63</v>
      </c>
      <c r="K218" s="0" t="n">
        <v>0</v>
      </c>
      <c r="L218" s="0" t="s">
        <v>1648</v>
      </c>
      <c r="M218" s="0" t="s">
        <v>1649</v>
      </c>
      <c r="N218" s="0" t="s">
        <v>1650</v>
      </c>
      <c r="S218" s="0" t="s">
        <v>1651</v>
      </c>
      <c r="Y218" s="0" t="s">
        <v>83</v>
      </c>
      <c r="AD218" s="0" t="s">
        <v>1652</v>
      </c>
      <c r="AG218" s="0" t="s">
        <v>1653</v>
      </c>
      <c r="AH218" s="0" t="s">
        <v>1654</v>
      </c>
      <c r="AJ218" s="0" t="s">
        <v>325</v>
      </c>
      <c r="AL218" s="0" t="s">
        <v>1345</v>
      </c>
      <c r="AO218" s="0" t="n">
        <v>13</v>
      </c>
      <c r="AS218" s="4" t="n">
        <f aca="false">IF(ISBLANK(AG218),"",AG218/86400000 + DATE(1970,1,1))</f>
        <v>45865.0833333333</v>
      </c>
    </row>
    <row r="219" customFormat="false" ht="69.85" hidden="false" customHeight="false" outlineLevel="0" collapsed="false">
      <c r="A219" s="0" t="s">
        <v>1655</v>
      </c>
      <c r="B219" s="0" t="s">
        <v>1656</v>
      </c>
      <c r="C219" s="0" t="s">
        <v>264</v>
      </c>
      <c r="D219" s="3" t="s">
        <v>1657</v>
      </c>
      <c r="E219" s="2" t="n">
        <v>45856.5671278704</v>
      </c>
      <c r="F219" s="2" t="n">
        <v>45870.2807759375</v>
      </c>
      <c r="G219" s="0" t="s">
        <v>63</v>
      </c>
      <c r="I219" s="0" t="s">
        <v>79</v>
      </c>
      <c r="K219" s="0" t="n">
        <v>0</v>
      </c>
      <c r="L219" s="0" t="s">
        <v>1658</v>
      </c>
      <c r="M219" s="0" t="s">
        <v>1659</v>
      </c>
      <c r="N219" s="0" t="s">
        <v>1660</v>
      </c>
      <c r="S219" s="0" t="s">
        <v>1661</v>
      </c>
      <c r="T219" s="0" t="s">
        <v>1662</v>
      </c>
      <c r="Y219" s="0" t="s">
        <v>83</v>
      </c>
      <c r="AD219" s="0" t="s">
        <v>1663</v>
      </c>
      <c r="AG219" s="0" t="s">
        <v>707</v>
      </c>
      <c r="AH219" s="0" t="s">
        <v>1664</v>
      </c>
      <c r="AJ219" s="0" t="s">
        <v>530</v>
      </c>
      <c r="AL219" s="0" t="s">
        <v>871</v>
      </c>
      <c r="AO219" s="0" t="n">
        <v>13</v>
      </c>
      <c r="AS219" s="4" t="n">
        <f aca="false">IF(ISBLANK(AG219),"",AG219/86400000 + DATE(1970,1,1))</f>
        <v>45863.0833333333</v>
      </c>
    </row>
    <row r="220" customFormat="false" ht="35.5" hidden="false" customHeight="false" outlineLevel="0" collapsed="false">
      <c r="A220" s="0" t="s">
        <v>1665</v>
      </c>
      <c r="B220" s="0" t="s">
        <v>1666</v>
      </c>
      <c r="C220" s="0" t="s">
        <v>264</v>
      </c>
      <c r="D220" s="3" t="s">
        <v>1667</v>
      </c>
      <c r="E220" s="2" t="n">
        <v>45856.472837419</v>
      </c>
      <c r="F220" s="2" t="n">
        <v>45875.5511503704</v>
      </c>
      <c r="G220" s="0" t="s">
        <v>63</v>
      </c>
      <c r="I220" s="0" t="s">
        <v>79</v>
      </c>
      <c r="K220" s="0" t="n">
        <v>0</v>
      </c>
      <c r="L220" s="0" t="s">
        <v>1668</v>
      </c>
      <c r="M220" s="0" t="s">
        <v>1669</v>
      </c>
      <c r="N220" s="0" t="s">
        <v>1670</v>
      </c>
      <c r="S220" s="0" t="s">
        <v>127</v>
      </c>
      <c r="Y220" s="0" t="s">
        <v>83</v>
      </c>
      <c r="AG220" s="0" t="s">
        <v>1595</v>
      </c>
      <c r="AH220" s="0" t="s">
        <v>1671</v>
      </c>
      <c r="AJ220" s="0" t="s">
        <v>325</v>
      </c>
      <c r="AL220" s="0" t="s">
        <v>999</v>
      </c>
      <c r="AO220" s="0" t="n">
        <v>13</v>
      </c>
      <c r="AS220" s="4" t="n">
        <f aca="false">IF(ISBLANK(AG220),"",AG220/86400000 + DATE(1970,1,1))</f>
        <v>45856.0833333333</v>
      </c>
    </row>
    <row r="221" customFormat="false" ht="58.4" hidden="true" customHeight="false" outlineLevel="0" collapsed="false">
      <c r="A221" s="0" t="s">
        <v>1672</v>
      </c>
      <c r="B221" s="0" t="s">
        <v>1673</v>
      </c>
      <c r="C221" s="0" t="s">
        <v>54</v>
      </c>
      <c r="D221" s="3" t="s">
        <v>1674</v>
      </c>
      <c r="E221" s="2" t="n">
        <v>45856.4608580903</v>
      </c>
      <c r="F221" s="2" t="n">
        <v>45874.417737257</v>
      </c>
      <c r="G221" s="0" t="s">
        <v>106</v>
      </c>
      <c r="K221" s="0" t="n">
        <v>1</v>
      </c>
      <c r="L221" s="0" t="s">
        <v>1675</v>
      </c>
      <c r="M221" s="0" t="s">
        <v>1676</v>
      </c>
      <c r="N221" s="0" t="s">
        <v>1677</v>
      </c>
      <c r="S221" s="0" t="s">
        <v>1678</v>
      </c>
      <c r="U221" s="0" t="s">
        <v>1595</v>
      </c>
      <c r="AB221" s="0" t="s">
        <v>1218</v>
      </c>
      <c r="AD221" s="0" t="s">
        <v>1679</v>
      </c>
      <c r="AO221" s="0" t="n">
        <v>9</v>
      </c>
    </row>
    <row r="222" customFormat="false" ht="15" hidden="true" customHeight="false" outlineLevel="0" collapsed="false">
      <c r="A222" s="0" t="s">
        <v>1680</v>
      </c>
      <c r="B222" s="0" t="s">
        <v>1681</v>
      </c>
      <c r="C222" s="0" t="s">
        <v>54</v>
      </c>
      <c r="E222" s="2" t="n">
        <v>45856.4041304745</v>
      </c>
      <c r="F222" s="2" t="n">
        <v>45862.0839720833</v>
      </c>
      <c r="G222" s="0" t="s">
        <v>56</v>
      </c>
      <c r="K222" s="0" t="n">
        <v>0</v>
      </c>
      <c r="L222" s="0" t="s">
        <v>1682</v>
      </c>
      <c r="M222" s="0" t="s">
        <v>1683</v>
      </c>
      <c r="N222" s="0" t="s">
        <v>1684</v>
      </c>
      <c r="S222" s="0" t="s">
        <v>1685</v>
      </c>
      <c r="AC222" s="0" t="s">
        <v>890</v>
      </c>
      <c r="AO222" s="0" t="n">
        <v>4</v>
      </c>
    </row>
    <row r="223" customFormat="false" ht="58.4" hidden="false" customHeight="false" outlineLevel="0" collapsed="false">
      <c r="A223" s="0" t="s">
        <v>1686</v>
      </c>
      <c r="B223" s="0" t="s">
        <v>1687</v>
      </c>
      <c r="C223" s="0" t="s">
        <v>264</v>
      </c>
      <c r="D223" s="3" t="s">
        <v>1688</v>
      </c>
      <c r="E223" s="2" t="n">
        <v>45856.402430382</v>
      </c>
      <c r="F223" s="2" t="n">
        <v>45882.2892254745</v>
      </c>
      <c r="G223" s="0" t="s">
        <v>106</v>
      </c>
      <c r="I223" s="0" t="s">
        <v>79</v>
      </c>
      <c r="K223" s="0" t="n">
        <v>0</v>
      </c>
      <c r="L223" s="0" t="s">
        <v>1689</v>
      </c>
      <c r="M223" s="0" t="s">
        <v>1690</v>
      </c>
      <c r="N223" s="0" t="s">
        <v>1691</v>
      </c>
      <c r="S223" s="0" t="s">
        <v>1692</v>
      </c>
      <c r="T223" s="0" t="s">
        <v>1693</v>
      </c>
      <c r="Y223" s="0" t="s">
        <v>83</v>
      </c>
      <c r="AD223" s="0" t="s">
        <v>1694</v>
      </c>
      <c r="AG223" s="0" t="s">
        <v>890</v>
      </c>
      <c r="AH223" s="0" t="s">
        <v>1695</v>
      </c>
      <c r="AJ223" s="0" t="s">
        <v>69</v>
      </c>
      <c r="AL223" s="0" t="s">
        <v>1308</v>
      </c>
      <c r="AO223" s="0" t="n">
        <v>13</v>
      </c>
      <c r="AS223" s="4" t="n">
        <f aca="false">IF(ISBLANK(AG223),"",AG223/86400000 + DATE(1970,1,1))</f>
        <v>45860.0833333333</v>
      </c>
    </row>
    <row r="224" customFormat="false" ht="15" hidden="true" customHeight="false" outlineLevel="0" collapsed="false">
      <c r="A224" s="0" t="s">
        <v>1696</v>
      </c>
      <c r="B224" s="0" t="s">
        <v>1697</v>
      </c>
      <c r="C224" s="0" t="s">
        <v>54</v>
      </c>
      <c r="E224" s="2" t="n">
        <v>45856.3298714005</v>
      </c>
      <c r="F224" s="2" t="n">
        <v>45862.3983038542</v>
      </c>
      <c r="G224" s="0" t="s">
        <v>106</v>
      </c>
      <c r="K224" s="0" t="n">
        <v>0</v>
      </c>
      <c r="L224" s="0" t="s">
        <v>1698</v>
      </c>
      <c r="M224" s="0" t="s">
        <v>1699</v>
      </c>
      <c r="N224" s="0" t="s">
        <v>1700</v>
      </c>
      <c r="S224" s="0" t="s">
        <v>1701</v>
      </c>
      <c r="AC224" s="0" t="s">
        <v>1595</v>
      </c>
      <c r="AO224" s="0" t="n">
        <v>4</v>
      </c>
    </row>
    <row r="225" customFormat="false" ht="58.4" hidden="true" customHeight="false" outlineLevel="0" collapsed="false">
      <c r="A225" s="0" t="s">
        <v>1702</v>
      </c>
      <c r="B225" s="0" t="s">
        <v>1703</v>
      </c>
      <c r="C225" s="0" t="s">
        <v>54</v>
      </c>
      <c r="D225" s="3" t="s">
        <v>1704</v>
      </c>
      <c r="E225" s="2" t="n">
        <v>45856.3225794444</v>
      </c>
      <c r="F225" s="2" t="n">
        <v>45876.3307016435</v>
      </c>
      <c r="G225" s="0" t="s">
        <v>106</v>
      </c>
      <c r="I225" s="0" t="s">
        <v>79</v>
      </c>
      <c r="K225" s="0" t="n">
        <v>1</v>
      </c>
      <c r="L225" s="0" t="s">
        <v>1705</v>
      </c>
      <c r="M225" s="0" t="s">
        <v>1706</v>
      </c>
      <c r="N225" s="0" t="s">
        <v>1707</v>
      </c>
      <c r="S225" s="0" t="s">
        <v>1708</v>
      </c>
      <c r="U225" s="0" t="s">
        <v>1595</v>
      </c>
      <c r="Y225" s="0" t="s">
        <v>83</v>
      </c>
      <c r="AB225" s="0" t="s">
        <v>1709</v>
      </c>
      <c r="AG225" s="0" t="s">
        <v>1595</v>
      </c>
      <c r="AH225" s="0" t="s">
        <v>1710</v>
      </c>
      <c r="AO225" s="0" t="n">
        <v>8</v>
      </c>
    </row>
    <row r="226" customFormat="false" ht="15" hidden="true" customHeight="false" outlineLevel="0" collapsed="false">
      <c r="A226" s="0" t="s">
        <v>1711</v>
      </c>
      <c r="B226" s="0" t="s">
        <v>1712</v>
      </c>
      <c r="C226" s="0" t="s">
        <v>54</v>
      </c>
      <c r="E226" s="2" t="n">
        <v>45856.3201824884</v>
      </c>
      <c r="F226" s="2" t="n">
        <v>45876.3214416204</v>
      </c>
      <c r="G226" s="0" t="s">
        <v>106</v>
      </c>
      <c r="I226" s="0" t="s">
        <v>79</v>
      </c>
      <c r="K226" s="0" t="n">
        <v>0</v>
      </c>
      <c r="L226" s="0" t="s">
        <v>1713</v>
      </c>
      <c r="M226" s="0" t="s">
        <v>1714</v>
      </c>
      <c r="N226" s="0" t="s">
        <v>1715</v>
      </c>
      <c r="S226" s="0" t="s">
        <v>1716</v>
      </c>
      <c r="Y226" s="0" t="s">
        <v>83</v>
      </c>
      <c r="AC226" s="0" t="s">
        <v>325</v>
      </c>
      <c r="AG226" s="0" t="s">
        <v>325</v>
      </c>
      <c r="AH226" s="0" t="s">
        <v>1717</v>
      </c>
      <c r="AI226" s="0" t="s">
        <v>127</v>
      </c>
      <c r="AO226" s="0" t="n">
        <v>5</v>
      </c>
    </row>
    <row r="227" customFormat="false" ht="15" hidden="true" customHeight="false" outlineLevel="0" collapsed="false">
      <c r="A227" s="0" t="s">
        <v>1718</v>
      </c>
      <c r="B227" s="0" t="s">
        <v>1719</v>
      </c>
      <c r="C227" s="0" t="s">
        <v>54</v>
      </c>
      <c r="E227" s="2" t="n">
        <v>45856.3103458333</v>
      </c>
      <c r="F227" s="2" t="n">
        <v>45874.0842386921</v>
      </c>
      <c r="G227" s="0" t="s">
        <v>56</v>
      </c>
      <c r="I227" s="0" t="s">
        <v>79</v>
      </c>
      <c r="K227" s="0" t="n">
        <v>2</v>
      </c>
      <c r="L227" s="0" t="s">
        <v>1720</v>
      </c>
      <c r="M227" s="0" t="s">
        <v>1721</v>
      </c>
      <c r="N227" s="0" t="s">
        <v>1722</v>
      </c>
      <c r="S227" s="0" t="s">
        <v>1723</v>
      </c>
      <c r="Y227" s="0" t="s">
        <v>83</v>
      </c>
      <c r="AG227" s="0" t="s">
        <v>890</v>
      </c>
      <c r="AH227" s="0" t="s">
        <v>1724</v>
      </c>
      <c r="AO227" s="0" t="n">
        <v>6</v>
      </c>
    </row>
    <row r="228" customFormat="false" ht="92.75" hidden="false" customHeight="false" outlineLevel="0" collapsed="false">
      <c r="A228" s="0" t="s">
        <v>1725</v>
      </c>
      <c r="B228" s="0" t="s">
        <v>1726</v>
      </c>
      <c r="C228" s="0" t="s">
        <v>264</v>
      </c>
      <c r="D228" s="3" t="s">
        <v>1727</v>
      </c>
      <c r="E228" s="2" t="n">
        <v>45856.2596864005</v>
      </c>
      <c r="F228" s="2" t="n">
        <v>45875.5461955093</v>
      </c>
      <c r="G228" s="0" t="s">
        <v>56</v>
      </c>
      <c r="K228" s="0" t="n">
        <v>0</v>
      </c>
      <c r="L228" s="0" t="s">
        <v>1728</v>
      </c>
      <c r="M228" s="0" t="s">
        <v>1729</v>
      </c>
      <c r="N228" s="0" t="s">
        <v>1730</v>
      </c>
      <c r="S228" s="0" t="s">
        <v>1731</v>
      </c>
      <c r="T228" s="0" t="s">
        <v>1732</v>
      </c>
      <c r="Y228" s="0" t="s">
        <v>83</v>
      </c>
      <c r="AD228" s="0" t="s">
        <v>1733</v>
      </c>
      <c r="AG228" s="0" t="s">
        <v>890</v>
      </c>
      <c r="AH228" s="0" t="s">
        <v>1734</v>
      </c>
      <c r="AJ228" s="0" t="s">
        <v>325</v>
      </c>
      <c r="AL228" s="0" t="s">
        <v>803</v>
      </c>
      <c r="AO228" s="0" t="n">
        <v>13</v>
      </c>
      <c r="AS228" s="4" t="n">
        <f aca="false">IF(ISBLANK(AG228),"",AG228/86400000 + DATE(1970,1,1))</f>
        <v>45860.0833333333</v>
      </c>
    </row>
    <row r="229" customFormat="false" ht="15" hidden="true" customHeight="false" outlineLevel="0" collapsed="false">
      <c r="A229" s="0" t="s">
        <v>1735</v>
      </c>
      <c r="B229" s="0" t="s">
        <v>1736</v>
      </c>
      <c r="C229" s="0" t="s">
        <v>54</v>
      </c>
      <c r="E229" s="2" t="n">
        <v>45856.2557393287</v>
      </c>
      <c r="F229" s="2" t="n">
        <v>45862.3983481945</v>
      </c>
      <c r="G229" s="0" t="s">
        <v>106</v>
      </c>
      <c r="M229" s="0" t="s">
        <v>1737</v>
      </c>
      <c r="T229" s="0" t="s">
        <v>1738</v>
      </c>
      <c r="AO229" s="0" t="n">
        <v>0</v>
      </c>
    </row>
    <row r="230" customFormat="false" ht="58.4" hidden="true" customHeight="false" outlineLevel="0" collapsed="false">
      <c r="A230" s="0" t="s">
        <v>1739</v>
      </c>
      <c r="B230" s="0" t="s">
        <v>1740</v>
      </c>
      <c r="C230" s="0" t="s">
        <v>54</v>
      </c>
      <c r="D230" s="3" t="s">
        <v>1741</v>
      </c>
      <c r="E230" s="2" t="n">
        <v>45855.5358573495</v>
      </c>
      <c r="F230" s="2" t="n">
        <v>45881.5367720139</v>
      </c>
      <c r="G230" s="0" t="s">
        <v>106</v>
      </c>
      <c r="I230" s="0" t="s">
        <v>79</v>
      </c>
      <c r="K230" s="0" t="n">
        <v>2</v>
      </c>
      <c r="L230" s="0" t="s">
        <v>1742</v>
      </c>
      <c r="M230" s="0" t="s">
        <v>1743</v>
      </c>
      <c r="N230" s="0" t="s">
        <v>1744</v>
      </c>
      <c r="S230" s="0" t="s">
        <v>1745</v>
      </c>
      <c r="Y230" s="0" t="s">
        <v>83</v>
      </c>
      <c r="AC230" s="0" t="s">
        <v>1185</v>
      </c>
      <c r="AD230" s="0" t="s">
        <v>1746</v>
      </c>
      <c r="AG230" s="0" t="s">
        <v>530</v>
      </c>
      <c r="AH230" s="0" t="s">
        <v>1747</v>
      </c>
      <c r="AI230" s="0" t="s">
        <v>709</v>
      </c>
      <c r="AO230" s="0" t="n">
        <v>8</v>
      </c>
    </row>
    <row r="231" customFormat="false" ht="15" hidden="true" customHeight="false" outlineLevel="0" collapsed="false">
      <c r="A231" s="0" t="s">
        <v>1748</v>
      </c>
      <c r="B231" s="0" t="s">
        <v>1749</v>
      </c>
      <c r="C231" s="0" t="s">
        <v>54</v>
      </c>
      <c r="E231" s="2" t="n">
        <v>45855.5085197917</v>
      </c>
      <c r="F231" s="2" t="n">
        <v>45869.0841446065</v>
      </c>
      <c r="G231" s="0" t="s">
        <v>56</v>
      </c>
      <c r="I231" s="0" t="s">
        <v>79</v>
      </c>
      <c r="K231" s="0" t="n">
        <v>0</v>
      </c>
      <c r="L231" s="0" t="s">
        <v>1750</v>
      </c>
      <c r="M231" s="0" t="s">
        <v>1751</v>
      </c>
      <c r="N231" s="0" t="s">
        <v>1752</v>
      </c>
      <c r="S231" s="0" t="s">
        <v>1753</v>
      </c>
      <c r="U231" s="0" t="s">
        <v>1754</v>
      </c>
      <c r="Y231" s="0" t="s">
        <v>83</v>
      </c>
      <c r="Z231" s="0" t="n">
        <v>3</v>
      </c>
      <c r="AG231" s="0" t="s">
        <v>1754</v>
      </c>
      <c r="AH231" s="0" t="s">
        <v>1755</v>
      </c>
      <c r="AO231" s="0" t="n">
        <v>6</v>
      </c>
    </row>
    <row r="232" customFormat="false" ht="104.2" hidden="true" customHeight="false" outlineLevel="0" collapsed="false">
      <c r="A232" s="0" t="s">
        <v>1756</v>
      </c>
      <c r="B232" s="0" t="s">
        <v>1757</v>
      </c>
      <c r="C232" s="0" t="s">
        <v>54</v>
      </c>
      <c r="D232" s="3" t="s">
        <v>1758</v>
      </c>
      <c r="E232" s="2" t="n">
        <v>45855.507950625</v>
      </c>
      <c r="F232" s="2" t="n">
        <v>45876.4178396759</v>
      </c>
      <c r="G232" s="0" t="s">
        <v>56</v>
      </c>
      <c r="I232" s="0" t="s">
        <v>79</v>
      </c>
      <c r="L232" s="0" t="s">
        <v>1759</v>
      </c>
      <c r="M232" s="0" t="s">
        <v>1760</v>
      </c>
      <c r="N232" s="0" t="s">
        <v>1761</v>
      </c>
      <c r="S232" s="0" t="s">
        <v>1762</v>
      </c>
      <c r="X232" s="0" t="s">
        <v>79</v>
      </c>
      <c r="Y232" s="0" t="s">
        <v>83</v>
      </c>
      <c r="AC232" s="0" t="s">
        <v>468</v>
      </c>
      <c r="AD232" s="0" t="s">
        <v>1763</v>
      </c>
      <c r="AG232" s="0" t="s">
        <v>468</v>
      </c>
      <c r="AH232" s="0" t="s">
        <v>1764</v>
      </c>
      <c r="AI232" s="0" t="s">
        <v>127</v>
      </c>
      <c r="AO232" s="0" t="n">
        <v>8</v>
      </c>
    </row>
    <row r="233" customFormat="false" ht="58.4" hidden="false" customHeight="false" outlineLevel="0" collapsed="false">
      <c r="A233" s="0" t="s">
        <v>1765</v>
      </c>
      <c r="B233" s="0" t="s">
        <v>1766</v>
      </c>
      <c r="C233" s="0" t="s">
        <v>264</v>
      </c>
      <c r="D233" s="3" t="s">
        <v>1767</v>
      </c>
      <c r="E233" s="2" t="n">
        <v>45855.5019793634</v>
      </c>
      <c r="F233" s="2" t="n">
        <v>45882.3213623148</v>
      </c>
      <c r="G233" s="0" t="s">
        <v>106</v>
      </c>
      <c r="I233" s="0" t="s">
        <v>79</v>
      </c>
      <c r="K233" s="0" t="n">
        <v>0</v>
      </c>
      <c r="L233" s="0" t="s">
        <v>1768</v>
      </c>
      <c r="M233" s="0" t="s">
        <v>1769</v>
      </c>
      <c r="N233" s="0" t="s">
        <v>1770</v>
      </c>
      <c r="S233" s="0" t="s">
        <v>1771</v>
      </c>
      <c r="Y233" s="0" t="s">
        <v>83</v>
      </c>
      <c r="AC233" s="0" t="s">
        <v>1595</v>
      </c>
      <c r="AG233" s="0" t="s">
        <v>707</v>
      </c>
      <c r="AH233" s="0" t="s">
        <v>1772</v>
      </c>
      <c r="AI233" s="0" t="s">
        <v>871</v>
      </c>
      <c r="AJ233" s="0" t="s">
        <v>69</v>
      </c>
      <c r="AK233" s="0" t="s">
        <v>1773</v>
      </c>
      <c r="AL233" s="0" t="s">
        <v>999</v>
      </c>
      <c r="AO233" s="0" t="n">
        <v>13</v>
      </c>
      <c r="AS233" s="4" t="n">
        <f aca="false">IF(ISBLANK(AG233),"",AG233/86400000 + DATE(1970,1,1))</f>
        <v>45863.0833333333</v>
      </c>
    </row>
    <row r="234" customFormat="false" ht="15" hidden="true" customHeight="false" outlineLevel="0" collapsed="false">
      <c r="A234" s="0" t="s">
        <v>1774</v>
      </c>
      <c r="B234" s="0" t="s">
        <v>1775</v>
      </c>
      <c r="C234" s="0" t="s">
        <v>54</v>
      </c>
      <c r="D234" s="0" t="s">
        <v>179</v>
      </c>
      <c r="E234" s="2" t="n">
        <v>45855.499595463</v>
      </c>
      <c r="F234" s="2" t="n">
        <v>45874.4593601968</v>
      </c>
      <c r="G234" s="0" t="s">
        <v>56</v>
      </c>
      <c r="M234" s="0" t="s">
        <v>1776</v>
      </c>
      <c r="AO234" s="0" t="n">
        <v>0</v>
      </c>
    </row>
    <row r="235" customFormat="false" ht="35.5" hidden="false" customHeight="false" outlineLevel="0" collapsed="false">
      <c r="A235" s="0" t="s">
        <v>1777</v>
      </c>
      <c r="B235" s="0" t="s">
        <v>1778</v>
      </c>
      <c r="C235" s="0" t="s">
        <v>264</v>
      </c>
      <c r="D235" s="3" t="s">
        <v>1779</v>
      </c>
      <c r="E235" s="2" t="n">
        <v>45855.4987951968</v>
      </c>
      <c r="F235" s="2" t="n">
        <v>45877.5319347338</v>
      </c>
      <c r="G235" s="0" t="s">
        <v>56</v>
      </c>
      <c r="I235" s="0" t="s">
        <v>79</v>
      </c>
      <c r="K235" s="0" t="n">
        <v>1</v>
      </c>
      <c r="L235" s="0" t="s">
        <v>1780</v>
      </c>
      <c r="M235" s="0" t="s">
        <v>1781</v>
      </c>
      <c r="N235" s="0" t="s">
        <v>1782</v>
      </c>
      <c r="S235" s="0" t="s">
        <v>1783</v>
      </c>
      <c r="Y235" s="0" t="s">
        <v>83</v>
      </c>
      <c r="AB235" s="0" t="s">
        <v>1784</v>
      </c>
      <c r="AG235" s="0" t="s">
        <v>1526</v>
      </c>
      <c r="AH235" s="0" t="s">
        <v>1785</v>
      </c>
      <c r="AJ235" s="0" t="s">
        <v>530</v>
      </c>
      <c r="AL235" s="0" t="s">
        <v>604</v>
      </c>
      <c r="AO235" s="0" t="n">
        <v>13</v>
      </c>
      <c r="AS235" s="4" t="n">
        <f aca="false">IF(ISBLANK(AG235),"",AG235/86400000 + DATE(1970,1,1))</f>
        <v>45859.0833333333</v>
      </c>
    </row>
    <row r="236" customFormat="false" ht="15" hidden="true" customHeight="false" outlineLevel="0" collapsed="false">
      <c r="A236" s="0" t="s">
        <v>1786</v>
      </c>
      <c r="B236" s="0" t="s">
        <v>178</v>
      </c>
      <c r="C236" s="0" t="s">
        <v>54</v>
      </c>
      <c r="D236" s="0" t="s">
        <v>1787</v>
      </c>
      <c r="E236" s="2" t="n">
        <v>45855.4525567824</v>
      </c>
      <c r="F236" s="2" t="n">
        <v>45856.5563312037</v>
      </c>
      <c r="G236" s="0" t="s">
        <v>56</v>
      </c>
      <c r="M236" s="0" t="s">
        <v>1788</v>
      </c>
      <c r="AO236" s="0" t="n">
        <v>1</v>
      </c>
    </row>
    <row r="237" customFormat="false" ht="15" hidden="true" customHeight="false" outlineLevel="0" collapsed="false">
      <c r="A237" s="0" t="s">
        <v>1789</v>
      </c>
      <c r="B237" s="0" t="s">
        <v>1790</v>
      </c>
      <c r="C237" s="0" t="s">
        <v>54</v>
      </c>
      <c r="E237" s="2" t="n">
        <v>45855.4454490162</v>
      </c>
      <c r="F237" s="2" t="n">
        <v>45876.3113442824</v>
      </c>
      <c r="G237" s="0" t="s">
        <v>106</v>
      </c>
      <c r="I237" s="0" t="s">
        <v>79</v>
      </c>
      <c r="K237" s="0" t="n">
        <v>1</v>
      </c>
      <c r="L237" s="0" t="s">
        <v>1791</v>
      </c>
      <c r="M237" s="0" t="s">
        <v>1792</v>
      </c>
      <c r="N237" s="0" t="s">
        <v>1793</v>
      </c>
      <c r="S237" s="0" t="s">
        <v>1794</v>
      </c>
      <c r="T237" s="0" t="s">
        <v>1795</v>
      </c>
      <c r="Y237" s="0" t="s">
        <v>83</v>
      </c>
      <c r="AB237" s="0" t="s">
        <v>842</v>
      </c>
      <c r="AC237" s="0" t="s">
        <v>890</v>
      </c>
      <c r="AG237" s="0" t="s">
        <v>583</v>
      </c>
      <c r="AH237" s="0" t="s">
        <v>1796</v>
      </c>
      <c r="AI237" s="0" t="s">
        <v>709</v>
      </c>
      <c r="AO237" s="0" t="n">
        <v>5</v>
      </c>
    </row>
    <row r="238" customFormat="false" ht="58.4" hidden="false" customHeight="false" outlineLevel="0" collapsed="false">
      <c r="A238" s="0" t="s">
        <v>1797</v>
      </c>
      <c r="B238" s="0" t="s">
        <v>1798</v>
      </c>
      <c r="C238" s="0" t="s">
        <v>264</v>
      </c>
      <c r="D238" s="3" t="s">
        <v>1799</v>
      </c>
      <c r="E238" s="2" t="n">
        <v>45855.4372886227</v>
      </c>
      <c r="F238" s="2" t="n">
        <v>45870.2789812384</v>
      </c>
      <c r="G238" s="0" t="s">
        <v>63</v>
      </c>
      <c r="I238" s="0" t="s">
        <v>79</v>
      </c>
      <c r="K238" s="0" t="n">
        <v>1</v>
      </c>
      <c r="L238" s="0" t="s">
        <v>1800</v>
      </c>
      <c r="M238" s="0" t="s">
        <v>1801</v>
      </c>
      <c r="N238" s="0" t="s">
        <v>1802</v>
      </c>
      <c r="S238" s="0" t="s">
        <v>1803</v>
      </c>
      <c r="T238" s="0" t="s">
        <v>1804</v>
      </c>
      <c r="Y238" s="0" t="s">
        <v>83</v>
      </c>
      <c r="AB238" s="0" t="s">
        <v>136</v>
      </c>
      <c r="AD238" s="0" t="s">
        <v>1805</v>
      </c>
      <c r="AG238" s="0" t="s">
        <v>1185</v>
      </c>
      <c r="AH238" s="0" t="s">
        <v>1806</v>
      </c>
      <c r="AJ238" s="0" t="s">
        <v>530</v>
      </c>
      <c r="AL238" s="0" t="s">
        <v>709</v>
      </c>
      <c r="AO238" s="0" t="n">
        <v>13</v>
      </c>
      <c r="AS238" s="4" t="n">
        <f aca="false">IF(ISBLANK(AG238),"",AG238/86400000 + DATE(1970,1,1))</f>
        <v>45861.0833333333</v>
      </c>
    </row>
    <row r="239" customFormat="false" ht="92.75" hidden="true" customHeight="false" outlineLevel="0" collapsed="false">
      <c r="A239" s="0" t="s">
        <v>1807</v>
      </c>
      <c r="B239" s="0" t="s">
        <v>1808</v>
      </c>
      <c r="C239" s="0" t="s">
        <v>54</v>
      </c>
      <c r="D239" s="3" t="s">
        <v>1809</v>
      </c>
      <c r="E239" s="2" t="n">
        <v>45855.3607162269</v>
      </c>
      <c r="F239" s="2" t="n">
        <v>45874.4381077662</v>
      </c>
      <c r="G239" s="0" t="s">
        <v>63</v>
      </c>
      <c r="I239" s="0" t="s">
        <v>79</v>
      </c>
      <c r="K239" s="0" t="n">
        <v>0</v>
      </c>
      <c r="L239" s="0" t="s">
        <v>1810</v>
      </c>
      <c r="M239" s="0" t="s">
        <v>1811</v>
      </c>
      <c r="N239" s="0" t="s">
        <v>1812</v>
      </c>
      <c r="S239" s="0" t="s">
        <v>1813</v>
      </c>
      <c r="Y239" s="0" t="s">
        <v>83</v>
      </c>
      <c r="AG239" s="0" t="s">
        <v>1046</v>
      </c>
      <c r="AH239" s="0" t="s">
        <v>1814</v>
      </c>
      <c r="AO239" s="0" t="n">
        <v>9</v>
      </c>
    </row>
    <row r="240" customFormat="false" ht="58.4" hidden="true" customHeight="false" outlineLevel="0" collapsed="false">
      <c r="A240" s="0" t="s">
        <v>1815</v>
      </c>
      <c r="B240" s="0" t="s">
        <v>1816</v>
      </c>
      <c r="C240" s="0" t="s">
        <v>54</v>
      </c>
      <c r="D240" s="3" t="s">
        <v>1817</v>
      </c>
      <c r="E240" s="2" t="n">
        <v>45855.316601169</v>
      </c>
      <c r="F240" s="2" t="n">
        <v>45863.5607433333</v>
      </c>
      <c r="G240" s="0" t="s">
        <v>106</v>
      </c>
      <c r="I240" s="0" t="s">
        <v>79</v>
      </c>
      <c r="K240" s="0" t="n">
        <v>0</v>
      </c>
      <c r="L240" s="0" t="s">
        <v>1818</v>
      </c>
      <c r="M240" s="0" t="s">
        <v>1819</v>
      </c>
      <c r="N240" s="0" t="s">
        <v>1820</v>
      </c>
      <c r="S240" s="0" t="s">
        <v>1821</v>
      </c>
      <c r="U240" s="0" t="s">
        <v>1754</v>
      </c>
      <c r="Y240" s="0" t="s">
        <v>83</v>
      </c>
      <c r="AC240" s="0" t="s">
        <v>1754</v>
      </c>
      <c r="AD240" s="0" t="s">
        <v>1822</v>
      </c>
      <c r="AG240" s="0" t="s">
        <v>1185</v>
      </c>
      <c r="AH240" s="0" t="s">
        <v>1823</v>
      </c>
      <c r="AI240" s="0" t="s">
        <v>641</v>
      </c>
      <c r="AO240" s="0" t="n">
        <v>10</v>
      </c>
    </row>
    <row r="241" customFormat="false" ht="46.95" hidden="true" customHeight="false" outlineLevel="0" collapsed="false">
      <c r="A241" s="0" t="s">
        <v>1824</v>
      </c>
      <c r="B241" s="0" t="s">
        <v>1825</v>
      </c>
      <c r="C241" s="0" t="s">
        <v>54</v>
      </c>
      <c r="D241" s="3" t="s">
        <v>1826</v>
      </c>
      <c r="E241" s="2" t="n">
        <v>45855.3002305208</v>
      </c>
      <c r="F241" s="2" t="n">
        <v>45881.2655119097</v>
      </c>
      <c r="G241" s="0" t="s">
        <v>56</v>
      </c>
      <c r="I241" s="0" t="s">
        <v>79</v>
      </c>
      <c r="K241" s="0" t="n">
        <v>0</v>
      </c>
      <c r="L241" s="0" t="s">
        <v>1827</v>
      </c>
      <c r="M241" s="0" t="s">
        <v>1828</v>
      </c>
      <c r="N241" s="0" t="s">
        <v>1829</v>
      </c>
      <c r="S241" s="0" t="s">
        <v>1830</v>
      </c>
      <c r="T241" s="0" t="s">
        <v>1831</v>
      </c>
      <c r="Y241" s="0" t="s">
        <v>83</v>
      </c>
      <c r="AG241" s="0" t="s">
        <v>841</v>
      </c>
      <c r="AH241" s="0" t="s">
        <v>1832</v>
      </c>
      <c r="AO241" s="0" t="n">
        <v>10</v>
      </c>
    </row>
    <row r="242" customFormat="false" ht="15" hidden="true" customHeight="false" outlineLevel="0" collapsed="false">
      <c r="A242" s="0" t="s">
        <v>1833</v>
      </c>
      <c r="B242" s="0" t="s">
        <v>1834</v>
      </c>
      <c r="C242" s="0" t="s">
        <v>54</v>
      </c>
      <c r="E242" s="2" t="n">
        <v>45855.2934448032</v>
      </c>
      <c r="F242" s="2" t="n">
        <v>45857.083461875</v>
      </c>
      <c r="G242" s="0" t="s">
        <v>63</v>
      </c>
      <c r="K242" s="0" t="n">
        <v>0</v>
      </c>
      <c r="L242" s="0" t="s">
        <v>1835</v>
      </c>
      <c r="M242" s="0" t="s">
        <v>1836</v>
      </c>
      <c r="N242" s="0" t="s">
        <v>1837</v>
      </c>
      <c r="S242" s="0" t="s">
        <v>1838</v>
      </c>
      <c r="AC242" s="0" t="s">
        <v>1754</v>
      </c>
      <c r="AO242" s="0" t="n">
        <v>4</v>
      </c>
    </row>
    <row r="243" customFormat="false" ht="127.1" hidden="true" customHeight="false" outlineLevel="0" collapsed="false">
      <c r="A243" s="0" t="s">
        <v>1839</v>
      </c>
      <c r="B243" s="0" t="s">
        <v>1840</v>
      </c>
      <c r="C243" s="0" t="s">
        <v>54</v>
      </c>
      <c r="D243" s="3" t="s">
        <v>1841</v>
      </c>
      <c r="E243" s="2" t="n">
        <v>45855.2893738079</v>
      </c>
      <c r="F243" s="2" t="n">
        <v>45875.4749366898</v>
      </c>
      <c r="G243" s="0" t="s">
        <v>56</v>
      </c>
      <c r="I243" s="0" t="s">
        <v>79</v>
      </c>
      <c r="K243" s="0" t="n">
        <v>0</v>
      </c>
      <c r="L243" s="0" t="s">
        <v>1842</v>
      </c>
      <c r="M243" s="0" t="s">
        <v>1843</v>
      </c>
      <c r="N243" s="0" t="s">
        <v>1844</v>
      </c>
      <c r="S243" s="0" t="s">
        <v>1845</v>
      </c>
      <c r="Y243" s="0" t="s">
        <v>83</v>
      </c>
      <c r="AC243" s="0" t="s">
        <v>890</v>
      </c>
      <c r="AG243" s="0" t="s">
        <v>407</v>
      </c>
      <c r="AH243" s="0" t="s">
        <v>1846</v>
      </c>
      <c r="AI243" s="0" t="s">
        <v>740</v>
      </c>
      <c r="AO243" s="0" t="n">
        <v>8</v>
      </c>
    </row>
    <row r="244" customFormat="false" ht="58.4" hidden="true" customHeight="false" outlineLevel="0" collapsed="false">
      <c r="A244" s="0" t="s">
        <v>1847</v>
      </c>
      <c r="B244" s="0" t="s">
        <v>1848</v>
      </c>
      <c r="C244" s="0" t="s">
        <v>54</v>
      </c>
      <c r="D244" s="3" t="s">
        <v>1849</v>
      </c>
      <c r="E244" s="2" t="n">
        <v>45855.2788410532</v>
      </c>
      <c r="F244" s="2" t="n">
        <v>45862.5433739699</v>
      </c>
      <c r="G244" s="0" t="s">
        <v>56</v>
      </c>
      <c r="K244" s="0" t="n">
        <v>1</v>
      </c>
      <c r="L244" s="0" t="s">
        <v>1850</v>
      </c>
      <c r="M244" s="0" t="s">
        <v>1851</v>
      </c>
      <c r="N244" s="0" t="s">
        <v>1852</v>
      </c>
      <c r="S244" s="0" t="s">
        <v>1853</v>
      </c>
      <c r="U244" s="0" t="s">
        <v>1754</v>
      </c>
      <c r="Y244" s="0" t="s">
        <v>83</v>
      </c>
      <c r="Z244" s="0" t="n">
        <v>2</v>
      </c>
      <c r="AB244" s="0" t="s">
        <v>1784</v>
      </c>
      <c r="AD244" s="0" t="s">
        <v>1854</v>
      </c>
      <c r="AG244" s="0" t="s">
        <v>1754</v>
      </c>
      <c r="AH244" s="0" t="s">
        <v>1855</v>
      </c>
      <c r="AO244" s="0" t="n">
        <v>11</v>
      </c>
    </row>
    <row r="245" customFormat="false" ht="92.75" hidden="false" customHeight="false" outlineLevel="0" collapsed="false">
      <c r="A245" s="0" t="s">
        <v>1856</v>
      </c>
      <c r="B245" s="0" t="s">
        <v>1857</v>
      </c>
      <c r="C245" s="0" t="s">
        <v>264</v>
      </c>
      <c r="D245" s="3" t="s">
        <v>1858</v>
      </c>
      <c r="E245" s="2" t="n">
        <v>45855.2377303241</v>
      </c>
      <c r="F245" s="2" t="n">
        <v>45870.2859047917</v>
      </c>
      <c r="G245" s="0" t="s">
        <v>56</v>
      </c>
      <c r="I245" s="0" t="s">
        <v>79</v>
      </c>
      <c r="K245" s="0" t="n">
        <v>0</v>
      </c>
      <c r="L245" s="0" t="s">
        <v>1859</v>
      </c>
      <c r="M245" s="0" t="s">
        <v>1860</v>
      </c>
      <c r="N245" s="0" t="s">
        <v>1861</v>
      </c>
      <c r="S245" s="0" t="s">
        <v>1862</v>
      </c>
      <c r="T245" s="0" t="s">
        <v>1863</v>
      </c>
      <c r="Y245" s="0" t="s">
        <v>83</v>
      </c>
      <c r="AD245" s="0" t="s">
        <v>1864</v>
      </c>
      <c r="AG245" s="0" t="s">
        <v>890</v>
      </c>
      <c r="AH245" s="0" t="s">
        <v>1865</v>
      </c>
      <c r="AJ245" s="0" t="s">
        <v>530</v>
      </c>
      <c r="AO245" s="0" t="n">
        <v>13</v>
      </c>
      <c r="AS245" s="4" t="n">
        <f aca="false">IF(ISBLANK(AG245),"",AG245/86400000 + DATE(1970,1,1))</f>
        <v>45860.0833333333</v>
      </c>
    </row>
    <row r="246" customFormat="false" ht="15" hidden="true" customHeight="false" outlineLevel="0" collapsed="false">
      <c r="A246" s="0" t="s">
        <v>1866</v>
      </c>
      <c r="B246" s="0" t="s">
        <v>1867</v>
      </c>
      <c r="C246" s="0" t="s">
        <v>54</v>
      </c>
      <c r="E246" s="2" t="n">
        <v>45854.8252338079</v>
      </c>
      <c r="F246" s="2" t="n">
        <v>45876.0839403704</v>
      </c>
      <c r="G246" s="0" t="s">
        <v>106</v>
      </c>
      <c r="I246" s="0" t="s">
        <v>79</v>
      </c>
      <c r="K246" s="0" t="n">
        <v>2</v>
      </c>
      <c r="L246" s="0" t="s">
        <v>1868</v>
      </c>
      <c r="M246" s="0" t="s">
        <v>1869</v>
      </c>
      <c r="N246" s="0" t="s">
        <v>1870</v>
      </c>
      <c r="S246" s="0" t="s">
        <v>1871</v>
      </c>
      <c r="Y246" s="0" t="s">
        <v>83</v>
      </c>
      <c r="AC246" s="0" t="s">
        <v>890</v>
      </c>
      <c r="AG246" s="0" t="s">
        <v>1046</v>
      </c>
      <c r="AH246" s="0" t="s">
        <v>1872</v>
      </c>
      <c r="AI246" s="0" t="s">
        <v>189</v>
      </c>
      <c r="AO246" s="0" t="n">
        <v>6</v>
      </c>
    </row>
    <row r="247" customFormat="false" ht="15" hidden="true" customHeight="false" outlineLevel="0" collapsed="false">
      <c r="A247" s="0" t="s">
        <v>1873</v>
      </c>
      <c r="B247" s="0" t="s">
        <v>1874</v>
      </c>
      <c r="C247" s="0" t="s">
        <v>54</v>
      </c>
      <c r="E247" s="2" t="n">
        <v>45854.7563054282</v>
      </c>
      <c r="F247" s="2" t="n">
        <v>45880.0835186806</v>
      </c>
      <c r="G247" s="0" t="s">
        <v>106</v>
      </c>
      <c r="I247" s="0" t="s">
        <v>79</v>
      </c>
      <c r="K247" s="0" t="n">
        <v>0</v>
      </c>
      <c r="L247" s="0" t="s">
        <v>1875</v>
      </c>
      <c r="M247" s="0" t="s">
        <v>1876</v>
      </c>
      <c r="N247" s="0" t="s">
        <v>1877</v>
      </c>
      <c r="S247" s="0" t="s">
        <v>1878</v>
      </c>
      <c r="Y247" s="0" t="s">
        <v>83</v>
      </c>
      <c r="AG247" s="0" t="s">
        <v>841</v>
      </c>
      <c r="AH247" s="0" t="s">
        <v>1879</v>
      </c>
      <c r="AO247" s="0" t="n">
        <v>6</v>
      </c>
    </row>
    <row r="248" customFormat="false" ht="15" hidden="true" customHeight="false" outlineLevel="0" collapsed="false">
      <c r="A248" s="0" t="s">
        <v>1880</v>
      </c>
      <c r="B248" s="0" t="s">
        <v>1881</v>
      </c>
      <c r="C248" s="0" t="s">
        <v>54</v>
      </c>
      <c r="E248" s="2" t="n">
        <v>45854.6114578704</v>
      </c>
      <c r="F248" s="2" t="n">
        <v>45882.083495463</v>
      </c>
      <c r="G248" s="0" t="s">
        <v>106</v>
      </c>
      <c r="I248" s="0" t="s">
        <v>79</v>
      </c>
      <c r="K248" s="0" t="n">
        <v>0</v>
      </c>
      <c r="L248" s="0" t="s">
        <v>1882</v>
      </c>
      <c r="M248" s="0" t="s">
        <v>1883</v>
      </c>
      <c r="N248" s="0" t="s">
        <v>1884</v>
      </c>
      <c r="S248" s="0" t="s">
        <v>1885</v>
      </c>
      <c r="Y248" s="0" t="s">
        <v>83</v>
      </c>
      <c r="AC248" s="0" t="s">
        <v>1526</v>
      </c>
      <c r="AG248" s="0" t="s">
        <v>693</v>
      </c>
      <c r="AH248" s="0" t="s">
        <v>1886</v>
      </c>
      <c r="AI248" s="0" t="s">
        <v>709</v>
      </c>
      <c r="AO248" s="0" t="n">
        <v>6</v>
      </c>
    </row>
    <row r="249" customFormat="false" ht="35.5" hidden="false" customHeight="false" outlineLevel="0" collapsed="false">
      <c r="A249" s="0" t="s">
        <v>1887</v>
      </c>
      <c r="B249" s="0" t="s">
        <v>1888</v>
      </c>
      <c r="C249" s="0" t="s">
        <v>264</v>
      </c>
      <c r="D249" s="3" t="s">
        <v>1889</v>
      </c>
      <c r="E249" s="2" t="n">
        <v>45854.6035060301</v>
      </c>
      <c r="F249" s="2" t="n">
        <v>45882.2689249074</v>
      </c>
      <c r="G249" s="0" t="s">
        <v>63</v>
      </c>
      <c r="I249" s="0" t="s">
        <v>79</v>
      </c>
      <c r="K249" s="0" t="n">
        <v>0</v>
      </c>
      <c r="L249" s="0" t="s">
        <v>1890</v>
      </c>
      <c r="M249" s="0" t="s">
        <v>1891</v>
      </c>
      <c r="N249" s="0" t="s">
        <v>1892</v>
      </c>
      <c r="S249" s="0" t="s">
        <v>1893</v>
      </c>
      <c r="Y249" s="0" t="s">
        <v>83</v>
      </c>
      <c r="AC249" s="0" t="s">
        <v>583</v>
      </c>
      <c r="AD249" s="0" t="s">
        <v>1894</v>
      </c>
      <c r="AG249" s="0" t="s">
        <v>583</v>
      </c>
      <c r="AH249" s="0" t="s">
        <v>1895</v>
      </c>
      <c r="AI249" s="0" t="s">
        <v>127</v>
      </c>
      <c r="AJ249" s="0" t="s">
        <v>69</v>
      </c>
      <c r="AK249" s="0" t="s">
        <v>668</v>
      </c>
      <c r="AL249" s="0" t="s">
        <v>668</v>
      </c>
      <c r="AO249" s="0" t="n">
        <v>13</v>
      </c>
      <c r="AS249" s="4" t="n">
        <f aca="false">IF(ISBLANK(AG249),"",AG249/86400000 + DATE(1970,1,1))</f>
        <v>45869.0833333333</v>
      </c>
    </row>
    <row r="250" customFormat="false" ht="58.4" hidden="false" customHeight="false" outlineLevel="0" collapsed="false">
      <c r="A250" s="0" t="s">
        <v>1896</v>
      </c>
      <c r="B250" s="0" t="s">
        <v>1897</v>
      </c>
      <c r="C250" s="0" t="s">
        <v>264</v>
      </c>
      <c r="D250" s="3" t="s">
        <v>1898</v>
      </c>
      <c r="E250" s="2" t="n">
        <v>45854.5949405787</v>
      </c>
      <c r="F250" s="2" t="n">
        <v>45882.2775579282</v>
      </c>
      <c r="G250" s="0" t="s">
        <v>63</v>
      </c>
      <c r="I250" s="0" t="s">
        <v>79</v>
      </c>
      <c r="K250" s="0" t="n">
        <v>1</v>
      </c>
      <c r="L250" s="0" t="s">
        <v>1899</v>
      </c>
      <c r="M250" s="0" t="s">
        <v>1900</v>
      </c>
      <c r="N250" s="0" t="s">
        <v>1901</v>
      </c>
      <c r="S250" s="0" t="s">
        <v>1902</v>
      </c>
      <c r="Y250" s="0" t="s">
        <v>83</v>
      </c>
      <c r="AB250" s="0" t="s">
        <v>842</v>
      </c>
      <c r="AC250" s="0" t="s">
        <v>841</v>
      </c>
      <c r="AD250" s="0" t="s">
        <v>1903</v>
      </c>
      <c r="AG250" s="0" t="s">
        <v>693</v>
      </c>
      <c r="AH250" s="0" t="s">
        <v>1904</v>
      </c>
      <c r="AI250" s="0" t="s">
        <v>189</v>
      </c>
      <c r="AJ250" s="0" t="s">
        <v>69</v>
      </c>
      <c r="AK250" s="0" t="s">
        <v>862</v>
      </c>
      <c r="AL250" s="0" t="s">
        <v>740</v>
      </c>
      <c r="AO250" s="0" t="n">
        <v>13</v>
      </c>
      <c r="AS250" s="4" t="n">
        <f aca="false">IF(ISBLANK(AG250),"",AG250/86400000 + DATE(1970,1,1))</f>
        <v>45868.0833333333</v>
      </c>
    </row>
    <row r="251" customFormat="false" ht="58.4" hidden="true" customHeight="false" outlineLevel="0" collapsed="false">
      <c r="A251" s="0" t="s">
        <v>1905</v>
      </c>
      <c r="B251" s="0" t="s">
        <v>1906</v>
      </c>
      <c r="C251" s="0" t="s">
        <v>54</v>
      </c>
      <c r="D251" s="3" t="s">
        <v>1907</v>
      </c>
      <c r="E251" s="2" t="n">
        <v>45854.5638646528</v>
      </c>
      <c r="F251" s="2" t="n">
        <v>45875.2480374537</v>
      </c>
      <c r="G251" s="0" t="s">
        <v>63</v>
      </c>
      <c r="I251" s="0" t="s">
        <v>79</v>
      </c>
      <c r="K251" s="0" t="n">
        <v>0</v>
      </c>
      <c r="L251" s="0" t="s">
        <v>1908</v>
      </c>
      <c r="M251" s="0" t="s">
        <v>1909</v>
      </c>
      <c r="N251" s="0" t="s">
        <v>1910</v>
      </c>
      <c r="S251" s="0" t="s">
        <v>1911</v>
      </c>
      <c r="Y251" s="0" t="s">
        <v>83</v>
      </c>
      <c r="AC251" s="0" t="s">
        <v>1754</v>
      </c>
      <c r="AG251" s="0" t="s">
        <v>890</v>
      </c>
      <c r="AH251" s="0" t="s">
        <v>1912</v>
      </c>
      <c r="AI251" s="0" t="s">
        <v>272</v>
      </c>
      <c r="AO251" s="0" t="n">
        <v>7</v>
      </c>
    </row>
    <row r="252" customFormat="false" ht="58.4" hidden="true" customHeight="false" outlineLevel="0" collapsed="false">
      <c r="A252" s="0" t="s">
        <v>1913</v>
      </c>
      <c r="B252" s="0" t="s">
        <v>1914</v>
      </c>
      <c r="C252" s="0" t="s">
        <v>54</v>
      </c>
      <c r="D252" s="3" t="s">
        <v>1915</v>
      </c>
      <c r="E252" s="2" t="n">
        <v>45854.5100220486</v>
      </c>
      <c r="F252" s="2" t="n">
        <v>45876.5296212037</v>
      </c>
      <c r="G252" s="0" t="s">
        <v>56</v>
      </c>
      <c r="I252" s="0" t="s">
        <v>79</v>
      </c>
      <c r="K252" s="0" t="n">
        <v>1</v>
      </c>
      <c r="L252" s="0" t="s">
        <v>1916</v>
      </c>
      <c r="M252" s="0" t="s">
        <v>1917</v>
      </c>
      <c r="N252" s="0" t="s">
        <v>1918</v>
      </c>
      <c r="S252" s="0" t="s">
        <v>1919</v>
      </c>
      <c r="T252" s="0" t="s">
        <v>1920</v>
      </c>
      <c r="Y252" s="0" t="s">
        <v>83</v>
      </c>
      <c r="Z252" s="0" t="n">
        <v>6</v>
      </c>
      <c r="AB252" s="0" t="s">
        <v>1921</v>
      </c>
      <c r="AG252" s="0" t="s">
        <v>583</v>
      </c>
      <c r="AH252" s="0" t="s">
        <v>1922</v>
      </c>
      <c r="AO252" s="0" t="n">
        <v>8</v>
      </c>
    </row>
    <row r="253" customFormat="false" ht="15" hidden="true" customHeight="false" outlineLevel="0" collapsed="false">
      <c r="A253" s="0" t="s">
        <v>1923</v>
      </c>
      <c r="B253" s="0" t="s">
        <v>1924</v>
      </c>
      <c r="C253" s="0" t="s">
        <v>54</v>
      </c>
      <c r="E253" s="2" t="n">
        <v>45854.5090529167</v>
      </c>
      <c r="F253" s="2" t="n">
        <v>45856.0834160648</v>
      </c>
      <c r="G253" s="0" t="s">
        <v>106</v>
      </c>
      <c r="K253" s="0" t="n">
        <v>0</v>
      </c>
      <c r="L253" s="0" t="s">
        <v>1925</v>
      </c>
      <c r="M253" s="0" t="s">
        <v>1926</v>
      </c>
      <c r="N253" s="0" t="s">
        <v>1927</v>
      </c>
      <c r="S253" s="0" t="s">
        <v>1928</v>
      </c>
      <c r="T253" s="0" t="s">
        <v>1929</v>
      </c>
      <c r="AC253" s="0" t="s">
        <v>1930</v>
      </c>
      <c r="AO253" s="0" t="n">
        <v>4</v>
      </c>
    </row>
    <row r="254" customFormat="false" ht="127.1" hidden="false" customHeight="false" outlineLevel="0" collapsed="false">
      <c r="A254" s="0" t="s">
        <v>1931</v>
      </c>
      <c r="B254" s="0" t="s">
        <v>1932</v>
      </c>
      <c r="C254" s="0" t="s">
        <v>264</v>
      </c>
      <c r="D254" s="3" t="s">
        <v>1933</v>
      </c>
      <c r="E254" s="2" t="n">
        <v>45854.5047812847</v>
      </c>
      <c r="F254" s="2" t="n">
        <v>45882.2704486806</v>
      </c>
      <c r="G254" s="0" t="s">
        <v>56</v>
      </c>
      <c r="I254" s="0" t="s">
        <v>79</v>
      </c>
      <c r="K254" s="0" t="n">
        <v>0</v>
      </c>
      <c r="L254" s="0" t="s">
        <v>1934</v>
      </c>
      <c r="M254" s="0" t="s">
        <v>1935</v>
      </c>
      <c r="N254" s="0" t="s">
        <v>1936</v>
      </c>
      <c r="S254" s="0" t="s">
        <v>1937</v>
      </c>
      <c r="Y254" s="0" t="s">
        <v>83</v>
      </c>
      <c r="AC254" s="0" t="s">
        <v>1185</v>
      </c>
      <c r="AD254" s="0" t="s">
        <v>1938</v>
      </c>
      <c r="AG254" s="0" t="s">
        <v>1185</v>
      </c>
      <c r="AH254" s="0" t="s">
        <v>1939</v>
      </c>
      <c r="AI254" s="0" t="s">
        <v>127</v>
      </c>
      <c r="AJ254" s="0" t="s">
        <v>69</v>
      </c>
      <c r="AK254" s="0" t="s">
        <v>1940</v>
      </c>
      <c r="AL254" s="0" t="s">
        <v>1940</v>
      </c>
      <c r="AO254" s="0" t="n">
        <v>13</v>
      </c>
      <c r="AS254" s="4" t="n">
        <f aca="false">IF(ISBLANK(AG254),"",AG254/86400000 + DATE(1970,1,1))</f>
        <v>45861.0833333333</v>
      </c>
    </row>
    <row r="255" customFormat="false" ht="58.4" hidden="false" customHeight="false" outlineLevel="0" collapsed="false">
      <c r="A255" s="0" t="s">
        <v>1941</v>
      </c>
      <c r="B255" s="0" t="s">
        <v>1942</v>
      </c>
      <c r="C255" s="0" t="s">
        <v>264</v>
      </c>
      <c r="D255" s="3" t="s">
        <v>1943</v>
      </c>
      <c r="E255" s="2" t="n">
        <v>45854.4656635532</v>
      </c>
      <c r="F255" s="2" t="n">
        <v>45882.3083453241</v>
      </c>
      <c r="G255" s="0" t="s">
        <v>63</v>
      </c>
      <c r="I255" s="0" t="s">
        <v>79</v>
      </c>
      <c r="K255" s="0" t="n">
        <v>0</v>
      </c>
      <c r="L255" s="0" t="s">
        <v>1944</v>
      </c>
      <c r="M255" s="0" t="s">
        <v>1945</v>
      </c>
      <c r="N255" s="0" t="s">
        <v>1946</v>
      </c>
      <c r="S255" s="0" t="s">
        <v>1947</v>
      </c>
      <c r="Y255" s="0" t="s">
        <v>83</v>
      </c>
      <c r="AD255" s="0" t="s">
        <v>1948</v>
      </c>
      <c r="AG255" s="0" t="s">
        <v>707</v>
      </c>
      <c r="AH255" s="0" t="s">
        <v>1949</v>
      </c>
      <c r="AJ255" s="0" t="s">
        <v>69</v>
      </c>
      <c r="AL255" s="0" t="s">
        <v>999</v>
      </c>
      <c r="AO255" s="0" t="n">
        <v>13</v>
      </c>
      <c r="AS255" s="4" t="n">
        <f aca="false">IF(ISBLANK(AG255),"",AG255/86400000 + DATE(1970,1,1))</f>
        <v>45863.0833333333</v>
      </c>
    </row>
    <row r="256" customFormat="false" ht="58.4" hidden="false" customHeight="false" outlineLevel="0" collapsed="false">
      <c r="A256" s="0" t="s">
        <v>1950</v>
      </c>
      <c r="B256" s="0" t="s">
        <v>1951</v>
      </c>
      <c r="C256" s="0" t="s">
        <v>264</v>
      </c>
      <c r="D256" s="3" t="s">
        <v>1952</v>
      </c>
      <c r="E256" s="2" t="n">
        <v>45854.4281593982</v>
      </c>
      <c r="F256" s="2" t="n">
        <v>45870.2906626852</v>
      </c>
      <c r="G256" s="0" t="s">
        <v>63</v>
      </c>
      <c r="I256" s="0" t="s">
        <v>79</v>
      </c>
      <c r="K256" s="0" t="n">
        <v>0</v>
      </c>
      <c r="L256" s="0" t="s">
        <v>1953</v>
      </c>
      <c r="M256" s="0" t="s">
        <v>1954</v>
      </c>
      <c r="N256" s="0" t="s">
        <v>1955</v>
      </c>
      <c r="S256" s="0" t="s">
        <v>1956</v>
      </c>
      <c r="Y256" s="0" t="s">
        <v>83</v>
      </c>
      <c r="AD256" s="0" t="s">
        <v>1957</v>
      </c>
      <c r="AG256" s="0" t="s">
        <v>1754</v>
      </c>
      <c r="AH256" s="0" t="s">
        <v>1958</v>
      </c>
      <c r="AJ256" s="0" t="s">
        <v>530</v>
      </c>
      <c r="AL256" s="0" t="s">
        <v>803</v>
      </c>
      <c r="AO256" s="0" t="n">
        <v>13</v>
      </c>
      <c r="AS256" s="4" t="n">
        <f aca="false">IF(ISBLANK(AG256),"",AG256/86400000 + DATE(1970,1,1))</f>
        <v>45855.0833333333</v>
      </c>
    </row>
    <row r="257" customFormat="false" ht="172.85" hidden="true" customHeight="false" outlineLevel="0" collapsed="false">
      <c r="A257" s="0" t="s">
        <v>1959</v>
      </c>
      <c r="B257" s="0" t="s">
        <v>1960</v>
      </c>
      <c r="C257" s="0" t="s">
        <v>54</v>
      </c>
      <c r="D257" s="3" t="s">
        <v>1961</v>
      </c>
      <c r="E257" s="2" t="n">
        <v>45854.4072467593</v>
      </c>
      <c r="F257" s="2" t="n">
        <v>45882.4057241551</v>
      </c>
      <c r="G257" s="0" t="s">
        <v>106</v>
      </c>
      <c r="I257" s="0" t="s">
        <v>79</v>
      </c>
      <c r="K257" s="0" t="n">
        <v>0</v>
      </c>
      <c r="L257" s="0" t="s">
        <v>1962</v>
      </c>
      <c r="M257" s="0" t="s">
        <v>1963</v>
      </c>
      <c r="N257" s="0" t="s">
        <v>1964</v>
      </c>
      <c r="S257" s="0" t="s">
        <v>1965</v>
      </c>
      <c r="Y257" s="0" t="s">
        <v>83</v>
      </c>
      <c r="AC257" s="0" t="s">
        <v>1595</v>
      </c>
      <c r="AG257" s="0" t="s">
        <v>784</v>
      </c>
      <c r="AH257" s="0" t="s">
        <v>1966</v>
      </c>
      <c r="AI257" s="0" t="s">
        <v>604</v>
      </c>
      <c r="AO257" s="0" t="n">
        <v>9</v>
      </c>
    </row>
    <row r="258" customFormat="false" ht="92.75" hidden="false" customHeight="false" outlineLevel="0" collapsed="false">
      <c r="A258" s="0" t="s">
        <v>1967</v>
      </c>
      <c r="B258" s="0" t="s">
        <v>1968</v>
      </c>
      <c r="C258" s="0" t="s">
        <v>264</v>
      </c>
      <c r="D258" s="3" t="s">
        <v>1969</v>
      </c>
      <c r="E258" s="2" t="n">
        <v>45854.4063778472</v>
      </c>
      <c r="F258" s="2" t="n">
        <v>45875.5567101852</v>
      </c>
      <c r="G258" s="0" t="s">
        <v>56</v>
      </c>
      <c r="I258" s="0" t="s">
        <v>79</v>
      </c>
      <c r="K258" s="0" t="n">
        <v>0</v>
      </c>
      <c r="L258" s="0" t="s">
        <v>1970</v>
      </c>
      <c r="M258" s="0" t="s">
        <v>1971</v>
      </c>
      <c r="N258" s="0" t="s">
        <v>1972</v>
      </c>
      <c r="S258" s="0" t="s">
        <v>1973</v>
      </c>
      <c r="T258" s="0" t="s">
        <v>1974</v>
      </c>
      <c r="Y258" s="0" t="s">
        <v>83</v>
      </c>
      <c r="AC258" s="0" t="s">
        <v>1046</v>
      </c>
      <c r="AD258" s="0" t="s">
        <v>1975</v>
      </c>
      <c r="AG258" s="0" t="s">
        <v>784</v>
      </c>
      <c r="AH258" s="0" t="s">
        <v>1976</v>
      </c>
      <c r="AI258" s="0" t="s">
        <v>272</v>
      </c>
      <c r="AJ258" s="0" t="s">
        <v>325</v>
      </c>
      <c r="AK258" s="0" t="s">
        <v>668</v>
      </c>
      <c r="AL258" s="0" t="s">
        <v>450</v>
      </c>
      <c r="AO258" s="0" t="n">
        <v>13</v>
      </c>
      <c r="AS258" s="4" t="n">
        <f aca="false">IF(ISBLANK(AG258),"",AG258/86400000 + DATE(1970,1,1))</f>
        <v>45867.0833333333</v>
      </c>
    </row>
    <row r="259" customFormat="false" ht="15" hidden="true" customHeight="false" outlineLevel="0" collapsed="false">
      <c r="A259" s="0" t="s">
        <v>1977</v>
      </c>
      <c r="B259" s="0" t="s">
        <v>178</v>
      </c>
      <c r="C259" s="0" t="s">
        <v>47</v>
      </c>
      <c r="E259" s="2" t="n">
        <v>45854.3932049884</v>
      </c>
      <c r="F259" s="2" t="n">
        <v>45866.2718287616</v>
      </c>
      <c r="G259" s="0" t="s">
        <v>56</v>
      </c>
      <c r="M259" s="0" t="s">
        <v>1978</v>
      </c>
      <c r="T259" s="0" t="s">
        <v>1979</v>
      </c>
      <c r="AO259" s="0" t="n">
        <v>0</v>
      </c>
    </row>
    <row r="260" customFormat="false" ht="115.65" hidden="false" customHeight="false" outlineLevel="0" collapsed="false">
      <c r="A260" s="0" t="s">
        <v>1980</v>
      </c>
      <c r="B260" s="0" t="s">
        <v>1981</v>
      </c>
      <c r="C260" s="0" t="s">
        <v>264</v>
      </c>
      <c r="D260" s="3" t="s">
        <v>1982</v>
      </c>
      <c r="E260" s="2" t="n">
        <v>45854.3696282639</v>
      </c>
      <c r="F260" s="2" t="n">
        <v>45881.2933853704</v>
      </c>
      <c r="G260" s="0" t="s">
        <v>106</v>
      </c>
      <c r="K260" s="0" t="n">
        <v>1</v>
      </c>
      <c r="L260" s="0" t="s">
        <v>1983</v>
      </c>
      <c r="M260" s="0" t="s">
        <v>1984</v>
      </c>
      <c r="N260" s="0" t="s">
        <v>1985</v>
      </c>
      <c r="S260" s="0" t="s">
        <v>1986</v>
      </c>
      <c r="T260" s="0" t="s">
        <v>1987</v>
      </c>
      <c r="Z260" s="0" t="n">
        <v>4</v>
      </c>
      <c r="AB260" s="0" t="s">
        <v>312</v>
      </c>
      <c r="AC260" s="0" t="s">
        <v>1526</v>
      </c>
      <c r="AD260" s="0" t="s">
        <v>1988</v>
      </c>
      <c r="AJ260" s="0" t="s">
        <v>784</v>
      </c>
      <c r="AK260" s="0" t="s">
        <v>450</v>
      </c>
      <c r="AO260" s="0" t="n">
        <v>13</v>
      </c>
      <c r="AP260" s="0" t="n">
        <v>0</v>
      </c>
      <c r="AS260" s="4" t="str">
        <f aca="false">IF(ISBLANK(AG260),"",AG260/86400000 + DATE(1970,1,1))</f>
        <v/>
      </c>
    </row>
    <row r="261" customFormat="false" ht="15" hidden="true" customHeight="false" outlineLevel="0" collapsed="false">
      <c r="A261" s="0" t="s">
        <v>1989</v>
      </c>
      <c r="B261" s="0" t="s">
        <v>1990</v>
      </c>
      <c r="C261" s="0" t="s">
        <v>54</v>
      </c>
      <c r="E261" s="2" t="n">
        <v>45854.3594889583</v>
      </c>
      <c r="F261" s="2" t="n">
        <v>45874.4103362037</v>
      </c>
      <c r="G261" s="0" t="s">
        <v>63</v>
      </c>
      <c r="M261" s="0" t="s">
        <v>1991</v>
      </c>
      <c r="AO261" s="0" t="n">
        <v>1</v>
      </c>
    </row>
    <row r="262" customFormat="false" ht="15" hidden="true" customHeight="false" outlineLevel="0" collapsed="false">
      <c r="A262" s="0" t="s">
        <v>1992</v>
      </c>
      <c r="B262" s="0" t="s">
        <v>1993</v>
      </c>
      <c r="C262" s="0" t="s">
        <v>54</v>
      </c>
      <c r="E262" s="2" t="n">
        <v>45854.3534478819</v>
      </c>
      <c r="F262" s="2" t="n">
        <v>45875.3711619676</v>
      </c>
      <c r="G262" s="0" t="s">
        <v>56</v>
      </c>
      <c r="I262" s="0" t="s">
        <v>79</v>
      </c>
      <c r="K262" s="0" t="n">
        <v>0</v>
      </c>
      <c r="L262" s="0" t="s">
        <v>1994</v>
      </c>
      <c r="M262" s="0" t="s">
        <v>1995</v>
      </c>
      <c r="N262" s="0" t="s">
        <v>1996</v>
      </c>
      <c r="S262" s="0" t="s">
        <v>1997</v>
      </c>
      <c r="Y262" s="0" t="s">
        <v>83</v>
      </c>
      <c r="AG262" s="0" t="s">
        <v>325</v>
      </c>
      <c r="AH262" s="0" t="s">
        <v>1998</v>
      </c>
      <c r="AO262" s="0" t="n">
        <v>5</v>
      </c>
    </row>
    <row r="263" customFormat="false" ht="15" hidden="true" customHeight="false" outlineLevel="0" collapsed="false">
      <c r="A263" s="0" t="s">
        <v>1999</v>
      </c>
      <c r="B263" s="0" t="s">
        <v>2000</v>
      </c>
      <c r="C263" s="0" t="s">
        <v>54</v>
      </c>
      <c r="E263" s="2" t="n">
        <v>45854.3381619213</v>
      </c>
      <c r="F263" s="2" t="n">
        <v>45854.3386061921</v>
      </c>
      <c r="G263" s="0" t="s">
        <v>63</v>
      </c>
      <c r="K263" s="0" t="n">
        <v>0</v>
      </c>
      <c r="L263" s="0" t="s">
        <v>2001</v>
      </c>
      <c r="M263" s="0" t="s">
        <v>2002</v>
      </c>
      <c r="N263" s="0" t="s">
        <v>2003</v>
      </c>
      <c r="S263" s="0" t="s">
        <v>2004</v>
      </c>
      <c r="AO263" s="0" t="n">
        <v>1</v>
      </c>
    </row>
    <row r="264" customFormat="false" ht="15" hidden="true" customHeight="false" outlineLevel="0" collapsed="false">
      <c r="A264" s="0" t="s">
        <v>2005</v>
      </c>
      <c r="B264" s="0" t="s">
        <v>2006</v>
      </c>
      <c r="C264" s="0" t="s">
        <v>54</v>
      </c>
      <c r="E264" s="2" t="n">
        <v>45854.3057285069</v>
      </c>
      <c r="F264" s="2" t="n">
        <v>45873.0885260532</v>
      </c>
      <c r="G264" s="0" t="s">
        <v>106</v>
      </c>
      <c r="I264" s="0" t="s">
        <v>79</v>
      </c>
      <c r="K264" s="0" t="n">
        <v>0</v>
      </c>
      <c r="L264" s="0" t="s">
        <v>2007</v>
      </c>
      <c r="M264" s="0" t="s">
        <v>2008</v>
      </c>
      <c r="N264" s="0" t="s">
        <v>2009</v>
      </c>
      <c r="S264" s="0" t="s">
        <v>2010</v>
      </c>
      <c r="Y264" s="0" t="s">
        <v>83</v>
      </c>
      <c r="AG264" s="0" t="s">
        <v>1526</v>
      </c>
      <c r="AH264" s="0" t="s">
        <v>2011</v>
      </c>
      <c r="AO264" s="0" t="n">
        <v>6</v>
      </c>
    </row>
    <row r="265" customFormat="false" ht="69.85" hidden="false" customHeight="false" outlineLevel="0" collapsed="false">
      <c r="A265" s="0" t="s">
        <v>2012</v>
      </c>
      <c r="B265" s="0" t="s">
        <v>2013</v>
      </c>
      <c r="C265" s="0" t="s">
        <v>264</v>
      </c>
      <c r="D265" s="3" t="s">
        <v>2014</v>
      </c>
      <c r="E265" s="2" t="n">
        <v>45854.2993232755</v>
      </c>
      <c r="F265" s="2" t="n">
        <v>45860.3515668056</v>
      </c>
      <c r="G265" s="0" t="s">
        <v>63</v>
      </c>
      <c r="K265" s="0" t="n">
        <v>0</v>
      </c>
      <c r="L265" s="0" t="s">
        <v>2015</v>
      </c>
      <c r="M265" s="0" t="s">
        <v>2016</v>
      </c>
      <c r="N265" s="0" t="s">
        <v>2017</v>
      </c>
      <c r="S265" s="0" t="s">
        <v>2018</v>
      </c>
      <c r="AD265" s="0" t="s">
        <v>2019</v>
      </c>
      <c r="AJ265" s="0" t="s">
        <v>1526</v>
      </c>
      <c r="AO265" s="0" t="n">
        <v>13</v>
      </c>
      <c r="AP265" s="0" t="n">
        <v>0</v>
      </c>
      <c r="AS265" s="4" t="str">
        <f aca="false">IF(ISBLANK(AG265),"",AG265/86400000 + DATE(1970,1,1))</f>
        <v/>
      </c>
    </row>
    <row r="266" customFormat="false" ht="127.1" hidden="false" customHeight="false" outlineLevel="0" collapsed="false">
      <c r="A266" s="0" t="s">
        <v>2020</v>
      </c>
      <c r="B266" s="0" t="s">
        <v>2021</v>
      </c>
      <c r="C266" s="0" t="s">
        <v>264</v>
      </c>
      <c r="D266" s="3" t="s">
        <v>2022</v>
      </c>
      <c r="E266" s="2" t="n">
        <v>45854.2602859028</v>
      </c>
      <c r="F266" s="2" t="n">
        <v>45882.2699237153</v>
      </c>
      <c r="G266" s="0" t="s">
        <v>106</v>
      </c>
      <c r="I266" s="0" t="s">
        <v>79</v>
      </c>
      <c r="K266" s="0" t="n">
        <v>0</v>
      </c>
      <c r="L266" s="0" t="s">
        <v>2023</v>
      </c>
      <c r="M266" s="0" t="s">
        <v>2024</v>
      </c>
      <c r="N266" s="0" t="s">
        <v>2025</v>
      </c>
      <c r="P266" s="0" t="s">
        <v>2023</v>
      </c>
      <c r="R266" s="0" t="s">
        <v>2026</v>
      </c>
      <c r="S266" s="0" t="s">
        <v>2027</v>
      </c>
      <c r="U266" s="0" t="s">
        <v>1930</v>
      </c>
      <c r="Y266" s="0" t="s">
        <v>83</v>
      </c>
      <c r="AD266" s="0" t="s">
        <v>2028</v>
      </c>
      <c r="AG266" s="0" t="s">
        <v>1754</v>
      </c>
      <c r="AH266" s="0" t="s">
        <v>2029</v>
      </c>
      <c r="AJ266" s="0" t="s">
        <v>69</v>
      </c>
      <c r="AL266" s="0" t="s">
        <v>2030</v>
      </c>
      <c r="AO266" s="0" t="n">
        <v>13</v>
      </c>
      <c r="AS266" s="4" t="n">
        <f aca="false">IF(ISBLANK(AG266),"",AG266/86400000 + DATE(1970,1,1))</f>
        <v>45855.0833333333</v>
      </c>
    </row>
    <row r="267" customFormat="false" ht="58.4" hidden="true" customHeight="false" outlineLevel="0" collapsed="false">
      <c r="A267" s="0" t="s">
        <v>2031</v>
      </c>
      <c r="B267" s="0" t="s">
        <v>2032</v>
      </c>
      <c r="C267" s="0" t="s">
        <v>54</v>
      </c>
      <c r="D267" s="3" t="s">
        <v>2033</v>
      </c>
      <c r="E267" s="2" t="n">
        <v>45853.9097805671</v>
      </c>
      <c r="F267" s="2" t="n">
        <v>45882.4152055208</v>
      </c>
      <c r="G267" s="0" t="s">
        <v>56</v>
      </c>
      <c r="I267" s="0" t="s">
        <v>79</v>
      </c>
      <c r="K267" s="0" t="n">
        <v>0</v>
      </c>
      <c r="L267" s="0" t="s">
        <v>2034</v>
      </c>
      <c r="M267" s="0" t="s">
        <v>2035</v>
      </c>
      <c r="N267" s="0" t="s">
        <v>2036</v>
      </c>
      <c r="S267" s="0" t="s">
        <v>2037</v>
      </c>
      <c r="T267" s="0" t="s">
        <v>2038</v>
      </c>
      <c r="Y267" s="0" t="s">
        <v>83</v>
      </c>
      <c r="AC267" s="0" t="s">
        <v>468</v>
      </c>
      <c r="AD267" s="0" t="s">
        <v>2039</v>
      </c>
      <c r="AG267" s="0" t="s">
        <v>468</v>
      </c>
      <c r="AH267" s="0" t="s">
        <v>2040</v>
      </c>
      <c r="AI267" s="0" t="s">
        <v>127</v>
      </c>
      <c r="AO267" s="0" t="n">
        <v>12</v>
      </c>
    </row>
    <row r="268" customFormat="false" ht="127.1" hidden="true" customHeight="false" outlineLevel="0" collapsed="false">
      <c r="A268" s="0" t="s">
        <v>2041</v>
      </c>
      <c r="B268" s="0" t="s">
        <v>2042</v>
      </c>
      <c r="C268" s="0" t="s">
        <v>54</v>
      </c>
      <c r="D268" s="3" t="s">
        <v>2043</v>
      </c>
      <c r="E268" s="2" t="n">
        <v>45853.8673935417</v>
      </c>
      <c r="F268" s="2" t="n">
        <v>45881.4229807292</v>
      </c>
      <c r="G268" s="0" t="s">
        <v>106</v>
      </c>
      <c r="I268" s="0" t="s">
        <v>79</v>
      </c>
      <c r="K268" s="0" t="n">
        <v>0</v>
      </c>
      <c r="L268" s="0" t="s">
        <v>2044</v>
      </c>
      <c r="M268" s="0" t="s">
        <v>2045</v>
      </c>
      <c r="N268" s="0" t="s">
        <v>2046</v>
      </c>
      <c r="S268" s="0" t="s">
        <v>2047</v>
      </c>
      <c r="Y268" s="0" t="s">
        <v>83</v>
      </c>
      <c r="AC268" s="0" t="s">
        <v>286</v>
      </c>
      <c r="AD268" s="0" t="s">
        <v>2048</v>
      </c>
      <c r="AG268" s="0" t="s">
        <v>286</v>
      </c>
      <c r="AH268" s="0" t="s">
        <v>2049</v>
      </c>
      <c r="AI268" s="0" t="s">
        <v>127</v>
      </c>
      <c r="AO268" s="0" t="n">
        <v>8</v>
      </c>
    </row>
    <row r="269" customFormat="false" ht="58.4" hidden="false" customHeight="false" outlineLevel="0" collapsed="false">
      <c r="A269" s="0" t="s">
        <v>2050</v>
      </c>
      <c r="B269" s="0" t="s">
        <v>2051</v>
      </c>
      <c r="C269" s="0" t="s">
        <v>264</v>
      </c>
      <c r="D269" s="3" t="s">
        <v>2052</v>
      </c>
      <c r="E269" s="2" t="n">
        <v>45853.8082512963</v>
      </c>
      <c r="F269" s="2" t="n">
        <v>45867.275310463</v>
      </c>
      <c r="G269" s="0" t="s">
        <v>63</v>
      </c>
      <c r="I269" s="0" t="s">
        <v>79</v>
      </c>
      <c r="K269" s="0" t="n">
        <v>0</v>
      </c>
      <c r="L269" s="0" t="s">
        <v>2053</v>
      </c>
      <c r="M269" s="0" t="s">
        <v>2054</v>
      </c>
      <c r="N269" s="0" t="s">
        <v>2055</v>
      </c>
      <c r="S269" s="0" t="s">
        <v>2056</v>
      </c>
      <c r="Y269" s="0" t="s">
        <v>83</v>
      </c>
      <c r="AG269" s="0" t="s">
        <v>1595</v>
      </c>
      <c r="AH269" s="0" t="s">
        <v>2057</v>
      </c>
      <c r="AJ269" s="0" t="s">
        <v>784</v>
      </c>
      <c r="AL269" s="0" t="s">
        <v>604</v>
      </c>
      <c r="AO269" s="0" t="n">
        <v>13</v>
      </c>
      <c r="AS269" s="4" t="n">
        <f aca="false">IF(ISBLANK(AG269),"",AG269/86400000 + DATE(1970,1,1))</f>
        <v>45856.0833333333</v>
      </c>
    </row>
    <row r="270" customFormat="false" ht="92.75" hidden="true" customHeight="false" outlineLevel="0" collapsed="false">
      <c r="A270" s="0" t="s">
        <v>2058</v>
      </c>
      <c r="B270" s="0" t="s">
        <v>2059</v>
      </c>
      <c r="C270" s="0" t="s">
        <v>54</v>
      </c>
      <c r="D270" s="3" t="s">
        <v>2060</v>
      </c>
      <c r="E270" s="2" t="n">
        <v>45853.6791532292</v>
      </c>
      <c r="F270" s="2" t="n">
        <v>45875.2495061458</v>
      </c>
      <c r="G270" s="0" t="s">
        <v>56</v>
      </c>
      <c r="I270" s="0" t="s">
        <v>79</v>
      </c>
      <c r="K270" s="0" t="n">
        <v>0</v>
      </c>
      <c r="L270" s="0" t="s">
        <v>2061</v>
      </c>
      <c r="M270" s="0" t="s">
        <v>2062</v>
      </c>
      <c r="N270" s="0" t="s">
        <v>2063</v>
      </c>
      <c r="S270" s="0" t="s">
        <v>2064</v>
      </c>
      <c r="Y270" s="0" t="s">
        <v>83</v>
      </c>
      <c r="AD270" s="0" t="s">
        <v>2065</v>
      </c>
      <c r="AG270" s="0" t="s">
        <v>890</v>
      </c>
      <c r="AH270" s="0" t="s">
        <v>2066</v>
      </c>
      <c r="AO270" s="0" t="n">
        <v>7</v>
      </c>
    </row>
    <row r="271" customFormat="false" ht="15" hidden="true" customHeight="false" outlineLevel="0" collapsed="false">
      <c r="A271" s="0" t="s">
        <v>2067</v>
      </c>
      <c r="B271" s="0" t="s">
        <v>2068</v>
      </c>
      <c r="C271" s="0" t="s">
        <v>54</v>
      </c>
      <c r="E271" s="2" t="n">
        <v>45853.6438539352</v>
      </c>
      <c r="F271" s="2" t="n">
        <v>45875.2957851505</v>
      </c>
      <c r="G271" s="0" t="s">
        <v>106</v>
      </c>
      <c r="K271" s="0" t="n">
        <v>1</v>
      </c>
      <c r="L271" s="0" t="s">
        <v>2069</v>
      </c>
      <c r="M271" s="0" t="s">
        <v>2070</v>
      </c>
      <c r="N271" s="0" t="s">
        <v>2071</v>
      </c>
      <c r="S271" s="0" t="s">
        <v>2072</v>
      </c>
      <c r="AB271" s="0" t="s">
        <v>1088</v>
      </c>
      <c r="AO271" s="0" t="n">
        <v>0</v>
      </c>
    </row>
    <row r="272" customFormat="false" ht="35.5" hidden="false" customHeight="false" outlineLevel="0" collapsed="false">
      <c r="A272" s="0" t="s">
        <v>2073</v>
      </c>
      <c r="B272" s="0" t="s">
        <v>2074</v>
      </c>
      <c r="C272" s="0" t="s">
        <v>264</v>
      </c>
      <c r="D272" s="3" t="s">
        <v>2075</v>
      </c>
      <c r="E272" s="2" t="n">
        <v>45853.5727877662</v>
      </c>
      <c r="F272" s="2" t="n">
        <v>45862.2793170486</v>
      </c>
      <c r="G272" s="0" t="s">
        <v>63</v>
      </c>
      <c r="I272" s="0" t="s">
        <v>79</v>
      </c>
      <c r="K272" s="0" t="n">
        <v>0</v>
      </c>
      <c r="L272" s="0" t="s">
        <v>2076</v>
      </c>
      <c r="M272" s="0" t="s">
        <v>2077</v>
      </c>
      <c r="N272" s="0" t="s">
        <v>2078</v>
      </c>
      <c r="S272" s="0" t="s">
        <v>2079</v>
      </c>
      <c r="Y272" s="0" t="s">
        <v>83</v>
      </c>
      <c r="AC272" s="0" t="s">
        <v>1754</v>
      </c>
      <c r="AD272" s="0" t="s">
        <v>2080</v>
      </c>
      <c r="AG272" s="0" t="s">
        <v>1930</v>
      </c>
      <c r="AH272" s="0" t="s">
        <v>2081</v>
      </c>
      <c r="AI272" s="0" t="s">
        <v>2082</v>
      </c>
      <c r="AJ272" s="0" t="s">
        <v>1046</v>
      </c>
      <c r="AK272" s="0" t="s">
        <v>871</v>
      </c>
      <c r="AL272" s="0" t="s">
        <v>450</v>
      </c>
      <c r="AO272" s="0" t="n">
        <v>13</v>
      </c>
      <c r="AP272" s="0" t="n">
        <v>0</v>
      </c>
      <c r="AS272" s="4" t="n">
        <f aca="false">IF(ISBLANK(AG272),"",AG272/86400000 + DATE(1970,1,1))</f>
        <v>45854.0833333333</v>
      </c>
    </row>
    <row r="273" customFormat="false" ht="35.5" hidden="true" customHeight="false" outlineLevel="0" collapsed="false">
      <c r="A273" s="0" t="s">
        <v>2083</v>
      </c>
      <c r="B273" s="0" t="s">
        <v>2084</v>
      </c>
      <c r="C273" s="0" t="s">
        <v>54</v>
      </c>
      <c r="D273" s="3" t="s">
        <v>2085</v>
      </c>
      <c r="E273" s="2" t="n">
        <v>45853.5587727778</v>
      </c>
      <c r="F273" s="2" t="n">
        <v>45876.435814919</v>
      </c>
      <c r="G273" s="0" t="s">
        <v>56</v>
      </c>
      <c r="I273" s="0" t="s">
        <v>79</v>
      </c>
      <c r="L273" s="0" t="s">
        <v>2086</v>
      </c>
      <c r="M273" s="0" t="s">
        <v>2087</v>
      </c>
      <c r="N273" s="0" t="s">
        <v>2088</v>
      </c>
      <c r="S273" s="0" t="s">
        <v>2089</v>
      </c>
      <c r="Y273" s="0" t="s">
        <v>83</v>
      </c>
      <c r="AD273" s="0" t="s">
        <v>2090</v>
      </c>
      <c r="AG273" s="0" t="s">
        <v>1046</v>
      </c>
      <c r="AH273" s="0" t="s">
        <v>2091</v>
      </c>
      <c r="AO273" s="0" t="n">
        <v>9</v>
      </c>
    </row>
    <row r="274" customFormat="false" ht="69.85" hidden="true" customHeight="false" outlineLevel="0" collapsed="false">
      <c r="A274" s="0" t="s">
        <v>2092</v>
      </c>
      <c r="B274" s="0" t="s">
        <v>2093</v>
      </c>
      <c r="C274" s="0" t="s">
        <v>54</v>
      </c>
      <c r="D274" s="3" t="s">
        <v>2094</v>
      </c>
      <c r="E274" s="2" t="n">
        <v>45853.5442344329</v>
      </c>
      <c r="F274" s="2" t="n">
        <v>45866.400608588</v>
      </c>
      <c r="G274" s="0" t="s">
        <v>56</v>
      </c>
      <c r="I274" s="0" t="s">
        <v>79</v>
      </c>
      <c r="K274" s="0" t="n">
        <v>0</v>
      </c>
      <c r="L274" s="0" t="s">
        <v>2095</v>
      </c>
      <c r="M274" s="0" t="s">
        <v>2096</v>
      </c>
      <c r="N274" s="0" t="s">
        <v>2097</v>
      </c>
      <c r="S274" s="0" t="s">
        <v>2098</v>
      </c>
      <c r="Y274" s="0" t="s">
        <v>83</v>
      </c>
      <c r="AC274" s="0" t="s">
        <v>1595</v>
      </c>
      <c r="AD274" s="0" t="s">
        <v>2099</v>
      </c>
      <c r="AG274" s="0" t="s">
        <v>1754</v>
      </c>
      <c r="AH274" s="0" t="s">
        <v>2100</v>
      </c>
      <c r="AI274" s="0" t="s">
        <v>2082</v>
      </c>
      <c r="AO274" s="0" t="n">
        <v>9</v>
      </c>
    </row>
    <row r="275" customFormat="false" ht="15" hidden="true" customHeight="false" outlineLevel="0" collapsed="false">
      <c r="A275" s="0" t="s">
        <v>2101</v>
      </c>
      <c r="B275" s="0" t="s">
        <v>2102</v>
      </c>
      <c r="C275" s="0" t="s">
        <v>54</v>
      </c>
      <c r="E275" s="2" t="n">
        <v>45853.5372337847</v>
      </c>
      <c r="F275" s="2" t="n">
        <v>45855.3653451157</v>
      </c>
      <c r="G275" s="0" t="s">
        <v>106</v>
      </c>
      <c r="M275" s="0" t="s">
        <v>2103</v>
      </c>
      <c r="AO275" s="0" t="n">
        <v>0</v>
      </c>
    </row>
    <row r="276" customFormat="false" ht="15" hidden="true" customHeight="false" outlineLevel="0" collapsed="false">
      <c r="A276" s="0" t="s">
        <v>2104</v>
      </c>
      <c r="B276" s="0" t="s">
        <v>2105</v>
      </c>
      <c r="C276" s="0" t="s">
        <v>54</v>
      </c>
      <c r="E276" s="2" t="n">
        <v>45853.5323592708</v>
      </c>
      <c r="F276" s="2" t="n">
        <v>45853.9265695255</v>
      </c>
      <c r="G276" s="0" t="s">
        <v>56</v>
      </c>
      <c r="K276" s="0" t="n">
        <v>0</v>
      </c>
      <c r="L276" s="0" t="s">
        <v>2106</v>
      </c>
      <c r="M276" s="0" t="s">
        <v>2107</v>
      </c>
      <c r="N276" s="0" t="s">
        <v>2108</v>
      </c>
      <c r="S276" s="0" t="s">
        <v>2109</v>
      </c>
      <c r="AO276" s="0" t="n">
        <v>1</v>
      </c>
    </row>
    <row r="277" customFormat="false" ht="15" hidden="true" customHeight="false" outlineLevel="0" collapsed="false">
      <c r="A277" s="0" t="s">
        <v>2110</v>
      </c>
      <c r="B277" s="0" t="s">
        <v>2111</v>
      </c>
      <c r="C277" s="0" t="s">
        <v>54</v>
      </c>
      <c r="E277" s="2" t="n">
        <v>45853.5171459259</v>
      </c>
      <c r="F277" s="2" t="n">
        <v>45880.6481922222</v>
      </c>
      <c r="G277" s="0" t="s">
        <v>63</v>
      </c>
      <c r="I277" s="0" t="s">
        <v>79</v>
      </c>
      <c r="K277" s="0" t="n">
        <v>0</v>
      </c>
      <c r="L277" s="0" t="s">
        <v>2112</v>
      </c>
      <c r="M277" s="0" t="s">
        <v>2113</v>
      </c>
      <c r="N277" s="0" t="s">
        <v>2114</v>
      </c>
      <c r="S277" s="0" t="s">
        <v>2115</v>
      </c>
      <c r="Y277" s="0" t="s">
        <v>83</v>
      </c>
      <c r="AC277" s="0" t="s">
        <v>1930</v>
      </c>
      <c r="AG277" s="0" t="s">
        <v>119</v>
      </c>
      <c r="AH277" s="0" t="s">
        <v>2116</v>
      </c>
      <c r="AI277" s="0" t="s">
        <v>1773</v>
      </c>
      <c r="AO277" s="0" t="n">
        <v>5</v>
      </c>
    </row>
    <row r="278" customFormat="false" ht="92.75" hidden="true" customHeight="false" outlineLevel="0" collapsed="false">
      <c r="A278" s="0" t="s">
        <v>2117</v>
      </c>
      <c r="B278" s="0" t="s">
        <v>2118</v>
      </c>
      <c r="C278" s="0" t="s">
        <v>54</v>
      </c>
      <c r="D278" s="3" t="s">
        <v>2119</v>
      </c>
      <c r="E278" s="2" t="n">
        <v>45853.507896956</v>
      </c>
      <c r="F278" s="2" t="n">
        <v>45866.4002059028</v>
      </c>
      <c r="G278" s="0" t="s">
        <v>63</v>
      </c>
      <c r="I278" s="0" t="s">
        <v>79</v>
      </c>
      <c r="K278" s="0" t="n">
        <v>0</v>
      </c>
      <c r="L278" s="0" t="s">
        <v>2120</v>
      </c>
      <c r="M278" s="0" t="s">
        <v>2121</v>
      </c>
      <c r="N278" s="0" t="s">
        <v>2122</v>
      </c>
      <c r="S278" s="0" t="s">
        <v>2123</v>
      </c>
      <c r="Y278" s="0" t="s">
        <v>83</v>
      </c>
      <c r="AC278" s="0" t="s">
        <v>1930</v>
      </c>
      <c r="AD278" s="0" t="s">
        <v>2124</v>
      </c>
      <c r="AG278" s="0" t="s">
        <v>1754</v>
      </c>
      <c r="AH278" s="0" t="s">
        <v>2125</v>
      </c>
      <c r="AI278" s="0" t="s">
        <v>85</v>
      </c>
      <c r="AO278" s="0" t="n">
        <v>9</v>
      </c>
    </row>
    <row r="279" customFormat="false" ht="15" hidden="true" customHeight="false" outlineLevel="0" collapsed="false">
      <c r="A279" s="0" t="s">
        <v>2126</v>
      </c>
      <c r="B279" s="0" t="s">
        <v>2127</v>
      </c>
      <c r="C279" s="0" t="s">
        <v>54</v>
      </c>
      <c r="E279" s="2" t="n">
        <v>45853.4976046875</v>
      </c>
      <c r="F279" s="2" t="n">
        <v>45876.3082624653</v>
      </c>
      <c r="G279" s="0" t="s">
        <v>106</v>
      </c>
      <c r="I279" s="0" t="s">
        <v>79</v>
      </c>
      <c r="L279" s="0" t="s">
        <v>2128</v>
      </c>
      <c r="M279" s="0" t="s">
        <v>2129</v>
      </c>
      <c r="N279" s="0" t="s">
        <v>2130</v>
      </c>
      <c r="T279" s="0" t="s">
        <v>2131</v>
      </c>
      <c r="Y279" s="0" t="s">
        <v>83</v>
      </c>
      <c r="AC279" s="0" t="s">
        <v>1754</v>
      </c>
      <c r="AG279" s="0" t="s">
        <v>583</v>
      </c>
      <c r="AH279" s="0" t="s">
        <v>2132</v>
      </c>
      <c r="AI279" s="0" t="s">
        <v>740</v>
      </c>
      <c r="AO279" s="0" t="n">
        <v>5</v>
      </c>
    </row>
    <row r="280" customFormat="false" ht="92.75" hidden="false" customHeight="false" outlineLevel="0" collapsed="false">
      <c r="A280" s="0" t="s">
        <v>2133</v>
      </c>
      <c r="B280" s="0" t="s">
        <v>2134</v>
      </c>
      <c r="C280" s="0" t="s">
        <v>264</v>
      </c>
      <c r="D280" s="3" t="s">
        <v>2135</v>
      </c>
      <c r="E280" s="2" t="n">
        <v>45853.4930664005</v>
      </c>
      <c r="F280" s="2" t="n">
        <v>45870.3037321065</v>
      </c>
      <c r="G280" s="0" t="s">
        <v>56</v>
      </c>
      <c r="I280" s="0" t="s">
        <v>79</v>
      </c>
      <c r="K280" s="0" t="n">
        <v>0</v>
      </c>
      <c r="L280" s="0" t="s">
        <v>2136</v>
      </c>
      <c r="M280" s="0" t="s">
        <v>2137</v>
      </c>
      <c r="N280" s="0" t="s">
        <v>2138</v>
      </c>
      <c r="S280" s="0" t="s">
        <v>2139</v>
      </c>
      <c r="Y280" s="0" t="s">
        <v>83</v>
      </c>
      <c r="AC280" s="0" t="s">
        <v>1526</v>
      </c>
      <c r="AD280" s="0" t="s">
        <v>2140</v>
      </c>
      <c r="AG280" s="0" t="s">
        <v>1526</v>
      </c>
      <c r="AH280" s="0" t="s">
        <v>2141</v>
      </c>
      <c r="AI280" s="0" t="s">
        <v>127</v>
      </c>
      <c r="AJ280" s="0" t="s">
        <v>530</v>
      </c>
      <c r="AK280" s="0" t="s">
        <v>604</v>
      </c>
      <c r="AL280" s="0" t="s">
        <v>604</v>
      </c>
      <c r="AO280" s="0" t="n">
        <v>13</v>
      </c>
      <c r="AS280" s="4" t="n">
        <f aca="false">IF(ISBLANK(AG280),"",AG280/86400000 + DATE(1970,1,1))</f>
        <v>45859.0833333333</v>
      </c>
    </row>
    <row r="281" customFormat="false" ht="15" hidden="true" customHeight="false" outlineLevel="0" collapsed="false">
      <c r="A281" s="0" t="s">
        <v>2142</v>
      </c>
      <c r="B281" s="0" t="s">
        <v>2143</v>
      </c>
      <c r="C281" s="0" t="s">
        <v>54</v>
      </c>
      <c r="D281" s="0" t="s">
        <v>2144</v>
      </c>
      <c r="E281" s="2" t="n">
        <v>45853.485090081</v>
      </c>
      <c r="F281" s="2" t="n">
        <v>45876.083997963</v>
      </c>
      <c r="G281" s="0" t="s">
        <v>63</v>
      </c>
      <c r="K281" s="0" t="n">
        <v>0</v>
      </c>
      <c r="L281" s="0" t="s">
        <v>2145</v>
      </c>
      <c r="M281" s="0" t="s">
        <v>2146</v>
      </c>
      <c r="N281" s="0" t="s">
        <v>2147</v>
      </c>
      <c r="S281" s="0" t="s">
        <v>2148</v>
      </c>
      <c r="AC281" s="0" t="s">
        <v>407</v>
      </c>
      <c r="AO281" s="0" t="n">
        <v>4</v>
      </c>
    </row>
    <row r="282" customFormat="false" ht="15" hidden="true" customHeight="false" outlineLevel="0" collapsed="false">
      <c r="A282" s="0" t="s">
        <v>2149</v>
      </c>
      <c r="B282" s="0" t="s">
        <v>2150</v>
      </c>
      <c r="C282" s="0" t="s">
        <v>54</v>
      </c>
      <c r="D282" s="0" t="s">
        <v>2151</v>
      </c>
      <c r="E282" s="2" t="n">
        <v>45853.470531412</v>
      </c>
      <c r="F282" s="2" t="n">
        <v>45877.0838783333</v>
      </c>
      <c r="G282" s="0" t="s">
        <v>56</v>
      </c>
      <c r="I282" s="0" t="s">
        <v>79</v>
      </c>
      <c r="K282" s="0" t="n">
        <v>2</v>
      </c>
      <c r="L282" s="0" t="s">
        <v>2152</v>
      </c>
      <c r="M282" s="0" t="s">
        <v>2153</v>
      </c>
      <c r="N282" s="0" t="s">
        <v>2154</v>
      </c>
      <c r="S282" s="0" t="s">
        <v>2155</v>
      </c>
      <c r="Y282" s="0" t="s">
        <v>83</v>
      </c>
      <c r="AG282" s="0" t="s">
        <v>707</v>
      </c>
      <c r="AH282" s="0" t="s">
        <v>2156</v>
      </c>
      <c r="AO282" s="0" t="n">
        <v>6</v>
      </c>
    </row>
    <row r="283" customFormat="false" ht="15" hidden="true" customHeight="false" outlineLevel="0" collapsed="false">
      <c r="A283" s="0" t="s">
        <v>2157</v>
      </c>
      <c r="B283" s="0" t="s">
        <v>2158</v>
      </c>
      <c r="C283" s="0" t="s">
        <v>54</v>
      </c>
      <c r="E283" s="2" t="n">
        <v>45853.4690792708</v>
      </c>
      <c r="F283" s="2" t="n">
        <v>45876.0835580324</v>
      </c>
      <c r="G283" s="0" t="s">
        <v>2159</v>
      </c>
      <c r="I283" s="0" t="s">
        <v>79</v>
      </c>
      <c r="K283" s="0" t="n">
        <v>1</v>
      </c>
      <c r="L283" s="0" t="s">
        <v>2160</v>
      </c>
      <c r="M283" s="0" t="s">
        <v>2161</v>
      </c>
      <c r="N283" s="0" t="s">
        <v>2162</v>
      </c>
      <c r="T283" s="0" t="s">
        <v>2163</v>
      </c>
      <c r="U283" s="0" t="s">
        <v>2164</v>
      </c>
      <c r="Y283" s="0" t="s">
        <v>83</v>
      </c>
      <c r="Z283" s="0" t="n">
        <v>1</v>
      </c>
      <c r="AB283" s="0" t="s">
        <v>130</v>
      </c>
      <c r="AG283" s="0" t="s">
        <v>1046</v>
      </c>
      <c r="AH283" s="0" t="s">
        <v>2165</v>
      </c>
      <c r="AO283" s="0" t="n">
        <v>6</v>
      </c>
    </row>
    <row r="284" customFormat="false" ht="15" hidden="true" customHeight="false" outlineLevel="0" collapsed="false">
      <c r="A284" s="0" t="s">
        <v>2166</v>
      </c>
      <c r="B284" s="0" t="s">
        <v>2167</v>
      </c>
      <c r="C284" s="0" t="s">
        <v>54</v>
      </c>
      <c r="E284" s="2" t="n">
        <v>45853.4688541204</v>
      </c>
      <c r="F284" s="2" t="n">
        <v>45855.3626579051</v>
      </c>
      <c r="G284" s="0" t="s">
        <v>106</v>
      </c>
      <c r="M284" s="0" t="s">
        <v>2168</v>
      </c>
      <c r="T284" s="0" t="s">
        <v>2169</v>
      </c>
      <c r="AO284" s="0" t="n">
        <v>0</v>
      </c>
    </row>
    <row r="285" customFormat="false" ht="15" hidden="true" customHeight="false" outlineLevel="0" collapsed="false">
      <c r="A285" s="0" t="s">
        <v>2170</v>
      </c>
      <c r="B285" s="0" t="s">
        <v>2171</v>
      </c>
      <c r="C285" s="0" t="s">
        <v>54</v>
      </c>
      <c r="E285" s="2" t="n">
        <v>45853.4646510069</v>
      </c>
      <c r="F285" s="2" t="n">
        <v>45856.0839315162</v>
      </c>
      <c r="G285" s="0" t="s">
        <v>106</v>
      </c>
      <c r="K285" s="0" t="n">
        <v>2</v>
      </c>
      <c r="L285" s="0" t="s">
        <v>2172</v>
      </c>
      <c r="M285" s="0" t="s">
        <v>2173</v>
      </c>
      <c r="N285" s="0" t="s">
        <v>2174</v>
      </c>
      <c r="S285" s="0" t="s">
        <v>2175</v>
      </c>
      <c r="AC285" s="0" t="s">
        <v>1930</v>
      </c>
      <c r="AO285" s="0" t="n">
        <v>4</v>
      </c>
    </row>
    <row r="286" customFormat="false" ht="92.75" hidden="false" customHeight="false" outlineLevel="0" collapsed="false">
      <c r="A286" s="0" t="s">
        <v>2176</v>
      </c>
      <c r="B286" s="0" t="s">
        <v>2177</v>
      </c>
      <c r="C286" s="0" t="s">
        <v>264</v>
      </c>
      <c r="D286" s="3" t="s">
        <v>2178</v>
      </c>
      <c r="E286" s="2" t="n">
        <v>45853.4584497107</v>
      </c>
      <c r="F286" s="2" t="n">
        <v>45867.2820335764</v>
      </c>
      <c r="G286" s="0" t="s">
        <v>56</v>
      </c>
      <c r="I286" s="0" t="s">
        <v>79</v>
      </c>
      <c r="K286" s="0" t="n">
        <v>0</v>
      </c>
      <c r="L286" s="0" t="s">
        <v>2179</v>
      </c>
      <c r="M286" s="0" t="s">
        <v>2180</v>
      </c>
      <c r="N286" s="0" t="s">
        <v>2181</v>
      </c>
      <c r="S286" s="0" t="s">
        <v>2182</v>
      </c>
      <c r="Y286" s="0" t="s">
        <v>83</v>
      </c>
      <c r="AG286" s="0" t="s">
        <v>1185</v>
      </c>
      <c r="AH286" s="0" t="s">
        <v>2183</v>
      </c>
      <c r="AJ286" s="0" t="s">
        <v>784</v>
      </c>
      <c r="AL286" s="0" t="s">
        <v>641</v>
      </c>
      <c r="AO286" s="0" t="n">
        <v>13</v>
      </c>
      <c r="AS286" s="4" t="n">
        <f aca="false">IF(ISBLANK(AG286),"",AG286/86400000 + DATE(1970,1,1))</f>
        <v>45861.0833333333</v>
      </c>
    </row>
    <row r="287" customFormat="false" ht="15" hidden="true" customHeight="false" outlineLevel="0" collapsed="false">
      <c r="A287" s="0" t="s">
        <v>2184</v>
      </c>
      <c r="B287" s="0" t="s">
        <v>2185</v>
      </c>
      <c r="C287" s="0" t="s">
        <v>54</v>
      </c>
      <c r="E287" s="2" t="n">
        <v>45853.4543056482</v>
      </c>
      <c r="F287" s="2" t="n">
        <v>45856.0836582986</v>
      </c>
      <c r="G287" s="0" t="s">
        <v>106</v>
      </c>
      <c r="K287" s="0" t="n">
        <v>2</v>
      </c>
      <c r="L287" s="0" t="s">
        <v>2186</v>
      </c>
      <c r="M287" s="0" t="s">
        <v>2187</v>
      </c>
      <c r="N287" s="0" t="s">
        <v>2188</v>
      </c>
      <c r="S287" s="0" t="s">
        <v>2189</v>
      </c>
      <c r="AC287" s="0" t="s">
        <v>1930</v>
      </c>
      <c r="AO287" s="0" t="n">
        <v>4</v>
      </c>
    </row>
    <row r="288" customFormat="false" ht="58.4" hidden="true" customHeight="false" outlineLevel="0" collapsed="false">
      <c r="A288" s="0" t="s">
        <v>2190</v>
      </c>
      <c r="B288" s="0" t="s">
        <v>2191</v>
      </c>
      <c r="C288" s="0" t="s">
        <v>54</v>
      </c>
      <c r="D288" s="3" t="s">
        <v>2192</v>
      </c>
      <c r="E288" s="2" t="n">
        <v>45853.4499747917</v>
      </c>
      <c r="F288" s="2" t="n">
        <v>45882.3618715394</v>
      </c>
      <c r="G288" s="0" t="s">
        <v>63</v>
      </c>
      <c r="I288" s="0" t="s">
        <v>79</v>
      </c>
      <c r="K288" s="0" t="n">
        <v>1</v>
      </c>
      <c r="L288" s="0" t="s">
        <v>2193</v>
      </c>
      <c r="M288" s="0" t="s">
        <v>2194</v>
      </c>
      <c r="N288" s="0" t="s">
        <v>2195</v>
      </c>
      <c r="S288" s="0" t="s">
        <v>2196</v>
      </c>
      <c r="T288" s="0" t="s">
        <v>2197</v>
      </c>
      <c r="Y288" s="0" t="s">
        <v>83</v>
      </c>
      <c r="AB288" s="0" t="s">
        <v>1784</v>
      </c>
      <c r="AC288" s="0" t="s">
        <v>1930</v>
      </c>
      <c r="AG288" s="0" t="s">
        <v>1754</v>
      </c>
      <c r="AH288" s="0" t="s">
        <v>2198</v>
      </c>
      <c r="AI288" s="0" t="s">
        <v>85</v>
      </c>
      <c r="AO288" s="0" t="n">
        <v>10</v>
      </c>
    </row>
    <row r="289" customFormat="false" ht="104.2" hidden="false" customHeight="false" outlineLevel="0" collapsed="false">
      <c r="A289" s="0" t="s">
        <v>2199</v>
      </c>
      <c r="B289" s="0" t="s">
        <v>2200</v>
      </c>
      <c r="C289" s="0" t="s">
        <v>264</v>
      </c>
      <c r="D289" s="3" t="s">
        <v>2201</v>
      </c>
      <c r="E289" s="2" t="n">
        <v>45853.4469720486</v>
      </c>
      <c r="F289" s="2" t="n">
        <v>45862.2835575463</v>
      </c>
      <c r="G289" s="0" t="s">
        <v>63</v>
      </c>
      <c r="I289" s="0" t="s">
        <v>79</v>
      </c>
      <c r="K289" s="0" t="n">
        <v>1</v>
      </c>
      <c r="L289" s="0" t="s">
        <v>2202</v>
      </c>
      <c r="M289" s="0" t="s">
        <v>2203</v>
      </c>
      <c r="N289" s="0" t="s">
        <v>2204</v>
      </c>
      <c r="S289" s="0" t="s">
        <v>2205</v>
      </c>
      <c r="T289" s="0" t="s">
        <v>2206</v>
      </c>
      <c r="Y289" s="0" t="s">
        <v>83</v>
      </c>
      <c r="Z289" s="0" t="n">
        <v>3</v>
      </c>
      <c r="AB289" s="0" t="s">
        <v>312</v>
      </c>
      <c r="AC289" s="0" t="s">
        <v>1754</v>
      </c>
      <c r="AD289" s="0" t="s">
        <v>2207</v>
      </c>
      <c r="AG289" s="0" t="s">
        <v>1754</v>
      </c>
      <c r="AH289" s="0" t="s">
        <v>2208</v>
      </c>
      <c r="AI289" s="0" t="s">
        <v>127</v>
      </c>
      <c r="AJ289" s="0" t="s">
        <v>1046</v>
      </c>
      <c r="AK289" s="0" t="s">
        <v>871</v>
      </c>
      <c r="AL289" s="0" t="s">
        <v>871</v>
      </c>
      <c r="AO289" s="0" t="n">
        <v>13</v>
      </c>
      <c r="AP289" s="0" t="n">
        <v>0</v>
      </c>
      <c r="AS289" s="4" t="n">
        <f aca="false">IF(ISBLANK(AG289),"",AG289/86400000 + DATE(1970,1,1))</f>
        <v>45855.0833333333</v>
      </c>
    </row>
    <row r="290" customFormat="false" ht="15" hidden="true" customHeight="false" outlineLevel="0" collapsed="false">
      <c r="A290" s="0" t="s">
        <v>2209</v>
      </c>
      <c r="B290" s="0" t="s">
        <v>2210</v>
      </c>
      <c r="C290" s="0" t="s">
        <v>54</v>
      </c>
      <c r="E290" s="2" t="n">
        <v>45853.4453580208</v>
      </c>
      <c r="F290" s="2" t="n">
        <v>45875.0842279861</v>
      </c>
      <c r="G290" s="0" t="s">
        <v>56</v>
      </c>
      <c r="K290" s="0" t="n">
        <v>0</v>
      </c>
      <c r="L290" s="0" t="s">
        <v>2211</v>
      </c>
      <c r="M290" s="0" t="s">
        <v>2212</v>
      </c>
      <c r="N290" s="0" t="s">
        <v>2213</v>
      </c>
      <c r="S290" s="0" t="s">
        <v>2214</v>
      </c>
      <c r="AC290" s="0" t="s">
        <v>468</v>
      </c>
      <c r="AO290" s="0" t="n">
        <v>4</v>
      </c>
    </row>
    <row r="291" customFormat="false" ht="58.4" hidden="false" customHeight="false" outlineLevel="0" collapsed="false">
      <c r="A291" s="0" t="s">
        <v>2215</v>
      </c>
      <c r="B291" s="0" t="s">
        <v>2216</v>
      </c>
      <c r="C291" s="0" t="s">
        <v>264</v>
      </c>
      <c r="D291" s="3" t="s">
        <v>2217</v>
      </c>
      <c r="E291" s="2" t="n">
        <v>45853.4398875232</v>
      </c>
      <c r="F291" s="2" t="n">
        <v>45862.2825908912</v>
      </c>
      <c r="G291" s="0" t="s">
        <v>63</v>
      </c>
      <c r="I291" s="0" t="s">
        <v>79</v>
      </c>
      <c r="K291" s="0" t="n">
        <v>1</v>
      </c>
      <c r="L291" s="0" t="s">
        <v>2218</v>
      </c>
      <c r="M291" s="0" t="s">
        <v>2219</v>
      </c>
      <c r="N291" s="0" t="s">
        <v>2220</v>
      </c>
      <c r="S291" s="0" t="s">
        <v>2221</v>
      </c>
      <c r="T291" s="0" t="s">
        <v>2222</v>
      </c>
      <c r="Y291" s="0" t="s">
        <v>83</v>
      </c>
      <c r="AB291" s="0" t="s">
        <v>1549</v>
      </c>
      <c r="AC291" s="0" t="s">
        <v>1930</v>
      </c>
      <c r="AD291" s="0" t="s">
        <v>2223</v>
      </c>
      <c r="AG291" s="0" t="s">
        <v>1754</v>
      </c>
      <c r="AH291" s="0" t="s">
        <v>2224</v>
      </c>
      <c r="AI291" s="0" t="s">
        <v>85</v>
      </c>
      <c r="AJ291" s="0" t="s">
        <v>1046</v>
      </c>
      <c r="AK291" s="0" t="s">
        <v>450</v>
      </c>
      <c r="AL291" s="0" t="s">
        <v>871</v>
      </c>
      <c r="AO291" s="0" t="n">
        <v>13</v>
      </c>
      <c r="AP291" s="0" t="n">
        <v>0</v>
      </c>
      <c r="AS291" s="4" t="n">
        <f aca="false">IF(ISBLANK(AG291),"",AG291/86400000 + DATE(1970,1,1))</f>
        <v>45855.0833333333</v>
      </c>
    </row>
    <row r="292" customFormat="false" ht="253" hidden="true" customHeight="false" outlineLevel="0" collapsed="false">
      <c r="A292" s="0" t="s">
        <v>2225</v>
      </c>
      <c r="B292" s="0" t="s">
        <v>2226</v>
      </c>
      <c r="C292" s="0" t="s">
        <v>54</v>
      </c>
      <c r="D292" s="3" t="s">
        <v>2227</v>
      </c>
      <c r="E292" s="2" t="n">
        <v>45853.4369195486</v>
      </c>
      <c r="F292" s="2" t="n">
        <v>45881.5008177431</v>
      </c>
      <c r="G292" s="0" t="s">
        <v>56</v>
      </c>
      <c r="I292" s="0" t="s">
        <v>79</v>
      </c>
      <c r="K292" s="0" t="n">
        <v>0</v>
      </c>
      <c r="L292" s="0" t="s">
        <v>2228</v>
      </c>
      <c r="M292" s="0" t="s">
        <v>2229</v>
      </c>
      <c r="N292" s="0" t="s">
        <v>2230</v>
      </c>
      <c r="S292" s="0" t="s">
        <v>2231</v>
      </c>
      <c r="Y292" s="0" t="s">
        <v>83</v>
      </c>
      <c r="AG292" s="0" t="s">
        <v>1595</v>
      </c>
      <c r="AH292" s="0" t="s">
        <v>2232</v>
      </c>
      <c r="AO292" s="0" t="n">
        <v>9</v>
      </c>
    </row>
    <row r="293" customFormat="false" ht="150" hidden="true" customHeight="false" outlineLevel="0" collapsed="false">
      <c r="A293" s="0" t="s">
        <v>2233</v>
      </c>
      <c r="B293" s="0" t="s">
        <v>2234</v>
      </c>
      <c r="C293" s="0" t="s">
        <v>54</v>
      </c>
      <c r="D293" s="3" t="s">
        <v>2235</v>
      </c>
      <c r="E293" s="2" t="n">
        <v>45853.433887662</v>
      </c>
      <c r="F293" s="2" t="n">
        <v>45881.4874817477</v>
      </c>
      <c r="G293" s="0" t="s">
        <v>56</v>
      </c>
      <c r="I293" s="0" t="s">
        <v>79</v>
      </c>
      <c r="K293" s="0" t="n">
        <v>0</v>
      </c>
      <c r="L293" s="0" t="s">
        <v>2236</v>
      </c>
      <c r="M293" s="0" t="s">
        <v>2237</v>
      </c>
      <c r="N293" s="0" t="s">
        <v>2238</v>
      </c>
      <c r="S293" s="0" t="s">
        <v>2239</v>
      </c>
      <c r="Y293" s="0" t="s">
        <v>83</v>
      </c>
      <c r="AD293" s="0" t="s">
        <v>2240</v>
      </c>
      <c r="AG293" s="0" t="s">
        <v>325</v>
      </c>
      <c r="AH293" s="0" t="s">
        <v>2241</v>
      </c>
      <c r="AO293" s="0" t="n">
        <v>9</v>
      </c>
    </row>
    <row r="294" customFormat="false" ht="35.5" hidden="true" customHeight="false" outlineLevel="0" collapsed="false">
      <c r="A294" s="0" t="s">
        <v>2242</v>
      </c>
      <c r="B294" s="0" t="s">
        <v>2243</v>
      </c>
      <c r="C294" s="0" t="s">
        <v>54</v>
      </c>
      <c r="D294" s="3" t="s">
        <v>2244</v>
      </c>
      <c r="E294" s="2" t="n">
        <v>45853.4324526157</v>
      </c>
      <c r="F294" s="2" t="n">
        <v>45869.7252121065</v>
      </c>
      <c r="G294" s="0" t="s">
        <v>56</v>
      </c>
      <c r="I294" s="0" t="s">
        <v>79</v>
      </c>
      <c r="K294" s="0" t="n">
        <v>0</v>
      </c>
      <c r="L294" s="0" t="s">
        <v>2245</v>
      </c>
      <c r="M294" s="0" t="s">
        <v>2246</v>
      </c>
      <c r="N294" s="0" t="s">
        <v>2247</v>
      </c>
      <c r="S294" s="0" t="s">
        <v>2248</v>
      </c>
      <c r="T294" s="0" t="s">
        <v>2249</v>
      </c>
      <c r="Y294" s="0" t="s">
        <v>83</v>
      </c>
      <c r="AG294" s="0" t="s">
        <v>707</v>
      </c>
      <c r="AH294" s="0" t="s">
        <v>2250</v>
      </c>
      <c r="AO294" s="0" t="n">
        <v>8</v>
      </c>
    </row>
    <row r="295" customFormat="false" ht="15" hidden="true" customHeight="false" outlineLevel="0" collapsed="false">
      <c r="A295" s="0" t="s">
        <v>2251</v>
      </c>
      <c r="B295" s="0" t="s">
        <v>2252</v>
      </c>
      <c r="C295" s="0" t="s">
        <v>54</v>
      </c>
      <c r="E295" s="2" t="n">
        <v>45853.4312140046</v>
      </c>
      <c r="F295" s="2" t="n">
        <v>45856.0838736227</v>
      </c>
      <c r="G295" s="0" t="s">
        <v>106</v>
      </c>
      <c r="K295" s="0" t="n">
        <v>0</v>
      </c>
      <c r="L295" s="0" t="s">
        <v>2253</v>
      </c>
      <c r="M295" s="0" t="s">
        <v>2254</v>
      </c>
      <c r="N295" s="0" t="s">
        <v>2255</v>
      </c>
      <c r="S295" s="0" t="s">
        <v>2256</v>
      </c>
      <c r="AC295" s="0" t="s">
        <v>1930</v>
      </c>
      <c r="AO295" s="0" t="n">
        <v>4</v>
      </c>
    </row>
    <row r="296" customFormat="false" ht="58.4" hidden="false" customHeight="false" outlineLevel="0" collapsed="false">
      <c r="A296" s="0" t="s">
        <v>2257</v>
      </c>
      <c r="B296" s="0" t="s">
        <v>2258</v>
      </c>
      <c r="C296" s="0" t="s">
        <v>264</v>
      </c>
      <c r="D296" s="3" t="s">
        <v>2259</v>
      </c>
      <c r="E296" s="2" t="n">
        <v>45853.4295121644</v>
      </c>
      <c r="F296" s="2" t="n">
        <v>45875.5470068519</v>
      </c>
      <c r="G296" s="0" t="s">
        <v>63</v>
      </c>
      <c r="I296" s="0" t="s">
        <v>79</v>
      </c>
      <c r="K296" s="0" t="n">
        <v>0</v>
      </c>
      <c r="L296" s="0" t="s">
        <v>2260</v>
      </c>
      <c r="M296" s="0" t="s">
        <v>2261</v>
      </c>
      <c r="N296" s="0" t="s">
        <v>2262</v>
      </c>
      <c r="S296" s="0" t="s">
        <v>2263</v>
      </c>
      <c r="Y296" s="0" t="s">
        <v>83</v>
      </c>
      <c r="AD296" s="0" t="s">
        <v>2264</v>
      </c>
      <c r="AG296" s="0" t="s">
        <v>1930</v>
      </c>
      <c r="AH296" s="0" t="s">
        <v>2265</v>
      </c>
      <c r="AJ296" s="0" t="s">
        <v>325</v>
      </c>
      <c r="AO296" s="0" t="n">
        <v>13</v>
      </c>
      <c r="AS296" s="4" t="n">
        <f aca="false">IF(ISBLANK(AG296),"",AG296/86400000 + DATE(1970,1,1))</f>
        <v>45854.0833333333</v>
      </c>
    </row>
    <row r="297" customFormat="false" ht="58.4" hidden="false" customHeight="false" outlineLevel="0" collapsed="false">
      <c r="A297" s="0" t="s">
        <v>2266</v>
      </c>
      <c r="B297" s="0" t="s">
        <v>2267</v>
      </c>
      <c r="C297" s="0" t="s">
        <v>264</v>
      </c>
      <c r="D297" s="3" t="s">
        <v>2268</v>
      </c>
      <c r="E297" s="2" t="n">
        <v>45853.425915625</v>
      </c>
      <c r="F297" s="2" t="n">
        <v>45882.2781698032</v>
      </c>
      <c r="G297" s="0" t="s">
        <v>106</v>
      </c>
      <c r="K297" s="0" t="n">
        <v>0</v>
      </c>
      <c r="L297" s="0" t="s">
        <v>2269</v>
      </c>
      <c r="M297" s="0" t="s">
        <v>2270</v>
      </c>
      <c r="N297" s="0" t="s">
        <v>2271</v>
      </c>
      <c r="S297" s="0" t="s">
        <v>2272</v>
      </c>
      <c r="T297" s="0" t="s">
        <v>2273</v>
      </c>
      <c r="AC297" s="0" t="s">
        <v>1930</v>
      </c>
      <c r="AD297" s="0" t="s">
        <v>2274</v>
      </c>
      <c r="AJ297" s="0" t="s">
        <v>69</v>
      </c>
      <c r="AK297" s="0" t="s">
        <v>2275</v>
      </c>
      <c r="AO297" s="0" t="n">
        <v>13</v>
      </c>
      <c r="AS297" s="4" t="str">
        <f aca="false">IF(ISBLANK(AG297),"",AG297/86400000 + DATE(1970,1,1))</f>
        <v/>
      </c>
    </row>
    <row r="298" customFormat="false" ht="15" hidden="true" customHeight="false" outlineLevel="0" collapsed="false">
      <c r="A298" s="0" t="s">
        <v>2276</v>
      </c>
      <c r="B298" s="0" t="s">
        <v>2277</v>
      </c>
      <c r="C298" s="0" t="s">
        <v>54</v>
      </c>
      <c r="E298" s="2" t="n">
        <v>45853.4241417014</v>
      </c>
      <c r="F298" s="2" t="n">
        <v>45868.0841367477</v>
      </c>
      <c r="G298" s="0" t="s">
        <v>106</v>
      </c>
      <c r="I298" s="0" t="s">
        <v>79</v>
      </c>
      <c r="K298" s="0" t="n">
        <v>0</v>
      </c>
      <c r="L298" s="0" t="s">
        <v>2278</v>
      </c>
      <c r="M298" s="0" t="s">
        <v>2279</v>
      </c>
      <c r="N298" s="0" t="s">
        <v>2280</v>
      </c>
      <c r="S298" s="0" t="s">
        <v>2281</v>
      </c>
      <c r="T298" s="0" t="s">
        <v>2282</v>
      </c>
      <c r="Y298" s="0" t="s">
        <v>83</v>
      </c>
      <c r="AC298" s="0" t="s">
        <v>1930</v>
      </c>
      <c r="AG298" s="0" t="s">
        <v>1930</v>
      </c>
      <c r="AH298" s="0" t="s">
        <v>2283</v>
      </c>
      <c r="AI298" s="0" t="s">
        <v>127</v>
      </c>
      <c r="AO298" s="0" t="n">
        <v>6</v>
      </c>
    </row>
    <row r="299" customFormat="false" ht="15" hidden="true" customHeight="false" outlineLevel="0" collapsed="false">
      <c r="A299" s="0" t="s">
        <v>2284</v>
      </c>
      <c r="B299" s="0" t="s">
        <v>2285</v>
      </c>
      <c r="C299" s="0" t="s">
        <v>54</v>
      </c>
      <c r="E299" s="2" t="n">
        <v>45853.4237836921</v>
      </c>
      <c r="F299" s="2" t="n">
        <v>45861.0834466204</v>
      </c>
      <c r="G299" s="0" t="s">
        <v>56</v>
      </c>
      <c r="K299" s="0" t="n">
        <v>1</v>
      </c>
      <c r="L299" s="0" t="s">
        <v>2286</v>
      </c>
      <c r="M299" s="0" t="s">
        <v>2287</v>
      </c>
      <c r="N299" s="0" t="s">
        <v>2288</v>
      </c>
      <c r="S299" s="0" t="s">
        <v>2289</v>
      </c>
      <c r="AB299" s="0" t="s">
        <v>1549</v>
      </c>
      <c r="AC299" s="0" t="s">
        <v>1526</v>
      </c>
      <c r="AO299" s="0" t="n">
        <v>4</v>
      </c>
    </row>
    <row r="300" customFormat="false" ht="15" hidden="true" customHeight="false" outlineLevel="0" collapsed="false">
      <c r="A300" s="0" t="s">
        <v>2290</v>
      </c>
      <c r="B300" s="0" t="s">
        <v>2291</v>
      </c>
      <c r="C300" s="0" t="s">
        <v>54</v>
      </c>
      <c r="E300" s="2" t="n">
        <v>45853.4222897106</v>
      </c>
      <c r="F300" s="2" t="n">
        <v>45853.9148241782</v>
      </c>
      <c r="G300" s="0" t="s">
        <v>56</v>
      </c>
      <c r="K300" s="0" t="n">
        <v>2</v>
      </c>
      <c r="L300" s="0" t="s">
        <v>2292</v>
      </c>
      <c r="M300" s="0" t="s">
        <v>2293</v>
      </c>
      <c r="N300" s="0" t="s">
        <v>2294</v>
      </c>
      <c r="S300" s="0" t="s">
        <v>2295</v>
      </c>
      <c r="AO300" s="0" t="n">
        <v>1</v>
      </c>
    </row>
    <row r="301" customFormat="false" ht="15" hidden="true" customHeight="false" outlineLevel="0" collapsed="false">
      <c r="A301" s="0" t="s">
        <v>2296</v>
      </c>
      <c r="B301" s="0" t="s">
        <v>2297</v>
      </c>
      <c r="C301" s="0" t="s">
        <v>54</v>
      </c>
      <c r="E301" s="2" t="n">
        <v>45853.4222801505</v>
      </c>
      <c r="F301" s="2" t="n">
        <v>45855.2742640046</v>
      </c>
      <c r="G301" s="0" t="s">
        <v>106</v>
      </c>
      <c r="K301" s="0" t="n">
        <v>0</v>
      </c>
      <c r="L301" s="0" t="s">
        <v>2298</v>
      </c>
      <c r="M301" s="0" t="s">
        <v>2299</v>
      </c>
      <c r="N301" s="0" t="s">
        <v>2300</v>
      </c>
      <c r="S301" s="0" t="s">
        <v>2301</v>
      </c>
      <c r="AO301" s="0" t="n">
        <v>0</v>
      </c>
    </row>
    <row r="302" customFormat="false" ht="15" hidden="true" customHeight="false" outlineLevel="0" collapsed="false">
      <c r="A302" s="0" t="s">
        <v>2302</v>
      </c>
      <c r="B302" s="0" t="s">
        <v>2303</v>
      </c>
      <c r="C302" s="0" t="s">
        <v>54</v>
      </c>
      <c r="E302" s="2" t="n">
        <v>45853.4217573843</v>
      </c>
      <c r="F302" s="2" t="n">
        <v>45870.5509817593</v>
      </c>
      <c r="G302" s="0" t="s">
        <v>63</v>
      </c>
      <c r="K302" s="0" t="n">
        <v>0</v>
      </c>
      <c r="L302" s="0" t="s">
        <v>2304</v>
      </c>
      <c r="M302" s="0" t="s">
        <v>2305</v>
      </c>
      <c r="N302" s="0" t="s">
        <v>2306</v>
      </c>
      <c r="S302" s="0" t="s">
        <v>2307</v>
      </c>
      <c r="AC302" s="0" t="s">
        <v>693</v>
      </c>
      <c r="AO302" s="0" t="n">
        <v>4</v>
      </c>
    </row>
    <row r="303" customFormat="false" ht="15" hidden="true" customHeight="false" outlineLevel="0" collapsed="false">
      <c r="A303" s="0" t="s">
        <v>2308</v>
      </c>
      <c r="B303" s="0" t="s">
        <v>2309</v>
      </c>
      <c r="C303" s="0" t="s">
        <v>54</v>
      </c>
      <c r="E303" s="2" t="n">
        <v>45853.4215158681</v>
      </c>
      <c r="F303" s="2" t="n">
        <v>45882.3621673495</v>
      </c>
      <c r="G303" s="0" t="s">
        <v>56</v>
      </c>
      <c r="K303" s="0" t="n">
        <v>0</v>
      </c>
      <c r="L303" s="0" t="s">
        <v>2310</v>
      </c>
      <c r="M303" s="0" t="s">
        <v>2311</v>
      </c>
      <c r="N303" s="0" t="s">
        <v>2312</v>
      </c>
      <c r="S303" s="0" t="s">
        <v>2313</v>
      </c>
      <c r="AC303" s="0" t="s">
        <v>69</v>
      </c>
      <c r="AO303" s="0" t="n">
        <v>4</v>
      </c>
    </row>
    <row r="304" customFormat="false" ht="58.4" hidden="false" customHeight="false" outlineLevel="0" collapsed="false">
      <c r="A304" s="0" t="s">
        <v>2314</v>
      </c>
      <c r="B304" s="0" t="s">
        <v>2315</v>
      </c>
      <c r="C304" s="0" t="s">
        <v>264</v>
      </c>
      <c r="D304" s="3" t="s">
        <v>2316</v>
      </c>
      <c r="E304" s="2" t="n">
        <v>45853.4209594907</v>
      </c>
      <c r="F304" s="2" t="n">
        <v>45867.2741102083</v>
      </c>
      <c r="G304" s="0" t="s">
        <v>63</v>
      </c>
      <c r="I304" s="0" t="s">
        <v>79</v>
      </c>
      <c r="K304" s="0" t="n">
        <v>0</v>
      </c>
      <c r="L304" s="0" t="s">
        <v>2317</v>
      </c>
      <c r="M304" s="0" t="s">
        <v>2318</v>
      </c>
      <c r="N304" s="0" t="s">
        <v>2319</v>
      </c>
      <c r="S304" s="0" t="s">
        <v>2320</v>
      </c>
      <c r="Y304" s="0" t="s">
        <v>83</v>
      </c>
      <c r="AC304" s="0" t="s">
        <v>1754</v>
      </c>
      <c r="AG304" s="0" t="s">
        <v>1754</v>
      </c>
      <c r="AH304" s="0" t="s">
        <v>2321</v>
      </c>
      <c r="AI304" s="0" t="s">
        <v>127</v>
      </c>
      <c r="AJ304" s="0" t="s">
        <v>784</v>
      </c>
      <c r="AK304" s="0" t="s">
        <v>669</v>
      </c>
      <c r="AL304" s="0" t="s">
        <v>669</v>
      </c>
      <c r="AO304" s="0" t="n">
        <v>13</v>
      </c>
      <c r="AS304" s="4" t="n">
        <f aca="false">IF(ISBLANK(AG304),"",AG304/86400000 + DATE(1970,1,1))</f>
        <v>45855.0833333333</v>
      </c>
    </row>
    <row r="305" customFormat="false" ht="24.05" hidden="true" customHeight="false" outlineLevel="0" collapsed="false">
      <c r="A305" s="0" t="s">
        <v>2322</v>
      </c>
      <c r="B305" s="0" t="s">
        <v>2323</v>
      </c>
      <c r="C305" s="0" t="s">
        <v>54</v>
      </c>
      <c r="D305" s="3" t="s">
        <v>2324</v>
      </c>
      <c r="E305" s="2" t="n">
        <v>45853.4209131134</v>
      </c>
      <c r="F305" s="2" t="n">
        <v>45862.4242732986</v>
      </c>
      <c r="G305" s="0" t="s">
        <v>63</v>
      </c>
      <c r="K305" s="0" t="n">
        <v>0</v>
      </c>
      <c r="L305" s="0" t="s">
        <v>2325</v>
      </c>
      <c r="M305" s="0" t="s">
        <v>2326</v>
      </c>
      <c r="N305" s="0" t="s">
        <v>2327</v>
      </c>
      <c r="S305" s="0" t="s">
        <v>2328</v>
      </c>
      <c r="AC305" s="0" t="s">
        <v>1930</v>
      </c>
      <c r="AO305" s="0" t="n">
        <v>16</v>
      </c>
    </row>
    <row r="306" customFormat="false" ht="58.4" hidden="false" customHeight="false" outlineLevel="0" collapsed="false">
      <c r="A306" s="0" t="s">
        <v>2329</v>
      </c>
      <c r="B306" s="0" t="s">
        <v>2330</v>
      </c>
      <c r="C306" s="0" t="s">
        <v>264</v>
      </c>
      <c r="D306" s="3" t="s">
        <v>2331</v>
      </c>
      <c r="E306" s="2" t="n">
        <v>45853.4206211227</v>
      </c>
      <c r="F306" s="2" t="n">
        <v>45867.2794951505</v>
      </c>
      <c r="G306" s="0" t="s">
        <v>56</v>
      </c>
      <c r="I306" s="0" t="s">
        <v>79</v>
      </c>
      <c r="K306" s="0" t="n">
        <v>0</v>
      </c>
      <c r="L306" s="0" t="s">
        <v>2332</v>
      </c>
      <c r="M306" s="0" t="s">
        <v>2333</v>
      </c>
      <c r="N306" s="0" t="s">
        <v>2334</v>
      </c>
      <c r="S306" s="0" t="s">
        <v>2335</v>
      </c>
      <c r="Y306" s="0" t="s">
        <v>83</v>
      </c>
      <c r="AG306" s="0" t="s">
        <v>1595</v>
      </c>
      <c r="AH306" s="0" t="s">
        <v>2336</v>
      </c>
      <c r="AJ306" s="0" t="s">
        <v>784</v>
      </c>
      <c r="AL306" s="0" t="s">
        <v>604</v>
      </c>
      <c r="AO306" s="0" t="n">
        <v>13</v>
      </c>
      <c r="AS306" s="4" t="n">
        <f aca="false">IF(ISBLANK(AG306),"",AG306/86400000 + DATE(1970,1,1))</f>
        <v>45856.0833333333</v>
      </c>
    </row>
    <row r="307" customFormat="false" ht="15" hidden="true" customHeight="false" outlineLevel="0" collapsed="false">
      <c r="A307" s="0" t="s">
        <v>2337</v>
      </c>
      <c r="B307" s="0" t="s">
        <v>2338</v>
      </c>
      <c r="C307" s="0" t="s">
        <v>54</v>
      </c>
      <c r="E307" s="2" t="n">
        <v>45853.4206158333</v>
      </c>
      <c r="F307" s="2" t="n">
        <v>45870.4845017593</v>
      </c>
      <c r="G307" s="0" t="s">
        <v>63</v>
      </c>
      <c r="K307" s="0" t="n">
        <v>0</v>
      </c>
      <c r="L307" s="0" t="s">
        <v>2339</v>
      </c>
      <c r="M307" s="0" t="s">
        <v>2340</v>
      </c>
      <c r="N307" s="0" t="s">
        <v>2341</v>
      </c>
      <c r="S307" s="0" t="s">
        <v>2342</v>
      </c>
      <c r="AC307" s="0" t="s">
        <v>784</v>
      </c>
      <c r="AO307" s="0" t="n">
        <v>4</v>
      </c>
    </row>
    <row r="308" customFormat="false" ht="58.4" hidden="true" customHeight="false" outlineLevel="0" collapsed="false">
      <c r="A308" s="0" t="s">
        <v>2343</v>
      </c>
      <c r="B308" s="0" t="s">
        <v>2344</v>
      </c>
      <c r="C308" s="0" t="s">
        <v>54</v>
      </c>
      <c r="D308" s="3" t="s">
        <v>2345</v>
      </c>
      <c r="E308" s="2" t="n">
        <v>45853.4204290857</v>
      </c>
      <c r="F308" s="2" t="n">
        <v>45876.3284015278</v>
      </c>
      <c r="G308" s="0" t="s">
        <v>106</v>
      </c>
      <c r="I308" s="0" t="s">
        <v>79</v>
      </c>
      <c r="K308" s="0" t="n">
        <v>0</v>
      </c>
      <c r="L308" s="0" t="s">
        <v>2346</v>
      </c>
      <c r="M308" s="0" t="s">
        <v>2347</v>
      </c>
      <c r="N308" s="0" t="s">
        <v>2348</v>
      </c>
      <c r="S308" s="0" t="s">
        <v>2349</v>
      </c>
      <c r="Y308" s="0" t="s">
        <v>83</v>
      </c>
      <c r="AC308" s="0" t="s">
        <v>1185</v>
      </c>
      <c r="AG308" s="0" t="s">
        <v>1046</v>
      </c>
      <c r="AH308" s="0" t="s">
        <v>2350</v>
      </c>
      <c r="AI308" s="0" t="s">
        <v>85</v>
      </c>
      <c r="AO308" s="0" t="n">
        <v>7</v>
      </c>
    </row>
    <row r="309" customFormat="false" ht="81.3" hidden="true" customHeight="false" outlineLevel="0" collapsed="false">
      <c r="A309" s="0" t="s">
        <v>2351</v>
      </c>
      <c r="B309" s="0" t="s">
        <v>2352</v>
      </c>
      <c r="C309" s="0" t="s">
        <v>54</v>
      </c>
      <c r="D309" s="3" t="s">
        <v>2353</v>
      </c>
      <c r="E309" s="2" t="n">
        <v>45853.4204280671</v>
      </c>
      <c r="F309" s="2" t="n">
        <v>45875.2906867824</v>
      </c>
      <c r="G309" s="0" t="s">
        <v>56</v>
      </c>
      <c r="I309" s="0" t="s">
        <v>79</v>
      </c>
      <c r="K309" s="0" t="n">
        <v>0</v>
      </c>
      <c r="L309" s="0" t="s">
        <v>2354</v>
      </c>
      <c r="M309" s="0" t="s">
        <v>2355</v>
      </c>
      <c r="N309" s="0" t="s">
        <v>2356</v>
      </c>
      <c r="S309" s="0" t="s">
        <v>2357</v>
      </c>
      <c r="Y309" s="0" t="s">
        <v>83</v>
      </c>
      <c r="AC309" s="0" t="s">
        <v>1930</v>
      </c>
      <c r="AD309" s="0" t="s">
        <v>2358</v>
      </c>
      <c r="AG309" s="0" t="s">
        <v>1046</v>
      </c>
      <c r="AH309" s="0" t="s">
        <v>2359</v>
      </c>
      <c r="AI309" s="0" t="s">
        <v>450</v>
      </c>
      <c r="AO309" s="0" t="n">
        <v>9</v>
      </c>
    </row>
    <row r="310" customFormat="false" ht="15" hidden="true" customHeight="false" outlineLevel="0" collapsed="false">
      <c r="A310" s="0" t="s">
        <v>2360</v>
      </c>
      <c r="B310" s="0" t="s">
        <v>2361</v>
      </c>
      <c r="C310" s="0" t="s">
        <v>54</v>
      </c>
      <c r="E310" s="2" t="n">
        <v>45853.4201025</v>
      </c>
      <c r="F310" s="2" t="n">
        <v>45882.083921412</v>
      </c>
      <c r="G310" s="0" t="s">
        <v>63</v>
      </c>
      <c r="K310" s="0" t="n">
        <v>0</v>
      </c>
      <c r="L310" s="0" t="s">
        <v>2362</v>
      </c>
      <c r="M310" s="0" t="s">
        <v>2363</v>
      </c>
      <c r="N310" s="0" t="s">
        <v>2364</v>
      </c>
      <c r="S310" s="0" t="s">
        <v>2365</v>
      </c>
      <c r="AC310" s="0" t="s">
        <v>119</v>
      </c>
      <c r="AO310" s="0" t="n">
        <v>4</v>
      </c>
    </row>
    <row r="311" customFormat="false" ht="15" hidden="true" customHeight="false" outlineLevel="0" collapsed="false">
      <c r="A311" s="0" t="s">
        <v>2366</v>
      </c>
      <c r="B311" s="0" t="s">
        <v>2006</v>
      </c>
      <c r="C311" s="0" t="s">
        <v>54</v>
      </c>
      <c r="E311" s="2" t="n">
        <v>45853.4199745718</v>
      </c>
      <c r="F311" s="2" t="n">
        <v>45873.0907320486</v>
      </c>
      <c r="G311" s="0" t="s">
        <v>56</v>
      </c>
      <c r="I311" s="0" t="s">
        <v>79</v>
      </c>
      <c r="K311" s="0" t="n">
        <v>0</v>
      </c>
      <c r="L311" s="0" t="s">
        <v>2007</v>
      </c>
      <c r="M311" s="0" t="s">
        <v>2008</v>
      </c>
      <c r="N311" s="0" t="s">
        <v>2009</v>
      </c>
      <c r="S311" s="0" t="s">
        <v>2010</v>
      </c>
      <c r="Y311" s="0" t="s">
        <v>83</v>
      </c>
      <c r="AG311" s="0" t="s">
        <v>1526</v>
      </c>
      <c r="AH311" s="0" t="s">
        <v>2011</v>
      </c>
      <c r="AO311" s="0" t="n">
        <v>6</v>
      </c>
    </row>
    <row r="312" customFormat="false" ht="58.4" hidden="false" customHeight="false" outlineLevel="0" collapsed="false">
      <c r="A312" s="0" t="s">
        <v>2367</v>
      </c>
      <c r="B312" s="0" t="s">
        <v>2368</v>
      </c>
      <c r="C312" s="0" t="s">
        <v>264</v>
      </c>
      <c r="D312" s="3" t="s">
        <v>2369</v>
      </c>
      <c r="E312" s="2" t="n">
        <v>45853.4194870602</v>
      </c>
      <c r="F312" s="2" t="n">
        <v>45870.2956721181</v>
      </c>
      <c r="G312" s="0" t="s">
        <v>63</v>
      </c>
      <c r="I312" s="0" t="s">
        <v>79</v>
      </c>
      <c r="K312" s="0" t="n">
        <v>0</v>
      </c>
      <c r="L312" s="0" t="s">
        <v>2370</v>
      </c>
      <c r="M312" s="0" t="s">
        <v>2371</v>
      </c>
      <c r="N312" s="0" t="s">
        <v>2372</v>
      </c>
      <c r="S312" s="0" t="s">
        <v>2373</v>
      </c>
      <c r="Y312" s="0" t="s">
        <v>83</v>
      </c>
      <c r="AC312" s="0" t="s">
        <v>1754</v>
      </c>
      <c r="AD312" s="0" t="s">
        <v>2374</v>
      </c>
      <c r="AG312" s="0" t="s">
        <v>1595</v>
      </c>
      <c r="AH312" s="0" t="s">
        <v>2375</v>
      </c>
      <c r="AI312" s="0" t="s">
        <v>85</v>
      </c>
      <c r="AJ312" s="0" t="s">
        <v>530</v>
      </c>
      <c r="AK312" s="0" t="s">
        <v>803</v>
      </c>
      <c r="AL312" s="0" t="s">
        <v>740</v>
      </c>
      <c r="AO312" s="0" t="n">
        <v>13</v>
      </c>
      <c r="AS312" s="4" t="n">
        <f aca="false">IF(ISBLANK(AG312),"",AG312/86400000 + DATE(1970,1,1))</f>
        <v>45856.0833333333</v>
      </c>
    </row>
    <row r="313" customFormat="false" ht="58.4" hidden="true" customHeight="false" outlineLevel="0" collapsed="false">
      <c r="A313" s="0" t="s">
        <v>2376</v>
      </c>
      <c r="B313" s="0" t="s">
        <v>2377</v>
      </c>
      <c r="C313" s="0" t="s">
        <v>54</v>
      </c>
      <c r="D313" s="3" t="s">
        <v>2378</v>
      </c>
      <c r="E313" s="2" t="n">
        <v>45853.4192582176</v>
      </c>
      <c r="F313" s="2" t="n">
        <v>45881.4977117014</v>
      </c>
      <c r="G313" s="0" t="s">
        <v>56</v>
      </c>
      <c r="I313" s="0" t="s">
        <v>79</v>
      </c>
      <c r="K313" s="0" t="n">
        <v>0</v>
      </c>
      <c r="L313" s="0" t="s">
        <v>2379</v>
      </c>
      <c r="M313" s="0" t="s">
        <v>2380</v>
      </c>
      <c r="N313" s="0" t="s">
        <v>2381</v>
      </c>
      <c r="S313" s="0" t="s">
        <v>2382</v>
      </c>
      <c r="Y313" s="0" t="s">
        <v>83</v>
      </c>
      <c r="AC313" s="0" t="s">
        <v>1754</v>
      </c>
      <c r="AD313" s="0" t="s">
        <v>2383</v>
      </c>
      <c r="AG313" s="0" t="s">
        <v>119</v>
      </c>
      <c r="AH313" s="0" t="s">
        <v>2384</v>
      </c>
      <c r="AI313" s="0" t="s">
        <v>2385</v>
      </c>
      <c r="AO313" s="0" t="n">
        <v>8</v>
      </c>
    </row>
    <row r="314" customFormat="false" ht="15" hidden="true" customHeight="false" outlineLevel="0" collapsed="false">
      <c r="A314" s="0" t="s">
        <v>2386</v>
      </c>
      <c r="B314" s="0" t="s">
        <v>2387</v>
      </c>
      <c r="C314" s="0" t="s">
        <v>54</v>
      </c>
      <c r="E314" s="2" t="n">
        <v>45853.4192150694</v>
      </c>
      <c r="F314" s="2" t="n">
        <v>45868.083528588</v>
      </c>
      <c r="G314" s="0" t="s">
        <v>106</v>
      </c>
      <c r="I314" s="0" t="s">
        <v>79</v>
      </c>
      <c r="K314" s="0" t="n">
        <v>0</v>
      </c>
      <c r="L314" s="0" t="s">
        <v>2388</v>
      </c>
      <c r="M314" s="0" t="s">
        <v>2389</v>
      </c>
      <c r="N314" s="0" t="s">
        <v>2390</v>
      </c>
      <c r="S314" s="0" t="s">
        <v>2391</v>
      </c>
      <c r="Y314" s="0" t="s">
        <v>83</v>
      </c>
      <c r="AC314" s="0" t="s">
        <v>1930</v>
      </c>
      <c r="AG314" s="0" t="s">
        <v>1930</v>
      </c>
      <c r="AH314" s="0" t="s">
        <v>2392</v>
      </c>
      <c r="AI314" s="0" t="s">
        <v>127</v>
      </c>
      <c r="AO314" s="0" t="n">
        <v>6</v>
      </c>
    </row>
    <row r="315" customFormat="false" ht="15" hidden="true" customHeight="false" outlineLevel="0" collapsed="false">
      <c r="A315" s="0" t="s">
        <v>2393</v>
      </c>
      <c r="B315" s="0" t="s">
        <v>2394</v>
      </c>
      <c r="C315" s="0" t="s">
        <v>54</v>
      </c>
      <c r="D315" s="0" t="s">
        <v>2395</v>
      </c>
      <c r="E315" s="2" t="n">
        <v>45853.4189333912</v>
      </c>
      <c r="F315" s="2" t="n">
        <v>45882.4388209144</v>
      </c>
      <c r="G315" s="0" t="s">
        <v>63</v>
      </c>
      <c r="K315" s="0" t="n">
        <v>0</v>
      </c>
      <c r="L315" s="0" t="s">
        <v>2396</v>
      </c>
      <c r="M315" s="0" t="s">
        <v>2397</v>
      </c>
      <c r="N315" s="0" t="s">
        <v>2398</v>
      </c>
      <c r="S315" s="0" t="s">
        <v>2399</v>
      </c>
      <c r="AC315" s="0" t="s">
        <v>69</v>
      </c>
      <c r="AO315" s="0" t="n">
        <v>4</v>
      </c>
    </row>
    <row r="316" customFormat="false" ht="127.1" hidden="false" customHeight="false" outlineLevel="0" collapsed="false">
      <c r="A316" s="0" t="s">
        <v>2400</v>
      </c>
      <c r="B316" s="0" t="s">
        <v>2401</v>
      </c>
      <c r="C316" s="0" t="s">
        <v>264</v>
      </c>
      <c r="D316" s="3" t="s">
        <v>2402</v>
      </c>
      <c r="E316" s="2" t="n">
        <v>45853.4187950232</v>
      </c>
      <c r="F316" s="2" t="n">
        <v>45862.2860803704</v>
      </c>
      <c r="G316" s="0" t="s">
        <v>56</v>
      </c>
      <c r="I316" s="0" t="s">
        <v>79</v>
      </c>
      <c r="K316" s="0" t="n">
        <v>0</v>
      </c>
      <c r="L316" s="0" t="s">
        <v>2403</v>
      </c>
      <c r="M316" s="0" t="s">
        <v>2404</v>
      </c>
      <c r="N316" s="0" t="s">
        <v>2405</v>
      </c>
      <c r="S316" s="0" t="s">
        <v>2406</v>
      </c>
      <c r="T316" s="0" t="s">
        <v>2407</v>
      </c>
      <c r="Y316" s="0" t="s">
        <v>83</v>
      </c>
      <c r="AD316" s="0" t="s">
        <v>2408</v>
      </c>
      <c r="AG316" s="0" t="s">
        <v>1754</v>
      </c>
      <c r="AH316" s="0" t="s">
        <v>2409</v>
      </c>
      <c r="AJ316" s="0" t="s">
        <v>1046</v>
      </c>
      <c r="AL316" s="0" t="s">
        <v>871</v>
      </c>
      <c r="AO316" s="0" t="n">
        <v>13</v>
      </c>
      <c r="AP316" s="0" t="n">
        <v>2</v>
      </c>
      <c r="AS316" s="4" t="n">
        <f aca="false">IF(ISBLANK(AG316),"",AG316/86400000 + DATE(1970,1,1))</f>
        <v>45855.0833333333</v>
      </c>
    </row>
    <row r="317" customFormat="false" ht="58.4" hidden="false" customHeight="false" outlineLevel="0" collapsed="false">
      <c r="A317" s="0" t="s">
        <v>2410</v>
      </c>
      <c r="B317" s="0" t="s">
        <v>2411</v>
      </c>
      <c r="C317" s="0" t="s">
        <v>264</v>
      </c>
      <c r="D317" s="3" t="s">
        <v>2412</v>
      </c>
      <c r="E317" s="2" t="n">
        <v>45853.4178346296</v>
      </c>
      <c r="F317" s="2" t="n">
        <v>45860.3284421644</v>
      </c>
      <c r="G317" s="0" t="s">
        <v>63</v>
      </c>
      <c r="I317" s="0" t="s">
        <v>79</v>
      </c>
      <c r="K317" s="0" t="n">
        <v>0</v>
      </c>
      <c r="L317" s="0" t="s">
        <v>2413</v>
      </c>
      <c r="M317" s="0" t="s">
        <v>2414</v>
      </c>
      <c r="N317" s="0" t="s">
        <v>2415</v>
      </c>
      <c r="S317" s="0" t="s">
        <v>2416</v>
      </c>
      <c r="T317" s="0" t="s">
        <v>2417</v>
      </c>
      <c r="Y317" s="0" t="s">
        <v>83</v>
      </c>
      <c r="AD317" s="0" t="s">
        <v>2418</v>
      </c>
      <c r="AG317" s="0" t="s">
        <v>2164</v>
      </c>
      <c r="AH317" s="0" t="s">
        <v>2419</v>
      </c>
      <c r="AJ317" s="0" t="s">
        <v>1526</v>
      </c>
      <c r="AL317" s="0" t="s">
        <v>641</v>
      </c>
      <c r="AO317" s="0" t="n">
        <v>13</v>
      </c>
      <c r="AP317" s="0" t="n">
        <v>0</v>
      </c>
      <c r="AS317" s="4" t="n">
        <f aca="false">IF(ISBLANK(AG317),"",AG317/86400000 + DATE(1970,1,1))</f>
        <v>45853.0833333333</v>
      </c>
    </row>
    <row r="318" customFormat="false" ht="15" hidden="true" customHeight="false" outlineLevel="0" collapsed="false">
      <c r="A318" s="0" t="s">
        <v>2420</v>
      </c>
      <c r="B318" s="0" t="s">
        <v>2421</v>
      </c>
      <c r="C318" s="0" t="s">
        <v>54</v>
      </c>
      <c r="E318" s="2" t="n">
        <v>45853.4172919907</v>
      </c>
      <c r="F318" s="2" t="n">
        <v>45882.4696189583</v>
      </c>
      <c r="G318" s="0" t="s">
        <v>106</v>
      </c>
      <c r="K318" s="0" t="n">
        <v>0</v>
      </c>
      <c r="L318" s="0" t="s">
        <v>2422</v>
      </c>
      <c r="M318" s="0" t="s">
        <v>2423</v>
      </c>
      <c r="N318" s="0" t="s">
        <v>2424</v>
      </c>
      <c r="S318" s="0" t="s">
        <v>2425</v>
      </c>
      <c r="AC318" s="0" t="s">
        <v>69</v>
      </c>
      <c r="AO318" s="0" t="n">
        <v>4</v>
      </c>
    </row>
    <row r="319" customFormat="false" ht="15" hidden="true" customHeight="false" outlineLevel="0" collapsed="false">
      <c r="A319" s="0" t="s">
        <v>2426</v>
      </c>
      <c r="B319" s="0" t="s">
        <v>2427</v>
      </c>
      <c r="C319" s="0" t="s">
        <v>54</v>
      </c>
      <c r="E319" s="2" t="n">
        <v>45853.4144331829</v>
      </c>
      <c r="F319" s="2" t="n">
        <v>45861.5280112269</v>
      </c>
      <c r="G319" s="0" t="s">
        <v>106</v>
      </c>
      <c r="K319" s="0" t="n">
        <v>0</v>
      </c>
      <c r="L319" s="0" t="s">
        <v>2428</v>
      </c>
      <c r="M319" s="0" t="s">
        <v>2429</v>
      </c>
      <c r="N319" s="0" t="s">
        <v>2430</v>
      </c>
      <c r="S319" s="0" t="s">
        <v>2431</v>
      </c>
      <c r="AO319" s="0" t="n">
        <v>0</v>
      </c>
    </row>
    <row r="320" customFormat="false" ht="35.5" hidden="true" customHeight="false" outlineLevel="0" collapsed="false">
      <c r="A320" s="0" t="s">
        <v>2432</v>
      </c>
      <c r="B320" s="0" t="s">
        <v>2433</v>
      </c>
      <c r="C320" s="0" t="s">
        <v>54</v>
      </c>
      <c r="D320" s="3" t="s">
        <v>2434</v>
      </c>
      <c r="E320" s="2" t="n">
        <v>45853.4138607986</v>
      </c>
      <c r="F320" s="2" t="n">
        <v>45881.55794</v>
      </c>
      <c r="G320" s="0" t="s">
        <v>63</v>
      </c>
      <c r="I320" s="0" t="s">
        <v>79</v>
      </c>
      <c r="K320" s="0" t="n">
        <v>0</v>
      </c>
      <c r="L320" s="0" t="s">
        <v>2435</v>
      </c>
      <c r="M320" s="0" t="s">
        <v>2436</v>
      </c>
      <c r="N320" s="0" t="s">
        <v>2437</v>
      </c>
      <c r="S320" s="0" t="s">
        <v>2438</v>
      </c>
      <c r="Y320" s="0" t="s">
        <v>83</v>
      </c>
      <c r="AC320" s="0" t="s">
        <v>1526</v>
      </c>
      <c r="AG320" s="0" t="s">
        <v>1526</v>
      </c>
      <c r="AH320" s="0" t="s">
        <v>2439</v>
      </c>
      <c r="AI320" s="0" t="s">
        <v>127</v>
      </c>
      <c r="AO320" s="0" t="n">
        <v>8</v>
      </c>
    </row>
    <row r="321" customFormat="false" ht="24.05" hidden="true" customHeight="false" outlineLevel="0" collapsed="false">
      <c r="A321" s="0" t="s">
        <v>2440</v>
      </c>
      <c r="B321" s="0" t="s">
        <v>2441</v>
      </c>
      <c r="C321" s="0" t="s">
        <v>54</v>
      </c>
      <c r="D321" s="3" t="s">
        <v>2442</v>
      </c>
      <c r="E321" s="2" t="n">
        <v>45853.4137788889</v>
      </c>
      <c r="F321" s="2" t="n">
        <v>45855.2840429514</v>
      </c>
      <c r="G321" s="0" t="s">
        <v>106</v>
      </c>
      <c r="M321" s="0" t="s">
        <v>2443</v>
      </c>
      <c r="AO321" s="0" t="n">
        <v>0</v>
      </c>
    </row>
    <row r="322" customFormat="false" ht="81.3" hidden="true" customHeight="false" outlineLevel="0" collapsed="false">
      <c r="A322" s="0" t="s">
        <v>2444</v>
      </c>
      <c r="B322" s="0" t="s">
        <v>2445</v>
      </c>
      <c r="C322" s="0" t="s">
        <v>54</v>
      </c>
      <c r="D322" s="3" t="s">
        <v>2446</v>
      </c>
      <c r="E322" s="2" t="n">
        <v>45853.4134027778</v>
      </c>
      <c r="F322" s="2" t="n">
        <v>45870.4845170833</v>
      </c>
      <c r="G322" s="0" t="s">
        <v>63</v>
      </c>
      <c r="K322" s="0" t="n">
        <v>1</v>
      </c>
      <c r="L322" s="0" t="s">
        <v>2447</v>
      </c>
      <c r="M322" s="0" t="s">
        <v>2448</v>
      </c>
      <c r="N322" s="0" t="s">
        <v>2449</v>
      </c>
      <c r="S322" s="0" t="s">
        <v>2450</v>
      </c>
      <c r="AB322" s="0" t="s">
        <v>1709</v>
      </c>
      <c r="AC322" s="0" t="s">
        <v>784</v>
      </c>
      <c r="AO322" s="0" t="n">
        <v>4</v>
      </c>
    </row>
    <row r="323" customFormat="false" ht="15" hidden="true" customHeight="false" outlineLevel="0" collapsed="false">
      <c r="A323" s="0" t="s">
        <v>2451</v>
      </c>
      <c r="B323" s="0" t="s">
        <v>2452</v>
      </c>
      <c r="C323" s="0" t="s">
        <v>54</v>
      </c>
      <c r="E323" s="2" t="n">
        <v>45853.413204294</v>
      </c>
      <c r="F323" s="2" t="n">
        <v>45853.7049613889</v>
      </c>
      <c r="G323" s="0" t="s">
        <v>56</v>
      </c>
      <c r="K323" s="0" t="n">
        <v>0</v>
      </c>
      <c r="L323" s="0" t="s">
        <v>2453</v>
      </c>
      <c r="M323" s="0" t="s">
        <v>2454</v>
      </c>
      <c r="N323" s="0" t="s">
        <v>2455</v>
      </c>
      <c r="S323" s="0" t="s">
        <v>2456</v>
      </c>
      <c r="AO323" s="0" t="n">
        <v>1</v>
      </c>
    </row>
    <row r="324" customFormat="false" ht="15" hidden="true" customHeight="false" outlineLevel="0" collapsed="false">
      <c r="A324" s="0" t="s">
        <v>2457</v>
      </c>
      <c r="B324" s="0" t="s">
        <v>2458</v>
      </c>
      <c r="C324" s="0" t="s">
        <v>54</v>
      </c>
      <c r="E324" s="2" t="n">
        <v>45853.4126605787</v>
      </c>
      <c r="F324" s="2" t="n">
        <v>45856.0841022338</v>
      </c>
      <c r="G324" s="0" t="s">
        <v>106</v>
      </c>
      <c r="K324" s="0" t="n">
        <v>0</v>
      </c>
      <c r="L324" s="0" t="s">
        <v>2459</v>
      </c>
      <c r="M324" s="0" t="s">
        <v>2460</v>
      </c>
      <c r="N324" s="0" t="s">
        <v>2461</v>
      </c>
      <c r="S324" s="0" t="s">
        <v>2462</v>
      </c>
      <c r="AC324" s="0" t="s">
        <v>1930</v>
      </c>
      <c r="AO324" s="0" t="n">
        <v>4</v>
      </c>
    </row>
    <row r="325" customFormat="false" ht="92.75" hidden="true" customHeight="false" outlineLevel="0" collapsed="false">
      <c r="A325" s="0" t="s">
        <v>2463</v>
      </c>
      <c r="B325" s="0" t="s">
        <v>2464</v>
      </c>
      <c r="C325" s="0" t="s">
        <v>54</v>
      </c>
      <c r="D325" s="3" t="s">
        <v>2465</v>
      </c>
      <c r="E325" s="2" t="n">
        <v>45853.4125345602</v>
      </c>
      <c r="F325" s="2" t="n">
        <v>45882.3378037963</v>
      </c>
      <c r="G325" s="0" t="s">
        <v>63</v>
      </c>
      <c r="I325" s="0" t="s">
        <v>79</v>
      </c>
      <c r="K325" s="0" t="n">
        <v>0</v>
      </c>
      <c r="L325" s="0" t="s">
        <v>2466</v>
      </c>
      <c r="M325" s="0" t="s">
        <v>2467</v>
      </c>
      <c r="N325" s="0" t="s">
        <v>2468</v>
      </c>
      <c r="S325" s="0" t="s">
        <v>2469</v>
      </c>
      <c r="T325" s="0" t="s">
        <v>2470</v>
      </c>
      <c r="Y325" s="0" t="s">
        <v>83</v>
      </c>
      <c r="AC325" s="0" t="s">
        <v>2164</v>
      </c>
      <c r="AG325" s="0" t="s">
        <v>60</v>
      </c>
      <c r="AH325" s="0" t="s">
        <v>2471</v>
      </c>
      <c r="AI325" s="0" t="s">
        <v>2275</v>
      </c>
      <c r="AO325" s="0" t="n">
        <v>8</v>
      </c>
    </row>
    <row r="326" customFormat="false" ht="15" hidden="true" customHeight="false" outlineLevel="0" collapsed="false">
      <c r="A326" s="0" t="s">
        <v>2472</v>
      </c>
      <c r="B326" s="0" t="s">
        <v>2473</v>
      </c>
      <c r="C326" s="0" t="s">
        <v>54</v>
      </c>
      <c r="E326" s="2" t="n">
        <v>45853.4108086806</v>
      </c>
      <c r="F326" s="2" t="n">
        <v>45870.0841049653</v>
      </c>
      <c r="G326" s="0" t="s">
        <v>106</v>
      </c>
      <c r="I326" s="0" t="s">
        <v>79</v>
      </c>
      <c r="K326" s="0" t="n">
        <v>0</v>
      </c>
      <c r="L326" s="0" t="s">
        <v>2474</v>
      </c>
      <c r="M326" s="0" t="s">
        <v>2475</v>
      </c>
      <c r="N326" s="0" t="s">
        <v>2476</v>
      </c>
      <c r="S326" s="0" t="s">
        <v>2477</v>
      </c>
      <c r="Y326" s="0" t="s">
        <v>83</v>
      </c>
      <c r="AC326" s="0" t="s">
        <v>1930</v>
      </c>
      <c r="AG326" s="0" t="s">
        <v>1595</v>
      </c>
      <c r="AH326" s="0" t="s">
        <v>2478</v>
      </c>
      <c r="AI326" s="0" t="s">
        <v>189</v>
      </c>
      <c r="AO326" s="0" t="n">
        <v>6</v>
      </c>
    </row>
    <row r="327" customFormat="false" ht="15" hidden="true" customHeight="false" outlineLevel="0" collapsed="false">
      <c r="A327" s="0" t="s">
        <v>2479</v>
      </c>
      <c r="B327" s="0" t="s">
        <v>2480</v>
      </c>
      <c r="C327" s="0" t="s">
        <v>54</v>
      </c>
      <c r="E327" s="2" t="n">
        <v>45853.4037274653</v>
      </c>
      <c r="F327" s="2" t="n">
        <v>45853.9091423264</v>
      </c>
      <c r="G327" s="0" t="s">
        <v>56</v>
      </c>
      <c r="K327" s="0" t="n">
        <v>0</v>
      </c>
      <c r="L327" s="0" t="s">
        <v>2481</v>
      </c>
      <c r="M327" s="0" t="s">
        <v>2482</v>
      </c>
      <c r="N327" s="0" t="s">
        <v>2483</v>
      </c>
      <c r="S327" s="0" t="s">
        <v>2484</v>
      </c>
      <c r="AO327" s="0" t="n">
        <v>1</v>
      </c>
    </row>
    <row r="328" customFormat="false" ht="92.75" hidden="false" customHeight="false" outlineLevel="0" collapsed="false">
      <c r="A328" s="0" t="s">
        <v>2485</v>
      </c>
      <c r="B328" s="0" t="s">
        <v>2486</v>
      </c>
      <c r="C328" s="0" t="s">
        <v>264</v>
      </c>
      <c r="D328" s="3" t="s">
        <v>2487</v>
      </c>
      <c r="E328" s="2" t="n">
        <v>45853.4028101273</v>
      </c>
      <c r="F328" s="2" t="n">
        <v>45867.2838663426</v>
      </c>
      <c r="G328" s="0" t="s">
        <v>56</v>
      </c>
      <c r="I328" s="0" t="s">
        <v>79</v>
      </c>
      <c r="K328" s="0" t="n">
        <v>0</v>
      </c>
      <c r="L328" s="0" t="s">
        <v>2488</v>
      </c>
      <c r="M328" s="0" t="s">
        <v>2489</v>
      </c>
      <c r="N328" s="0" t="s">
        <v>2490</v>
      </c>
      <c r="S328" s="0" t="s">
        <v>2491</v>
      </c>
      <c r="T328" s="0" t="s">
        <v>2492</v>
      </c>
      <c r="Y328" s="0" t="s">
        <v>83</v>
      </c>
      <c r="AD328" s="0" t="s">
        <v>2493</v>
      </c>
      <c r="AG328" s="0" t="s">
        <v>1595</v>
      </c>
      <c r="AH328" s="0" t="s">
        <v>2494</v>
      </c>
      <c r="AJ328" s="0" t="s">
        <v>784</v>
      </c>
      <c r="AL328" s="0" t="s">
        <v>604</v>
      </c>
      <c r="AO328" s="0" t="n">
        <v>13</v>
      </c>
      <c r="AS328" s="4" t="n">
        <f aca="false">IF(ISBLANK(AG328),"",AG328/86400000 + DATE(1970,1,1))</f>
        <v>45856.0833333333</v>
      </c>
    </row>
    <row r="329" customFormat="false" ht="92.75" hidden="false" customHeight="false" outlineLevel="0" collapsed="false">
      <c r="A329" s="0" t="s">
        <v>2495</v>
      </c>
      <c r="B329" s="0" t="s">
        <v>2496</v>
      </c>
      <c r="C329" s="0" t="s">
        <v>264</v>
      </c>
      <c r="D329" s="3" t="s">
        <v>2497</v>
      </c>
      <c r="E329" s="2" t="n">
        <v>45853.4001023148</v>
      </c>
      <c r="F329" s="2" t="n">
        <v>45875.5524645023</v>
      </c>
      <c r="G329" s="0" t="s">
        <v>106</v>
      </c>
      <c r="I329" s="0" t="s">
        <v>79</v>
      </c>
      <c r="K329" s="0" t="n">
        <v>1</v>
      </c>
      <c r="L329" s="0" t="s">
        <v>2498</v>
      </c>
      <c r="M329" s="0" t="s">
        <v>2499</v>
      </c>
      <c r="N329" s="0" t="s">
        <v>2500</v>
      </c>
      <c r="S329" s="0" t="s">
        <v>2501</v>
      </c>
      <c r="Y329" s="0" t="s">
        <v>83</v>
      </c>
      <c r="AB329" s="0" t="s">
        <v>1079</v>
      </c>
      <c r="AC329" s="0" t="s">
        <v>1595</v>
      </c>
      <c r="AG329" s="0" t="s">
        <v>2502</v>
      </c>
      <c r="AH329" s="0" t="s">
        <v>2503</v>
      </c>
      <c r="AI329" s="0" t="s">
        <v>85</v>
      </c>
      <c r="AJ329" s="0" t="s">
        <v>325</v>
      </c>
      <c r="AK329" s="0" t="s">
        <v>999</v>
      </c>
      <c r="AL329" s="0" t="s">
        <v>2504</v>
      </c>
      <c r="AO329" s="0" t="n">
        <v>13</v>
      </c>
      <c r="AS329" s="4" t="n">
        <f aca="false">IF(ISBLANK(AG329),"",AG329/86400000 + DATE(1970,1,1))</f>
        <v>45857.0833333333</v>
      </c>
    </row>
    <row r="330" customFormat="false" ht="15" hidden="true" customHeight="false" outlineLevel="0" collapsed="false">
      <c r="A330" s="0" t="s">
        <v>2505</v>
      </c>
      <c r="B330" s="0" t="s">
        <v>2506</v>
      </c>
      <c r="C330" s="0" t="s">
        <v>54</v>
      </c>
      <c r="E330" s="2" t="n">
        <v>45853.399720625</v>
      </c>
      <c r="F330" s="2" t="n">
        <v>45869.083849375</v>
      </c>
      <c r="G330" s="0" t="s">
        <v>56</v>
      </c>
      <c r="I330" s="0" t="s">
        <v>79</v>
      </c>
      <c r="K330" s="0" t="n">
        <v>0</v>
      </c>
      <c r="L330" s="0" t="s">
        <v>2507</v>
      </c>
      <c r="M330" s="0" t="s">
        <v>2508</v>
      </c>
      <c r="N330" s="0" t="s">
        <v>2509</v>
      </c>
      <c r="S330" s="0" t="s">
        <v>2510</v>
      </c>
      <c r="Y330" s="0" t="s">
        <v>83</v>
      </c>
      <c r="AG330" s="0" t="s">
        <v>1754</v>
      </c>
      <c r="AH330" s="0" t="s">
        <v>2511</v>
      </c>
      <c r="AO330" s="0" t="n">
        <v>6</v>
      </c>
    </row>
    <row r="331" customFormat="false" ht="15" hidden="true" customHeight="false" outlineLevel="0" collapsed="false">
      <c r="A331" s="0" t="s">
        <v>2512</v>
      </c>
      <c r="B331" s="0" t="s">
        <v>2513</v>
      </c>
      <c r="C331" s="0" t="s">
        <v>54</v>
      </c>
      <c r="E331" s="2" t="n">
        <v>45853.3996505324</v>
      </c>
      <c r="F331" s="2" t="n">
        <v>45873.0886576505</v>
      </c>
      <c r="G331" s="0" t="s">
        <v>106</v>
      </c>
      <c r="I331" s="0" t="s">
        <v>79</v>
      </c>
      <c r="K331" s="0" t="n">
        <v>0</v>
      </c>
      <c r="L331" s="0" t="s">
        <v>2514</v>
      </c>
      <c r="M331" s="0" t="s">
        <v>2515</v>
      </c>
      <c r="N331" s="0" t="s">
        <v>2516</v>
      </c>
      <c r="S331" s="0" t="s">
        <v>2517</v>
      </c>
      <c r="Y331" s="0" t="s">
        <v>83</v>
      </c>
      <c r="AC331" s="0" t="s">
        <v>1930</v>
      </c>
      <c r="AG331" s="0" t="s">
        <v>1526</v>
      </c>
      <c r="AH331" s="0" t="s">
        <v>2518</v>
      </c>
      <c r="AI331" s="0" t="s">
        <v>272</v>
      </c>
      <c r="AO331" s="0" t="n">
        <v>6</v>
      </c>
    </row>
    <row r="332" customFormat="false" ht="81.3" hidden="true" customHeight="false" outlineLevel="0" collapsed="false">
      <c r="A332" s="0" t="s">
        <v>2519</v>
      </c>
      <c r="B332" s="0" t="s">
        <v>2520</v>
      </c>
      <c r="C332" s="0" t="s">
        <v>54</v>
      </c>
      <c r="D332" s="3" t="s">
        <v>2521</v>
      </c>
      <c r="E332" s="2" t="n">
        <v>45853.3976644097</v>
      </c>
      <c r="F332" s="2" t="n">
        <v>45861.3407731597</v>
      </c>
      <c r="G332" s="0" t="s">
        <v>63</v>
      </c>
      <c r="I332" s="0" t="s">
        <v>79</v>
      </c>
      <c r="K332" s="0" t="n">
        <v>0</v>
      </c>
      <c r="L332" s="0" t="s">
        <v>2522</v>
      </c>
      <c r="M332" s="0" t="s">
        <v>2523</v>
      </c>
      <c r="N332" s="0" t="s">
        <v>2524</v>
      </c>
      <c r="S332" s="0" t="s">
        <v>2525</v>
      </c>
      <c r="Y332" s="0" t="s">
        <v>83</v>
      </c>
      <c r="AC332" s="0" t="s">
        <v>2164</v>
      </c>
      <c r="AG332" s="0" t="s">
        <v>2164</v>
      </c>
      <c r="AH332" s="0" t="s">
        <v>2526</v>
      </c>
      <c r="AI332" s="0" t="s">
        <v>127</v>
      </c>
      <c r="AO332" s="0" t="n">
        <v>6</v>
      </c>
    </row>
    <row r="333" customFormat="false" ht="15" hidden="true" customHeight="false" outlineLevel="0" collapsed="false">
      <c r="A333" s="0" t="s">
        <v>2527</v>
      </c>
      <c r="B333" s="0" t="s">
        <v>2528</v>
      </c>
      <c r="C333" s="0" t="s">
        <v>54</v>
      </c>
      <c r="E333" s="2" t="n">
        <v>45853.3970483102</v>
      </c>
      <c r="F333" s="2" t="n">
        <v>45858.0836893982</v>
      </c>
      <c r="G333" s="0" t="s">
        <v>56</v>
      </c>
      <c r="K333" s="0" t="n">
        <v>0</v>
      </c>
      <c r="L333" s="0" t="s">
        <v>2529</v>
      </c>
      <c r="M333" s="0" t="s">
        <v>2530</v>
      </c>
      <c r="N333" s="0" t="s">
        <v>2531</v>
      </c>
      <c r="S333" s="0" t="s">
        <v>2532</v>
      </c>
      <c r="AC333" s="0" t="s">
        <v>1595</v>
      </c>
      <c r="AO333" s="0" t="n">
        <v>4</v>
      </c>
    </row>
    <row r="334" customFormat="false" ht="58.4" hidden="false" customHeight="false" outlineLevel="0" collapsed="false">
      <c r="A334" s="0" t="s">
        <v>2533</v>
      </c>
      <c r="B334" s="0" t="s">
        <v>2534</v>
      </c>
      <c r="C334" s="0" t="s">
        <v>264</v>
      </c>
      <c r="D334" s="3" t="s">
        <v>2535</v>
      </c>
      <c r="E334" s="2" t="n">
        <v>45853.3970122917</v>
      </c>
      <c r="F334" s="2" t="n">
        <v>45870.2937345833</v>
      </c>
      <c r="G334" s="0" t="s">
        <v>56</v>
      </c>
      <c r="I334" s="0" t="s">
        <v>79</v>
      </c>
      <c r="K334" s="0" t="n">
        <v>0</v>
      </c>
      <c r="L334" s="0" t="s">
        <v>2536</v>
      </c>
      <c r="M334" s="0" t="s">
        <v>2537</v>
      </c>
      <c r="N334" s="0" t="s">
        <v>2538</v>
      </c>
      <c r="S334" s="0" t="s">
        <v>2539</v>
      </c>
      <c r="Y334" s="0" t="s">
        <v>83</v>
      </c>
      <c r="AC334" s="0" t="s">
        <v>707</v>
      </c>
      <c r="AG334" s="0" t="s">
        <v>1930</v>
      </c>
      <c r="AH334" s="0" t="s">
        <v>2540</v>
      </c>
      <c r="AI334" s="0" t="s">
        <v>2541</v>
      </c>
      <c r="AJ334" s="0" t="s">
        <v>530</v>
      </c>
      <c r="AK334" s="0" t="s">
        <v>871</v>
      </c>
      <c r="AL334" s="0" t="s">
        <v>862</v>
      </c>
      <c r="AO334" s="0" t="n">
        <v>13</v>
      </c>
      <c r="AS334" s="4" t="n">
        <f aca="false">IF(ISBLANK(AG334),"",AG334/86400000 + DATE(1970,1,1))</f>
        <v>45854.0833333333</v>
      </c>
    </row>
    <row r="335" customFormat="false" ht="35.5" hidden="false" customHeight="false" outlineLevel="0" collapsed="false">
      <c r="A335" s="0" t="s">
        <v>2542</v>
      </c>
      <c r="B335" s="0" t="s">
        <v>2543</v>
      </c>
      <c r="C335" s="0" t="s">
        <v>264</v>
      </c>
      <c r="D335" s="3" t="s">
        <v>2544</v>
      </c>
      <c r="E335" s="2" t="n">
        <v>45853.3960533565</v>
      </c>
      <c r="F335" s="2" t="n">
        <v>45870.2852888773</v>
      </c>
      <c r="G335" s="0" t="s">
        <v>106</v>
      </c>
      <c r="I335" s="0" t="s">
        <v>79</v>
      </c>
      <c r="K335" s="0" t="n">
        <v>0</v>
      </c>
      <c r="L335" s="0" t="s">
        <v>2545</v>
      </c>
      <c r="M335" s="0" t="s">
        <v>2546</v>
      </c>
      <c r="N335" s="0" t="s">
        <v>2547</v>
      </c>
      <c r="S335" s="0" t="s">
        <v>2548</v>
      </c>
      <c r="T335" s="0" t="s">
        <v>2549</v>
      </c>
      <c r="Y335" s="0" t="s">
        <v>83</v>
      </c>
      <c r="AC335" s="0" t="s">
        <v>1754</v>
      </c>
      <c r="AG335" s="0" t="s">
        <v>1595</v>
      </c>
      <c r="AH335" s="0" t="s">
        <v>2550</v>
      </c>
      <c r="AI335" s="0" t="s">
        <v>85</v>
      </c>
      <c r="AJ335" s="0" t="s">
        <v>530</v>
      </c>
      <c r="AK335" s="0" t="s">
        <v>803</v>
      </c>
      <c r="AL335" s="0" t="s">
        <v>740</v>
      </c>
      <c r="AO335" s="0" t="n">
        <v>13</v>
      </c>
      <c r="AS335" s="4" t="n">
        <f aca="false">IF(ISBLANK(AG335),"",AG335/86400000 + DATE(1970,1,1))</f>
        <v>45856.0833333333</v>
      </c>
    </row>
    <row r="336" customFormat="false" ht="15" hidden="true" customHeight="false" outlineLevel="0" collapsed="false">
      <c r="A336" s="0" t="s">
        <v>2551</v>
      </c>
      <c r="B336" s="0" t="s">
        <v>2552</v>
      </c>
      <c r="C336" s="0" t="s">
        <v>54</v>
      </c>
      <c r="E336" s="2" t="n">
        <v>45853.3952767014</v>
      </c>
      <c r="F336" s="2" t="n">
        <v>45870.484491875</v>
      </c>
      <c r="G336" s="0" t="s">
        <v>63</v>
      </c>
      <c r="K336" s="0" t="n">
        <v>0</v>
      </c>
      <c r="L336" s="0" t="s">
        <v>2553</v>
      </c>
      <c r="M336" s="0" t="s">
        <v>2554</v>
      </c>
      <c r="N336" s="0" t="s">
        <v>2555</v>
      </c>
      <c r="S336" s="0" t="s">
        <v>2556</v>
      </c>
      <c r="AC336" s="0" t="s">
        <v>693</v>
      </c>
      <c r="AO336" s="0" t="n">
        <v>4</v>
      </c>
    </row>
    <row r="337" customFormat="false" ht="15" hidden="true" customHeight="false" outlineLevel="0" collapsed="false">
      <c r="A337" s="0" t="s">
        <v>2557</v>
      </c>
      <c r="B337" s="0" t="s">
        <v>2558</v>
      </c>
      <c r="C337" s="0" t="s">
        <v>54</v>
      </c>
      <c r="E337" s="2" t="n">
        <v>45853.3943388773</v>
      </c>
      <c r="F337" s="2" t="n">
        <v>45882.4645280208</v>
      </c>
      <c r="G337" s="0" t="s">
        <v>106</v>
      </c>
      <c r="K337" s="0" t="n">
        <v>0</v>
      </c>
      <c r="L337" s="0" t="s">
        <v>2559</v>
      </c>
      <c r="M337" s="0" t="s">
        <v>2560</v>
      </c>
      <c r="N337" s="0" t="s">
        <v>2561</v>
      </c>
      <c r="S337" s="0" t="s">
        <v>2562</v>
      </c>
      <c r="AC337" s="0" t="s">
        <v>69</v>
      </c>
      <c r="AO337" s="0" t="n">
        <v>4</v>
      </c>
    </row>
    <row r="338" customFormat="false" ht="15" hidden="true" customHeight="false" outlineLevel="0" collapsed="false">
      <c r="A338" s="0" t="s">
        <v>2563</v>
      </c>
      <c r="B338" s="0" t="s">
        <v>2564</v>
      </c>
      <c r="C338" s="0" t="s">
        <v>54</v>
      </c>
      <c r="E338" s="2" t="n">
        <v>45853.393192257</v>
      </c>
      <c r="F338" s="2" t="n">
        <v>45859.3284667014</v>
      </c>
      <c r="G338" s="0" t="s">
        <v>56</v>
      </c>
      <c r="K338" s="0" t="n">
        <v>0</v>
      </c>
      <c r="L338" s="0" t="s">
        <v>2565</v>
      </c>
      <c r="M338" s="0" t="s">
        <v>2566</v>
      </c>
      <c r="N338" s="0" t="s">
        <v>2567</v>
      </c>
      <c r="S338" s="0" t="s">
        <v>2568</v>
      </c>
      <c r="T338" s="0" t="s">
        <v>2569</v>
      </c>
      <c r="AO338" s="0" t="n">
        <v>1</v>
      </c>
    </row>
    <row r="339" customFormat="false" ht="46.95" hidden="false" customHeight="false" outlineLevel="0" collapsed="false">
      <c r="A339" s="0" t="s">
        <v>2570</v>
      </c>
      <c r="B339" s="0" t="s">
        <v>2571</v>
      </c>
      <c r="C339" s="0" t="s">
        <v>264</v>
      </c>
      <c r="D339" s="3" t="s">
        <v>2572</v>
      </c>
      <c r="E339" s="2" t="n">
        <v>45853.3922687847</v>
      </c>
      <c r="F339" s="2" t="n">
        <v>45882.2793667593</v>
      </c>
      <c r="G339" s="0" t="s">
        <v>63</v>
      </c>
      <c r="I339" s="0" t="s">
        <v>79</v>
      </c>
      <c r="K339" s="0" t="n">
        <v>0</v>
      </c>
      <c r="L339" s="0" t="s">
        <v>2573</v>
      </c>
      <c r="M339" s="0" t="s">
        <v>2574</v>
      </c>
      <c r="N339" s="0" t="s">
        <v>2575</v>
      </c>
      <c r="S339" s="0" t="s">
        <v>2576</v>
      </c>
      <c r="Y339" s="0" t="s">
        <v>83</v>
      </c>
      <c r="AC339" s="0" t="s">
        <v>2164</v>
      </c>
      <c r="AD339" s="0" t="s">
        <v>2577</v>
      </c>
      <c r="AG339" s="0" t="s">
        <v>1930</v>
      </c>
      <c r="AH339" s="0" t="s">
        <v>2578</v>
      </c>
      <c r="AI339" s="0" t="s">
        <v>85</v>
      </c>
      <c r="AJ339" s="0" t="s">
        <v>69</v>
      </c>
      <c r="AK339" s="0" t="s">
        <v>2579</v>
      </c>
      <c r="AL339" s="0" t="s">
        <v>2275</v>
      </c>
      <c r="AO339" s="0" t="n">
        <v>13</v>
      </c>
      <c r="AS339" s="4" t="n">
        <f aca="false">IF(ISBLANK(AG339),"",AG339/86400000 + DATE(1970,1,1))</f>
        <v>45854.0833333333</v>
      </c>
    </row>
    <row r="340" customFormat="false" ht="35.5" hidden="false" customHeight="false" outlineLevel="0" collapsed="false">
      <c r="A340" s="0" t="s">
        <v>2580</v>
      </c>
      <c r="B340" s="0" t="s">
        <v>2581</v>
      </c>
      <c r="C340" s="0" t="s">
        <v>264</v>
      </c>
      <c r="D340" s="3" t="s">
        <v>2582</v>
      </c>
      <c r="E340" s="2" t="n">
        <v>45853.3920847222</v>
      </c>
      <c r="F340" s="2" t="n">
        <v>45875.559018125</v>
      </c>
      <c r="G340" s="0" t="s">
        <v>56</v>
      </c>
      <c r="I340" s="0" t="s">
        <v>79</v>
      </c>
      <c r="K340" s="0" t="n">
        <v>0</v>
      </c>
      <c r="L340" s="0" t="s">
        <v>2583</v>
      </c>
      <c r="M340" s="0" t="s">
        <v>2584</v>
      </c>
      <c r="N340" s="0" t="s">
        <v>2585</v>
      </c>
      <c r="S340" s="0" t="s">
        <v>2586</v>
      </c>
      <c r="Y340" s="0" t="s">
        <v>83</v>
      </c>
      <c r="AC340" s="0" t="s">
        <v>1754</v>
      </c>
      <c r="AG340" s="0" t="s">
        <v>1754</v>
      </c>
      <c r="AH340" s="0" t="s">
        <v>2587</v>
      </c>
      <c r="AI340" s="0" t="s">
        <v>127</v>
      </c>
      <c r="AJ340" s="0" t="s">
        <v>325</v>
      </c>
      <c r="AK340" s="0" t="s">
        <v>2588</v>
      </c>
      <c r="AL340" s="0" t="s">
        <v>2588</v>
      </c>
      <c r="AO340" s="0" t="n">
        <v>13</v>
      </c>
      <c r="AS340" s="4" t="n">
        <f aca="false">IF(ISBLANK(AG340),"",AG340/86400000 + DATE(1970,1,1))</f>
        <v>45855.0833333333</v>
      </c>
    </row>
    <row r="341" customFormat="false" ht="24.05" hidden="false" customHeight="false" outlineLevel="0" collapsed="false">
      <c r="A341" s="0" t="s">
        <v>2589</v>
      </c>
      <c r="B341" s="0" t="s">
        <v>2590</v>
      </c>
      <c r="C341" s="0" t="s">
        <v>264</v>
      </c>
      <c r="D341" s="3" t="s">
        <v>2591</v>
      </c>
      <c r="E341" s="2" t="n">
        <v>45853.3915501852</v>
      </c>
      <c r="F341" s="2" t="n">
        <v>45870.3026421065</v>
      </c>
      <c r="G341" s="0" t="s">
        <v>106</v>
      </c>
      <c r="I341" s="0" t="s">
        <v>79</v>
      </c>
      <c r="K341" s="0" t="n">
        <v>1</v>
      </c>
      <c r="L341" s="0" t="s">
        <v>2592</v>
      </c>
      <c r="M341" s="0" t="s">
        <v>2593</v>
      </c>
      <c r="N341" s="0" t="s">
        <v>2594</v>
      </c>
      <c r="S341" s="0" t="s">
        <v>2595</v>
      </c>
      <c r="Y341" s="0" t="s">
        <v>83</v>
      </c>
      <c r="AB341" s="0" t="s">
        <v>1784</v>
      </c>
      <c r="AC341" s="0" t="s">
        <v>2164</v>
      </c>
      <c r="AG341" s="0" t="s">
        <v>1930</v>
      </c>
      <c r="AH341" s="0" t="s">
        <v>2596</v>
      </c>
      <c r="AI341" s="0" t="s">
        <v>85</v>
      </c>
      <c r="AJ341" s="0" t="s">
        <v>530</v>
      </c>
      <c r="AK341" s="0" t="s">
        <v>2597</v>
      </c>
      <c r="AL341" s="0" t="s">
        <v>862</v>
      </c>
      <c r="AO341" s="0" t="n">
        <v>13</v>
      </c>
      <c r="AS341" s="4" t="n">
        <f aca="false">IF(ISBLANK(AG341),"",AG341/86400000 + DATE(1970,1,1))</f>
        <v>45854.0833333333</v>
      </c>
    </row>
    <row r="342" customFormat="false" ht="15" hidden="true" customHeight="false" outlineLevel="0" collapsed="false">
      <c r="A342" s="0" t="s">
        <v>2598</v>
      </c>
      <c r="B342" s="0" t="s">
        <v>2599</v>
      </c>
      <c r="C342" s="0" t="s">
        <v>54</v>
      </c>
      <c r="D342" s="0" t="s">
        <v>2600</v>
      </c>
      <c r="E342" s="2" t="n">
        <v>45853.3915330208</v>
      </c>
      <c r="F342" s="2" t="n">
        <v>45876.0835446296</v>
      </c>
      <c r="G342" s="0" t="s">
        <v>63</v>
      </c>
      <c r="K342" s="0" t="n">
        <v>0</v>
      </c>
      <c r="L342" s="0" t="s">
        <v>2601</v>
      </c>
      <c r="M342" s="0" t="s">
        <v>2602</v>
      </c>
      <c r="N342" s="0" t="s">
        <v>2603</v>
      </c>
      <c r="S342" s="0" t="s">
        <v>2604</v>
      </c>
      <c r="AC342" s="0" t="s">
        <v>407</v>
      </c>
      <c r="AO342" s="0" t="n">
        <v>4</v>
      </c>
    </row>
    <row r="343" customFormat="false" ht="69.85" hidden="true" customHeight="false" outlineLevel="0" collapsed="false">
      <c r="A343" s="0" t="s">
        <v>2605</v>
      </c>
      <c r="B343" s="0" t="s">
        <v>2606</v>
      </c>
      <c r="C343" s="0" t="s">
        <v>54</v>
      </c>
      <c r="D343" s="3" t="s">
        <v>2607</v>
      </c>
      <c r="E343" s="2" t="n">
        <v>45853.3914446065</v>
      </c>
      <c r="F343" s="2" t="n">
        <v>45875.4295958912</v>
      </c>
      <c r="G343" s="0" t="s">
        <v>56</v>
      </c>
      <c r="I343" s="0" t="s">
        <v>79</v>
      </c>
      <c r="K343" s="0" t="n">
        <v>1</v>
      </c>
      <c r="L343" s="0" t="s">
        <v>2608</v>
      </c>
      <c r="M343" s="0" t="s">
        <v>2609</v>
      </c>
      <c r="N343" s="0" t="s">
        <v>2610</v>
      </c>
      <c r="S343" s="0" t="s">
        <v>2611</v>
      </c>
      <c r="Y343" s="0" t="s">
        <v>83</v>
      </c>
      <c r="AB343" s="0" t="s">
        <v>582</v>
      </c>
      <c r="AC343" s="0" t="s">
        <v>1930</v>
      </c>
      <c r="AD343" s="0" t="s">
        <v>2612</v>
      </c>
      <c r="AG343" s="0" t="s">
        <v>1930</v>
      </c>
      <c r="AH343" s="0" t="s">
        <v>2613</v>
      </c>
      <c r="AI343" s="0" t="s">
        <v>127</v>
      </c>
      <c r="AO343" s="0" t="n">
        <v>7</v>
      </c>
    </row>
    <row r="344" customFormat="false" ht="15" hidden="false" customHeight="false" outlineLevel="0" collapsed="false">
      <c r="A344" s="0" t="s">
        <v>2614</v>
      </c>
      <c r="B344" s="0" t="s">
        <v>2615</v>
      </c>
      <c r="C344" s="0" t="s">
        <v>264</v>
      </c>
      <c r="E344" s="2" t="n">
        <v>45853.3913984259</v>
      </c>
      <c r="F344" s="2" t="n">
        <v>45875.5456003472</v>
      </c>
      <c r="G344" s="0" t="s">
        <v>106</v>
      </c>
      <c r="I344" s="0" t="s">
        <v>79</v>
      </c>
      <c r="K344" s="0" t="n">
        <v>0</v>
      </c>
      <c r="L344" s="0" t="s">
        <v>2616</v>
      </c>
      <c r="M344" s="0" t="s">
        <v>2617</v>
      </c>
      <c r="N344" s="0" t="s">
        <v>2618</v>
      </c>
      <c r="S344" s="0" t="s">
        <v>2619</v>
      </c>
      <c r="Y344" s="0" t="s">
        <v>83</v>
      </c>
      <c r="AC344" s="0" t="s">
        <v>1930</v>
      </c>
      <c r="AD344" s="0" t="s">
        <v>2620</v>
      </c>
      <c r="AG344" s="0" t="s">
        <v>693</v>
      </c>
      <c r="AH344" s="0" t="s">
        <v>2621</v>
      </c>
      <c r="AI344" s="0" t="s">
        <v>740</v>
      </c>
      <c r="AJ344" s="0" t="s">
        <v>325</v>
      </c>
      <c r="AK344" s="0" t="s">
        <v>1940</v>
      </c>
      <c r="AL344" s="0" t="s">
        <v>871</v>
      </c>
      <c r="AO344" s="0" t="n">
        <v>13</v>
      </c>
      <c r="AS344" s="4" t="n">
        <f aca="false">IF(ISBLANK(AG344),"",AG344/86400000 + DATE(1970,1,1))</f>
        <v>45868.0833333333</v>
      </c>
    </row>
    <row r="345" customFormat="false" ht="15" hidden="true" customHeight="false" outlineLevel="0" collapsed="false">
      <c r="A345" s="0" t="s">
        <v>2622</v>
      </c>
      <c r="B345" s="0" t="s">
        <v>2623</v>
      </c>
      <c r="C345" s="0" t="s">
        <v>54</v>
      </c>
      <c r="D345" s="0" t="s">
        <v>2624</v>
      </c>
      <c r="E345" s="2" t="n">
        <v>45853.3909933681</v>
      </c>
      <c r="F345" s="2" t="n">
        <v>45882.4108402199</v>
      </c>
      <c r="G345" s="0" t="s">
        <v>63</v>
      </c>
      <c r="I345" s="0" t="s">
        <v>79</v>
      </c>
      <c r="K345" s="0" t="n">
        <v>0</v>
      </c>
      <c r="L345" s="0" t="s">
        <v>2625</v>
      </c>
      <c r="M345" s="0" t="s">
        <v>2626</v>
      </c>
      <c r="N345" s="0" t="s">
        <v>2627</v>
      </c>
      <c r="S345" s="0" t="s">
        <v>2628</v>
      </c>
      <c r="T345" s="0" t="s">
        <v>2629</v>
      </c>
      <c r="Y345" s="0" t="s">
        <v>83</v>
      </c>
      <c r="AC345" s="0" t="s">
        <v>1754</v>
      </c>
      <c r="AG345" s="0" t="s">
        <v>707</v>
      </c>
      <c r="AH345" s="0" t="s">
        <v>2630</v>
      </c>
      <c r="AI345" s="0" t="s">
        <v>450</v>
      </c>
      <c r="AO345" s="0" t="n">
        <v>6</v>
      </c>
    </row>
    <row r="346" customFormat="false" ht="15" hidden="true" customHeight="false" outlineLevel="0" collapsed="false">
      <c r="A346" s="0" t="s">
        <v>2631</v>
      </c>
      <c r="B346" s="0" t="s">
        <v>2632</v>
      </c>
      <c r="C346" s="0" t="s">
        <v>54</v>
      </c>
      <c r="E346" s="2" t="n">
        <v>45853.3906929745</v>
      </c>
      <c r="F346" s="2" t="n">
        <v>45876.2979707407</v>
      </c>
      <c r="G346" s="0" t="s">
        <v>106</v>
      </c>
      <c r="K346" s="0" t="n">
        <v>0</v>
      </c>
      <c r="L346" s="0" t="s">
        <v>2633</v>
      </c>
      <c r="M346" s="0" t="s">
        <v>2634</v>
      </c>
      <c r="N346" s="0" t="s">
        <v>2635</v>
      </c>
      <c r="S346" s="0" t="s">
        <v>2636</v>
      </c>
      <c r="T346" s="0" t="s">
        <v>2637</v>
      </c>
      <c r="AC346" s="0" t="s">
        <v>1754</v>
      </c>
      <c r="AO346" s="0" t="n">
        <v>5</v>
      </c>
    </row>
    <row r="347" customFormat="false" ht="35.5" hidden="false" customHeight="false" outlineLevel="0" collapsed="false">
      <c r="A347" s="0" t="s">
        <v>2638</v>
      </c>
      <c r="B347" s="0" t="s">
        <v>2639</v>
      </c>
      <c r="C347" s="0" t="s">
        <v>264</v>
      </c>
      <c r="D347" s="3" t="s">
        <v>2640</v>
      </c>
      <c r="E347" s="2" t="n">
        <v>45853.3904723495</v>
      </c>
      <c r="F347" s="2" t="n">
        <v>45860.3971398727</v>
      </c>
      <c r="G347" s="0" t="s">
        <v>63</v>
      </c>
      <c r="I347" s="0" t="s">
        <v>79</v>
      </c>
      <c r="K347" s="0" t="n">
        <v>0</v>
      </c>
      <c r="L347" s="0" t="s">
        <v>2641</v>
      </c>
      <c r="M347" s="0" t="s">
        <v>2642</v>
      </c>
      <c r="N347" s="0" t="s">
        <v>2643</v>
      </c>
      <c r="S347" s="0" t="s">
        <v>2644</v>
      </c>
      <c r="Y347" s="0" t="s">
        <v>83</v>
      </c>
      <c r="AG347" s="0" t="s">
        <v>1930</v>
      </c>
      <c r="AH347" s="0" t="s">
        <v>2645</v>
      </c>
      <c r="AJ347" s="0" t="s">
        <v>1526</v>
      </c>
      <c r="AL347" s="0" t="s">
        <v>272</v>
      </c>
      <c r="AO347" s="0" t="n">
        <v>13</v>
      </c>
      <c r="AP347" s="0" t="n">
        <v>1</v>
      </c>
      <c r="AS347" s="4" t="n">
        <f aca="false">IF(ISBLANK(AG347),"",AG347/86400000 + DATE(1970,1,1))</f>
        <v>45854.0833333333</v>
      </c>
    </row>
    <row r="348" customFormat="false" ht="15" hidden="true" customHeight="false" outlineLevel="0" collapsed="false">
      <c r="A348" s="0" t="s">
        <v>2646</v>
      </c>
      <c r="B348" s="0" t="s">
        <v>2647</v>
      </c>
      <c r="C348" s="0" t="s">
        <v>54</v>
      </c>
      <c r="E348" s="2" t="n">
        <v>45853.3901462269</v>
      </c>
      <c r="F348" s="2" t="n">
        <v>45856.0835363889</v>
      </c>
      <c r="G348" s="0" t="s">
        <v>56</v>
      </c>
      <c r="K348" s="0" t="n">
        <v>0</v>
      </c>
      <c r="L348" s="0" t="s">
        <v>2648</v>
      </c>
      <c r="M348" s="0" t="s">
        <v>2649</v>
      </c>
      <c r="N348" s="0" t="s">
        <v>2650</v>
      </c>
      <c r="S348" s="0" t="s">
        <v>2651</v>
      </c>
      <c r="AC348" s="0" t="s">
        <v>1930</v>
      </c>
      <c r="AO348" s="0" t="n">
        <v>4</v>
      </c>
    </row>
    <row r="349" customFormat="false" ht="15" hidden="true" customHeight="false" outlineLevel="0" collapsed="false">
      <c r="A349" s="0" t="s">
        <v>2652</v>
      </c>
      <c r="B349" s="0" t="s">
        <v>2653</v>
      </c>
      <c r="C349" s="0" t="s">
        <v>54</v>
      </c>
      <c r="E349" s="2" t="n">
        <v>45853.3901372454</v>
      </c>
      <c r="F349" s="2" t="n">
        <v>45875.2958146644</v>
      </c>
      <c r="G349" s="0" t="s">
        <v>106</v>
      </c>
      <c r="K349" s="0" t="n">
        <v>0</v>
      </c>
      <c r="L349" s="0" t="s">
        <v>2654</v>
      </c>
      <c r="M349" s="0" t="s">
        <v>2655</v>
      </c>
      <c r="N349" s="0" t="s">
        <v>2656</v>
      </c>
      <c r="S349" s="0" t="s">
        <v>2657</v>
      </c>
      <c r="AO349" s="0" t="n">
        <v>0</v>
      </c>
    </row>
    <row r="350" customFormat="false" ht="15" hidden="true" customHeight="false" outlineLevel="0" collapsed="false">
      <c r="A350" s="0" t="s">
        <v>2658</v>
      </c>
      <c r="B350" s="0" t="s">
        <v>2659</v>
      </c>
      <c r="C350" s="0" t="s">
        <v>54</v>
      </c>
      <c r="E350" s="2" t="n">
        <v>45853.3899288079</v>
      </c>
      <c r="F350" s="2" t="n">
        <v>45867.0834420833</v>
      </c>
      <c r="G350" s="0" t="s">
        <v>63</v>
      </c>
      <c r="I350" s="0" t="s">
        <v>79</v>
      </c>
      <c r="K350" s="0" t="n">
        <v>0</v>
      </c>
      <c r="L350" s="0" t="s">
        <v>2660</v>
      </c>
      <c r="M350" s="0" t="s">
        <v>2661</v>
      </c>
      <c r="N350" s="0" t="s">
        <v>2662</v>
      </c>
      <c r="S350" s="0" t="s">
        <v>2663</v>
      </c>
      <c r="Y350" s="0" t="s">
        <v>83</v>
      </c>
      <c r="AG350" s="0" t="s">
        <v>2164</v>
      </c>
      <c r="AH350" s="0" t="s">
        <v>2664</v>
      </c>
      <c r="AO350" s="0" t="n">
        <v>6</v>
      </c>
    </row>
    <row r="351" customFormat="false" ht="15" hidden="true" customHeight="false" outlineLevel="0" collapsed="false">
      <c r="A351" s="0" t="s">
        <v>2665</v>
      </c>
      <c r="B351" s="0" t="s">
        <v>2666</v>
      </c>
      <c r="C351" s="0" t="s">
        <v>54</v>
      </c>
      <c r="E351" s="2" t="n">
        <v>45853.3899174884</v>
      </c>
      <c r="F351" s="2" t="n">
        <v>45868.0842220833</v>
      </c>
      <c r="G351" s="0" t="s">
        <v>56</v>
      </c>
      <c r="I351" s="0" t="s">
        <v>79</v>
      </c>
      <c r="K351" s="0" t="n">
        <v>0</v>
      </c>
      <c r="L351" s="0" t="s">
        <v>2667</v>
      </c>
      <c r="M351" s="0" t="s">
        <v>2668</v>
      </c>
      <c r="N351" s="0" t="s">
        <v>2669</v>
      </c>
      <c r="S351" s="0" t="s">
        <v>2670</v>
      </c>
      <c r="T351" s="0" t="s">
        <v>2671</v>
      </c>
      <c r="Y351" s="0" t="s">
        <v>83</v>
      </c>
      <c r="AG351" s="0" t="s">
        <v>1930</v>
      </c>
      <c r="AH351" s="0" t="s">
        <v>2672</v>
      </c>
      <c r="AO351" s="0" t="n">
        <v>6</v>
      </c>
    </row>
    <row r="352" customFormat="false" ht="104.2" hidden="false" customHeight="false" outlineLevel="0" collapsed="false">
      <c r="A352" s="0" t="s">
        <v>2673</v>
      </c>
      <c r="B352" s="0" t="s">
        <v>2674</v>
      </c>
      <c r="C352" s="0" t="s">
        <v>264</v>
      </c>
      <c r="D352" s="3" t="s">
        <v>2675</v>
      </c>
      <c r="E352" s="2" t="n">
        <v>45853.389859838</v>
      </c>
      <c r="F352" s="2" t="n">
        <v>45862.2812877778</v>
      </c>
      <c r="G352" s="0" t="s">
        <v>106</v>
      </c>
      <c r="I352" s="0" t="s">
        <v>79</v>
      </c>
      <c r="K352" s="0" t="n">
        <v>0</v>
      </c>
      <c r="L352" s="0" t="s">
        <v>2676</v>
      </c>
      <c r="M352" s="0" t="s">
        <v>2677</v>
      </c>
      <c r="N352" s="0" t="s">
        <v>2678</v>
      </c>
      <c r="S352" s="0" t="s">
        <v>2679</v>
      </c>
      <c r="Y352" s="0" t="s">
        <v>83</v>
      </c>
      <c r="AC352" s="0" t="s">
        <v>2164</v>
      </c>
      <c r="AD352" s="0" t="s">
        <v>2680</v>
      </c>
      <c r="AG352" s="0" t="s">
        <v>1754</v>
      </c>
      <c r="AH352" s="0" t="s">
        <v>2681</v>
      </c>
      <c r="AI352" s="0" t="s">
        <v>189</v>
      </c>
      <c r="AJ352" s="0" t="s">
        <v>1046</v>
      </c>
      <c r="AK352" s="0" t="s">
        <v>709</v>
      </c>
      <c r="AL352" s="0" t="s">
        <v>871</v>
      </c>
      <c r="AO352" s="0" t="n">
        <v>13</v>
      </c>
      <c r="AP352" s="0" t="n">
        <v>1</v>
      </c>
      <c r="AS352" s="4" t="n">
        <f aca="false">IF(ISBLANK(AG352),"",AG352/86400000 + DATE(1970,1,1))</f>
        <v>45855.0833333333</v>
      </c>
    </row>
    <row r="353" customFormat="false" ht="15" hidden="true" customHeight="false" outlineLevel="0" collapsed="false">
      <c r="A353" s="0" t="s">
        <v>2682</v>
      </c>
      <c r="B353" s="0" t="s">
        <v>2683</v>
      </c>
      <c r="C353" s="0" t="s">
        <v>54</v>
      </c>
      <c r="E353" s="2" t="n">
        <v>45853.3897934954</v>
      </c>
      <c r="F353" s="2" t="n">
        <v>45869.0840803588</v>
      </c>
      <c r="G353" s="0" t="s">
        <v>63</v>
      </c>
      <c r="I353" s="0" t="s">
        <v>79</v>
      </c>
      <c r="K353" s="0" t="n">
        <v>0</v>
      </c>
      <c r="L353" s="0" t="s">
        <v>2684</v>
      </c>
      <c r="M353" s="0" t="s">
        <v>2685</v>
      </c>
      <c r="N353" s="0" t="s">
        <v>2686</v>
      </c>
      <c r="S353" s="0" t="s">
        <v>2687</v>
      </c>
      <c r="Y353" s="0" t="s">
        <v>83</v>
      </c>
      <c r="AC353" s="0" t="s">
        <v>2164</v>
      </c>
      <c r="AG353" s="0" t="s">
        <v>1754</v>
      </c>
      <c r="AH353" s="0" t="s">
        <v>2688</v>
      </c>
      <c r="AI353" s="0" t="s">
        <v>189</v>
      </c>
      <c r="AO353" s="0" t="n">
        <v>6</v>
      </c>
    </row>
    <row r="354" customFormat="false" ht="58.4" hidden="false" customHeight="false" outlineLevel="0" collapsed="false">
      <c r="A354" s="0" t="s">
        <v>2689</v>
      </c>
      <c r="B354" s="0" t="s">
        <v>2690</v>
      </c>
      <c r="C354" s="0" t="s">
        <v>264</v>
      </c>
      <c r="D354" s="3" t="s">
        <v>2691</v>
      </c>
      <c r="E354" s="2" t="n">
        <v>45853.3897809259</v>
      </c>
      <c r="F354" s="2" t="n">
        <v>45862.2865020255</v>
      </c>
      <c r="G354" s="0" t="s">
        <v>56</v>
      </c>
      <c r="I354" s="0" t="s">
        <v>79</v>
      </c>
      <c r="K354" s="0" t="n">
        <v>0</v>
      </c>
      <c r="L354" s="0" t="s">
        <v>2692</v>
      </c>
      <c r="M354" s="0" t="s">
        <v>2693</v>
      </c>
      <c r="N354" s="0" t="s">
        <v>2694</v>
      </c>
      <c r="S354" s="0" t="s">
        <v>2695</v>
      </c>
      <c r="Y354" s="0" t="s">
        <v>83</v>
      </c>
      <c r="AG354" s="0" t="s">
        <v>1930</v>
      </c>
      <c r="AH354" s="0" t="s">
        <v>2696</v>
      </c>
      <c r="AJ354" s="0" t="s">
        <v>1046</v>
      </c>
      <c r="AL354" s="0" t="s">
        <v>450</v>
      </c>
      <c r="AO354" s="0" t="n">
        <v>13</v>
      </c>
      <c r="AS354" s="4" t="n">
        <f aca="false">IF(ISBLANK(AG354),"",AG354/86400000 + DATE(1970,1,1))</f>
        <v>45854.0833333333</v>
      </c>
    </row>
    <row r="355" customFormat="false" ht="127.1" hidden="false" customHeight="false" outlineLevel="0" collapsed="false">
      <c r="A355" s="0" t="s">
        <v>2697</v>
      </c>
      <c r="B355" s="0" t="s">
        <v>2698</v>
      </c>
      <c r="C355" s="0" t="s">
        <v>264</v>
      </c>
      <c r="D355" s="3" t="s">
        <v>2699</v>
      </c>
      <c r="E355" s="2" t="n">
        <v>45853.3896629514</v>
      </c>
      <c r="F355" s="2" t="n">
        <v>45875.5569219792</v>
      </c>
      <c r="G355" s="0" t="s">
        <v>63</v>
      </c>
      <c r="I355" s="0" t="s">
        <v>79</v>
      </c>
      <c r="K355" s="0" t="n">
        <v>0</v>
      </c>
      <c r="L355" s="0" t="s">
        <v>2700</v>
      </c>
      <c r="M355" s="0" t="s">
        <v>2701</v>
      </c>
      <c r="N355" s="0" t="s">
        <v>2702</v>
      </c>
      <c r="S355" s="0" t="s">
        <v>2703</v>
      </c>
      <c r="Y355" s="0" t="s">
        <v>83</v>
      </c>
      <c r="AC355" s="0" t="s">
        <v>2164</v>
      </c>
      <c r="AG355" s="0" t="s">
        <v>2164</v>
      </c>
      <c r="AH355" s="0" t="s">
        <v>2704</v>
      </c>
      <c r="AI355" s="0" t="s">
        <v>127</v>
      </c>
      <c r="AJ355" s="0" t="s">
        <v>325</v>
      </c>
      <c r="AK355" s="0" t="s">
        <v>1308</v>
      </c>
      <c r="AL355" s="0" t="s">
        <v>1308</v>
      </c>
      <c r="AO355" s="0" t="n">
        <v>13</v>
      </c>
      <c r="AP355" s="0" t="n">
        <v>0</v>
      </c>
      <c r="AS355" s="4" t="n">
        <f aca="false">IF(ISBLANK(AG355),"",AG355/86400000 + DATE(1970,1,1))</f>
        <v>45853.0833333333</v>
      </c>
    </row>
    <row r="356" customFormat="false" ht="58.4" hidden="false" customHeight="false" outlineLevel="0" collapsed="false">
      <c r="A356" s="0" t="s">
        <v>2705</v>
      </c>
      <c r="B356" s="0" t="s">
        <v>2706</v>
      </c>
      <c r="C356" s="0" t="s">
        <v>264</v>
      </c>
      <c r="D356" s="3" t="s">
        <v>2707</v>
      </c>
      <c r="E356" s="2" t="n">
        <v>45853.3896045833</v>
      </c>
      <c r="F356" s="2" t="n">
        <v>45860.3869972685</v>
      </c>
      <c r="G356" s="0" t="s">
        <v>56</v>
      </c>
      <c r="I356" s="0" t="s">
        <v>79</v>
      </c>
      <c r="K356" s="0" t="n">
        <v>0</v>
      </c>
      <c r="L356" s="0" t="s">
        <v>2708</v>
      </c>
      <c r="M356" s="0" t="s">
        <v>2709</v>
      </c>
      <c r="N356" s="0" t="s">
        <v>2710</v>
      </c>
      <c r="S356" s="0" t="s">
        <v>2711</v>
      </c>
      <c r="Y356" s="0" t="s">
        <v>83</v>
      </c>
      <c r="AC356" s="0" t="s">
        <v>1930</v>
      </c>
      <c r="AD356" s="0" t="s">
        <v>2712</v>
      </c>
      <c r="AG356" s="0" t="s">
        <v>1754</v>
      </c>
      <c r="AH356" s="0" t="s">
        <v>2713</v>
      </c>
      <c r="AI356" s="0" t="s">
        <v>85</v>
      </c>
      <c r="AJ356" s="0" t="s">
        <v>1526</v>
      </c>
      <c r="AK356" s="0" t="s">
        <v>272</v>
      </c>
      <c r="AL356" s="0" t="s">
        <v>894</v>
      </c>
      <c r="AO356" s="0" t="n">
        <v>13</v>
      </c>
      <c r="AP356" s="0" t="n">
        <v>0</v>
      </c>
      <c r="AS356" s="4" t="n">
        <f aca="false">IF(ISBLANK(AG356),"",AG356/86400000 + DATE(1970,1,1))</f>
        <v>45855.0833333333</v>
      </c>
    </row>
    <row r="357" customFormat="false" ht="15" hidden="true" customHeight="false" outlineLevel="0" collapsed="false">
      <c r="A357" s="0" t="s">
        <v>2714</v>
      </c>
      <c r="B357" s="0" t="s">
        <v>2715</v>
      </c>
      <c r="C357" s="0" t="s">
        <v>54</v>
      </c>
      <c r="E357" s="2" t="n">
        <v>45853.3895471875</v>
      </c>
      <c r="F357" s="2" t="n">
        <v>45882.4592887616</v>
      </c>
      <c r="G357" s="0" t="s">
        <v>106</v>
      </c>
      <c r="K357" s="0" t="n">
        <v>0</v>
      </c>
      <c r="L357" s="0" t="s">
        <v>2716</v>
      </c>
      <c r="M357" s="0" t="s">
        <v>2717</v>
      </c>
      <c r="N357" s="0" t="s">
        <v>2718</v>
      </c>
      <c r="S357" s="0" t="s">
        <v>2719</v>
      </c>
      <c r="AC357" s="0" t="s">
        <v>69</v>
      </c>
      <c r="AO357" s="0" t="n">
        <v>4</v>
      </c>
    </row>
    <row r="358" customFormat="false" ht="15" hidden="true" customHeight="false" outlineLevel="0" collapsed="false">
      <c r="A358" s="0" t="s">
        <v>2720</v>
      </c>
      <c r="B358" s="0" t="s">
        <v>2721</v>
      </c>
      <c r="C358" s="0" t="s">
        <v>54</v>
      </c>
      <c r="D358" s="0" t="s">
        <v>2722</v>
      </c>
      <c r="E358" s="2" t="n">
        <v>45853.3895146991</v>
      </c>
      <c r="F358" s="2" t="n">
        <v>45869.5397471065</v>
      </c>
      <c r="G358" s="0" t="s">
        <v>63</v>
      </c>
      <c r="K358" s="0" t="n">
        <v>0</v>
      </c>
      <c r="L358" s="0" t="s">
        <v>2723</v>
      </c>
      <c r="M358" s="0" t="s">
        <v>2724</v>
      </c>
      <c r="N358" s="0" t="s">
        <v>2725</v>
      </c>
      <c r="S358" s="0" t="s">
        <v>2726</v>
      </c>
      <c r="AC358" s="0" t="s">
        <v>841</v>
      </c>
      <c r="AO358" s="0" t="n">
        <v>16</v>
      </c>
    </row>
    <row r="359" customFormat="false" ht="115.65" hidden="true" customHeight="false" outlineLevel="0" collapsed="false">
      <c r="A359" s="0" t="s">
        <v>2727</v>
      </c>
      <c r="B359" s="0" t="s">
        <v>2728</v>
      </c>
      <c r="C359" s="0" t="s">
        <v>54</v>
      </c>
      <c r="D359" s="3" t="s">
        <v>2729</v>
      </c>
      <c r="E359" s="2" t="n">
        <v>45853.3895143982</v>
      </c>
      <c r="F359" s="2" t="n">
        <v>45882.4150240162</v>
      </c>
      <c r="G359" s="0" t="s">
        <v>56</v>
      </c>
      <c r="I359" s="0" t="s">
        <v>79</v>
      </c>
      <c r="K359" s="0" t="n">
        <v>0</v>
      </c>
      <c r="L359" s="0" t="s">
        <v>2730</v>
      </c>
      <c r="M359" s="0" t="s">
        <v>2731</v>
      </c>
      <c r="N359" s="0" t="s">
        <v>2732</v>
      </c>
      <c r="S359" s="0" t="s">
        <v>2733</v>
      </c>
      <c r="Y359" s="0" t="s">
        <v>83</v>
      </c>
      <c r="AC359" s="0" t="s">
        <v>1930</v>
      </c>
      <c r="AG359" s="0" t="s">
        <v>1930</v>
      </c>
      <c r="AH359" s="0" t="s">
        <v>2734</v>
      </c>
      <c r="AI359" s="0" t="s">
        <v>127</v>
      </c>
      <c r="AO359" s="0" t="n">
        <v>12</v>
      </c>
    </row>
    <row r="360" customFormat="false" ht="15" hidden="true" customHeight="false" outlineLevel="0" collapsed="false">
      <c r="A360" s="0" t="s">
        <v>2735</v>
      </c>
      <c r="B360" s="0" t="s">
        <v>2736</v>
      </c>
      <c r="C360" s="0" t="s">
        <v>54</v>
      </c>
      <c r="E360" s="2" t="n">
        <v>45853.3894216667</v>
      </c>
      <c r="F360" s="2" t="n">
        <v>45875.2958701852</v>
      </c>
      <c r="G360" s="0" t="s">
        <v>106</v>
      </c>
      <c r="K360" s="0" t="n">
        <v>0</v>
      </c>
      <c r="L360" s="0" t="s">
        <v>2737</v>
      </c>
      <c r="M360" s="0" t="s">
        <v>2738</v>
      </c>
      <c r="N360" s="0" t="s">
        <v>2739</v>
      </c>
      <c r="S360" s="0" t="s">
        <v>2740</v>
      </c>
      <c r="AO360" s="0" t="n">
        <v>0</v>
      </c>
    </row>
    <row r="361" customFormat="false" ht="92.75" hidden="false" customHeight="false" outlineLevel="0" collapsed="false">
      <c r="A361" s="0" t="s">
        <v>2741</v>
      </c>
      <c r="B361" s="0" t="s">
        <v>2742</v>
      </c>
      <c r="C361" s="0" t="s">
        <v>264</v>
      </c>
      <c r="D361" s="3" t="s">
        <v>2743</v>
      </c>
      <c r="E361" s="2" t="n">
        <v>45853.3893966898</v>
      </c>
      <c r="F361" s="2" t="n">
        <v>45862.2788901042</v>
      </c>
      <c r="G361" s="0" t="s">
        <v>63</v>
      </c>
      <c r="I361" s="0" t="s">
        <v>79</v>
      </c>
      <c r="K361" s="0" t="n">
        <v>0</v>
      </c>
      <c r="L361" s="0" t="s">
        <v>2744</v>
      </c>
      <c r="M361" s="0" t="s">
        <v>2745</v>
      </c>
      <c r="N361" s="0" t="s">
        <v>2746</v>
      </c>
      <c r="S361" s="0" t="s">
        <v>2747</v>
      </c>
      <c r="Y361" s="0" t="s">
        <v>83</v>
      </c>
      <c r="AC361" s="0" t="s">
        <v>2164</v>
      </c>
      <c r="AG361" s="0" t="s">
        <v>2164</v>
      </c>
      <c r="AH361" s="0" t="s">
        <v>2748</v>
      </c>
      <c r="AI361" s="0" t="s">
        <v>127</v>
      </c>
      <c r="AJ361" s="0" t="s">
        <v>1046</v>
      </c>
      <c r="AK361" s="0" t="s">
        <v>709</v>
      </c>
      <c r="AL361" s="0" t="s">
        <v>709</v>
      </c>
      <c r="AO361" s="0" t="n">
        <v>13</v>
      </c>
      <c r="AS361" s="4" t="n">
        <f aca="false">IF(ISBLANK(AG361),"",AG361/86400000 + DATE(1970,1,1))</f>
        <v>45853.0833333333</v>
      </c>
    </row>
    <row r="362" customFormat="false" ht="92.75" hidden="true" customHeight="false" outlineLevel="0" collapsed="false">
      <c r="A362" s="0" t="s">
        <v>2749</v>
      </c>
      <c r="B362" s="0" t="s">
        <v>2750</v>
      </c>
      <c r="C362" s="0" t="s">
        <v>54</v>
      </c>
      <c r="D362" s="3" t="s">
        <v>2751</v>
      </c>
      <c r="E362" s="2" t="n">
        <v>45853.3893742014</v>
      </c>
      <c r="F362" s="2" t="n">
        <v>45874.4150876157</v>
      </c>
      <c r="G362" s="0" t="s">
        <v>106</v>
      </c>
      <c r="I362" s="0" t="s">
        <v>79</v>
      </c>
      <c r="K362" s="0" t="n">
        <v>0</v>
      </c>
      <c r="L362" s="0" t="s">
        <v>2752</v>
      </c>
      <c r="M362" s="0" t="s">
        <v>2753</v>
      </c>
      <c r="N362" s="0" t="s">
        <v>2754</v>
      </c>
      <c r="S362" s="0" t="s">
        <v>2755</v>
      </c>
      <c r="Y362" s="0" t="s">
        <v>83</v>
      </c>
      <c r="AC362" s="0" t="s">
        <v>890</v>
      </c>
      <c r="AG362" s="0" t="s">
        <v>1046</v>
      </c>
      <c r="AH362" s="0" t="s">
        <v>2756</v>
      </c>
      <c r="AI362" s="0" t="s">
        <v>189</v>
      </c>
      <c r="AO362" s="0" t="n">
        <v>9</v>
      </c>
    </row>
    <row r="363" customFormat="false" ht="115.65" hidden="false" customHeight="false" outlineLevel="0" collapsed="false">
      <c r="A363" s="0" t="s">
        <v>2757</v>
      </c>
      <c r="B363" s="0" t="s">
        <v>2758</v>
      </c>
      <c r="C363" s="0" t="s">
        <v>264</v>
      </c>
      <c r="D363" s="3" t="s">
        <v>2759</v>
      </c>
      <c r="E363" s="2" t="n">
        <v>45853.3893729514</v>
      </c>
      <c r="F363" s="2" t="n">
        <v>45860.3841131366</v>
      </c>
      <c r="G363" s="0" t="s">
        <v>56</v>
      </c>
      <c r="I363" s="0" t="s">
        <v>79</v>
      </c>
      <c r="K363" s="0" t="n">
        <v>1</v>
      </c>
      <c r="L363" s="0" t="s">
        <v>2760</v>
      </c>
      <c r="M363" s="0" t="s">
        <v>2761</v>
      </c>
      <c r="N363" s="0" t="s">
        <v>2762</v>
      </c>
      <c r="S363" s="0" t="s">
        <v>2763</v>
      </c>
      <c r="Y363" s="0" t="s">
        <v>83</v>
      </c>
      <c r="AB363" s="0" t="s">
        <v>1921</v>
      </c>
      <c r="AC363" s="0" t="s">
        <v>2164</v>
      </c>
      <c r="AD363" s="0" t="s">
        <v>2764</v>
      </c>
      <c r="AG363" s="0" t="s">
        <v>1930</v>
      </c>
      <c r="AH363" s="0" t="s">
        <v>2765</v>
      </c>
      <c r="AI363" s="0" t="s">
        <v>85</v>
      </c>
      <c r="AJ363" s="0" t="s">
        <v>1526</v>
      </c>
      <c r="AK363" s="0" t="s">
        <v>641</v>
      </c>
      <c r="AL363" s="0" t="s">
        <v>272</v>
      </c>
      <c r="AO363" s="0" t="n">
        <v>13</v>
      </c>
      <c r="AP363" s="0" t="n">
        <v>0</v>
      </c>
      <c r="AS363" s="4" t="n">
        <f aca="false">IF(ISBLANK(AG363),"",AG363/86400000 + DATE(1970,1,1))</f>
        <v>45854.0833333333</v>
      </c>
    </row>
    <row r="364" customFormat="false" ht="15" hidden="true" customHeight="false" outlineLevel="0" collapsed="false">
      <c r="A364" s="0" t="s">
        <v>2766</v>
      </c>
      <c r="B364" s="0" t="s">
        <v>2767</v>
      </c>
      <c r="C364" s="0" t="s">
        <v>54</v>
      </c>
      <c r="E364" s="2" t="n">
        <v>45853.3892932523</v>
      </c>
      <c r="F364" s="2" t="n">
        <v>45856.084091331</v>
      </c>
      <c r="G364" s="0" t="s">
        <v>63</v>
      </c>
      <c r="K364" s="0" t="n">
        <v>1</v>
      </c>
      <c r="L364" s="0" t="s">
        <v>2768</v>
      </c>
      <c r="M364" s="0" t="s">
        <v>2769</v>
      </c>
      <c r="N364" s="0" t="s">
        <v>2770</v>
      </c>
      <c r="S364" s="0" t="s">
        <v>2771</v>
      </c>
      <c r="AB364" s="0" t="s">
        <v>1088</v>
      </c>
      <c r="AC364" s="0" t="s">
        <v>1930</v>
      </c>
      <c r="AO364" s="0" t="n">
        <v>4</v>
      </c>
    </row>
    <row r="365" customFormat="false" ht="58.4" hidden="false" customHeight="false" outlineLevel="0" collapsed="false">
      <c r="A365" s="0" t="s">
        <v>2772</v>
      </c>
      <c r="B365" s="0" t="s">
        <v>2773</v>
      </c>
      <c r="C365" s="0" t="s">
        <v>264</v>
      </c>
      <c r="D365" s="3" t="s">
        <v>2774</v>
      </c>
      <c r="E365" s="2" t="n">
        <v>45853.3865384607</v>
      </c>
      <c r="F365" s="2" t="n">
        <v>45867.2699404861</v>
      </c>
      <c r="G365" s="0" t="s">
        <v>56</v>
      </c>
      <c r="I365" s="0" t="s">
        <v>79</v>
      </c>
      <c r="K365" s="0" t="n">
        <v>0</v>
      </c>
      <c r="L365" s="0" t="s">
        <v>2775</v>
      </c>
      <c r="M365" s="0" t="s">
        <v>2776</v>
      </c>
      <c r="N365" s="0" t="s">
        <v>2777</v>
      </c>
      <c r="S365" s="0" t="s">
        <v>2778</v>
      </c>
      <c r="Y365" s="0" t="s">
        <v>83</v>
      </c>
      <c r="AD365" s="0" t="s">
        <v>2779</v>
      </c>
      <c r="AG365" s="0" t="s">
        <v>1595</v>
      </c>
      <c r="AH365" s="0" t="s">
        <v>2780</v>
      </c>
      <c r="AJ365" s="0" t="s">
        <v>784</v>
      </c>
      <c r="AL365" s="0" t="s">
        <v>604</v>
      </c>
      <c r="AO365" s="0" t="n">
        <v>13</v>
      </c>
      <c r="AS365" s="4" t="n">
        <f aca="false">IF(ISBLANK(AG365),"",AG365/86400000 + DATE(1970,1,1))</f>
        <v>45856.0833333333</v>
      </c>
    </row>
    <row r="366" customFormat="false" ht="81.3" hidden="false" customHeight="false" outlineLevel="0" collapsed="false">
      <c r="A366" s="0" t="s">
        <v>2781</v>
      </c>
      <c r="B366" s="0" t="s">
        <v>2782</v>
      </c>
      <c r="C366" s="0" t="s">
        <v>264</v>
      </c>
      <c r="D366" s="3" t="s">
        <v>2783</v>
      </c>
      <c r="E366" s="2" t="n">
        <v>45853.3732252199</v>
      </c>
      <c r="F366" s="2" t="n">
        <v>45862.2796509607</v>
      </c>
      <c r="G366" s="0" t="s">
        <v>63</v>
      </c>
      <c r="K366" s="0" t="n">
        <v>0</v>
      </c>
      <c r="L366" s="0" t="s">
        <v>2784</v>
      </c>
      <c r="M366" s="0" t="s">
        <v>2785</v>
      </c>
      <c r="N366" s="0" t="s">
        <v>2786</v>
      </c>
      <c r="S366" s="0" t="s">
        <v>2787</v>
      </c>
      <c r="AD366" s="0" t="s">
        <v>2788</v>
      </c>
      <c r="AJ366" s="0" t="s">
        <v>1046</v>
      </c>
      <c r="AO366" s="0" t="n">
        <v>13</v>
      </c>
      <c r="AP366" s="0" t="n">
        <v>0</v>
      </c>
      <c r="AS366" s="4" t="str">
        <f aca="false">IF(ISBLANK(AG366),"",AG366/86400000 + DATE(1970,1,1))</f>
        <v/>
      </c>
    </row>
    <row r="367" customFormat="false" ht="15" hidden="true" customHeight="false" outlineLevel="0" collapsed="false">
      <c r="A367" s="0" t="s">
        <v>2789</v>
      </c>
      <c r="B367" s="0" t="s">
        <v>2790</v>
      </c>
      <c r="C367" s="0" t="s">
        <v>54</v>
      </c>
      <c r="E367" s="2" t="n">
        <v>45853.3175382407</v>
      </c>
      <c r="F367" s="2" t="n">
        <v>45855.0837955903</v>
      </c>
      <c r="G367" s="0" t="s">
        <v>56</v>
      </c>
      <c r="K367" s="0" t="n">
        <v>0</v>
      </c>
      <c r="L367" s="0" t="s">
        <v>2791</v>
      </c>
      <c r="M367" s="0" t="s">
        <v>2792</v>
      </c>
      <c r="N367" s="0" t="s">
        <v>2793</v>
      </c>
      <c r="S367" s="0" t="s">
        <v>2794</v>
      </c>
      <c r="U367" s="0" t="s">
        <v>2164</v>
      </c>
      <c r="Z367" s="0" t="n">
        <v>2</v>
      </c>
      <c r="AC367" s="0" t="s">
        <v>2164</v>
      </c>
      <c r="AO367" s="0" t="n">
        <v>4</v>
      </c>
    </row>
    <row r="368" customFormat="false" ht="15" hidden="true" customHeight="false" outlineLevel="0" collapsed="false">
      <c r="A368" s="0" t="s">
        <v>2795</v>
      </c>
      <c r="B368" s="0" t="s">
        <v>2796</v>
      </c>
      <c r="C368" s="0" t="s">
        <v>54</v>
      </c>
      <c r="E368" s="2" t="n">
        <v>45853.2707428588</v>
      </c>
      <c r="F368" s="2" t="n">
        <v>45875.2959173958</v>
      </c>
      <c r="G368" s="0" t="s">
        <v>106</v>
      </c>
      <c r="K368" s="0" t="n">
        <v>0</v>
      </c>
      <c r="L368" s="0" t="s">
        <v>2797</v>
      </c>
      <c r="M368" s="0" t="s">
        <v>2798</v>
      </c>
      <c r="N368" s="0" t="s">
        <v>2799</v>
      </c>
      <c r="S368" s="0" t="s">
        <v>2800</v>
      </c>
      <c r="U368" s="0" t="s">
        <v>2164</v>
      </c>
      <c r="AO368" s="0" t="n">
        <v>0</v>
      </c>
    </row>
    <row r="369" customFormat="false" ht="15" hidden="true" customHeight="false" outlineLevel="0" collapsed="false">
      <c r="A369" s="0" t="s">
        <v>2801</v>
      </c>
      <c r="B369" s="0" t="s">
        <v>2802</v>
      </c>
      <c r="C369" s="0" t="s">
        <v>54</v>
      </c>
      <c r="E369" s="2" t="n">
        <v>45852.8161089931</v>
      </c>
      <c r="F369" s="2" t="n">
        <v>45856.0838563194</v>
      </c>
      <c r="G369" s="0" t="s">
        <v>56</v>
      </c>
      <c r="K369" s="0" t="n">
        <v>0</v>
      </c>
      <c r="L369" s="0" t="s">
        <v>2803</v>
      </c>
      <c r="M369" s="0" t="s">
        <v>2804</v>
      </c>
      <c r="N369" s="0" t="s">
        <v>2805</v>
      </c>
      <c r="S369" s="0" t="s">
        <v>2806</v>
      </c>
      <c r="AC369" s="0" t="s">
        <v>1930</v>
      </c>
      <c r="AO369" s="0" t="n">
        <v>4</v>
      </c>
    </row>
    <row r="370" customFormat="false" ht="58.4" hidden="false" customHeight="false" outlineLevel="0" collapsed="false">
      <c r="A370" s="0" t="s">
        <v>2807</v>
      </c>
      <c r="B370" s="0" t="s">
        <v>2808</v>
      </c>
      <c r="C370" s="0" t="s">
        <v>264</v>
      </c>
      <c r="D370" s="3" t="s">
        <v>2809</v>
      </c>
      <c r="E370" s="2" t="n">
        <v>45852.8063640278</v>
      </c>
      <c r="F370" s="2" t="n">
        <v>45882.2872219792</v>
      </c>
      <c r="G370" s="0" t="s">
        <v>63</v>
      </c>
      <c r="I370" s="0" t="s">
        <v>79</v>
      </c>
      <c r="K370" s="0" t="n">
        <v>0</v>
      </c>
      <c r="L370" s="0" t="s">
        <v>2810</v>
      </c>
      <c r="M370" s="0" t="s">
        <v>2811</v>
      </c>
      <c r="N370" s="0" t="s">
        <v>2812</v>
      </c>
      <c r="S370" s="0" t="s">
        <v>2813</v>
      </c>
      <c r="Y370" s="0" t="s">
        <v>83</v>
      </c>
      <c r="AC370" s="0" t="s">
        <v>2164</v>
      </c>
      <c r="AG370" s="0" t="s">
        <v>2164</v>
      </c>
      <c r="AH370" s="0" t="s">
        <v>2814</v>
      </c>
      <c r="AI370" s="0" t="s">
        <v>127</v>
      </c>
      <c r="AJ370" s="0" t="s">
        <v>69</v>
      </c>
      <c r="AK370" s="0" t="s">
        <v>2579</v>
      </c>
      <c r="AL370" s="0" t="s">
        <v>2579</v>
      </c>
      <c r="AO370" s="0" t="n">
        <v>13</v>
      </c>
      <c r="AS370" s="4" t="n">
        <f aca="false">IF(ISBLANK(AG370),"",AG370/86400000 + DATE(1970,1,1))</f>
        <v>45853.0833333333</v>
      </c>
    </row>
    <row r="371" customFormat="false" ht="15" hidden="true" customHeight="false" outlineLevel="0" collapsed="false">
      <c r="A371" s="0" t="s">
        <v>2815</v>
      </c>
      <c r="B371" s="0" t="s">
        <v>2816</v>
      </c>
      <c r="C371" s="0" t="s">
        <v>54</v>
      </c>
      <c r="E371" s="2" t="n">
        <v>45852.6216889815</v>
      </c>
      <c r="F371" s="2" t="n">
        <v>45875.2960773727</v>
      </c>
      <c r="G371" s="0" t="s">
        <v>106</v>
      </c>
      <c r="K371" s="0" t="n">
        <v>0</v>
      </c>
      <c r="L371" s="0" t="s">
        <v>2817</v>
      </c>
      <c r="M371" s="0" t="s">
        <v>2818</v>
      </c>
      <c r="N371" s="0" t="s">
        <v>2819</v>
      </c>
      <c r="S371" s="0" t="s">
        <v>2820</v>
      </c>
      <c r="T371" s="0" t="s">
        <v>2821</v>
      </c>
      <c r="AO371" s="0" t="n">
        <v>0</v>
      </c>
    </row>
    <row r="372" customFormat="false" ht="15" hidden="true" customHeight="false" outlineLevel="0" collapsed="false">
      <c r="A372" s="0" t="s">
        <v>2822</v>
      </c>
      <c r="B372" s="0" t="s">
        <v>2823</v>
      </c>
      <c r="C372" s="0" t="s">
        <v>54</v>
      </c>
      <c r="E372" s="2" t="n">
        <v>45852.5715142824</v>
      </c>
      <c r="F372" s="2" t="n">
        <v>45876.0836462732</v>
      </c>
      <c r="G372" s="0" t="s">
        <v>56</v>
      </c>
      <c r="I372" s="0" t="s">
        <v>79</v>
      </c>
      <c r="K372" s="0" t="n">
        <v>0</v>
      </c>
      <c r="L372" s="0" t="s">
        <v>2824</v>
      </c>
      <c r="M372" s="0" t="s">
        <v>2825</v>
      </c>
      <c r="N372" s="0" t="s">
        <v>2826</v>
      </c>
      <c r="S372" s="0" t="s">
        <v>2827</v>
      </c>
      <c r="Y372" s="0" t="s">
        <v>83</v>
      </c>
      <c r="AC372" s="0" t="s">
        <v>1526</v>
      </c>
      <c r="AG372" s="0" t="s">
        <v>1046</v>
      </c>
      <c r="AH372" s="0" t="s">
        <v>2828</v>
      </c>
      <c r="AI372" s="0" t="s">
        <v>881</v>
      </c>
      <c r="AO372" s="0" t="n">
        <v>6</v>
      </c>
    </row>
    <row r="373" customFormat="false" ht="15" hidden="true" customHeight="false" outlineLevel="0" collapsed="false">
      <c r="A373" s="0" t="s">
        <v>2829</v>
      </c>
      <c r="B373" s="0" t="s">
        <v>2830</v>
      </c>
      <c r="C373" s="0" t="s">
        <v>54</v>
      </c>
      <c r="E373" s="2" t="n">
        <v>45852.5655042477</v>
      </c>
      <c r="F373" s="2" t="n">
        <v>45866.0837848495</v>
      </c>
      <c r="G373" s="0" t="s">
        <v>63</v>
      </c>
      <c r="I373" s="0" t="s">
        <v>79</v>
      </c>
      <c r="K373" s="0" t="n">
        <v>0</v>
      </c>
      <c r="L373" s="0" t="s">
        <v>2831</v>
      </c>
      <c r="M373" s="0" t="s">
        <v>2832</v>
      </c>
      <c r="N373" s="0" t="s">
        <v>2833</v>
      </c>
      <c r="S373" s="0" t="s">
        <v>2834</v>
      </c>
      <c r="Y373" s="0" t="s">
        <v>83</v>
      </c>
      <c r="AC373" s="0" t="s">
        <v>2835</v>
      </c>
      <c r="AG373" s="0" t="s">
        <v>2835</v>
      </c>
      <c r="AH373" s="0" t="s">
        <v>2836</v>
      </c>
      <c r="AI373" s="0" t="s">
        <v>127</v>
      </c>
      <c r="AO373" s="0" t="n">
        <v>6</v>
      </c>
    </row>
    <row r="374" customFormat="false" ht="58.4" hidden="false" customHeight="false" outlineLevel="0" collapsed="false">
      <c r="A374" s="0" t="s">
        <v>2837</v>
      </c>
      <c r="B374" s="0" t="s">
        <v>2838</v>
      </c>
      <c r="C374" s="0" t="s">
        <v>264</v>
      </c>
      <c r="D374" s="3" t="s">
        <v>2839</v>
      </c>
      <c r="E374" s="2" t="n">
        <v>45852.5648486806</v>
      </c>
      <c r="F374" s="2" t="n">
        <v>45860.3800019676</v>
      </c>
      <c r="G374" s="0" t="s">
        <v>56</v>
      </c>
      <c r="I374" s="0" t="s">
        <v>79</v>
      </c>
      <c r="K374" s="0" t="n">
        <v>0</v>
      </c>
      <c r="L374" s="0" t="s">
        <v>2840</v>
      </c>
      <c r="M374" s="0" t="s">
        <v>2841</v>
      </c>
      <c r="N374" s="0" t="s">
        <v>2842</v>
      </c>
      <c r="S374" s="0" t="s">
        <v>2843</v>
      </c>
      <c r="Y374" s="0" t="s">
        <v>83</v>
      </c>
      <c r="AC374" s="0" t="s">
        <v>1930</v>
      </c>
      <c r="AG374" s="0" t="s">
        <v>2164</v>
      </c>
      <c r="AH374" s="0" t="s">
        <v>2844</v>
      </c>
      <c r="AI374" s="0" t="s">
        <v>2082</v>
      </c>
      <c r="AJ374" s="0" t="s">
        <v>1526</v>
      </c>
      <c r="AK374" s="0" t="s">
        <v>272</v>
      </c>
      <c r="AL374" s="0" t="s">
        <v>641</v>
      </c>
      <c r="AO374" s="0" t="n">
        <v>13</v>
      </c>
      <c r="AP374" s="0" t="n">
        <v>1</v>
      </c>
      <c r="AS374" s="4" t="n">
        <f aca="false">IF(ISBLANK(AG374),"",AG374/86400000 + DATE(1970,1,1))</f>
        <v>45853.0833333333</v>
      </c>
    </row>
    <row r="375" customFormat="false" ht="15" hidden="true" customHeight="false" outlineLevel="0" collapsed="false">
      <c r="A375" s="0" t="s">
        <v>2845</v>
      </c>
      <c r="B375" s="0" t="s">
        <v>2846</v>
      </c>
      <c r="C375" s="0" t="s">
        <v>54</v>
      </c>
      <c r="E375" s="2" t="n">
        <v>45852.5261419444</v>
      </c>
      <c r="F375" s="2" t="n">
        <v>45872.0835404398</v>
      </c>
      <c r="G375" s="0" t="s">
        <v>63</v>
      </c>
      <c r="K375" s="0" t="n">
        <v>1</v>
      </c>
      <c r="L375" s="0" t="s">
        <v>2847</v>
      </c>
      <c r="M375" s="0" t="s">
        <v>2848</v>
      </c>
      <c r="N375" s="0" t="s">
        <v>2849</v>
      </c>
      <c r="S375" s="0" t="s">
        <v>2850</v>
      </c>
      <c r="T375" s="0" t="s">
        <v>2851</v>
      </c>
      <c r="Z375" s="0" t="n">
        <v>5</v>
      </c>
      <c r="AB375" s="0" t="s">
        <v>2852</v>
      </c>
      <c r="AC375" s="0" t="s">
        <v>530</v>
      </c>
      <c r="AO375" s="0" t="n">
        <v>4</v>
      </c>
    </row>
    <row r="376" customFormat="false" ht="15" hidden="true" customHeight="false" outlineLevel="0" collapsed="false">
      <c r="A376" s="0" t="s">
        <v>2853</v>
      </c>
      <c r="B376" s="0" t="s">
        <v>2854</v>
      </c>
      <c r="C376" s="0" t="s">
        <v>54</v>
      </c>
      <c r="D376" s="0" t="s">
        <v>2855</v>
      </c>
      <c r="E376" s="2" t="n">
        <v>45852.5182405671</v>
      </c>
      <c r="F376" s="2" t="n">
        <v>45877.4635800347</v>
      </c>
      <c r="G376" s="0" t="s">
        <v>56</v>
      </c>
      <c r="L376" s="0" t="s">
        <v>2856</v>
      </c>
      <c r="M376" s="0" t="s">
        <v>2857</v>
      </c>
      <c r="AO376" s="0" t="n">
        <v>0</v>
      </c>
    </row>
    <row r="377" customFormat="false" ht="15" hidden="true" customHeight="false" outlineLevel="0" collapsed="false">
      <c r="A377" s="0" t="s">
        <v>2858</v>
      </c>
      <c r="B377" s="0" t="s">
        <v>2859</v>
      </c>
      <c r="C377" s="0" t="s">
        <v>54</v>
      </c>
      <c r="E377" s="2" t="n">
        <v>45852.3957782176</v>
      </c>
      <c r="F377" s="2" t="n">
        <v>45854.0834805324</v>
      </c>
      <c r="G377" s="0" t="s">
        <v>63</v>
      </c>
      <c r="K377" s="0" t="n">
        <v>0</v>
      </c>
      <c r="L377" s="0" t="s">
        <v>2860</v>
      </c>
      <c r="M377" s="0" t="s">
        <v>2861</v>
      </c>
      <c r="N377" s="0" t="s">
        <v>2862</v>
      </c>
      <c r="S377" s="0" t="s">
        <v>2863</v>
      </c>
      <c r="AC377" s="0" t="s">
        <v>2835</v>
      </c>
      <c r="AO377" s="0" t="n">
        <v>4</v>
      </c>
    </row>
    <row r="378" customFormat="false" ht="15" hidden="true" customHeight="false" outlineLevel="0" collapsed="false">
      <c r="A378" s="0" t="s">
        <v>2864</v>
      </c>
      <c r="B378" s="0" t="s">
        <v>2865</v>
      </c>
      <c r="C378" s="0" t="s">
        <v>54</v>
      </c>
      <c r="E378" s="2" t="n">
        <v>45852.3840728009</v>
      </c>
      <c r="F378" s="2" t="n">
        <v>45875.2959310069</v>
      </c>
      <c r="G378" s="0" t="s">
        <v>106</v>
      </c>
      <c r="K378" s="0" t="n">
        <v>0</v>
      </c>
      <c r="L378" s="0" t="s">
        <v>2866</v>
      </c>
      <c r="M378" s="0" t="s">
        <v>2867</v>
      </c>
      <c r="N378" s="0" t="s">
        <v>2868</v>
      </c>
      <c r="S378" s="0" t="s">
        <v>2869</v>
      </c>
      <c r="AO378" s="0" t="n">
        <v>0</v>
      </c>
    </row>
    <row r="379" customFormat="false" ht="15" hidden="true" customHeight="false" outlineLevel="0" collapsed="false">
      <c r="A379" s="0" t="s">
        <v>2870</v>
      </c>
      <c r="B379" s="0" t="s">
        <v>2871</v>
      </c>
      <c r="C379" s="0" t="s">
        <v>54</v>
      </c>
      <c r="D379" s="0" t="s">
        <v>2872</v>
      </c>
      <c r="E379" s="2" t="n">
        <v>45852.3625010185</v>
      </c>
      <c r="F379" s="2" t="n">
        <v>45874.4368977083</v>
      </c>
      <c r="G379" s="0" t="s">
        <v>63</v>
      </c>
      <c r="K379" s="0" t="n">
        <v>0</v>
      </c>
      <c r="L379" s="0" t="s">
        <v>2873</v>
      </c>
      <c r="M379" s="0" t="s">
        <v>2874</v>
      </c>
      <c r="N379" s="0" t="s">
        <v>2875</v>
      </c>
      <c r="S379" s="0" t="s">
        <v>2876</v>
      </c>
      <c r="T379" s="0" t="s">
        <v>2877</v>
      </c>
      <c r="AC379" s="0" t="s">
        <v>407</v>
      </c>
      <c r="AO379" s="0" t="n">
        <v>16</v>
      </c>
    </row>
    <row r="380" customFormat="false" ht="15" hidden="true" customHeight="false" outlineLevel="0" collapsed="false">
      <c r="A380" s="0" t="s">
        <v>2878</v>
      </c>
      <c r="B380" s="0" t="s">
        <v>2879</v>
      </c>
      <c r="C380" s="0" t="s">
        <v>54</v>
      </c>
      <c r="E380" s="2" t="n">
        <v>45852.3575654861</v>
      </c>
      <c r="F380" s="2" t="n">
        <v>45854.0834764699</v>
      </c>
      <c r="G380" s="0" t="s">
        <v>106</v>
      </c>
      <c r="K380" s="0" t="n">
        <v>0</v>
      </c>
      <c r="L380" s="0" t="s">
        <v>2880</v>
      </c>
      <c r="M380" s="0" t="s">
        <v>2881</v>
      </c>
      <c r="N380" s="0" t="s">
        <v>2882</v>
      </c>
      <c r="S380" s="0" t="s">
        <v>2883</v>
      </c>
      <c r="U380" s="0" t="s">
        <v>2835</v>
      </c>
      <c r="AC380" s="0" t="s">
        <v>2835</v>
      </c>
      <c r="AO380" s="0" t="n">
        <v>4</v>
      </c>
    </row>
    <row r="381" customFormat="false" ht="81.3" hidden="false" customHeight="false" outlineLevel="0" collapsed="false">
      <c r="A381" s="0" t="s">
        <v>2884</v>
      </c>
      <c r="B381" s="0" t="s">
        <v>2885</v>
      </c>
      <c r="C381" s="0" t="s">
        <v>264</v>
      </c>
      <c r="D381" s="3" t="s">
        <v>2886</v>
      </c>
      <c r="E381" s="2" t="n">
        <v>45852.3364116435</v>
      </c>
      <c r="F381" s="2" t="n">
        <v>45875.5518851968</v>
      </c>
      <c r="G381" s="0" t="s">
        <v>106</v>
      </c>
      <c r="I381" s="0" t="s">
        <v>79</v>
      </c>
      <c r="K381" s="0" t="n">
        <v>0</v>
      </c>
      <c r="L381" s="0" t="s">
        <v>2887</v>
      </c>
      <c r="M381" s="0" t="s">
        <v>2888</v>
      </c>
      <c r="N381" s="0" t="s">
        <v>2889</v>
      </c>
      <c r="S381" s="0" t="s">
        <v>2890</v>
      </c>
      <c r="Y381" s="0" t="s">
        <v>83</v>
      </c>
      <c r="AC381" s="0" t="s">
        <v>2835</v>
      </c>
      <c r="AG381" s="0" t="s">
        <v>1930</v>
      </c>
      <c r="AH381" s="0" t="s">
        <v>2891</v>
      </c>
      <c r="AI381" s="0" t="s">
        <v>189</v>
      </c>
      <c r="AJ381" s="0" t="s">
        <v>325</v>
      </c>
      <c r="AK381" s="0" t="s">
        <v>1536</v>
      </c>
      <c r="AL381" s="0" t="s">
        <v>1940</v>
      </c>
      <c r="AO381" s="0" t="n">
        <v>13</v>
      </c>
      <c r="AS381" s="4" t="n">
        <f aca="false">IF(ISBLANK(AG381),"",AG381/86400000 + DATE(1970,1,1))</f>
        <v>45854.0833333333</v>
      </c>
    </row>
    <row r="382" customFormat="false" ht="92.75" hidden="true" customHeight="false" outlineLevel="0" collapsed="false">
      <c r="A382" s="0" t="s">
        <v>2892</v>
      </c>
      <c r="B382" s="0" t="s">
        <v>2893</v>
      </c>
      <c r="C382" s="0" t="s">
        <v>54</v>
      </c>
      <c r="D382" s="3" t="s">
        <v>2894</v>
      </c>
      <c r="E382" s="2" t="n">
        <v>45852.2865931482</v>
      </c>
      <c r="F382" s="2" t="n">
        <v>45876.3330046412</v>
      </c>
      <c r="G382" s="0" t="s">
        <v>106</v>
      </c>
      <c r="K382" s="0" t="n">
        <v>0</v>
      </c>
      <c r="L382" s="0" t="s">
        <v>2895</v>
      </c>
      <c r="M382" s="0" t="s">
        <v>2896</v>
      </c>
      <c r="N382" s="0" t="s">
        <v>2897</v>
      </c>
      <c r="S382" s="0" t="s">
        <v>2898</v>
      </c>
      <c r="U382" s="0" t="s">
        <v>2835</v>
      </c>
      <c r="AO382" s="0" t="n">
        <v>8</v>
      </c>
    </row>
    <row r="383" customFormat="false" ht="104.2" hidden="false" customHeight="false" outlineLevel="0" collapsed="false">
      <c r="A383" s="0" t="s">
        <v>2899</v>
      </c>
      <c r="B383" s="0" t="s">
        <v>2900</v>
      </c>
      <c r="C383" s="0" t="s">
        <v>264</v>
      </c>
      <c r="D383" s="3" t="s">
        <v>2901</v>
      </c>
      <c r="E383" s="2" t="n">
        <v>45852.2848539815</v>
      </c>
      <c r="F383" s="2" t="n">
        <v>45882.2579720602</v>
      </c>
      <c r="G383" s="0" t="s">
        <v>106</v>
      </c>
      <c r="K383" s="0" t="n">
        <v>0</v>
      </c>
      <c r="L383" s="0" t="s">
        <v>2902</v>
      </c>
      <c r="M383" s="0" t="s">
        <v>2903</v>
      </c>
      <c r="N383" s="0" t="s">
        <v>2904</v>
      </c>
      <c r="S383" s="0" t="s">
        <v>2905</v>
      </c>
      <c r="U383" s="0" t="s">
        <v>2835</v>
      </c>
      <c r="AJ383" s="0" t="s">
        <v>69</v>
      </c>
      <c r="AO383" s="0" t="n">
        <v>13</v>
      </c>
      <c r="AS383" s="4" t="str">
        <f aca="false">IF(ISBLANK(AG383),"",AG383/86400000 + DATE(1970,1,1))</f>
        <v/>
      </c>
    </row>
    <row r="384" customFormat="false" ht="92.75" hidden="false" customHeight="false" outlineLevel="0" collapsed="false">
      <c r="A384" s="0" t="s">
        <v>2906</v>
      </c>
      <c r="B384" s="0" t="s">
        <v>2907</v>
      </c>
      <c r="C384" s="0" t="s">
        <v>264</v>
      </c>
      <c r="D384" s="3" t="s">
        <v>2908</v>
      </c>
      <c r="E384" s="2" t="n">
        <v>45852.2822291782</v>
      </c>
      <c r="F384" s="2" t="n">
        <v>45881.2955257176</v>
      </c>
      <c r="G384" s="0" t="s">
        <v>106</v>
      </c>
      <c r="K384" s="0" t="n">
        <v>0</v>
      </c>
      <c r="L384" s="0" t="s">
        <v>2909</v>
      </c>
      <c r="M384" s="0" t="s">
        <v>2910</v>
      </c>
      <c r="N384" s="0" t="s">
        <v>2911</v>
      </c>
      <c r="S384" s="0" t="s">
        <v>2912</v>
      </c>
      <c r="U384" s="0" t="s">
        <v>2835</v>
      </c>
      <c r="AD384" s="0" t="s">
        <v>2913</v>
      </c>
      <c r="AJ384" s="0" t="s">
        <v>1046</v>
      </c>
      <c r="AO384" s="0" t="n">
        <v>13</v>
      </c>
      <c r="AP384" s="0" t="n">
        <v>0</v>
      </c>
      <c r="AS384" s="4" t="str">
        <f aca="false">IF(ISBLANK(AG384),"",AG384/86400000 + DATE(1970,1,1))</f>
        <v/>
      </c>
    </row>
    <row r="385" customFormat="false" ht="58.4" hidden="false" customHeight="false" outlineLevel="0" collapsed="false">
      <c r="A385" s="0" t="s">
        <v>2914</v>
      </c>
      <c r="B385" s="0" t="s">
        <v>2915</v>
      </c>
      <c r="C385" s="0" t="s">
        <v>264</v>
      </c>
      <c r="D385" s="3" t="s">
        <v>2916</v>
      </c>
      <c r="E385" s="2" t="n">
        <v>45852.2746875116</v>
      </c>
      <c r="F385" s="2" t="n">
        <v>45862.2855900926</v>
      </c>
      <c r="G385" s="0" t="s">
        <v>56</v>
      </c>
      <c r="I385" s="0" t="s">
        <v>79</v>
      </c>
      <c r="K385" s="0" t="n">
        <v>0</v>
      </c>
      <c r="L385" s="0" t="s">
        <v>2917</v>
      </c>
      <c r="M385" s="0" t="s">
        <v>2918</v>
      </c>
      <c r="N385" s="0" t="s">
        <v>2919</v>
      </c>
      <c r="S385" s="0" t="s">
        <v>2920</v>
      </c>
      <c r="Y385" s="0" t="s">
        <v>83</v>
      </c>
      <c r="AD385" s="0" t="s">
        <v>2921</v>
      </c>
      <c r="AG385" s="0" t="s">
        <v>1754</v>
      </c>
      <c r="AH385" s="0" t="s">
        <v>2922</v>
      </c>
      <c r="AJ385" s="0" t="s">
        <v>1046</v>
      </c>
      <c r="AL385" s="0" t="s">
        <v>871</v>
      </c>
      <c r="AO385" s="0" t="n">
        <v>13</v>
      </c>
      <c r="AP385" s="0" t="n">
        <v>0</v>
      </c>
      <c r="AS385" s="4" t="n">
        <f aca="false">IF(ISBLANK(AG385),"",AG385/86400000 + DATE(1970,1,1))</f>
        <v>45855.0833333333</v>
      </c>
    </row>
    <row r="386" customFormat="false" ht="92.75" hidden="false" customHeight="false" outlineLevel="0" collapsed="false">
      <c r="A386" s="0" t="s">
        <v>2923</v>
      </c>
      <c r="B386" s="0" t="s">
        <v>2924</v>
      </c>
      <c r="C386" s="0" t="s">
        <v>264</v>
      </c>
      <c r="D386" s="3" t="s">
        <v>2925</v>
      </c>
      <c r="E386" s="2" t="n">
        <v>45851.6231929745</v>
      </c>
      <c r="F386" s="2" t="n">
        <v>45882.2758256829</v>
      </c>
      <c r="G386" s="0" t="s">
        <v>63</v>
      </c>
      <c r="I386" s="0" t="s">
        <v>79</v>
      </c>
      <c r="K386" s="0" t="n">
        <v>0</v>
      </c>
      <c r="L386" s="0" t="s">
        <v>2926</v>
      </c>
      <c r="M386" s="0" t="s">
        <v>2927</v>
      </c>
      <c r="N386" s="0" t="s">
        <v>2928</v>
      </c>
      <c r="S386" s="0" t="s">
        <v>2929</v>
      </c>
      <c r="T386" s="0" t="s">
        <v>2930</v>
      </c>
      <c r="Y386" s="0" t="s">
        <v>83</v>
      </c>
      <c r="AC386" s="0" t="s">
        <v>2835</v>
      </c>
      <c r="AD386" s="0" t="s">
        <v>2931</v>
      </c>
      <c r="AG386" s="0" t="s">
        <v>2835</v>
      </c>
      <c r="AH386" s="0" t="s">
        <v>2932</v>
      </c>
      <c r="AI386" s="0" t="s">
        <v>127</v>
      </c>
      <c r="AJ386" s="0" t="s">
        <v>69</v>
      </c>
      <c r="AK386" s="0" t="s">
        <v>2933</v>
      </c>
      <c r="AL386" s="0" t="s">
        <v>2933</v>
      </c>
      <c r="AO386" s="0" t="n">
        <v>13</v>
      </c>
      <c r="AS386" s="4" t="n">
        <f aca="false">IF(ISBLANK(AG386),"",AG386/86400000 + DATE(1970,1,1))</f>
        <v>45852.0833333333</v>
      </c>
    </row>
    <row r="387" customFormat="false" ht="69.85" hidden="true" customHeight="false" outlineLevel="0" collapsed="false">
      <c r="A387" s="0" t="s">
        <v>2934</v>
      </c>
      <c r="B387" s="0" t="s">
        <v>2935</v>
      </c>
      <c r="C387" s="0" t="s">
        <v>54</v>
      </c>
      <c r="D387" s="3" t="s">
        <v>2936</v>
      </c>
      <c r="E387" s="2" t="n">
        <v>45850.6043865741</v>
      </c>
      <c r="F387" s="2" t="n">
        <v>45880.3056668171</v>
      </c>
      <c r="G387" s="0" t="s">
        <v>56</v>
      </c>
      <c r="I387" s="0" t="s">
        <v>79</v>
      </c>
      <c r="K387" s="0" t="n">
        <v>0</v>
      </c>
      <c r="L387" s="0" t="s">
        <v>2937</v>
      </c>
      <c r="M387" s="0" t="s">
        <v>2938</v>
      </c>
      <c r="N387" s="0" t="s">
        <v>2939</v>
      </c>
      <c r="S387" s="0" t="s">
        <v>2940</v>
      </c>
      <c r="Y387" s="0" t="s">
        <v>83</v>
      </c>
      <c r="AC387" s="0" t="s">
        <v>2164</v>
      </c>
      <c r="AG387" s="0" t="s">
        <v>707</v>
      </c>
      <c r="AH387" s="0" t="s">
        <v>2941</v>
      </c>
      <c r="AI387" s="0" t="s">
        <v>1345</v>
      </c>
      <c r="AO387" s="0" t="n">
        <v>10</v>
      </c>
    </row>
    <row r="388" customFormat="false" ht="15" hidden="true" customHeight="false" outlineLevel="0" collapsed="false">
      <c r="A388" s="0" t="s">
        <v>2942</v>
      </c>
      <c r="B388" s="0" t="s">
        <v>2943</v>
      </c>
      <c r="C388" s="0" t="s">
        <v>54</v>
      </c>
      <c r="E388" s="2" t="n">
        <v>45850.4477411574</v>
      </c>
      <c r="F388" s="2" t="n">
        <v>45854.0836774769</v>
      </c>
      <c r="G388" s="0" t="s">
        <v>63</v>
      </c>
      <c r="K388" s="0" t="n">
        <v>0</v>
      </c>
      <c r="L388" s="0" t="s">
        <v>2944</v>
      </c>
      <c r="M388" s="0" t="s">
        <v>2945</v>
      </c>
      <c r="N388" s="0" t="s">
        <v>2946</v>
      </c>
      <c r="S388" s="0" t="s">
        <v>2947</v>
      </c>
      <c r="AC388" s="0" t="s">
        <v>2835</v>
      </c>
      <c r="AO388" s="0" t="n">
        <v>4</v>
      </c>
    </row>
    <row r="389" customFormat="false" ht="46.95" hidden="true" customHeight="false" outlineLevel="0" collapsed="false">
      <c r="A389" s="0" t="s">
        <v>2948</v>
      </c>
      <c r="B389" s="0" t="s">
        <v>2949</v>
      </c>
      <c r="C389" s="0" t="s">
        <v>54</v>
      </c>
      <c r="D389" s="3" t="s">
        <v>2950</v>
      </c>
      <c r="E389" s="2" t="n">
        <v>45850.430716088</v>
      </c>
      <c r="F389" s="2" t="n">
        <v>45881.3765467477</v>
      </c>
      <c r="G389" s="0" t="s">
        <v>106</v>
      </c>
      <c r="K389" s="0" t="n">
        <v>1</v>
      </c>
      <c r="L389" s="0" t="s">
        <v>2951</v>
      </c>
      <c r="M389" s="0" t="s">
        <v>2952</v>
      </c>
      <c r="N389" s="0" t="s">
        <v>2953</v>
      </c>
      <c r="S389" s="0" t="s">
        <v>2954</v>
      </c>
      <c r="AB389" s="0" t="s">
        <v>1549</v>
      </c>
      <c r="AC389" s="0" t="s">
        <v>2835</v>
      </c>
      <c r="AO389" s="0" t="n">
        <v>5</v>
      </c>
    </row>
    <row r="390" customFormat="false" ht="15" hidden="true" customHeight="false" outlineLevel="0" collapsed="false">
      <c r="A390" s="0" t="s">
        <v>2955</v>
      </c>
      <c r="B390" s="0" t="s">
        <v>2956</v>
      </c>
      <c r="C390" s="0" t="s">
        <v>54</v>
      </c>
      <c r="E390" s="2" t="n">
        <v>45850.2877256134</v>
      </c>
      <c r="F390" s="2" t="n">
        <v>45852.3739228125</v>
      </c>
      <c r="G390" s="0" t="s">
        <v>63</v>
      </c>
      <c r="K390" s="0" t="n">
        <v>0</v>
      </c>
      <c r="L390" s="0" t="s">
        <v>2957</v>
      </c>
      <c r="M390" s="0" t="s">
        <v>2958</v>
      </c>
      <c r="N390" s="0" t="s">
        <v>2959</v>
      </c>
      <c r="S390" s="0" t="s">
        <v>2960</v>
      </c>
      <c r="AO390" s="0" t="n">
        <v>1</v>
      </c>
    </row>
    <row r="391" customFormat="false" ht="58.4" hidden="false" customHeight="false" outlineLevel="0" collapsed="false">
      <c r="A391" s="0" t="s">
        <v>2961</v>
      </c>
      <c r="B391" s="0" t="s">
        <v>2962</v>
      </c>
      <c r="C391" s="0" t="s">
        <v>264</v>
      </c>
      <c r="D391" s="3" t="s">
        <v>2963</v>
      </c>
      <c r="E391" s="2" t="n">
        <v>45849.9928142245</v>
      </c>
      <c r="F391" s="2" t="n">
        <v>45881.2932134491</v>
      </c>
      <c r="G391" s="0" t="s">
        <v>106</v>
      </c>
      <c r="I391" s="0" t="s">
        <v>79</v>
      </c>
      <c r="K391" s="0" t="n">
        <v>0</v>
      </c>
      <c r="L391" s="0" t="s">
        <v>2964</v>
      </c>
      <c r="M391" s="0" t="s">
        <v>2965</v>
      </c>
      <c r="N391" s="0" t="s">
        <v>2966</v>
      </c>
      <c r="S391" s="0" t="s">
        <v>2967</v>
      </c>
      <c r="Y391" s="0" t="s">
        <v>83</v>
      </c>
      <c r="AC391" s="0" t="s">
        <v>2835</v>
      </c>
      <c r="AD391" s="0" t="s">
        <v>2968</v>
      </c>
      <c r="AG391" s="0" t="s">
        <v>2835</v>
      </c>
      <c r="AH391" s="0" t="s">
        <v>2969</v>
      </c>
      <c r="AI391" s="0" t="s">
        <v>127</v>
      </c>
      <c r="AJ391" s="0" t="s">
        <v>784</v>
      </c>
      <c r="AK391" s="0" t="s">
        <v>803</v>
      </c>
      <c r="AL391" s="0" t="s">
        <v>803</v>
      </c>
      <c r="AO391" s="0" t="n">
        <v>13</v>
      </c>
      <c r="AP391" s="0" t="n">
        <v>0</v>
      </c>
      <c r="AS391" s="4" t="n">
        <f aca="false">IF(ISBLANK(AG391),"",AG391/86400000 + DATE(1970,1,1))</f>
        <v>45852.0833333333</v>
      </c>
    </row>
    <row r="392" customFormat="false" ht="15" hidden="true" customHeight="false" outlineLevel="0" collapsed="false">
      <c r="A392" s="0" t="s">
        <v>2970</v>
      </c>
      <c r="B392" s="0" t="s">
        <v>2879</v>
      </c>
      <c r="C392" s="0" t="s">
        <v>54</v>
      </c>
      <c r="E392" s="2" t="n">
        <v>45849.5686843056</v>
      </c>
      <c r="F392" s="2" t="n">
        <v>45851.0835629861</v>
      </c>
      <c r="G392" s="0" t="s">
        <v>106</v>
      </c>
      <c r="K392" s="0" t="n">
        <v>0</v>
      </c>
      <c r="L392" s="0" t="s">
        <v>2880</v>
      </c>
      <c r="M392" s="0" t="s">
        <v>2881</v>
      </c>
      <c r="N392" s="0" t="s">
        <v>2882</v>
      </c>
      <c r="S392" s="0" t="s">
        <v>2883</v>
      </c>
      <c r="U392" s="0" t="s">
        <v>2971</v>
      </c>
      <c r="AC392" s="0" t="s">
        <v>2971</v>
      </c>
      <c r="AO392" s="0" t="n">
        <v>4</v>
      </c>
    </row>
    <row r="393" customFormat="false" ht="92.75" hidden="true" customHeight="false" outlineLevel="0" collapsed="false">
      <c r="A393" s="0" t="s">
        <v>2972</v>
      </c>
      <c r="B393" s="0" t="s">
        <v>2973</v>
      </c>
      <c r="C393" s="0" t="s">
        <v>54</v>
      </c>
      <c r="D393" s="3" t="s">
        <v>2974</v>
      </c>
      <c r="E393" s="2" t="n">
        <v>45849.5470598958</v>
      </c>
      <c r="F393" s="2" t="n">
        <v>45881.2499107523</v>
      </c>
      <c r="G393" s="0" t="s">
        <v>63</v>
      </c>
      <c r="I393" s="0" t="s">
        <v>79</v>
      </c>
      <c r="K393" s="0" t="n">
        <v>0</v>
      </c>
      <c r="L393" s="0" t="s">
        <v>2975</v>
      </c>
      <c r="M393" s="0" t="s">
        <v>2976</v>
      </c>
      <c r="N393" s="0" t="s">
        <v>2977</v>
      </c>
      <c r="S393" s="0" t="s">
        <v>2978</v>
      </c>
      <c r="Y393" s="0" t="s">
        <v>83</v>
      </c>
      <c r="AC393" s="0" t="s">
        <v>530</v>
      </c>
      <c r="AG393" s="0" t="s">
        <v>407</v>
      </c>
      <c r="AH393" s="0" t="s">
        <v>2979</v>
      </c>
      <c r="AI393" s="0" t="s">
        <v>894</v>
      </c>
      <c r="AO393" s="0" t="n">
        <v>8</v>
      </c>
    </row>
    <row r="394" customFormat="false" ht="15" hidden="true" customHeight="false" outlineLevel="0" collapsed="false">
      <c r="A394" s="0" t="s">
        <v>2980</v>
      </c>
      <c r="B394" s="0" t="s">
        <v>2981</v>
      </c>
      <c r="C394" s="0" t="s">
        <v>54</v>
      </c>
      <c r="D394" s="0" t="s">
        <v>2982</v>
      </c>
      <c r="E394" s="2" t="n">
        <v>45849.4645941088</v>
      </c>
      <c r="F394" s="2" t="n">
        <v>45875.2959487037</v>
      </c>
      <c r="G394" s="0" t="s">
        <v>106</v>
      </c>
      <c r="K394" s="0" t="n">
        <v>1</v>
      </c>
      <c r="L394" s="0" t="s">
        <v>2983</v>
      </c>
      <c r="M394" s="0" t="s">
        <v>2984</v>
      </c>
      <c r="N394" s="0" t="s">
        <v>2985</v>
      </c>
      <c r="S394" s="0" t="s">
        <v>2986</v>
      </c>
      <c r="T394" s="0" t="s">
        <v>2987</v>
      </c>
      <c r="Z394" s="0" t="n">
        <v>2</v>
      </c>
      <c r="AB394" s="0" t="s">
        <v>1784</v>
      </c>
      <c r="AO394" s="0" t="n">
        <v>0</v>
      </c>
    </row>
    <row r="395" customFormat="false" ht="58.4" hidden="false" customHeight="false" outlineLevel="0" collapsed="false">
      <c r="A395" s="0" t="s">
        <v>2988</v>
      </c>
      <c r="B395" s="0" t="s">
        <v>2989</v>
      </c>
      <c r="C395" s="0" t="s">
        <v>264</v>
      </c>
      <c r="D395" s="3" t="s">
        <v>2990</v>
      </c>
      <c r="E395" s="2" t="n">
        <v>45849.4379684607</v>
      </c>
      <c r="F395" s="2" t="n">
        <v>45867.2709641782</v>
      </c>
      <c r="G395" s="0" t="s">
        <v>56</v>
      </c>
      <c r="I395" s="0" t="s">
        <v>79</v>
      </c>
      <c r="K395" s="0" t="n">
        <v>2</v>
      </c>
      <c r="L395" s="0" t="s">
        <v>2991</v>
      </c>
      <c r="M395" s="0" t="s">
        <v>2992</v>
      </c>
      <c r="N395" s="0" t="s">
        <v>2993</v>
      </c>
      <c r="S395" s="0" t="s">
        <v>2994</v>
      </c>
      <c r="T395" s="0" t="s">
        <v>2995</v>
      </c>
      <c r="Y395" s="0" t="s">
        <v>83</v>
      </c>
      <c r="AC395" s="0" t="s">
        <v>2835</v>
      </c>
      <c r="AD395" s="0" t="s">
        <v>2996</v>
      </c>
      <c r="AG395" s="0" t="s">
        <v>1930</v>
      </c>
      <c r="AH395" s="0" t="s">
        <v>2997</v>
      </c>
      <c r="AI395" s="0" t="s">
        <v>189</v>
      </c>
      <c r="AJ395" s="0" t="s">
        <v>784</v>
      </c>
      <c r="AK395" s="0" t="s">
        <v>803</v>
      </c>
      <c r="AL395" s="0" t="s">
        <v>668</v>
      </c>
      <c r="AO395" s="0" t="n">
        <v>13</v>
      </c>
      <c r="AS395" s="4" t="n">
        <f aca="false">IF(ISBLANK(AG395),"",AG395/86400000 + DATE(1970,1,1))</f>
        <v>45854.0833333333</v>
      </c>
    </row>
    <row r="396" customFormat="false" ht="15" hidden="true" customHeight="false" outlineLevel="0" collapsed="false">
      <c r="A396" s="0" t="s">
        <v>2998</v>
      </c>
      <c r="B396" s="0" t="s">
        <v>2999</v>
      </c>
      <c r="C396" s="0" t="s">
        <v>54</v>
      </c>
      <c r="E396" s="2" t="n">
        <v>45849.4201480208</v>
      </c>
      <c r="F396" s="2" t="n">
        <v>45851.0836140857</v>
      </c>
      <c r="G396" s="0" t="s">
        <v>56</v>
      </c>
      <c r="K396" s="0" t="n">
        <v>0</v>
      </c>
      <c r="L396" s="0" t="s">
        <v>3000</v>
      </c>
      <c r="M396" s="0" t="s">
        <v>3001</v>
      </c>
      <c r="N396" s="0" t="s">
        <v>3002</v>
      </c>
      <c r="S396" s="0" t="s">
        <v>3003</v>
      </c>
      <c r="U396" s="0" t="s">
        <v>2971</v>
      </c>
      <c r="Z396" s="0" t="n">
        <v>3</v>
      </c>
      <c r="AC396" s="0" t="s">
        <v>2971</v>
      </c>
      <c r="AO396" s="0" t="n">
        <v>4</v>
      </c>
    </row>
    <row r="397" customFormat="false" ht="15" hidden="true" customHeight="false" outlineLevel="0" collapsed="false">
      <c r="A397" s="0" t="s">
        <v>3004</v>
      </c>
      <c r="B397" s="0" t="s">
        <v>3005</v>
      </c>
      <c r="C397" s="0" t="s">
        <v>54</v>
      </c>
      <c r="E397" s="2" t="n">
        <v>45849.4044709491</v>
      </c>
      <c r="F397" s="2" t="n">
        <v>45851.0834522338</v>
      </c>
      <c r="G397" s="0" t="s">
        <v>56</v>
      </c>
      <c r="K397" s="0" t="n">
        <v>0</v>
      </c>
      <c r="L397" s="0" t="s">
        <v>3006</v>
      </c>
      <c r="M397" s="0" t="s">
        <v>3007</v>
      </c>
      <c r="N397" s="0" t="s">
        <v>3008</v>
      </c>
      <c r="S397" s="0" t="s">
        <v>3009</v>
      </c>
      <c r="U397" s="0" t="s">
        <v>2971</v>
      </c>
      <c r="Z397" s="0" t="n">
        <v>2</v>
      </c>
      <c r="AC397" s="0" t="s">
        <v>2971</v>
      </c>
      <c r="AO397" s="0" t="n">
        <v>4</v>
      </c>
    </row>
    <row r="398" customFormat="false" ht="15" hidden="true" customHeight="false" outlineLevel="0" collapsed="false">
      <c r="A398" s="0" t="s">
        <v>3010</v>
      </c>
      <c r="B398" s="0" t="s">
        <v>3011</v>
      </c>
      <c r="C398" s="0" t="s">
        <v>54</v>
      </c>
      <c r="E398" s="2" t="n">
        <v>45849.3458515046</v>
      </c>
      <c r="F398" s="2" t="n">
        <v>45851.0837109144</v>
      </c>
      <c r="G398" s="0" t="s">
        <v>56</v>
      </c>
      <c r="K398" s="0" t="n">
        <v>0</v>
      </c>
      <c r="L398" s="0" t="s">
        <v>3012</v>
      </c>
      <c r="M398" s="0" t="s">
        <v>3013</v>
      </c>
      <c r="N398" s="0" t="s">
        <v>3014</v>
      </c>
      <c r="S398" s="0" t="s">
        <v>3015</v>
      </c>
      <c r="U398" s="0" t="s">
        <v>2971</v>
      </c>
      <c r="Z398" s="0" t="n">
        <v>2</v>
      </c>
      <c r="AC398" s="0" t="s">
        <v>2971</v>
      </c>
      <c r="AO398" s="0" t="n">
        <v>4</v>
      </c>
    </row>
    <row r="399" customFormat="false" ht="69.85" hidden="false" customHeight="false" outlineLevel="0" collapsed="false">
      <c r="A399" s="0" t="s">
        <v>3016</v>
      </c>
      <c r="B399" s="0" t="s">
        <v>3017</v>
      </c>
      <c r="C399" s="0" t="s">
        <v>264</v>
      </c>
      <c r="D399" s="3" t="s">
        <v>3018</v>
      </c>
      <c r="E399" s="2" t="n">
        <v>45849.3188492014</v>
      </c>
      <c r="F399" s="2" t="n">
        <v>45882.2667023727</v>
      </c>
      <c r="G399" s="0" t="s">
        <v>63</v>
      </c>
      <c r="I399" s="0" t="s">
        <v>79</v>
      </c>
      <c r="K399" s="0" t="n">
        <v>0</v>
      </c>
      <c r="L399" s="0" t="s">
        <v>3019</v>
      </c>
      <c r="M399" s="0" t="s">
        <v>3020</v>
      </c>
      <c r="N399" s="0" t="s">
        <v>3021</v>
      </c>
      <c r="S399" s="0" t="s">
        <v>3022</v>
      </c>
      <c r="Y399" s="0" t="s">
        <v>83</v>
      </c>
      <c r="AC399" s="0" t="s">
        <v>2971</v>
      </c>
      <c r="AD399" s="0" t="s">
        <v>3023</v>
      </c>
      <c r="AG399" s="0" t="s">
        <v>784</v>
      </c>
      <c r="AH399" s="0" t="s">
        <v>3024</v>
      </c>
      <c r="AI399" s="0" t="s">
        <v>2504</v>
      </c>
      <c r="AJ399" s="0" t="s">
        <v>69</v>
      </c>
      <c r="AK399" s="0" t="s">
        <v>3025</v>
      </c>
      <c r="AL399" s="0" t="s">
        <v>803</v>
      </c>
      <c r="AO399" s="0" t="n">
        <v>13</v>
      </c>
      <c r="AS399" s="4" t="n">
        <f aca="false">IF(ISBLANK(AG399),"",AG399/86400000 + DATE(1970,1,1))</f>
        <v>45867.0833333333</v>
      </c>
    </row>
    <row r="400" customFormat="false" ht="92.75" hidden="false" customHeight="false" outlineLevel="0" collapsed="false">
      <c r="A400" s="0" t="s">
        <v>3026</v>
      </c>
      <c r="B400" s="0" t="s">
        <v>3027</v>
      </c>
      <c r="C400" s="0" t="s">
        <v>264</v>
      </c>
      <c r="D400" s="3" t="s">
        <v>3028</v>
      </c>
      <c r="E400" s="2" t="n">
        <v>45849.2508570949</v>
      </c>
      <c r="F400" s="2" t="n">
        <v>45875.5493199769</v>
      </c>
      <c r="G400" s="0" t="s">
        <v>63</v>
      </c>
      <c r="K400" s="0" t="n">
        <v>0</v>
      </c>
      <c r="L400" s="0" t="s">
        <v>3029</v>
      </c>
      <c r="M400" s="0" t="s">
        <v>3030</v>
      </c>
      <c r="N400" s="0" t="s">
        <v>3031</v>
      </c>
      <c r="S400" s="0" t="s">
        <v>3032</v>
      </c>
      <c r="AD400" s="0" t="s">
        <v>3033</v>
      </c>
      <c r="AJ400" s="0" t="s">
        <v>325</v>
      </c>
      <c r="AO400" s="0" t="n">
        <v>13</v>
      </c>
      <c r="AS400" s="4" t="str">
        <f aca="false">IF(ISBLANK(AG400),"",AG400/86400000 + DATE(1970,1,1))</f>
        <v/>
      </c>
    </row>
    <row r="401" customFormat="false" ht="15" hidden="true" customHeight="false" outlineLevel="0" collapsed="false">
      <c r="A401" s="0" t="s">
        <v>3034</v>
      </c>
      <c r="B401" s="0" t="s">
        <v>3035</v>
      </c>
      <c r="C401" s="0" t="s">
        <v>54</v>
      </c>
      <c r="E401" s="2" t="n">
        <v>45848.5666010185</v>
      </c>
      <c r="F401" s="2" t="n">
        <v>45865.0836747107</v>
      </c>
      <c r="G401" s="0" t="s">
        <v>56</v>
      </c>
      <c r="K401" s="0" t="n">
        <v>1</v>
      </c>
      <c r="L401" s="0" t="s">
        <v>3036</v>
      </c>
      <c r="M401" s="0" t="s">
        <v>3037</v>
      </c>
      <c r="N401" s="0" t="s">
        <v>3038</v>
      </c>
      <c r="S401" s="0" t="s">
        <v>3039</v>
      </c>
      <c r="T401" s="0" t="s">
        <v>3040</v>
      </c>
      <c r="U401" s="0" t="s">
        <v>3041</v>
      </c>
      <c r="Z401" s="0" t="n">
        <v>3</v>
      </c>
      <c r="AB401" s="0" t="s">
        <v>811</v>
      </c>
      <c r="AC401" s="0" t="s">
        <v>707</v>
      </c>
      <c r="AO401" s="0" t="n">
        <v>4</v>
      </c>
    </row>
    <row r="402" customFormat="false" ht="92.75" hidden="false" customHeight="false" outlineLevel="0" collapsed="false">
      <c r="A402" s="0" t="s">
        <v>3042</v>
      </c>
      <c r="B402" s="0" t="s">
        <v>3043</v>
      </c>
      <c r="C402" s="0" t="s">
        <v>264</v>
      </c>
      <c r="D402" s="3" t="s">
        <v>3044</v>
      </c>
      <c r="E402" s="2" t="n">
        <v>45848.5324180903</v>
      </c>
      <c r="F402" s="2" t="n">
        <v>45860.3759886921</v>
      </c>
      <c r="G402" s="0" t="s">
        <v>63</v>
      </c>
      <c r="K402" s="0" t="n">
        <v>0</v>
      </c>
      <c r="L402" s="0" t="s">
        <v>3045</v>
      </c>
      <c r="M402" s="0" t="s">
        <v>3046</v>
      </c>
      <c r="N402" s="0" t="s">
        <v>3047</v>
      </c>
      <c r="S402" s="0" t="s">
        <v>3048</v>
      </c>
      <c r="AC402" s="0" t="s">
        <v>3041</v>
      </c>
      <c r="AJ402" s="0" t="s">
        <v>1930</v>
      </c>
      <c r="AK402" s="0" t="s">
        <v>641</v>
      </c>
      <c r="AO402" s="0" t="n">
        <v>13</v>
      </c>
      <c r="AP402" s="0" t="n">
        <v>0</v>
      </c>
      <c r="AS402" s="4" t="str">
        <f aca="false">IF(ISBLANK(AG402),"",AG402/86400000 + DATE(1970,1,1))</f>
        <v/>
      </c>
    </row>
    <row r="403" customFormat="false" ht="15" hidden="true" customHeight="false" outlineLevel="0" collapsed="false">
      <c r="A403" s="0" t="s">
        <v>3049</v>
      </c>
      <c r="B403" s="0" t="s">
        <v>3050</v>
      </c>
      <c r="C403" s="0" t="s">
        <v>54</v>
      </c>
      <c r="E403" s="2" t="n">
        <v>45848.4939480787</v>
      </c>
      <c r="F403" s="2" t="n">
        <v>45850.0834303819</v>
      </c>
      <c r="G403" s="0" t="s">
        <v>56</v>
      </c>
      <c r="K403" s="0" t="n">
        <v>0</v>
      </c>
      <c r="L403" s="0" t="s">
        <v>3051</v>
      </c>
      <c r="M403" s="0" t="s">
        <v>3052</v>
      </c>
      <c r="N403" s="0" t="s">
        <v>3053</v>
      </c>
      <c r="S403" s="0" t="s">
        <v>3054</v>
      </c>
      <c r="U403" s="0" t="s">
        <v>3041</v>
      </c>
      <c r="Z403" s="0" t="n">
        <v>2</v>
      </c>
      <c r="AC403" s="0" t="s">
        <v>3041</v>
      </c>
      <c r="AO403" s="0" t="n">
        <v>4</v>
      </c>
    </row>
    <row r="404" customFormat="false" ht="15" hidden="true" customHeight="false" outlineLevel="0" collapsed="false">
      <c r="A404" s="0" t="s">
        <v>3055</v>
      </c>
      <c r="B404" s="0" t="s">
        <v>3056</v>
      </c>
      <c r="C404" s="0" t="s">
        <v>54</v>
      </c>
      <c r="E404" s="2" t="n">
        <v>45848.4558911806</v>
      </c>
      <c r="F404" s="2" t="n">
        <v>45880.0834522107</v>
      </c>
      <c r="G404" s="0" t="s">
        <v>106</v>
      </c>
      <c r="I404" s="0" t="s">
        <v>79</v>
      </c>
      <c r="K404" s="0" t="n">
        <v>0</v>
      </c>
      <c r="L404" s="0" t="s">
        <v>3057</v>
      </c>
      <c r="M404" s="0" t="s">
        <v>3058</v>
      </c>
      <c r="N404" s="0" t="s">
        <v>3059</v>
      </c>
      <c r="S404" s="0" t="s">
        <v>3060</v>
      </c>
      <c r="U404" s="0" t="s">
        <v>3041</v>
      </c>
      <c r="Y404" s="0" t="s">
        <v>83</v>
      </c>
      <c r="Z404" s="0" t="n">
        <v>1</v>
      </c>
      <c r="AC404" s="0" t="s">
        <v>3041</v>
      </c>
      <c r="AG404" s="0" t="s">
        <v>841</v>
      </c>
      <c r="AH404" s="0" t="s">
        <v>3061</v>
      </c>
      <c r="AI404" s="0" t="s">
        <v>2504</v>
      </c>
      <c r="AO404" s="0" t="n">
        <v>6</v>
      </c>
    </row>
    <row r="405" customFormat="false" ht="35.5" hidden="false" customHeight="false" outlineLevel="0" collapsed="false">
      <c r="A405" s="0" t="s">
        <v>3062</v>
      </c>
      <c r="B405" s="0" t="s">
        <v>3063</v>
      </c>
      <c r="C405" s="0" t="s">
        <v>264</v>
      </c>
      <c r="D405" s="3" t="s">
        <v>3064</v>
      </c>
      <c r="E405" s="2" t="n">
        <v>45848.4268279051</v>
      </c>
      <c r="F405" s="2" t="n">
        <v>45867.2748002662</v>
      </c>
      <c r="G405" s="0" t="s">
        <v>63</v>
      </c>
      <c r="L405" s="0" t="s">
        <v>3065</v>
      </c>
      <c r="M405" s="0" t="s">
        <v>3066</v>
      </c>
      <c r="N405" s="0" t="s">
        <v>3067</v>
      </c>
      <c r="S405" s="0" t="s">
        <v>3068</v>
      </c>
      <c r="AJ405" s="0" t="s">
        <v>784</v>
      </c>
      <c r="AO405" s="0" t="n">
        <v>13</v>
      </c>
      <c r="AS405" s="4" t="str">
        <f aca="false">IF(ISBLANK(AG405),"",AG405/86400000 + DATE(1970,1,1))</f>
        <v/>
      </c>
    </row>
    <row r="406" customFormat="false" ht="15" hidden="true" customHeight="false" outlineLevel="0" collapsed="false">
      <c r="A406" s="0" t="s">
        <v>3069</v>
      </c>
      <c r="B406" s="0" t="s">
        <v>3070</v>
      </c>
      <c r="C406" s="0" t="s">
        <v>54</v>
      </c>
      <c r="E406" s="2" t="n">
        <v>45848.375935706</v>
      </c>
      <c r="F406" s="2" t="n">
        <v>45850.0836334259</v>
      </c>
      <c r="G406" s="0" t="s">
        <v>56</v>
      </c>
      <c r="K406" s="0" t="n">
        <v>0</v>
      </c>
      <c r="L406" s="0" t="s">
        <v>3071</v>
      </c>
      <c r="M406" s="0" t="s">
        <v>3072</v>
      </c>
      <c r="N406" s="0" t="s">
        <v>3073</v>
      </c>
      <c r="S406" s="0" t="s">
        <v>3074</v>
      </c>
      <c r="U406" s="0" t="s">
        <v>3041</v>
      </c>
      <c r="Z406" s="0" t="n">
        <v>7</v>
      </c>
      <c r="AC406" s="0" t="s">
        <v>3041</v>
      </c>
      <c r="AO406" s="0" t="n">
        <v>4</v>
      </c>
    </row>
    <row r="407" customFormat="false" ht="58.4" hidden="false" customHeight="false" outlineLevel="0" collapsed="false">
      <c r="A407" s="0" t="s">
        <v>3075</v>
      </c>
      <c r="B407" s="0" t="s">
        <v>3076</v>
      </c>
      <c r="C407" s="0" t="s">
        <v>264</v>
      </c>
      <c r="D407" s="3" t="s">
        <v>3077</v>
      </c>
      <c r="E407" s="2" t="n">
        <v>45848.3734291435</v>
      </c>
      <c r="F407" s="2" t="n">
        <v>45882.3054219097</v>
      </c>
      <c r="G407" s="0" t="s">
        <v>63</v>
      </c>
      <c r="I407" s="0" t="s">
        <v>79</v>
      </c>
      <c r="K407" s="0" t="n">
        <v>0</v>
      </c>
      <c r="L407" s="0" t="s">
        <v>3078</v>
      </c>
      <c r="M407" s="0" t="s">
        <v>3079</v>
      </c>
      <c r="N407" s="0" t="s">
        <v>3080</v>
      </c>
      <c r="S407" s="0" t="s">
        <v>3081</v>
      </c>
      <c r="Y407" s="0" t="s">
        <v>83</v>
      </c>
      <c r="AC407" s="0" t="s">
        <v>3041</v>
      </c>
      <c r="AD407" s="0" t="s">
        <v>3082</v>
      </c>
      <c r="AG407" s="0" t="s">
        <v>2835</v>
      </c>
      <c r="AH407" s="0" t="s">
        <v>3083</v>
      </c>
      <c r="AI407" s="0" t="s">
        <v>894</v>
      </c>
      <c r="AJ407" s="0" t="s">
        <v>69</v>
      </c>
      <c r="AK407" s="0" t="s">
        <v>3084</v>
      </c>
      <c r="AL407" s="0" t="s">
        <v>2933</v>
      </c>
      <c r="AO407" s="0" t="n">
        <v>13</v>
      </c>
      <c r="AS407" s="4" t="n">
        <f aca="false">IF(ISBLANK(AG407),"",AG407/86400000 + DATE(1970,1,1))</f>
        <v>45852.0833333333</v>
      </c>
    </row>
    <row r="408" customFormat="false" ht="15" hidden="true" customHeight="false" outlineLevel="0" collapsed="false">
      <c r="A408" s="0" t="s">
        <v>3085</v>
      </c>
      <c r="B408" s="0" t="s">
        <v>3086</v>
      </c>
      <c r="C408" s="0" t="s">
        <v>54</v>
      </c>
      <c r="E408" s="2" t="n">
        <v>45848.3521779398</v>
      </c>
      <c r="F408" s="2" t="n">
        <v>45850.0835641782</v>
      </c>
      <c r="G408" s="0" t="s">
        <v>63</v>
      </c>
      <c r="K408" s="0" t="n">
        <v>0</v>
      </c>
      <c r="L408" s="0" t="s">
        <v>3087</v>
      </c>
      <c r="M408" s="0" t="s">
        <v>3088</v>
      </c>
      <c r="N408" s="0" t="s">
        <v>3089</v>
      </c>
      <c r="S408" s="0" t="s">
        <v>3090</v>
      </c>
      <c r="AC408" s="0" t="s">
        <v>3041</v>
      </c>
      <c r="AO408" s="0" t="n">
        <v>4</v>
      </c>
    </row>
    <row r="409" customFormat="false" ht="15" hidden="true" customHeight="false" outlineLevel="0" collapsed="false">
      <c r="A409" s="0" t="s">
        <v>3091</v>
      </c>
      <c r="B409" s="0" t="s">
        <v>3092</v>
      </c>
      <c r="C409" s="0" t="s">
        <v>54</v>
      </c>
      <c r="E409" s="2" t="n">
        <v>45848.3116830556</v>
      </c>
      <c r="F409" s="2" t="n">
        <v>45848.313995706</v>
      </c>
      <c r="G409" s="0" t="s">
        <v>56</v>
      </c>
      <c r="K409" s="0" t="n">
        <v>0</v>
      </c>
      <c r="L409" s="0" t="s">
        <v>3093</v>
      </c>
      <c r="M409" s="0" t="s">
        <v>3094</v>
      </c>
      <c r="N409" s="0" t="s">
        <v>3095</v>
      </c>
      <c r="S409" s="0" t="s">
        <v>3096</v>
      </c>
      <c r="U409" s="0" t="s">
        <v>3041</v>
      </c>
      <c r="Z409" s="0" t="n">
        <v>2</v>
      </c>
      <c r="AO409" s="0" t="n">
        <v>1</v>
      </c>
    </row>
    <row r="410" customFormat="false" ht="15" hidden="true" customHeight="false" outlineLevel="0" collapsed="false">
      <c r="A410" s="0" t="s">
        <v>3097</v>
      </c>
      <c r="B410" s="0" t="s">
        <v>3098</v>
      </c>
      <c r="C410" s="0" t="s">
        <v>54</v>
      </c>
      <c r="E410" s="2" t="n">
        <v>45847.6387899769</v>
      </c>
      <c r="F410" s="2" t="n">
        <v>45866.0838610995</v>
      </c>
      <c r="G410" s="0" t="s">
        <v>56</v>
      </c>
      <c r="I410" s="0" t="s">
        <v>79</v>
      </c>
      <c r="K410" s="0" t="n">
        <v>0</v>
      </c>
      <c r="L410" s="0" t="s">
        <v>3099</v>
      </c>
      <c r="M410" s="0" t="s">
        <v>3100</v>
      </c>
      <c r="N410" s="0" t="s">
        <v>3101</v>
      </c>
      <c r="S410" s="0" t="s">
        <v>3102</v>
      </c>
      <c r="T410" s="0" t="s">
        <v>3103</v>
      </c>
      <c r="Y410" s="0" t="s">
        <v>83</v>
      </c>
      <c r="AC410" s="0" t="s">
        <v>3041</v>
      </c>
      <c r="AG410" s="0" t="s">
        <v>2835</v>
      </c>
      <c r="AH410" s="0" t="s">
        <v>3104</v>
      </c>
      <c r="AI410" s="0" t="s">
        <v>894</v>
      </c>
      <c r="AO410" s="0" t="n">
        <v>6</v>
      </c>
    </row>
    <row r="411" customFormat="false" ht="58.4" hidden="false" customHeight="false" outlineLevel="0" collapsed="false">
      <c r="A411" s="0" t="s">
        <v>3105</v>
      </c>
      <c r="B411" s="0" t="s">
        <v>3106</v>
      </c>
      <c r="C411" s="0" t="s">
        <v>264</v>
      </c>
      <c r="D411" s="3" t="s">
        <v>3107</v>
      </c>
      <c r="E411" s="2" t="n">
        <v>45847.6222734491</v>
      </c>
      <c r="F411" s="2" t="n">
        <v>45875.4627022454</v>
      </c>
      <c r="G411" s="0" t="s">
        <v>106</v>
      </c>
      <c r="I411" s="0" t="s">
        <v>79</v>
      </c>
      <c r="K411" s="0" t="n">
        <v>0</v>
      </c>
      <c r="L411" s="0" t="s">
        <v>3108</v>
      </c>
      <c r="M411" s="0" t="s">
        <v>3109</v>
      </c>
      <c r="N411" s="0" t="s">
        <v>3110</v>
      </c>
      <c r="S411" s="0" t="s">
        <v>3111</v>
      </c>
      <c r="T411" s="0" t="s">
        <v>3112</v>
      </c>
      <c r="Y411" s="0" t="s">
        <v>83</v>
      </c>
      <c r="AC411" s="0" t="s">
        <v>3041</v>
      </c>
      <c r="AG411" s="0" t="s">
        <v>3041</v>
      </c>
      <c r="AH411" s="0" t="s">
        <v>3113</v>
      </c>
      <c r="AI411" s="0" t="s">
        <v>127</v>
      </c>
      <c r="AJ411" s="0" t="s">
        <v>1930</v>
      </c>
      <c r="AK411" s="0" t="s">
        <v>641</v>
      </c>
      <c r="AL411" s="0" t="s">
        <v>641</v>
      </c>
      <c r="AO411" s="0" t="n">
        <v>13</v>
      </c>
      <c r="AP411" s="0" t="n">
        <v>1</v>
      </c>
      <c r="AS411" s="4" t="n">
        <f aca="false">IF(ISBLANK(AG411),"",AG411/86400000 + DATE(1970,1,1))</f>
        <v>45848.0833333333</v>
      </c>
    </row>
    <row r="412" customFormat="false" ht="92.75" hidden="false" customHeight="false" outlineLevel="0" collapsed="false">
      <c r="A412" s="0" t="s">
        <v>3114</v>
      </c>
      <c r="B412" s="0" t="s">
        <v>3115</v>
      </c>
      <c r="C412" s="0" t="s">
        <v>264</v>
      </c>
      <c r="D412" s="3" t="s">
        <v>3116</v>
      </c>
      <c r="E412" s="2" t="n">
        <v>45847.5726730787</v>
      </c>
      <c r="F412" s="2" t="n">
        <v>45860.3661147685</v>
      </c>
      <c r="G412" s="0" t="s">
        <v>63</v>
      </c>
      <c r="I412" s="0" t="s">
        <v>79</v>
      </c>
      <c r="K412" s="0" t="n">
        <v>0</v>
      </c>
      <c r="L412" s="0" t="s">
        <v>3117</v>
      </c>
      <c r="M412" s="0" t="s">
        <v>3118</v>
      </c>
      <c r="N412" s="0" t="s">
        <v>3119</v>
      </c>
      <c r="S412" s="0" t="s">
        <v>3120</v>
      </c>
      <c r="Y412" s="0" t="s">
        <v>83</v>
      </c>
      <c r="AC412" s="0" t="s">
        <v>3121</v>
      </c>
      <c r="AD412" s="0" t="s">
        <v>3122</v>
      </c>
      <c r="AG412" s="0" t="s">
        <v>3121</v>
      </c>
      <c r="AH412" s="0" t="s">
        <v>3123</v>
      </c>
      <c r="AI412" s="0" t="s">
        <v>127</v>
      </c>
      <c r="AJ412" s="0" t="s">
        <v>1930</v>
      </c>
      <c r="AK412" s="0" t="s">
        <v>871</v>
      </c>
      <c r="AL412" s="0" t="s">
        <v>871</v>
      </c>
      <c r="AO412" s="0" t="n">
        <v>13</v>
      </c>
      <c r="AP412" s="0" t="n">
        <v>0</v>
      </c>
      <c r="AS412" s="4" t="n">
        <f aca="false">IF(ISBLANK(AG412),"",AG412/86400000 + DATE(1970,1,1))</f>
        <v>45847.0833333333</v>
      </c>
    </row>
    <row r="413" customFormat="false" ht="92.75" hidden="false" customHeight="false" outlineLevel="0" collapsed="false">
      <c r="A413" s="0" t="s">
        <v>3124</v>
      </c>
      <c r="B413" s="0" t="s">
        <v>3125</v>
      </c>
      <c r="C413" s="0" t="s">
        <v>264</v>
      </c>
      <c r="D413" s="3" t="s">
        <v>3126</v>
      </c>
      <c r="E413" s="2" t="n">
        <v>45847.5326586806</v>
      </c>
      <c r="F413" s="2" t="n">
        <v>45881.2952019329</v>
      </c>
      <c r="G413" s="0" t="s">
        <v>106</v>
      </c>
      <c r="I413" s="0" t="s">
        <v>79</v>
      </c>
      <c r="K413" s="0" t="n">
        <v>1</v>
      </c>
      <c r="L413" s="0" t="s">
        <v>3127</v>
      </c>
      <c r="M413" s="0" t="s">
        <v>3128</v>
      </c>
      <c r="N413" s="0" t="s">
        <v>3129</v>
      </c>
      <c r="S413" s="0" t="s">
        <v>3130</v>
      </c>
      <c r="U413" s="0" t="s">
        <v>3121</v>
      </c>
      <c r="Y413" s="0" t="s">
        <v>83</v>
      </c>
      <c r="Z413" s="0" t="n">
        <v>0</v>
      </c>
      <c r="AB413" s="0" t="s">
        <v>891</v>
      </c>
      <c r="AC413" s="0" t="s">
        <v>3121</v>
      </c>
      <c r="AG413" s="0" t="s">
        <v>2971</v>
      </c>
      <c r="AH413" s="0" t="s">
        <v>3131</v>
      </c>
      <c r="AI413" s="0" t="s">
        <v>189</v>
      </c>
      <c r="AJ413" s="0" t="s">
        <v>1046</v>
      </c>
      <c r="AK413" s="0" t="s">
        <v>803</v>
      </c>
      <c r="AL413" s="0" t="s">
        <v>668</v>
      </c>
      <c r="AO413" s="0" t="n">
        <v>13</v>
      </c>
      <c r="AS413" s="4" t="n">
        <f aca="false">IF(ISBLANK(AG413),"",AG413/86400000 + DATE(1970,1,1))</f>
        <v>45849.0833333333</v>
      </c>
    </row>
    <row r="414" customFormat="false" ht="15" hidden="true" customHeight="false" outlineLevel="0" collapsed="false">
      <c r="A414" s="0" t="s">
        <v>3132</v>
      </c>
      <c r="B414" s="0" t="s">
        <v>3133</v>
      </c>
      <c r="C414" s="0" t="s">
        <v>54</v>
      </c>
      <c r="E414" s="2" t="n">
        <v>45847.4969665162</v>
      </c>
      <c r="F414" s="2" t="n">
        <v>45849.0842109722</v>
      </c>
      <c r="G414" s="0" t="s">
        <v>56</v>
      </c>
      <c r="K414" s="0" t="n">
        <v>0</v>
      </c>
      <c r="L414" s="0" t="s">
        <v>3134</v>
      </c>
      <c r="M414" s="0" t="s">
        <v>3135</v>
      </c>
      <c r="N414" s="0" t="s">
        <v>3136</v>
      </c>
      <c r="S414" s="0" t="s">
        <v>3137</v>
      </c>
      <c r="U414" s="0" t="s">
        <v>3121</v>
      </c>
      <c r="Z414" s="0" t="n">
        <v>3</v>
      </c>
      <c r="AC414" s="0" t="s">
        <v>3121</v>
      </c>
      <c r="AO414" s="0" t="n">
        <v>4</v>
      </c>
    </row>
    <row r="415" customFormat="false" ht="15" hidden="true" customHeight="false" outlineLevel="0" collapsed="false">
      <c r="A415" s="0" t="s">
        <v>3138</v>
      </c>
      <c r="B415" s="0" t="s">
        <v>3139</v>
      </c>
      <c r="C415" s="0" t="s">
        <v>54</v>
      </c>
      <c r="E415" s="2" t="n">
        <v>45847.4081484028</v>
      </c>
      <c r="F415" s="2" t="n">
        <v>45849.0841526505</v>
      </c>
      <c r="G415" s="0" t="s">
        <v>63</v>
      </c>
      <c r="K415" s="0" t="n">
        <v>0</v>
      </c>
      <c r="L415" s="0" t="s">
        <v>3140</v>
      </c>
      <c r="M415" s="0" t="s">
        <v>3141</v>
      </c>
      <c r="N415" s="0" t="s">
        <v>3142</v>
      </c>
      <c r="S415" s="0" t="s">
        <v>3143</v>
      </c>
      <c r="AC415" s="0" t="s">
        <v>3121</v>
      </c>
      <c r="AO415" s="0" t="n">
        <v>4</v>
      </c>
    </row>
    <row r="416" customFormat="false" ht="15" hidden="true" customHeight="false" outlineLevel="0" collapsed="false">
      <c r="A416" s="0" t="s">
        <v>3144</v>
      </c>
      <c r="B416" s="0" t="s">
        <v>3145</v>
      </c>
      <c r="C416" s="0" t="s">
        <v>54</v>
      </c>
      <c r="E416" s="2" t="n">
        <v>45847.3642896759</v>
      </c>
      <c r="F416" s="2" t="n">
        <v>45849.0837474421</v>
      </c>
      <c r="G416" s="0" t="s">
        <v>106</v>
      </c>
      <c r="K416" s="0" t="n">
        <v>0</v>
      </c>
      <c r="L416" s="0" t="s">
        <v>3146</v>
      </c>
      <c r="M416" s="0" t="s">
        <v>3147</v>
      </c>
      <c r="N416" s="0" t="s">
        <v>3148</v>
      </c>
      <c r="S416" s="0" t="s">
        <v>3149</v>
      </c>
      <c r="U416" s="0" t="s">
        <v>3121</v>
      </c>
      <c r="Z416" s="0" t="n">
        <v>7</v>
      </c>
      <c r="AC416" s="0" t="s">
        <v>3121</v>
      </c>
      <c r="AO416" s="0" t="n">
        <v>4</v>
      </c>
    </row>
    <row r="417" customFormat="false" ht="15" hidden="true" customHeight="false" outlineLevel="0" collapsed="false">
      <c r="A417" s="0" t="s">
        <v>3150</v>
      </c>
      <c r="B417" s="0" t="s">
        <v>3151</v>
      </c>
      <c r="C417" s="0" t="s">
        <v>54</v>
      </c>
      <c r="D417" s="0" t="s">
        <v>3152</v>
      </c>
      <c r="E417" s="2" t="n">
        <v>45847.3593215857</v>
      </c>
      <c r="F417" s="2" t="n">
        <v>45849.0839814931</v>
      </c>
      <c r="G417" s="0" t="s">
        <v>3153</v>
      </c>
      <c r="K417" s="0" t="n">
        <v>1</v>
      </c>
      <c r="L417" s="0" t="s">
        <v>3154</v>
      </c>
      <c r="M417" s="0" t="s">
        <v>3155</v>
      </c>
      <c r="N417" s="0" t="s">
        <v>3156</v>
      </c>
      <c r="S417" s="0" t="s">
        <v>3157</v>
      </c>
      <c r="T417" s="0" t="s">
        <v>3158</v>
      </c>
      <c r="U417" s="0" t="s">
        <v>3159</v>
      </c>
      <c r="Z417" s="0" t="n">
        <v>2</v>
      </c>
      <c r="AB417" s="0" t="s">
        <v>3160</v>
      </c>
      <c r="AC417" s="0" t="s">
        <v>3121</v>
      </c>
      <c r="AO417" s="0" t="n">
        <v>4</v>
      </c>
    </row>
    <row r="418" customFormat="false" ht="15" hidden="true" customHeight="false" outlineLevel="0" collapsed="false">
      <c r="A418" s="0" t="s">
        <v>3161</v>
      </c>
      <c r="B418" s="0" t="s">
        <v>3162</v>
      </c>
      <c r="C418" s="0" t="s">
        <v>54</v>
      </c>
      <c r="E418" s="2" t="n">
        <v>45847.356117257</v>
      </c>
      <c r="F418" s="2" t="n">
        <v>45849.083982419</v>
      </c>
      <c r="G418" s="0" t="s">
        <v>106</v>
      </c>
      <c r="K418" s="0" t="n">
        <v>0</v>
      </c>
      <c r="L418" s="0" t="s">
        <v>3163</v>
      </c>
      <c r="M418" s="0" t="s">
        <v>3164</v>
      </c>
      <c r="N418" s="0" t="s">
        <v>3165</v>
      </c>
      <c r="S418" s="0" t="s">
        <v>1129</v>
      </c>
      <c r="U418" s="0" t="s">
        <v>3121</v>
      </c>
      <c r="Z418" s="0" t="n">
        <v>1</v>
      </c>
      <c r="AC418" s="0" t="s">
        <v>3121</v>
      </c>
      <c r="AO418" s="0" t="n">
        <v>4</v>
      </c>
    </row>
    <row r="419" customFormat="false" ht="81.3" hidden="false" customHeight="false" outlineLevel="0" collapsed="false">
      <c r="A419" s="0" t="s">
        <v>3166</v>
      </c>
      <c r="B419" s="0" t="s">
        <v>3167</v>
      </c>
      <c r="C419" s="0" t="s">
        <v>264</v>
      </c>
      <c r="D419" s="3" t="s">
        <v>3168</v>
      </c>
      <c r="E419" s="2" t="n">
        <v>45847.3356650116</v>
      </c>
      <c r="F419" s="2" t="n">
        <v>45860.4295853935</v>
      </c>
      <c r="G419" s="0" t="s">
        <v>56</v>
      </c>
      <c r="I419" s="0" t="s">
        <v>79</v>
      </c>
      <c r="K419" s="0" t="n">
        <v>0</v>
      </c>
      <c r="L419" s="0" t="s">
        <v>3169</v>
      </c>
      <c r="M419" s="0" t="s">
        <v>3170</v>
      </c>
      <c r="N419" s="0" t="s">
        <v>3171</v>
      </c>
      <c r="S419" s="0" t="s">
        <v>3172</v>
      </c>
      <c r="U419" s="0" t="s">
        <v>3121</v>
      </c>
      <c r="Y419" s="0" t="s">
        <v>83</v>
      </c>
      <c r="Z419" s="0" t="n">
        <v>5</v>
      </c>
      <c r="AC419" s="0" t="s">
        <v>3121</v>
      </c>
      <c r="AD419" s="0" t="s">
        <v>3173</v>
      </c>
      <c r="AG419" s="0" t="s">
        <v>3121</v>
      </c>
      <c r="AH419" s="0" t="s">
        <v>3174</v>
      </c>
      <c r="AI419" s="0" t="s">
        <v>127</v>
      </c>
      <c r="AJ419" s="0" t="s">
        <v>1930</v>
      </c>
      <c r="AK419" s="0" t="s">
        <v>871</v>
      </c>
      <c r="AL419" s="0" t="s">
        <v>871</v>
      </c>
      <c r="AO419" s="0" t="n">
        <v>13</v>
      </c>
      <c r="AP419" s="0" t="n">
        <v>0</v>
      </c>
      <c r="AS419" s="4" t="n">
        <f aca="false">IF(ISBLANK(AG419),"",AG419/86400000 + DATE(1970,1,1))</f>
        <v>45847.0833333333</v>
      </c>
    </row>
    <row r="420" customFormat="false" ht="15" hidden="true" customHeight="false" outlineLevel="0" collapsed="false">
      <c r="A420" s="0" t="s">
        <v>3175</v>
      </c>
      <c r="B420" s="0" t="s">
        <v>3176</v>
      </c>
      <c r="C420" s="0" t="s">
        <v>54</v>
      </c>
      <c r="E420" s="2" t="n">
        <v>45847.3333811921</v>
      </c>
      <c r="F420" s="2" t="n">
        <v>45863.0841133218</v>
      </c>
      <c r="G420" s="0" t="s">
        <v>56</v>
      </c>
      <c r="I420" s="0" t="s">
        <v>79</v>
      </c>
      <c r="K420" s="0" t="n">
        <v>0</v>
      </c>
      <c r="L420" s="0" t="s">
        <v>3177</v>
      </c>
      <c r="M420" s="0" t="s">
        <v>3178</v>
      </c>
      <c r="N420" s="0" t="s">
        <v>3179</v>
      </c>
      <c r="S420" s="0" t="s">
        <v>3180</v>
      </c>
      <c r="T420" s="0" t="s">
        <v>3181</v>
      </c>
      <c r="U420" s="0" t="s">
        <v>3121</v>
      </c>
      <c r="Y420" s="0" t="s">
        <v>83</v>
      </c>
      <c r="Z420" s="0" t="n">
        <v>7</v>
      </c>
      <c r="AC420" s="0" t="s">
        <v>3121</v>
      </c>
      <c r="AG420" s="0" t="s">
        <v>2971</v>
      </c>
      <c r="AH420" s="0" t="s">
        <v>3182</v>
      </c>
      <c r="AI420" s="0" t="s">
        <v>189</v>
      </c>
      <c r="AO420" s="0" t="n">
        <v>6</v>
      </c>
    </row>
    <row r="421" customFormat="false" ht="127.1" hidden="true" customHeight="false" outlineLevel="0" collapsed="false">
      <c r="A421" s="0" t="s">
        <v>3183</v>
      </c>
      <c r="B421" s="0" t="s">
        <v>3184</v>
      </c>
      <c r="C421" s="0" t="s">
        <v>54</v>
      </c>
      <c r="D421" s="3" t="s">
        <v>3185</v>
      </c>
      <c r="E421" s="2" t="n">
        <v>45846.7449357407</v>
      </c>
      <c r="F421" s="2" t="n">
        <v>45866.3885719444</v>
      </c>
      <c r="G421" s="0" t="s">
        <v>106</v>
      </c>
      <c r="I421" s="0" t="s">
        <v>79</v>
      </c>
      <c r="K421" s="0" t="n">
        <v>1</v>
      </c>
      <c r="L421" s="0" t="s">
        <v>3186</v>
      </c>
      <c r="M421" s="0" t="s">
        <v>3187</v>
      </c>
      <c r="N421" s="0" t="s">
        <v>3188</v>
      </c>
      <c r="S421" s="0" t="s">
        <v>3189</v>
      </c>
      <c r="Y421" s="0" t="s">
        <v>83</v>
      </c>
      <c r="AB421" s="0" t="s">
        <v>1549</v>
      </c>
      <c r="AC421" s="0" t="s">
        <v>3041</v>
      </c>
      <c r="AD421" s="0" t="s">
        <v>3190</v>
      </c>
      <c r="AG421" s="0" t="s">
        <v>3041</v>
      </c>
      <c r="AH421" s="0" t="s">
        <v>3191</v>
      </c>
      <c r="AI421" s="0" t="s">
        <v>127</v>
      </c>
      <c r="AO421" s="0" t="n">
        <v>9</v>
      </c>
    </row>
    <row r="422" customFormat="false" ht="15" hidden="true" customHeight="false" outlineLevel="0" collapsed="false">
      <c r="A422" s="0" t="s">
        <v>3192</v>
      </c>
      <c r="B422" s="0" t="s">
        <v>3193</v>
      </c>
      <c r="C422" s="0" t="s">
        <v>54</v>
      </c>
      <c r="D422" s="0" t="s">
        <v>3194</v>
      </c>
      <c r="E422" s="2" t="n">
        <v>45846.5778305556</v>
      </c>
      <c r="F422" s="2" t="n">
        <v>45849.0838520949</v>
      </c>
      <c r="G422" s="0" t="s">
        <v>63</v>
      </c>
      <c r="K422" s="0" t="n">
        <v>1</v>
      </c>
      <c r="L422" s="0" t="s">
        <v>3195</v>
      </c>
      <c r="M422" s="0" t="s">
        <v>3196</v>
      </c>
      <c r="N422" s="0" t="s">
        <v>3197</v>
      </c>
      <c r="S422" s="0" t="s">
        <v>3198</v>
      </c>
      <c r="T422" s="0" t="s">
        <v>3199</v>
      </c>
      <c r="Z422" s="0" t="n">
        <v>0</v>
      </c>
      <c r="AB422" s="0" t="s">
        <v>312</v>
      </c>
      <c r="AC422" s="0" t="s">
        <v>3121</v>
      </c>
      <c r="AO422" s="0" t="n">
        <v>4</v>
      </c>
    </row>
    <row r="423" customFormat="false" ht="58.4" hidden="true" customHeight="false" outlineLevel="0" collapsed="false">
      <c r="A423" s="0" t="s">
        <v>3200</v>
      </c>
      <c r="B423" s="0" t="s">
        <v>3201</v>
      </c>
      <c r="C423" s="0" t="s">
        <v>54</v>
      </c>
      <c r="D423" s="3" t="s">
        <v>3202</v>
      </c>
      <c r="E423" s="2" t="n">
        <v>45846.5632257639</v>
      </c>
      <c r="F423" s="2" t="n">
        <v>45882.4138312847</v>
      </c>
      <c r="G423" s="0" t="s">
        <v>106</v>
      </c>
      <c r="I423" s="0" t="s">
        <v>79</v>
      </c>
      <c r="K423" s="0" t="n">
        <v>0</v>
      </c>
      <c r="L423" s="0" t="s">
        <v>3203</v>
      </c>
      <c r="M423" s="0" t="s">
        <v>3204</v>
      </c>
      <c r="N423" s="0" t="s">
        <v>3205</v>
      </c>
      <c r="S423" s="0" t="s">
        <v>3206</v>
      </c>
      <c r="U423" s="0" t="s">
        <v>3207</v>
      </c>
      <c r="Y423" s="0" t="s">
        <v>83</v>
      </c>
      <c r="AC423" s="0" t="s">
        <v>3207</v>
      </c>
      <c r="AD423" s="0" t="s">
        <v>3208</v>
      </c>
      <c r="AG423" s="0" t="s">
        <v>3207</v>
      </c>
      <c r="AH423" s="0" t="s">
        <v>3209</v>
      </c>
      <c r="AI423" s="0" t="s">
        <v>127</v>
      </c>
      <c r="AO423" s="0" t="n">
        <v>12</v>
      </c>
    </row>
    <row r="424" customFormat="false" ht="15" hidden="true" customHeight="false" outlineLevel="0" collapsed="false">
      <c r="A424" s="0" t="s">
        <v>3210</v>
      </c>
      <c r="B424" s="0" t="s">
        <v>3211</v>
      </c>
      <c r="C424" s="0" t="s">
        <v>54</v>
      </c>
      <c r="E424" s="2" t="n">
        <v>45846.5574579398</v>
      </c>
      <c r="F424" s="2" t="n">
        <v>45848.0840202894</v>
      </c>
      <c r="G424" s="0" t="s">
        <v>106</v>
      </c>
      <c r="K424" s="0" t="n">
        <v>0</v>
      </c>
      <c r="L424" s="0" t="s">
        <v>3212</v>
      </c>
      <c r="M424" s="0" t="s">
        <v>3213</v>
      </c>
      <c r="N424" s="0" t="s">
        <v>3214</v>
      </c>
      <c r="S424" s="0" t="s">
        <v>3215</v>
      </c>
      <c r="U424" s="0" t="s">
        <v>3207</v>
      </c>
      <c r="AC424" s="0" t="s">
        <v>3207</v>
      </c>
      <c r="AO424" s="0" t="n">
        <v>4</v>
      </c>
    </row>
    <row r="425" customFormat="false" ht="92.75" hidden="true" customHeight="false" outlineLevel="0" collapsed="false">
      <c r="A425" s="0" t="s">
        <v>3216</v>
      </c>
      <c r="B425" s="0" t="s">
        <v>3217</v>
      </c>
      <c r="C425" s="0" t="s">
        <v>54</v>
      </c>
      <c r="D425" s="3" t="s">
        <v>3218</v>
      </c>
      <c r="E425" s="2" t="n">
        <v>45846.4212381945</v>
      </c>
      <c r="F425" s="2" t="n">
        <v>45876.4733418982</v>
      </c>
      <c r="G425" s="0" t="s">
        <v>63</v>
      </c>
      <c r="I425" s="0" t="s">
        <v>79</v>
      </c>
      <c r="K425" s="0" t="n">
        <v>0</v>
      </c>
      <c r="L425" s="0" t="s">
        <v>3219</v>
      </c>
      <c r="M425" s="0" t="s">
        <v>3220</v>
      </c>
      <c r="N425" s="0" t="s">
        <v>3221</v>
      </c>
      <c r="S425" s="0" t="s">
        <v>3222</v>
      </c>
      <c r="Y425" s="0" t="s">
        <v>83</v>
      </c>
      <c r="AC425" s="0" t="s">
        <v>3207</v>
      </c>
      <c r="AD425" s="0" t="s">
        <v>3223</v>
      </c>
      <c r="AG425" s="0" t="s">
        <v>530</v>
      </c>
      <c r="AH425" s="0" t="s">
        <v>3224</v>
      </c>
      <c r="AI425" s="0" t="s">
        <v>3225</v>
      </c>
      <c r="AO425" s="0" t="n">
        <v>8</v>
      </c>
    </row>
    <row r="426" customFormat="false" ht="138.55" hidden="false" customHeight="false" outlineLevel="0" collapsed="false">
      <c r="A426" s="0" t="s">
        <v>3226</v>
      </c>
      <c r="B426" s="0" t="s">
        <v>3227</v>
      </c>
      <c r="C426" s="0" t="s">
        <v>264</v>
      </c>
      <c r="D426" s="3" t="s">
        <v>3228</v>
      </c>
      <c r="E426" s="2" t="n">
        <v>45846.3733001389</v>
      </c>
      <c r="F426" s="2" t="n">
        <v>45860.3635819097</v>
      </c>
      <c r="G426" s="0" t="s">
        <v>56</v>
      </c>
      <c r="I426" s="0" t="s">
        <v>79</v>
      </c>
      <c r="K426" s="0" t="n">
        <v>0</v>
      </c>
      <c r="L426" s="0" t="s">
        <v>3229</v>
      </c>
      <c r="M426" s="0" t="s">
        <v>3230</v>
      </c>
      <c r="N426" s="0" t="s">
        <v>3231</v>
      </c>
      <c r="S426" s="0" t="s">
        <v>3232</v>
      </c>
      <c r="U426" s="0" t="s">
        <v>3207</v>
      </c>
      <c r="X426" s="0" t="s">
        <v>79</v>
      </c>
      <c r="Y426" s="0" t="s">
        <v>83</v>
      </c>
      <c r="Z426" s="0" t="n">
        <v>5</v>
      </c>
      <c r="AC426" s="0" t="s">
        <v>3207</v>
      </c>
      <c r="AD426" s="0" t="s">
        <v>3233</v>
      </c>
      <c r="AG426" s="0" t="s">
        <v>3207</v>
      </c>
      <c r="AH426" s="0" t="s">
        <v>3234</v>
      </c>
      <c r="AI426" s="0" t="s">
        <v>127</v>
      </c>
      <c r="AJ426" s="0" t="s">
        <v>1526</v>
      </c>
      <c r="AK426" s="0" t="s">
        <v>668</v>
      </c>
      <c r="AL426" s="0" t="s">
        <v>668</v>
      </c>
      <c r="AO426" s="0" t="n">
        <v>13</v>
      </c>
      <c r="AP426" s="0" t="n">
        <v>0</v>
      </c>
      <c r="AS426" s="4" t="n">
        <f aca="false">IF(ISBLANK(AG426),"",AG426/86400000 + DATE(1970,1,1))</f>
        <v>45846.0833333333</v>
      </c>
    </row>
    <row r="427" customFormat="false" ht="15" hidden="true" customHeight="false" outlineLevel="0" collapsed="false">
      <c r="A427" s="0" t="s">
        <v>3235</v>
      </c>
      <c r="B427" s="0" t="s">
        <v>3236</v>
      </c>
      <c r="C427" s="0" t="s">
        <v>54</v>
      </c>
      <c r="D427" s="0" t="s">
        <v>3237</v>
      </c>
      <c r="E427" s="2" t="n">
        <v>45846.3306553935</v>
      </c>
      <c r="F427" s="2" t="n">
        <v>45862.4009090394</v>
      </c>
      <c r="G427" s="0" t="s">
        <v>106</v>
      </c>
      <c r="K427" s="0" t="n">
        <v>1</v>
      </c>
      <c r="L427" s="0" t="s">
        <v>3238</v>
      </c>
      <c r="M427" s="0" t="s">
        <v>3239</v>
      </c>
      <c r="N427" s="0" t="s">
        <v>3240</v>
      </c>
      <c r="S427" s="0" t="s">
        <v>3241</v>
      </c>
      <c r="T427" s="0" t="s">
        <v>3242</v>
      </c>
      <c r="Z427" s="0" t="n">
        <v>0</v>
      </c>
      <c r="AB427" s="0" t="s">
        <v>312</v>
      </c>
      <c r="AC427" s="0" t="s">
        <v>3041</v>
      </c>
      <c r="AO427" s="0" t="n">
        <v>4</v>
      </c>
    </row>
    <row r="428" customFormat="false" ht="81.3" hidden="true" customHeight="false" outlineLevel="0" collapsed="false">
      <c r="A428" s="0" t="s">
        <v>3243</v>
      </c>
      <c r="B428" s="0" t="s">
        <v>3244</v>
      </c>
      <c r="C428" s="0" t="s">
        <v>54</v>
      </c>
      <c r="D428" s="3" t="s">
        <v>3245</v>
      </c>
      <c r="E428" s="2" t="n">
        <v>45845.5716817477</v>
      </c>
      <c r="F428" s="2" t="n">
        <v>45881.4904165625</v>
      </c>
      <c r="G428" s="0" t="s">
        <v>63</v>
      </c>
      <c r="I428" s="0" t="s">
        <v>79</v>
      </c>
      <c r="K428" s="0" t="n">
        <v>1</v>
      </c>
      <c r="L428" s="0" t="s">
        <v>3246</v>
      </c>
      <c r="M428" s="0" t="s">
        <v>3247</v>
      </c>
      <c r="N428" s="0" t="s">
        <v>3248</v>
      </c>
      <c r="S428" s="0" t="s">
        <v>3249</v>
      </c>
      <c r="Y428" s="0" t="s">
        <v>83</v>
      </c>
      <c r="AB428" s="0" t="s">
        <v>2852</v>
      </c>
      <c r="AC428" s="0" t="s">
        <v>3250</v>
      </c>
      <c r="AG428" s="0" t="s">
        <v>2971</v>
      </c>
      <c r="AH428" s="0" t="s">
        <v>3251</v>
      </c>
      <c r="AI428" s="0" t="s">
        <v>894</v>
      </c>
      <c r="AO428" s="0" t="n">
        <v>10</v>
      </c>
    </row>
    <row r="429" customFormat="false" ht="58.4" hidden="false" customHeight="false" outlineLevel="0" collapsed="false">
      <c r="A429" s="0" t="s">
        <v>3252</v>
      </c>
      <c r="B429" s="0" t="s">
        <v>3253</v>
      </c>
      <c r="C429" s="0" t="s">
        <v>264</v>
      </c>
      <c r="D429" s="3" t="s">
        <v>3254</v>
      </c>
      <c r="E429" s="2" t="n">
        <v>45845.508834213</v>
      </c>
      <c r="F429" s="2" t="n">
        <v>45880.4394703819</v>
      </c>
      <c r="G429" s="0" t="s">
        <v>56</v>
      </c>
      <c r="I429" s="0" t="s">
        <v>79</v>
      </c>
      <c r="K429" s="0" t="n">
        <v>0</v>
      </c>
      <c r="L429" s="0" t="s">
        <v>3255</v>
      </c>
      <c r="M429" s="0" t="s">
        <v>3256</v>
      </c>
      <c r="N429" s="0" t="s">
        <v>3257</v>
      </c>
      <c r="S429" s="0" t="s">
        <v>3258</v>
      </c>
      <c r="U429" s="0" t="s">
        <v>3250</v>
      </c>
      <c r="Y429" s="0" t="s">
        <v>83</v>
      </c>
      <c r="Z429" s="0" t="n">
        <v>4</v>
      </c>
      <c r="AC429" s="0" t="s">
        <v>3250</v>
      </c>
      <c r="AD429" s="0" t="s">
        <v>3259</v>
      </c>
      <c r="AG429" s="0" t="s">
        <v>1754</v>
      </c>
      <c r="AH429" s="0" t="s">
        <v>3260</v>
      </c>
      <c r="AI429" s="0" t="s">
        <v>1345</v>
      </c>
      <c r="AJ429" s="0" t="s">
        <v>530</v>
      </c>
      <c r="AK429" s="0" t="s">
        <v>2385</v>
      </c>
      <c r="AL429" s="0" t="s">
        <v>803</v>
      </c>
      <c r="AO429" s="0" t="n">
        <v>13</v>
      </c>
      <c r="AP429" s="0" t="n">
        <v>1</v>
      </c>
      <c r="AS429" s="4" t="n">
        <f aca="false">IF(ISBLANK(AG429),"",AG429/86400000 + DATE(1970,1,1))</f>
        <v>45855.0833333333</v>
      </c>
    </row>
    <row r="430" customFormat="false" ht="92.75" hidden="false" customHeight="false" outlineLevel="0" collapsed="false">
      <c r="A430" s="0" t="s">
        <v>3261</v>
      </c>
      <c r="B430" s="0" t="s">
        <v>3262</v>
      </c>
      <c r="C430" s="0" t="s">
        <v>264</v>
      </c>
      <c r="D430" s="3" t="s">
        <v>3263</v>
      </c>
      <c r="E430" s="2" t="n">
        <v>45845.4932146991</v>
      </c>
      <c r="F430" s="2" t="n">
        <v>45882.2730522917</v>
      </c>
      <c r="G430" s="0" t="s">
        <v>106</v>
      </c>
      <c r="I430" s="0" t="s">
        <v>79</v>
      </c>
      <c r="K430" s="0" t="n">
        <v>0</v>
      </c>
      <c r="L430" s="0" t="s">
        <v>3264</v>
      </c>
      <c r="M430" s="0" t="s">
        <v>3265</v>
      </c>
      <c r="N430" s="0" t="s">
        <v>3266</v>
      </c>
      <c r="S430" s="0" t="s">
        <v>3267</v>
      </c>
      <c r="U430" s="0" t="s">
        <v>3250</v>
      </c>
      <c r="Y430" s="0" t="s">
        <v>83</v>
      </c>
      <c r="AC430" s="0" t="s">
        <v>3250</v>
      </c>
      <c r="AD430" s="0" t="s">
        <v>3268</v>
      </c>
      <c r="AG430" s="0" t="s">
        <v>3250</v>
      </c>
      <c r="AH430" s="0" t="s">
        <v>3269</v>
      </c>
      <c r="AI430" s="0" t="s">
        <v>127</v>
      </c>
      <c r="AJ430" s="0" t="s">
        <v>69</v>
      </c>
      <c r="AK430" s="0" t="s">
        <v>3270</v>
      </c>
      <c r="AL430" s="0" t="s">
        <v>3270</v>
      </c>
      <c r="AO430" s="0" t="n">
        <v>13</v>
      </c>
      <c r="AS430" s="4" t="n">
        <f aca="false">IF(ISBLANK(AG430),"",AG430/86400000 + DATE(1970,1,1))</f>
        <v>45845.0833333333</v>
      </c>
    </row>
    <row r="431" customFormat="false" ht="15" hidden="true" customHeight="false" outlineLevel="0" collapsed="false">
      <c r="A431" s="0" t="s">
        <v>3271</v>
      </c>
      <c r="B431" s="0" t="s">
        <v>3272</v>
      </c>
      <c r="C431" s="0" t="s">
        <v>54</v>
      </c>
      <c r="E431" s="2" t="n">
        <v>45845.4796743982</v>
      </c>
      <c r="F431" s="2" t="n">
        <v>45870.0850561921</v>
      </c>
      <c r="G431" s="0" t="s">
        <v>63</v>
      </c>
      <c r="I431" s="0" t="s">
        <v>79</v>
      </c>
      <c r="K431" s="0" t="n">
        <v>0</v>
      </c>
      <c r="L431" s="0" t="s">
        <v>3273</v>
      </c>
      <c r="M431" s="0" t="s">
        <v>3274</v>
      </c>
      <c r="N431" s="0" t="s">
        <v>3275</v>
      </c>
      <c r="S431" s="0" t="s">
        <v>3276</v>
      </c>
      <c r="Y431" s="0" t="s">
        <v>83</v>
      </c>
      <c r="AC431" s="0" t="s">
        <v>3250</v>
      </c>
      <c r="AG431" s="0" t="s">
        <v>1595</v>
      </c>
      <c r="AH431" s="0" t="s">
        <v>3277</v>
      </c>
      <c r="AI431" s="0" t="s">
        <v>604</v>
      </c>
      <c r="AO431" s="0" t="n">
        <v>6</v>
      </c>
    </row>
    <row r="432" customFormat="false" ht="46.95" hidden="true" customHeight="false" outlineLevel="0" collapsed="false">
      <c r="A432" s="0" t="s">
        <v>3278</v>
      </c>
      <c r="B432" s="0" t="s">
        <v>3279</v>
      </c>
      <c r="C432" s="0" t="s">
        <v>54</v>
      </c>
      <c r="D432" s="3" t="s">
        <v>3280</v>
      </c>
      <c r="E432" s="2" t="n">
        <v>45845.4577725695</v>
      </c>
      <c r="F432" s="2" t="n">
        <v>45877.4967631019</v>
      </c>
      <c r="G432" s="0" t="s">
        <v>63</v>
      </c>
      <c r="I432" s="0" t="s">
        <v>79</v>
      </c>
      <c r="K432" s="0" t="n">
        <v>0</v>
      </c>
      <c r="L432" s="0" t="s">
        <v>3281</v>
      </c>
      <c r="M432" s="0" t="s">
        <v>3282</v>
      </c>
      <c r="N432" s="0" t="s">
        <v>3283</v>
      </c>
      <c r="S432" s="0" t="s">
        <v>3284</v>
      </c>
      <c r="Y432" s="0" t="s">
        <v>83</v>
      </c>
      <c r="AC432" s="0" t="s">
        <v>3250</v>
      </c>
      <c r="AG432" s="0" t="s">
        <v>2835</v>
      </c>
      <c r="AH432" s="0" t="s">
        <v>3285</v>
      </c>
      <c r="AI432" s="0" t="s">
        <v>871</v>
      </c>
      <c r="AO432" s="0" t="n">
        <v>10</v>
      </c>
    </row>
    <row r="433" customFormat="false" ht="15" hidden="true" customHeight="false" outlineLevel="0" collapsed="false">
      <c r="A433" s="0" t="s">
        <v>3286</v>
      </c>
      <c r="B433" s="0" t="s">
        <v>3287</v>
      </c>
      <c r="C433" s="0" t="s">
        <v>54</v>
      </c>
      <c r="E433" s="2" t="n">
        <v>45845.4379616088</v>
      </c>
      <c r="F433" s="2" t="n">
        <v>45847.083388287</v>
      </c>
      <c r="G433" s="0" t="s">
        <v>56</v>
      </c>
      <c r="K433" s="0" t="n">
        <v>0</v>
      </c>
      <c r="L433" s="0" t="s">
        <v>3288</v>
      </c>
      <c r="M433" s="0" t="s">
        <v>3289</v>
      </c>
      <c r="N433" s="0" t="s">
        <v>3290</v>
      </c>
      <c r="S433" s="0" t="s">
        <v>3291</v>
      </c>
      <c r="U433" s="0" t="s">
        <v>3250</v>
      </c>
      <c r="Z433" s="0" t="n">
        <v>7</v>
      </c>
      <c r="AC433" s="0" t="s">
        <v>3250</v>
      </c>
      <c r="AO433" s="0" t="n">
        <v>4</v>
      </c>
    </row>
    <row r="434" customFormat="false" ht="15" hidden="true" customHeight="false" outlineLevel="0" collapsed="false">
      <c r="A434" s="0" t="s">
        <v>3292</v>
      </c>
      <c r="B434" s="0" t="s">
        <v>3293</v>
      </c>
      <c r="C434" s="0" t="s">
        <v>54</v>
      </c>
      <c r="E434" s="2" t="n">
        <v>45845.3757615856</v>
      </c>
      <c r="F434" s="2" t="n">
        <v>45847.0834014236</v>
      </c>
      <c r="G434" s="0" t="s">
        <v>63</v>
      </c>
      <c r="K434" s="0" t="n">
        <v>0</v>
      </c>
      <c r="L434" s="0" t="s">
        <v>3294</v>
      </c>
      <c r="M434" s="0" t="s">
        <v>3295</v>
      </c>
      <c r="N434" s="0" t="s">
        <v>3296</v>
      </c>
      <c r="S434" s="0" t="s">
        <v>3297</v>
      </c>
      <c r="AC434" s="0" t="s">
        <v>3250</v>
      </c>
      <c r="AO434" s="0" t="n">
        <v>4</v>
      </c>
    </row>
    <row r="435" customFormat="false" ht="58.4" hidden="true" customHeight="false" outlineLevel="0" collapsed="false">
      <c r="A435" s="0" t="s">
        <v>3298</v>
      </c>
      <c r="B435" s="0" t="s">
        <v>3299</v>
      </c>
      <c r="C435" s="0" t="s">
        <v>54</v>
      </c>
      <c r="D435" s="3" t="s">
        <v>3300</v>
      </c>
      <c r="E435" s="2" t="n">
        <v>45845.3559208681</v>
      </c>
      <c r="F435" s="2" t="n">
        <v>45868.3083555324</v>
      </c>
      <c r="G435" s="0" t="s">
        <v>56</v>
      </c>
      <c r="I435" s="0" t="s">
        <v>79</v>
      </c>
      <c r="K435" s="0" t="n">
        <v>0</v>
      </c>
      <c r="L435" s="0" t="s">
        <v>3301</v>
      </c>
      <c r="M435" s="0" t="s">
        <v>3302</v>
      </c>
      <c r="N435" s="0" t="s">
        <v>3303</v>
      </c>
      <c r="S435" s="0" t="s">
        <v>3304</v>
      </c>
      <c r="U435" s="0" t="s">
        <v>3250</v>
      </c>
      <c r="Y435" s="0" t="s">
        <v>83</v>
      </c>
      <c r="Z435" s="0" t="n">
        <v>5</v>
      </c>
      <c r="AC435" s="0" t="s">
        <v>3250</v>
      </c>
      <c r="AG435" s="0" t="s">
        <v>3305</v>
      </c>
      <c r="AH435" s="0" t="s">
        <v>3306</v>
      </c>
      <c r="AI435" s="0" t="s">
        <v>641</v>
      </c>
      <c r="AO435" s="0" t="n">
        <v>10</v>
      </c>
    </row>
    <row r="436" customFormat="false" ht="58.4" hidden="false" customHeight="false" outlineLevel="0" collapsed="false">
      <c r="A436" s="0" t="s">
        <v>3307</v>
      </c>
      <c r="B436" s="0" t="s">
        <v>3308</v>
      </c>
      <c r="C436" s="0" t="s">
        <v>264</v>
      </c>
      <c r="D436" s="3" t="s">
        <v>3309</v>
      </c>
      <c r="E436" s="2" t="n">
        <v>45842.5659609954</v>
      </c>
      <c r="F436" s="2" t="n">
        <v>45880.4345822917</v>
      </c>
      <c r="G436" s="0" t="s">
        <v>63</v>
      </c>
      <c r="I436" s="0" t="s">
        <v>79</v>
      </c>
      <c r="K436" s="0" t="n">
        <v>0</v>
      </c>
      <c r="L436" s="0" t="s">
        <v>3310</v>
      </c>
      <c r="M436" s="0" t="s">
        <v>3311</v>
      </c>
      <c r="N436" s="0" t="s">
        <v>3312</v>
      </c>
      <c r="S436" s="0" t="s">
        <v>3313</v>
      </c>
      <c r="Y436" s="0" t="s">
        <v>83</v>
      </c>
      <c r="AC436" s="0" t="s">
        <v>406</v>
      </c>
      <c r="AG436" s="0" t="s">
        <v>1185</v>
      </c>
      <c r="AH436" s="0" t="s">
        <v>3314</v>
      </c>
      <c r="AI436" s="0" t="s">
        <v>999</v>
      </c>
      <c r="AJ436" s="0" t="s">
        <v>325</v>
      </c>
      <c r="AK436" s="0" t="s">
        <v>3025</v>
      </c>
      <c r="AL436" s="0" t="s">
        <v>740</v>
      </c>
      <c r="AO436" s="0" t="n">
        <v>13</v>
      </c>
      <c r="AP436" s="0" t="n">
        <v>0</v>
      </c>
      <c r="AS436" s="4" t="n">
        <f aca="false">IF(ISBLANK(AG436),"",AG436/86400000 + DATE(1970,1,1))</f>
        <v>45861.0833333333</v>
      </c>
    </row>
    <row r="437" customFormat="false" ht="15" hidden="true" customHeight="false" outlineLevel="0" collapsed="false">
      <c r="A437" s="0" t="s">
        <v>3315</v>
      </c>
      <c r="B437" s="0" t="s">
        <v>3316</v>
      </c>
      <c r="C437" s="0" t="s">
        <v>54</v>
      </c>
      <c r="E437" s="2" t="n">
        <v>45842.5318152431</v>
      </c>
      <c r="F437" s="2" t="n">
        <v>45844.0836075347</v>
      </c>
      <c r="G437" s="0" t="s">
        <v>56</v>
      </c>
      <c r="K437" s="0" t="n">
        <v>1</v>
      </c>
      <c r="L437" s="0" t="s">
        <v>3317</v>
      </c>
      <c r="M437" s="0" t="s">
        <v>3318</v>
      </c>
      <c r="N437" s="0" t="s">
        <v>3319</v>
      </c>
      <c r="S437" s="0" t="s">
        <v>3320</v>
      </c>
      <c r="U437" s="0" t="s">
        <v>406</v>
      </c>
      <c r="Z437" s="0" t="n">
        <v>0</v>
      </c>
      <c r="AB437" s="0" t="s">
        <v>811</v>
      </c>
      <c r="AC437" s="0" t="s">
        <v>406</v>
      </c>
      <c r="AO437" s="0" t="n">
        <v>4</v>
      </c>
    </row>
    <row r="438" customFormat="false" ht="15" hidden="true" customHeight="false" outlineLevel="0" collapsed="false">
      <c r="A438" s="0" t="s">
        <v>3321</v>
      </c>
      <c r="B438" s="0" t="s">
        <v>178</v>
      </c>
      <c r="C438" s="0" t="s">
        <v>54</v>
      </c>
      <c r="E438" s="2" t="n">
        <v>45842.5195821065</v>
      </c>
      <c r="F438" s="2" t="n">
        <v>45846.4709659144</v>
      </c>
      <c r="G438" s="0" t="s">
        <v>56</v>
      </c>
      <c r="M438" s="0" t="s">
        <v>3322</v>
      </c>
      <c r="AO438" s="0" t="n">
        <v>1</v>
      </c>
    </row>
    <row r="439" customFormat="false" ht="15" hidden="true" customHeight="false" outlineLevel="0" collapsed="false">
      <c r="A439" s="0" t="s">
        <v>3323</v>
      </c>
      <c r="B439" s="0" t="s">
        <v>3324</v>
      </c>
      <c r="C439" s="0" t="s">
        <v>54</v>
      </c>
      <c r="E439" s="2" t="n">
        <v>45842.5157114815</v>
      </c>
      <c r="F439" s="2" t="n">
        <v>45866.2645722222</v>
      </c>
      <c r="G439" s="0" t="s">
        <v>63</v>
      </c>
      <c r="K439" s="0" t="n">
        <v>0</v>
      </c>
      <c r="L439" s="0" t="s">
        <v>3325</v>
      </c>
      <c r="M439" s="0" t="s">
        <v>3326</v>
      </c>
      <c r="N439" s="0" t="s">
        <v>3327</v>
      </c>
      <c r="S439" s="0" t="s">
        <v>3328</v>
      </c>
      <c r="AO439" s="0" t="n">
        <v>1</v>
      </c>
    </row>
    <row r="440" customFormat="false" ht="15" hidden="true" customHeight="false" outlineLevel="0" collapsed="false">
      <c r="A440" s="0" t="s">
        <v>3329</v>
      </c>
      <c r="B440" s="0" t="s">
        <v>3330</v>
      </c>
      <c r="C440" s="0" t="s">
        <v>54</v>
      </c>
      <c r="E440" s="2" t="n">
        <v>45842.4880420602</v>
      </c>
      <c r="F440" s="2" t="n">
        <v>45852.4244328472</v>
      </c>
      <c r="G440" s="0" t="s">
        <v>106</v>
      </c>
      <c r="K440" s="0" t="n">
        <v>1</v>
      </c>
      <c r="L440" s="0" t="s">
        <v>3331</v>
      </c>
      <c r="M440" s="0" t="s">
        <v>3332</v>
      </c>
      <c r="N440" s="0" t="s">
        <v>3333</v>
      </c>
      <c r="S440" s="0" t="s">
        <v>3334</v>
      </c>
      <c r="AB440" s="0" t="s">
        <v>312</v>
      </c>
      <c r="AC440" s="0" t="s">
        <v>3207</v>
      </c>
      <c r="AO440" s="0" t="n">
        <v>4</v>
      </c>
    </row>
    <row r="441" customFormat="false" ht="15" hidden="true" customHeight="false" outlineLevel="0" collapsed="false">
      <c r="A441" s="0" t="s">
        <v>3335</v>
      </c>
      <c r="B441" s="0" t="s">
        <v>3336</v>
      </c>
      <c r="C441" s="0" t="s">
        <v>54</v>
      </c>
      <c r="E441" s="2" t="n">
        <v>45842.454293588</v>
      </c>
      <c r="F441" s="2" t="n">
        <v>45862.4002173495</v>
      </c>
      <c r="G441" s="0" t="s">
        <v>63</v>
      </c>
      <c r="K441" s="0" t="n">
        <v>0</v>
      </c>
      <c r="L441" s="0" t="s">
        <v>3337</v>
      </c>
      <c r="M441" s="0" t="s">
        <v>3338</v>
      </c>
      <c r="N441" s="0" t="s">
        <v>3339</v>
      </c>
      <c r="S441" s="0" t="s">
        <v>3340</v>
      </c>
      <c r="T441" s="0" t="s">
        <v>3341</v>
      </c>
      <c r="AC441" s="0" t="s">
        <v>406</v>
      </c>
      <c r="AO441" s="0" t="n">
        <v>4</v>
      </c>
    </row>
    <row r="442" customFormat="false" ht="15" hidden="true" customHeight="false" outlineLevel="0" collapsed="false">
      <c r="A442" s="0" t="s">
        <v>3342</v>
      </c>
      <c r="B442" s="0" t="s">
        <v>3343</v>
      </c>
      <c r="C442" s="0" t="s">
        <v>54</v>
      </c>
      <c r="E442" s="2" t="n">
        <v>45842.4506684144</v>
      </c>
      <c r="F442" s="2" t="n">
        <v>45844.0837794329</v>
      </c>
      <c r="G442" s="0" t="s">
        <v>106</v>
      </c>
      <c r="K442" s="0" t="n">
        <v>0</v>
      </c>
      <c r="L442" s="0" t="s">
        <v>3344</v>
      </c>
      <c r="M442" s="0" t="s">
        <v>3345</v>
      </c>
      <c r="N442" s="0" t="s">
        <v>3346</v>
      </c>
      <c r="S442" s="0" t="s">
        <v>3347</v>
      </c>
      <c r="U442" s="0" t="s">
        <v>406</v>
      </c>
      <c r="AC442" s="0" t="s">
        <v>406</v>
      </c>
      <c r="AO442" s="0" t="n">
        <v>4</v>
      </c>
    </row>
    <row r="443" customFormat="false" ht="115.65" hidden="false" customHeight="false" outlineLevel="0" collapsed="false">
      <c r="A443" s="0" t="s">
        <v>3348</v>
      </c>
      <c r="B443" s="0" t="s">
        <v>3349</v>
      </c>
      <c r="C443" s="0" t="s">
        <v>264</v>
      </c>
      <c r="D443" s="3" t="s">
        <v>3350</v>
      </c>
      <c r="E443" s="2" t="n">
        <v>45842.4349729745</v>
      </c>
      <c r="F443" s="2" t="n">
        <v>45880.5339943634</v>
      </c>
      <c r="G443" s="0" t="s">
        <v>56</v>
      </c>
      <c r="I443" s="0" t="s">
        <v>79</v>
      </c>
      <c r="K443" s="0" t="n">
        <v>0</v>
      </c>
      <c r="L443" s="0" t="s">
        <v>3351</v>
      </c>
      <c r="M443" s="0" t="s">
        <v>3352</v>
      </c>
      <c r="N443" s="0" t="s">
        <v>3353</v>
      </c>
      <c r="S443" s="0" t="s">
        <v>3354</v>
      </c>
      <c r="U443" s="0" t="s">
        <v>406</v>
      </c>
      <c r="Y443" s="0" t="s">
        <v>83</v>
      </c>
      <c r="Z443" s="0" t="n">
        <v>3</v>
      </c>
      <c r="AC443" s="0" t="s">
        <v>406</v>
      </c>
      <c r="AD443" s="0" t="s">
        <v>3355</v>
      </c>
      <c r="AG443" s="0" t="s">
        <v>406</v>
      </c>
      <c r="AH443" s="0" t="s">
        <v>3356</v>
      </c>
      <c r="AI443" s="0" t="s">
        <v>127</v>
      </c>
      <c r="AJ443" s="0" t="s">
        <v>530</v>
      </c>
      <c r="AK443" s="0" t="s">
        <v>2275</v>
      </c>
      <c r="AL443" s="0" t="s">
        <v>2275</v>
      </c>
      <c r="AO443" s="0" t="n">
        <v>13</v>
      </c>
      <c r="AP443" s="0" t="n">
        <v>2</v>
      </c>
      <c r="AS443" s="4" t="n">
        <f aca="false">IF(ISBLANK(AG443),"",AG443/86400000 + DATE(1970,1,1))</f>
        <v>45842.0833333333</v>
      </c>
    </row>
    <row r="444" customFormat="false" ht="15" hidden="true" customHeight="false" outlineLevel="0" collapsed="false">
      <c r="A444" s="0" t="s">
        <v>3357</v>
      </c>
      <c r="B444" s="0" t="s">
        <v>3358</v>
      </c>
      <c r="C444" s="0" t="s">
        <v>54</v>
      </c>
      <c r="E444" s="2" t="n">
        <v>45842.4108077778</v>
      </c>
      <c r="F444" s="2" t="n">
        <v>45844.0837134028</v>
      </c>
      <c r="G444" s="0" t="s">
        <v>56</v>
      </c>
      <c r="K444" s="0" t="n">
        <v>0</v>
      </c>
      <c r="L444" s="0" t="s">
        <v>3359</v>
      </c>
      <c r="M444" s="0" t="s">
        <v>3360</v>
      </c>
      <c r="N444" s="0" t="s">
        <v>3361</v>
      </c>
      <c r="S444" s="0" t="s">
        <v>3362</v>
      </c>
      <c r="U444" s="0" t="s">
        <v>406</v>
      </c>
      <c r="Z444" s="0" t="n">
        <v>2</v>
      </c>
      <c r="AC444" s="0" t="s">
        <v>406</v>
      </c>
      <c r="AO444" s="0" t="n">
        <v>4</v>
      </c>
    </row>
    <row r="445" customFormat="false" ht="35.5" hidden="false" customHeight="false" outlineLevel="0" collapsed="false">
      <c r="A445" s="0" t="s">
        <v>3363</v>
      </c>
      <c r="B445" s="0" t="s">
        <v>3364</v>
      </c>
      <c r="C445" s="0" t="s">
        <v>264</v>
      </c>
      <c r="D445" s="3" t="s">
        <v>3365</v>
      </c>
      <c r="E445" s="2" t="n">
        <v>45842.3473569097</v>
      </c>
      <c r="F445" s="2" t="n">
        <v>45880.4286878125</v>
      </c>
      <c r="G445" s="0" t="s">
        <v>56</v>
      </c>
      <c r="I445" s="0" t="s">
        <v>79</v>
      </c>
      <c r="K445" s="0" t="n">
        <v>1</v>
      </c>
      <c r="L445" s="0" t="s">
        <v>3366</v>
      </c>
      <c r="M445" s="0" t="s">
        <v>3367</v>
      </c>
      <c r="N445" s="0" t="s">
        <v>3368</v>
      </c>
      <c r="S445" s="0" t="s">
        <v>3369</v>
      </c>
      <c r="U445" s="0" t="s">
        <v>406</v>
      </c>
      <c r="Y445" s="0" t="s">
        <v>83</v>
      </c>
      <c r="Z445" s="0" t="n">
        <v>2</v>
      </c>
      <c r="AC445" s="0" t="s">
        <v>406</v>
      </c>
      <c r="AD445" s="0" t="s">
        <v>3370</v>
      </c>
      <c r="AG445" s="0" t="s">
        <v>3371</v>
      </c>
      <c r="AH445" s="0" t="s">
        <v>3372</v>
      </c>
      <c r="AI445" s="0" t="s">
        <v>189</v>
      </c>
      <c r="AJ445" s="0" t="s">
        <v>530</v>
      </c>
      <c r="AK445" s="0" t="s">
        <v>2275</v>
      </c>
      <c r="AL445" s="0" t="s">
        <v>1773</v>
      </c>
      <c r="AO445" s="0" t="n">
        <v>13</v>
      </c>
      <c r="AP445" s="0" t="n">
        <v>1</v>
      </c>
      <c r="AS445" s="4" t="n">
        <f aca="false">IF(ISBLANK(AG445),"",AG445/86400000 + DATE(1970,1,1))</f>
        <v>45844.0833333333</v>
      </c>
    </row>
    <row r="446" customFormat="false" ht="15" hidden="true" customHeight="false" outlineLevel="0" collapsed="false">
      <c r="A446" s="0" t="s">
        <v>3373</v>
      </c>
      <c r="B446" s="0" t="s">
        <v>3374</v>
      </c>
      <c r="C446" s="0" t="s">
        <v>54</v>
      </c>
      <c r="E446" s="2" t="n">
        <v>45842.3119390162</v>
      </c>
      <c r="F446" s="2" t="n">
        <v>45856.084101632</v>
      </c>
      <c r="G446" s="0" t="s">
        <v>63</v>
      </c>
      <c r="I446" s="0" t="s">
        <v>79</v>
      </c>
      <c r="K446" s="0" t="n">
        <v>0</v>
      </c>
      <c r="L446" s="0" t="s">
        <v>3375</v>
      </c>
      <c r="M446" s="0" t="s">
        <v>3376</v>
      </c>
      <c r="N446" s="0" t="s">
        <v>3377</v>
      </c>
      <c r="S446" s="0" t="s">
        <v>3378</v>
      </c>
      <c r="Y446" s="0" t="s">
        <v>83</v>
      </c>
      <c r="AC446" s="0" t="s">
        <v>406</v>
      </c>
      <c r="AG446" s="0" t="s">
        <v>406</v>
      </c>
      <c r="AH446" s="0" t="s">
        <v>3379</v>
      </c>
      <c r="AI446" s="0" t="s">
        <v>127</v>
      </c>
      <c r="AO446" s="0" t="n">
        <v>6</v>
      </c>
    </row>
    <row r="447" customFormat="false" ht="15" hidden="true" customHeight="false" outlineLevel="0" collapsed="false">
      <c r="A447" s="0" t="s">
        <v>3380</v>
      </c>
      <c r="B447" s="0" t="s">
        <v>3381</v>
      </c>
      <c r="C447" s="0" t="s">
        <v>54</v>
      </c>
      <c r="E447" s="2" t="n">
        <v>45842.3110481019</v>
      </c>
      <c r="F447" s="2" t="n">
        <v>45844.0837731597</v>
      </c>
      <c r="G447" s="0" t="s">
        <v>56</v>
      </c>
      <c r="K447" s="0" t="n">
        <v>0</v>
      </c>
      <c r="L447" s="0" t="s">
        <v>3382</v>
      </c>
      <c r="M447" s="0" t="s">
        <v>3383</v>
      </c>
      <c r="N447" s="0" t="s">
        <v>3384</v>
      </c>
      <c r="S447" s="0" t="s">
        <v>3385</v>
      </c>
      <c r="U447" s="0" t="s">
        <v>406</v>
      </c>
      <c r="Z447" s="0" t="n">
        <v>2</v>
      </c>
      <c r="AC447" s="0" t="s">
        <v>406</v>
      </c>
      <c r="AO447" s="0" t="n">
        <v>4</v>
      </c>
    </row>
    <row r="448" customFormat="false" ht="35.5" hidden="true" customHeight="false" outlineLevel="0" collapsed="false">
      <c r="A448" s="0" t="s">
        <v>3386</v>
      </c>
      <c r="B448" s="0" t="s">
        <v>3387</v>
      </c>
      <c r="C448" s="0" t="s">
        <v>54</v>
      </c>
      <c r="D448" s="3" t="s">
        <v>3388</v>
      </c>
      <c r="E448" s="2" t="n">
        <v>45842.29593375</v>
      </c>
      <c r="F448" s="2" t="n">
        <v>45861.5187790162</v>
      </c>
      <c r="G448" s="0" t="s">
        <v>63</v>
      </c>
      <c r="I448" s="0" t="s">
        <v>79</v>
      </c>
      <c r="K448" s="0" t="n">
        <v>1</v>
      </c>
      <c r="L448" s="0" t="s">
        <v>3389</v>
      </c>
      <c r="M448" s="0" t="s">
        <v>3390</v>
      </c>
      <c r="N448" s="0" t="s">
        <v>3391</v>
      </c>
      <c r="S448" s="0" t="s">
        <v>3392</v>
      </c>
      <c r="Y448" s="0" t="s">
        <v>83</v>
      </c>
      <c r="AB448" s="0" t="s">
        <v>800</v>
      </c>
      <c r="AC448" s="0" t="s">
        <v>406</v>
      </c>
      <c r="AG448" s="0" t="s">
        <v>2971</v>
      </c>
      <c r="AH448" s="0" t="s">
        <v>3393</v>
      </c>
      <c r="AI448" s="0" t="s">
        <v>871</v>
      </c>
      <c r="AO448" s="0" t="n">
        <v>10</v>
      </c>
    </row>
    <row r="449" customFormat="false" ht="58.4" hidden="false" customHeight="false" outlineLevel="0" collapsed="false">
      <c r="A449" s="0" t="s">
        <v>3394</v>
      </c>
      <c r="B449" s="0" t="s">
        <v>3395</v>
      </c>
      <c r="C449" s="0" t="s">
        <v>264</v>
      </c>
      <c r="D449" s="3" t="s">
        <v>3396</v>
      </c>
      <c r="E449" s="2" t="n">
        <v>45841.5572503241</v>
      </c>
      <c r="F449" s="2" t="n">
        <v>45880.4265575579</v>
      </c>
      <c r="G449" s="0" t="s">
        <v>56</v>
      </c>
      <c r="I449" s="0" t="s">
        <v>79</v>
      </c>
      <c r="K449" s="0" t="n">
        <v>0</v>
      </c>
      <c r="L449" s="0" t="s">
        <v>3397</v>
      </c>
      <c r="M449" s="0" t="s">
        <v>3398</v>
      </c>
      <c r="N449" s="0" t="s">
        <v>3399</v>
      </c>
      <c r="S449" s="0" t="s">
        <v>3400</v>
      </c>
      <c r="U449" s="0" t="s">
        <v>792</v>
      </c>
      <c r="Y449" s="0" t="s">
        <v>83</v>
      </c>
      <c r="Z449" s="0" t="n">
        <v>3</v>
      </c>
      <c r="AC449" s="0" t="s">
        <v>792</v>
      </c>
      <c r="AG449" s="0" t="s">
        <v>1930</v>
      </c>
      <c r="AH449" s="0" t="s">
        <v>3401</v>
      </c>
      <c r="AI449" s="0" t="s">
        <v>668</v>
      </c>
      <c r="AJ449" s="0" t="s">
        <v>325</v>
      </c>
      <c r="AK449" s="0" t="s">
        <v>3084</v>
      </c>
      <c r="AL449" s="0" t="s">
        <v>1940</v>
      </c>
      <c r="AO449" s="0" t="n">
        <v>13</v>
      </c>
      <c r="AP449" s="0" t="n">
        <v>0</v>
      </c>
      <c r="AS449" s="4" t="n">
        <f aca="false">IF(ISBLANK(AG449),"",AG449/86400000 + DATE(1970,1,1))</f>
        <v>45854.0833333333</v>
      </c>
    </row>
    <row r="450" customFormat="false" ht="15" hidden="true" customHeight="false" outlineLevel="0" collapsed="false">
      <c r="A450" s="0" t="s">
        <v>3402</v>
      </c>
      <c r="B450" s="0" t="s">
        <v>3403</v>
      </c>
      <c r="C450" s="0" t="s">
        <v>54</v>
      </c>
      <c r="E450" s="2" t="n">
        <v>45841.4808900926</v>
      </c>
      <c r="F450" s="2" t="n">
        <v>45844.0835776389</v>
      </c>
      <c r="G450" s="0" t="s">
        <v>56</v>
      </c>
      <c r="K450" s="0" t="n">
        <v>0</v>
      </c>
      <c r="L450" s="0" t="s">
        <v>3404</v>
      </c>
      <c r="M450" s="0" t="s">
        <v>3405</v>
      </c>
      <c r="N450" s="0" t="s">
        <v>3406</v>
      </c>
      <c r="S450" s="0" t="s">
        <v>3407</v>
      </c>
      <c r="AC450" s="0" t="s">
        <v>406</v>
      </c>
      <c r="AO450" s="0" t="n">
        <v>4</v>
      </c>
    </row>
    <row r="451" customFormat="false" ht="58.4" hidden="true" customHeight="false" outlineLevel="0" collapsed="false">
      <c r="A451" s="0" t="s">
        <v>3408</v>
      </c>
      <c r="B451" s="0" t="s">
        <v>3409</v>
      </c>
      <c r="C451" s="0" t="s">
        <v>54</v>
      </c>
      <c r="D451" s="3" t="s">
        <v>3410</v>
      </c>
      <c r="E451" s="2" t="n">
        <v>45841.4753283912</v>
      </c>
      <c r="F451" s="2" t="n">
        <v>45880.4467841204</v>
      </c>
      <c r="G451" s="0" t="s">
        <v>56</v>
      </c>
      <c r="I451" s="0" t="s">
        <v>79</v>
      </c>
      <c r="K451" s="0" t="n">
        <v>0</v>
      </c>
      <c r="L451" s="0" t="s">
        <v>3411</v>
      </c>
      <c r="M451" s="0" t="s">
        <v>3412</v>
      </c>
      <c r="N451" s="0" t="s">
        <v>3413</v>
      </c>
      <c r="S451" s="0" t="s">
        <v>3414</v>
      </c>
      <c r="U451" s="0" t="s">
        <v>792</v>
      </c>
      <c r="Y451" s="0" t="s">
        <v>83</v>
      </c>
      <c r="Z451" s="0" t="n">
        <v>2</v>
      </c>
      <c r="AC451" s="0" t="s">
        <v>792</v>
      </c>
      <c r="AD451" s="0" t="s">
        <v>3415</v>
      </c>
      <c r="AG451" s="0" t="s">
        <v>3250</v>
      </c>
      <c r="AH451" s="0" t="s">
        <v>3416</v>
      </c>
      <c r="AI451" s="0" t="s">
        <v>894</v>
      </c>
      <c r="AO451" s="0" t="n">
        <v>9</v>
      </c>
    </row>
    <row r="452" customFormat="false" ht="15" hidden="true" customHeight="false" outlineLevel="0" collapsed="false">
      <c r="A452" s="0" t="s">
        <v>3417</v>
      </c>
      <c r="B452" s="0" t="s">
        <v>3418</v>
      </c>
      <c r="C452" s="0" t="s">
        <v>54</v>
      </c>
      <c r="E452" s="2" t="n">
        <v>45841.4470125579</v>
      </c>
      <c r="F452" s="2" t="n">
        <v>45843.0836119329</v>
      </c>
      <c r="G452" s="0" t="s">
        <v>63</v>
      </c>
      <c r="K452" s="0" t="n">
        <v>0</v>
      </c>
      <c r="L452" s="0" t="s">
        <v>3419</v>
      </c>
      <c r="M452" s="0" t="s">
        <v>3420</v>
      </c>
      <c r="N452" s="0" t="s">
        <v>3421</v>
      </c>
      <c r="S452" s="0" t="s">
        <v>3422</v>
      </c>
      <c r="AC452" s="0" t="s">
        <v>792</v>
      </c>
      <c r="AO452" s="0" t="n">
        <v>4</v>
      </c>
    </row>
    <row r="453" customFormat="false" ht="15" hidden="true" customHeight="false" outlineLevel="0" collapsed="false">
      <c r="A453" s="0" t="s">
        <v>3423</v>
      </c>
      <c r="B453" s="0" t="s">
        <v>3424</v>
      </c>
      <c r="C453" s="0" t="s">
        <v>54</v>
      </c>
      <c r="E453" s="2" t="n">
        <v>45841.3964235417</v>
      </c>
      <c r="F453" s="2" t="n">
        <v>45843.0837442708</v>
      </c>
      <c r="G453" s="0" t="s">
        <v>63</v>
      </c>
      <c r="K453" s="0" t="n">
        <v>0</v>
      </c>
      <c r="L453" s="0" t="s">
        <v>3425</v>
      </c>
      <c r="M453" s="0" t="s">
        <v>3426</v>
      </c>
      <c r="N453" s="0" t="s">
        <v>3427</v>
      </c>
      <c r="S453" s="0" t="s">
        <v>3428</v>
      </c>
      <c r="AC453" s="0" t="s">
        <v>792</v>
      </c>
      <c r="AO453" s="0" t="n">
        <v>4</v>
      </c>
    </row>
    <row r="454" customFormat="false" ht="15" hidden="true" customHeight="false" outlineLevel="0" collapsed="false">
      <c r="A454" s="0" t="s">
        <v>3429</v>
      </c>
      <c r="B454" s="0" t="s">
        <v>3430</v>
      </c>
      <c r="C454" s="0" t="s">
        <v>54</v>
      </c>
      <c r="E454" s="2" t="n">
        <v>45841.3779400347</v>
      </c>
      <c r="F454" s="2" t="n">
        <v>45843.0833902083</v>
      </c>
      <c r="G454" s="0" t="s">
        <v>106</v>
      </c>
      <c r="K454" s="0" t="n">
        <v>0</v>
      </c>
      <c r="L454" s="0" t="s">
        <v>3431</v>
      </c>
      <c r="M454" s="0" t="s">
        <v>3432</v>
      </c>
      <c r="N454" s="0" t="s">
        <v>3433</v>
      </c>
      <c r="S454" s="0" t="s">
        <v>3434</v>
      </c>
      <c r="U454" s="0" t="s">
        <v>792</v>
      </c>
      <c r="AC454" s="0" t="s">
        <v>792</v>
      </c>
      <c r="AO454" s="0" t="n">
        <v>4</v>
      </c>
    </row>
    <row r="455" customFormat="false" ht="15" hidden="true" customHeight="false" outlineLevel="0" collapsed="false">
      <c r="A455" s="0" t="s">
        <v>3435</v>
      </c>
      <c r="B455" s="0" t="s">
        <v>3436</v>
      </c>
      <c r="C455" s="0" t="s">
        <v>54</v>
      </c>
      <c r="E455" s="2" t="n">
        <v>45841.3608713079</v>
      </c>
      <c r="F455" s="2" t="n">
        <v>45843.0838471181</v>
      </c>
      <c r="G455" s="0" t="s">
        <v>106</v>
      </c>
      <c r="K455" s="0" t="n">
        <v>0</v>
      </c>
      <c r="L455" s="0" t="s">
        <v>3437</v>
      </c>
      <c r="M455" s="0" t="s">
        <v>3438</v>
      </c>
      <c r="N455" s="0" t="s">
        <v>3439</v>
      </c>
      <c r="S455" s="0" t="s">
        <v>3440</v>
      </c>
      <c r="U455" s="0" t="s">
        <v>792</v>
      </c>
      <c r="AC455" s="0" t="s">
        <v>792</v>
      </c>
      <c r="AO455" s="0" t="n">
        <v>4</v>
      </c>
    </row>
    <row r="456" customFormat="false" ht="15" hidden="true" customHeight="false" outlineLevel="0" collapsed="false">
      <c r="A456" s="0" t="s">
        <v>3441</v>
      </c>
      <c r="B456" s="0" t="s">
        <v>3442</v>
      </c>
      <c r="C456" s="0" t="s">
        <v>54</v>
      </c>
      <c r="E456" s="2" t="n">
        <v>45841.3251596181</v>
      </c>
      <c r="F456" s="2" t="n">
        <v>45843.0838489699</v>
      </c>
      <c r="G456" s="0" t="s">
        <v>106</v>
      </c>
      <c r="K456" s="0" t="n">
        <v>0</v>
      </c>
      <c r="L456" s="0" t="s">
        <v>3443</v>
      </c>
      <c r="M456" s="0" t="s">
        <v>3444</v>
      </c>
      <c r="N456" s="0" t="s">
        <v>3445</v>
      </c>
      <c r="S456" s="0" t="s">
        <v>3446</v>
      </c>
      <c r="U456" s="0" t="s">
        <v>792</v>
      </c>
      <c r="AC456" s="0" t="s">
        <v>792</v>
      </c>
      <c r="AO456" s="0" t="n">
        <v>4</v>
      </c>
    </row>
    <row r="457" customFormat="false" ht="15" hidden="true" customHeight="false" outlineLevel="0" collapsed="false">
      <c r="A457" s="0" t="s">
        <v>3447</v>
      </c>
      <c r="B457" s="0" t="s">
        <v>3448</v>
      </c>
      <c r="C457" s="0" t="s">
        <v>54</v>
      </c>
      <c r="E457" s="2" t="n">
        <v>45840.5738754977</v>
      </c>
      <c r="F457" s="2" t="n">
        <v>45842.0838138426</v>
      </c>
      <c r="G457" s="0" t="s">
        <v>400</v>
      </c>
      <c r="K457" s="0" t="n">
        <v>1</v>
      </c>
      <c r="L457" s="0" t="s">
        <v>3449</v>
      </c>
      <c r="M457" s="0" t="s">
        <v>3450</v>
      </c>
      <c r="N457" s="0" t="s">
        <v>3451</v>
      </c>
      <c r="S457" s="0" t="s">
        <v>3452</v>
      </c>
      <c r="T457" s="0" t="s">
        <v>3453</v>
      </c>
      <c r="U457" s="0" t="s">
        <v>3454</v>
      </c>
      <c r="Z457" s="0" t="n">
        <v>4</v>
      </c>
      <c r="AB457" s="0" t="s">
        <v>1709</v>
      </c>
      <c r="AC457" s="0" t="s">
        <v>3454</v>
      </c>
      <c r="AO457" s="0" t="n">
        <v>4</v>
      </c>
    </row>
    <row r="458" customFormat="false" ht="15" hidden="true" customHeight="false" outlineLevel="0" collapsed="false">
      <c r="A458" s="0" t="s">
        <v>3455</v>
      </c>
      <c r="B458" s="0" t="s">
        <v>3456</v>
      </c>
      <c r="C458" s="0" t="s">
        <v>54</v>
      </c>
      <c r="E458" s="2" t="n">
        <v>45840.5625446991</v>
      </c>
      <c r="F458" s="2" t="n">
        <v>45842.0836991088</v>
      </c>
      <c r="G458" s="0" t="s">
        <v>106</v>
      </c>
      <c r="K458" s="0" t="n">
        <v>0</v>
      </c>
      <c r="L458" s="0" t="s">
        <v>3457</v>
      </c>
      <c r="M458" s="0" t="s">
        <v>3458</v>
      </c>
      <c r="N458" s="0" t="s">
        <v>3459</v>
      </c>
      <c r="S458" s="0" t="s">
        <v>3460</v>
      </c>
      <c r="U458" s="0" t="s">
        <v>3454</v>
      </c>
      <c r="Z458" s="0" t="n">
        <v>2</v>
      </c>
      <c r="AC458" s="0" t="s">
        <v>3454</v>
      </c>
      <c r="AO458" s="0" t="n">
        <v>4</v>
      </c>
    </row>
    <row r="459" customFormat="false" ht="15" hidden="true" customHeight="false" outlineLevel="0" collapsed="false">
      <c r="A459" s="0" t="s">
        <v>3461</v>
      </c>
      <c r="B459" s="0" t="s">
        <v>3462</v>
      </c>
      <c r="C459" s="0" t="s">
        <v>54</v>
      </c>
      <c r="E459" s="2" t="n">
        <v>45840.5489785764</v>
      </c>
      <c r="F459" s="2" t="n">
        <v>45842.0841238079</v>
      </c>
      <c r="G459" s="0" t="s">
        <v>63</v>
      </c>
      <c r="K459" s="0" t="n">
        <v>0</v>
      </c>
      <c r="L459" s="0" t="s">
        <v>3463</v>
      </c>
      <c r="M459" s="0" t="s">
        <v>3464</v>
      </c>
      <c r="N459" s="0" t="s">
        <v>3465</v>
      </c>
      <c r="S459" s="0" t="s">
        <v>3466</v>
      </c>
      <c r="AC459" s="0" t="s">
        <v>3454</v>
      </c>
      <c r="AO459" s="0" t="n">
        <v>4</v>
      </c>
    </row>
    <row r="460" customFormat="false" ht="15" hidden="true" customHeight="false" outlineLevel="0" collapsed="false">
      <c r="A460" s="0" t="s">
        <v>3467</v>
      </c>
      <c r="B460" s="0" t="s">
        <v>3468</v>
      </c>
      <c r="C460" s="0" t="s">
        <v>54</v>
      </c>
      <c r="E460" s="2" t="n">
        <v>45840.5273503588</v>
      </c>
      <c r="F460" s="2" t="n">
        <v>45862.4002409607</v>
      </c>
      <c r="G460" s="0" t="s">
        <v>63</v>
      </c>
      <c r="M460" s="0" t="s">
        <v>3469</v>
      </c>
      <c r="T460" s="0" t="s">
        <v>3470</v>
      </c>
      <c r="AO460" s="0" t="n">
        <v>1</v>
      </c>
    </row>
    <row r="461" customFormat="false" ht="92.75" hidden="false" customHeight="false" outlineLevel="0" collapsed="false">
      <c r="A461" s="0" t="s">
        <v>3471</v>
      </c>
      <c r="B461" s="0" t="s">
        <v>3472</v>
      </c>
      <c r="C461" s="0" t="s">
        <v>264</v>
      </c>
      <c r="D461" s="3" t="s">
        <v>3473</v>
      </c>
      <c r="E461" s="2" t="n">
        <v>45840.5009897107</v>
      </c>
      <c r="F461" s="2" t="n">
        <v>45881.3035436574</v>
      </c>
      <c r="G461" s="0" t="s">
        <v>106</v>
      </c>
      <c r="I461" s="0" t="s">
        <v>79</v>
      </c>
      <c r="K461" s="0" t="n">
        <v>2</v>
      </c>
      <c r="L461" s="0" t="s">
        <v>3474</v>
      </c>
      <c r="M461" s="0" t="s">
        <v>3475</v>
      </c>
      <c r="N461" s="0" t="s">
        <v>3476</v>
      </c>
      <c r="S461" s="0" t="s">
        <v>3477</v>
      </c>
      <c r="Y461" s="0" t="s">
        <v>83</v>
      </c>
      <c r="AC461" s="0" t="s">
        <v>406</v>
      </c>
      <c r="AG461" s="0" t="s">
        <v>406</v>
      </c>
      <c r="AH461" s="0" t="s">
        <v>3478</v>
      </c>
      <c r="AI461" s="0" t="s">
        <v>127</v>
      </c>
      <c r="AJ461" s="0" t="s">
        <v>1930</v>
      </c>
      <c r="AK461" s="0" t="s">
        <v>669</v>
      </c>
      <c r="AL461" s="0" t="s">
        <v>669</v>
      </c>
      <c r="AO461" s="0" t="n">
        <v>13</v>
      </c>
      <c r="AP461" s="0" t="n">
        <v>0</v>
      </c>
      <c r="AS461" s="4" t="n">
        <f aca="false">IF(ISBLANK(AG461),"",AG461/86400000 + DATE(1970,1,1))</f>
        <v>45842.0833333333</v>
      </c>
    </row>
    <row r="462" customFormat="false" ht="15" hidden="true" customHeight="false" outlineLevel="0" collapsed="false">
      <c r="A462" s="0" t="s">
        <v>3479</v>
      </c>
      <c r="B462" s="0" t="s">
        <v>3480</v>
      </c>
      <c r="C462" s="0" t="s">
        <v>54</v>
      </c>
      <c r="E462" s="2" t="n">
        <v>45840.4691193982</v>
      </c>
      <c r="F462" s="2" t="n">
        <v>45840.4696679514</v>
      </c>
      <c r="G462" s="0" t="s">
        <v>63</v>
      </c>
      <c r="K462" s="0" t="n">
        <v>0</v>
      </c>
      <c r="L462" s="0" t="s">
        <v>3481</v>
      </c>
      <c r="M462" s="0" t="s">
        <v>3482</v>
      </c>
      <c r="N462" s="0" t="s">
        <v>3483</v>
      </c>
      <c r="S462" s="0" t="s">
        <v>3484</v>
      </c>
      <c r="AO462" s="0" t="n">
        <v>1</v>
      </c>
    </row>
    <row r="463" customFormat="false" ht="15" hidden="true" customHeight="false" outlineLevel="0" collapsed="false">
      <c r="A463" s="0" t="s">
        <v>3485</v>
      </c>
      <c r="B463" s="0" t="s">
        <v>3486</v>
      </c>
      <c r="C463" s="0" t="s">
        <v>54</v>
      </c>
      <c r="E463" s="2" t="n">
        <v>45840.4282742824</v>
      </c>
      <c r="F463" s="2" t="n">
        <v>45842.0836841435</v>
      </c>
      <c r="G463" s="0" t="s">
        <v>106</v>
      </c>
      <c r="K463" s="0" t="n">
        <v>0</v>
      </c>
      <c r="L463" s="0" t="s">
        <v>3487</v>
      </c>
      <c r="M463" s="0" t="s">
        <v>3488</v>
      </c>
      <c r="N463" s="0" t="s">
        <v>3489</v>
      </c>
      <c r="S463" s="0" t="s">
        <v>3490</v>
      </c>
      <c r="U463" s="0" t="s">
        <v>3454</v>
      </c>
      <c r="AC463" s="0" t="s">
        <v>3454</v>
      </c>
      <c r="AO463" s="0" t="n">
        <v>4</v>
      </c>
    </row>
    <row r="464" customFormat="false" ht="172.85" hidden="false" customHeight="false" outlineLevel="0" collapsed="false">
      <c r="A464" s="0" t="s">
        <v>3491</v>
      </c>
      <c r="B464" s="0" t="s">
        <v>3492</v>
      </c>
      <c r="C464" s="0" t="s">
        <v>264</v>
      </c>
      <c r="D464" s="3" t="s">
        <v>3493</v>
      </c>
      <c r="E464" s="2" t="n">
        <v>45840.4239420718</v>
      </c>
      <c r="F464" s="2" t="n">
        <v>45860.5713745486</v>
      </c>
      <c r="G464" s="0" t="s">
        <v>400</v>
      </c>
      <c r="I464" s="0" t="s">
        <v>79</v>
      </c>
      <c r="K464" s="0" t="n">
        <v>2</v>
      </c>
      <c r="L464" s="0" t="s">
        <v>3494</v>
      </c>
      <c r="M464" s="0" t="s">
        <v>3495</v>
      </c>
      <c r="N464" s="0" t="s">
        <v>3496</v>
      </c>
      <c r="S464" s="0" t="s">
        <v>3497</v>
      </c>
      <c r="T464" s="0" t="s">
        <v>3498</v>
      </c>
      <c r="U464" s="0" t="s">
        <v>3454</v>
      </c>
      <c r="Y464" s="0" t="s">
        <v>83</v>
      </c>
      <c r="Z464" s="0" t="n">
        <v>5</v>
      </c>
      <c r="AC464" s="0" t="s">
        <v>3454</v>
      </c>
      <c r="AG464" s="0" t="s">
        <v>3454</v>
      </c>
      <c r="AH464" s="0" t="s">
        <v>3499</v>
      </c>
      <c r="AI464" s="0" t="s">
        <v>127</v>
      </c>
      <c r="AJ464" s="0" t="s">
        <v>1526</v>
      </c>
      <c r="AK464" s="0" t="s">
        <v>999</v>
      </c>
      <c r="AL464" s="0" t="s">
        <v>999</v>
      </c>
      <c r="AO464" s="0" t="n">
        <v>13</v>
      </c>
      <c r="AP464" s="0" t="n">
        <v>0</v>
      </c>
      <c r="AS464" s="4" t="n">
        <f aca="false">IF(ISBLANK(AG464),"",AG464/86400000 + DATE(1970,1,1))</f>
        <v>45840.0833333333</v>
      </c>
    </row>
    <row r="465" customFormat="false" ht="15" hidden="true" customHeight="false" outlineLevel="0" collapsed="false">
      <c r="A465" s="0" t="s">
        <v>3500</v>
      </c>
      <c r="B465" s="0" t="s">
        <v>178</v>
      </c>
      <c r="C465" s="0" t="s">
        <v>3501</v>
      </c>
      <c r="E465" s="2" t="n">
        <v>45840.3747986458</v>
      </c>
      <c r="F465" s="2" t="n">
        <v>45875.3752827431</v>
      </c>
      <c r="G465" s="0" t="s">
        <v>3502</v>
      </c>
      <c r="I465" s="0" t="s">
        <v>79</v>
      </c>
      <c r="M465" s="0" t="s">
        <v>3503</v>
      </c>
      <c r="Y465" s="0" t="s">
        <v>83</v>
      </c>
      <c r="AG465" s="0" t="s">
        <v>407</v>
      </c>
      <c r="AH465" s="0" t="s">
        <v>3504</v>
      </c>
      <c r="AO465" s="0" t="n">
        <v>5</v>
      </c>
    </row>
    <row r="466" customFormat="false" ht="15" hidden="false" customHeight="false" outlineLevel="0" collapsed="false">
      <c r="A466" s="0" t="s">
        <v>3505</v>
      </c>
      <c r="B466" s="0" t="s">
        <v>3506</v>
      </c>
      <c r="C466" s="0" t="s">
        <v>264</v>
      </c>
      <c r="D466" s="0" t="s">
        <v>3507</v>
      </c>
      <c r="E466" s="2" t="n">
        <v>45840.3643154167</v>
      </c>
      <c r="F466" s="2" t="n">
        <v>45880.5606659838</v>
      </c>
      <c r="G466" s="0" t="s">
        <v>3508</v>
      </c>
      <c r="I466" s="0" t="s">
        <v>79</v>
      </c>
      <c r="L466" s="0" t="s">
        <v>3509</v>
      </c>
      <c r="M466" s="0" t="s">
        <v>3503</v>
      </c>
      <c r="N466" s="0" t="s">
        <v>3510</v>
      </c>
      <c r="T466" s="0" t="s">
        <v>3511</v>
      </c>
      <c r="U466" s="0" t="s">
        <v>3512</v>
      </c>
      <c r="Y466" s="0" t="s">
        <v>83</v>
      </c>
      <c r="Z466" s="0" t="n">
        <v>2</v>
      </c>
      <c r="AC466" s="0" t="s">
        <v>3454</v>
      </c>
      <c r="AG466" s="0" t="s">
        <v>407</v>
      </c>
      <c r="AH466" s="0" t="s">
        <v>3504</v>
      </c>
      <c r="AI466" s="0" t="s">
        <v>3084</v>
      </c>
      <c r="AJ466" s="0" t="s">
        <v>119</v>
      </c>
      <c r="AK466" s="0" t="s">
        <v>3513</v>
      </c>
      <c r="AL466" s="0" t="s">
        <v>641</v>
      </c>
      <c r="AO466" s="0" t="n">
        <v>13</v>
      </c>
      <c r="AS466" s="4" t="n">
        <f aca="false">IF(ISBLANK(AG466),"",AG466/86400000 + DATE(1970,1,1))</f>
        <v>45874.0833333333</v>
      </c>
    </row>
    <row r="467" customFormat="false" ht="15" hidden="true" customHeight="false" outlineLevel="0" collapsed="false">
      <c r="A467" s="0" t="s">
        <v>3514</v>
      </c>
      <c r="B467" s="0" t="s">
        <v>3515</v>
      </c>
      <c r="C467" s="0" t="s">
        <v>54</v>
      </c>
      <c r="E467" s="2" t="n">
        <v>45840.3472476505</v>
      </c>
      <c r="F467" s="2" t="n">
        <v>45842.0839938195</v>
      </c>
      <c r="G467" s="0" t="s">
        <v>63</v>
      </c>
      <c r="K467" s="0" t="n">
        <v>0</v>
      </c>
      <c r="L467" s="0" t="s">
        <v>3516</v>
      </c>
      <c r="M467" s="0" t="s">
        <v>3517</v>
      </c>
      <c r="N467" s="0" t="s">
        <v>3518</v>
      </c>
      <c r="S467" s="0" t="s">
        <v>3519</v>
      </c>
      <c r="AC467" s="0" t="s">
        <v>3454</v>
      </c>
      <c r="AO467" s="0" t="n">
        <v>4</v>
      </c>
    </row>
    <row r="468" customFormat="false" ht="15" hidden="true" customHeight="false" outlineLevel="0" collapsed="false">
      <c r="A468" s="0" t="s">
        <v>3520</v>
      </c>
      <c r="B468" s="0" t="s">
        <v>3521</v>
      </c>
      <c r="C468" s="0" t="s">
        <v>54</v>
      </c>
      <c r="E468" s="2" t="n">
        <v>45839.5269589236</v>
      </c>
      <c r="F468" s="2" t="n">
        <v>45855.0839094676</v>
      </c>
      <c r="G468" s="0" t="s">
        <v>63</v>
      </c>
      <c r="I468" s="0" t="s">
        <v>79</v>
      </c>
      <c r="K468" s="0" t="n">
        <v>0</v>
      </c>
      <c r="L468" s="0" t="s">
        <v>3522</v>
      </c>
      <c r="M468" s="0" t="s">
        <v>3523</v>
      </c>
      <c r="N468" s="0" t="s">
        <v>3524</v>
      </c>
      <c r="S468" s="0" t="s">
        <v>3525</v>
      </c>
      <c r="Y468" s="0" t="s">
        <v>83</v>
      </c>
      <c r="AC468" s="0" t="s">
        <v>581</v>
      </c>
      <c r="AG468" s="0" t="s">
        <v>792</v>
      </c>
      <c r="AH468" s="0" t="s">
        <v>3526</v>
      </c>
      <c r="AI468" s="0" t="s">
        <v>189</v>
      </c>
      <c r="AO468" s="0" t="n">
        <v>6</v>
      </c>
    </row>
    <row r="469" customFormat="false" ht="15" hidden="true" customHeight="false" outlineLevel="0" collapsed="false">
      <c r="A469" s="0" t="s">
        <v>3527</v>
      </c>
      <c r="B469" s="0" t="s">
        <v>3528</v>
      </c>
      <c r="C469" s="0" t="s">
        <v>54</v>
      </c>
      <c r="E469" s="2" t="n">
        <v>45839.512058206</v>
      </c>
      <c r="F469" s="2" t="n">
        <v>45843.0838615162</v>
      </c>
      <c r="G469" s="0" t="s">
        <v>56</v>
      </c>
      <c r="K469" s="0" t="n">
        <v>2</v>
      </c>
      <c r="L469" s="0" t="s">
        <v>3529</v>
      </c>
      <c r="M469" s="0" t="s">
        <v>3530</v>
      </c>
      <c r="N469" s="0" t="s">
        <v>3531</v>
      </c>
      <c r="S469" s="0" t="s">
        <v>3532</v>
      </c>
      <c r="AC469" s="0" t="s">
        <v>792</v>
      </c>
      <c r="AO469" s="0" t="n">
        <v>4</v>
      </c>
    </row>
    <row r="470" customFormat="false" ht="15" hidden="true" customHeight="false" outlineLevel="0" collapsed="false">
      <c r="A470" s="0" t="s">
        <v>3533</v>
      </c>
      <c r="B470" s="0" t="s">
        <v>3534</v>
      </c>
      <c r="C470" s="0" t="s">
        <v>54</v>
      </c>
      <c r="E470" s="2" t="n">
        <v>45839.4673239815</v>
      </c>
      <c r="F470" s="2" t="n">
        <v>45839.4680386458</v>
      </c>
      <c r="G470" s="0" t="s">
        <v>63</v>
      </c>
      <c r="K470" s="0" t="n">
        <v>0</v>
      </c>
      <c r="L470" s="0" t="s">
        <v>3535</v>
      </c>
      <c r="M470" s="0" t="s">
        <v>3536</v>
      </c>
      <c r="N470" s="0" t="s">
        <v>3537</v>
      </c>
      <c r="S470" s="0" t="s">
        <v>3538</v>
      </c>
      <c r="AO470" s="0" t="n">
        <v>1</v>
      </c>
    </row>
    <row r="471" customFormat="false" ht="35.5" hidden="false" customHeight="false" outlineLevel="0" collapsed="false">
      <c r="A471" s="0" t="s">
        <v>3539</v>
      </c>
      <c r="B471" s="0" t="s">
        <v>3540</v>
      </c>
      <c r="C471" s="0" t="s">
        <v>264</v>
      </c>
      <c r="D471" s="3" t="s">
        <v>3541</v>
      </c>
      <c r="E471" s="2" t="n">
        <v>45839.4367444444</v>
      </c>
      <c r="F471" s="2" t="n">
        <v>45880.4241149074</v>
      </c>
      <c r="G471" s="0" t="s">
        <v>56</v>
      </c>
      <c r="I471" s="0" t="s">
        <v>79</v>
      </c>
      <c r="K471" s="0" t="n">
        <v>0</v>
      </c>
      <c r="L471" s="0" t="s">
        <v>3542</v>
      </c>
      <c r="M471" s="0" t="s">
        <v>3543</v>
      </c>
      <c r="N471" s="0" t="s">
        <v>3544</v>
      </c>
      <c r="S471" s="0" t="s">
        <v>3545</v>
      </c>
      <c r="U471" s="0" t="s">
        <v>581</v>
      </c>
      <c r="Y471" s="0" t="s">
        <v>83</v>
      </c>
      <c r="Z471" s="0" t="n">
        <v>4</v>
      </c>
      <c r="AC471" s="0" t="s">
        <v>581</v>
      </c>
      <c r="AD471" s="0" t="s">
        <v>3546</v>
      </c>
      <c r="AG471" s="0" t="s">
        <v>841</v>
      </c>
      <c r="AH471" s="0" t="s">
        <v>3547</v>
      </c>
      <c r="AI471" s="0" t="s">
        <v>2030</v>
      </c>
      <c r="AJ471" s="0" t="s">
        <v>325</v>
      </c>
      <c r="AK471" s="0" t="s">
        <v>3548</v>
      </c>
      <c r="AL471" s="0" t="s">
        <v>709</v>
      </c>
      <c r="AO471" s="0" t="n">
        <v>13</v>
      </c>
      <c r="AP471" s="0" t="n">
        <v>0</v>
      </c>
      <c r="AS471" s="4" t="n">
        <f aca="false">IF(ISBLANK(AG471),"",AG471/86400000 + DATE(1970,1,1))</f>
        <v>45866.0833333333</v>
      </c>
    </row>
    <row r="472" customFormat="false" ht="15" hidden="true" customHeight="false" outlineLevel="0" collapsed="false">
      <c r="A472" s="0" t="s">
        <v>3549</v>
      </c>
      <c r="B472" s="0" t="s">
        <v>178</v>
      </c>
      <c r="C472" s="0" t="s">
        <v>54</v>
      </c>
      <c r="E472" s="2" t="n">
        <v>45839.3791100579</v>
      </c>
      <c r="F472" s="2" t="n">
        <v>45860.0836703472</v>
      </c>
      <c r="G472" s="0" t="s">
        <v>3508</v>
      </c>
      <c r="I472" s="0" t="s">
        <v>79</v>
      </c>
      <c r="M472" s="0" t="s">
        <v>3550</v>
      </c>
      <c r="Y472" s="0" t="s">
        <v>83</v>
      </c>
      <c r="AG472" s="0" t="s">
        <v>3207</v>
      </c>
      <c r="AH472" s="0" t="s">
        <v>3551</v>
      </c>
      <c r="AO472" s="0" t="n">
        <v>6</v>
      </c>
    </row>
    <row r="473" customFormat="false" ht="15" hidden="true" customHeight="false" outlineLevel="0" collapsed="false">
      <c r="A473" s="0" t="s">
        <v>3552</v>
      </c>
      <c r="B473" s="0" t="s">
        <v>3553</v>
      </c>
      <c r="C473" s="0" t="s">
        <v>54</v>
      </c>
      <c r="E473" s="2" t="n">
        <v>45839.3435060995</v>
      </c>
      <c r="F473" s="2" t="n">
        <v>45853.0838264468</v>
      </c>
      <c r="G473" s="0" t="s">
        <v>56</v>
      </c>
      <c r="I473" s="0" t="s">
        <v>79</v>
      </c>
      <c r="L473" s="0" t="s">
        <v>3554</v>
      </c>
      <c r="M473" s="0" t="s">
        <v>3555</v>
      </c>
      <c r="N473" s="0" t="s">
        <v>3556</v>
      </c>
      <c r="S473" s="0" t="s">
        <v>3557</v>
      </c>
      <c r="U473" s="0" t="s">
        <v>581</v>
      </c>
      <c r="Y473" s="0" t="s">
        <v>83</v>
      </c>
      <c r="Z473" s="0" t="n">
        <v>2</v>
      </c>
      <c r="AC473" s="0" t="s">
        <v>581</v>
      </c>
      <c r="AG473" s="0" t="s">
        <v>581</v>
      </c>
      <c r="AH473" s="0" t="s">
        <v>3558</v>
      </c>
      <c r="AI473" s="0" t="s">
        <v>127</v>
      </c>
      <c r="AO473" s="0" t="n">
        <v>6</v>
      </c>
    </row>
    <row r="474" customFormat="false" ht="15" hidden="true" customHeight="false" outlineLevel="0" collapsed="false">
      <c r="A474" s="0" t="s">
        <v>3559</v>
      </c>
      <c r="B474" s="0" t="s">
        <v>3560</v>
      </c>
      <c r="C474" s="0" t="s">
        <v>54</v>
      </c>
      <c r="E474" s="2" t="n">
        <v>45839.3247752431</v>
      </c>
      <c r="F474" s="2" t="n">
        <v>45841.0836464931</v>
      </c>
      <c r="G474" s="0" t="s">
        <v>106</v>
      </c>
      <c r="K474" s="0" t="n">
        <v>0</v>
      </c>
      <c r="L474" s="0" t="s">
        <v>3561</v>
      </c>
      <c r="M474" s="0" t="s">
        <v>3562</v>
      </c>
      <c r="N474" s="0" t="s">
        <v>3563</v>
      </c>
      <c r="S474" s="0" t="s">
        <v>3564</v>
      </c>
      <c r="U474" s="0" t="s">
        <v>581</v>
      </c>
      <c r="AC474" s="0" t="s">
        <v>581</v>
      </c>
      <c r="AO474" s="0" t="n">
        <v>4</v>
      </c>
    </row>
    <row r="475" customFormat="false" ht="58.4" hidden="false" customHeight="false" outlineLevel="0" collapsed="false">
      <c r="A475" s="0" t="s">
        <v>3565</v>
      </c>
      <c r="B475" s="0" t="s">
        <v>3566</v>
      </c>
      <c r="C475" s="0" t="s">
        <v>264</v>
      </c>
      <c r="D475" s="3" t="s">
        <v>3567</v>
      </c>
      <c r="E475" s="2" t="n">
        <v>45839.301838206</v>
      </c>
      <c r="F475" s="2" t="n">
        <v>45880.4228132755</v>
      </c>
      <c r="G475" s="0" t="s">
        <v>63</v>
      </c>
      <c r="I475" s="0" t="s">
        <v>79</v>
      </c>
      <c r="K475" s="0" t="n">
        <v>0</v>
      </c>
      <c r="L475" s="0" t="s">
        <v>3568</v>
      </c>
      <c r="M475" s="0" t="s">
        <v>3569</v>
      </c>
      <c r="N475" s="0" t="s">
        <v>3570</v>
      </c>
      <c r="S475" s="0" t="s">
        <v>3571</v>
      </c>
      <c r="Y475" s="0" t="s">
        <v>83</v>
      </c>
      <c r="AD475" s="0" t="s">
        <v>3572</v>
      </c>
      <c r="AG475" s="0" t="s">
        <v>3305</v>
      </c>
      <c r="AH475" s="0" t="s">
        <v>3573</v>
      </c>
      <c r="AJ475" s="0" t="s">
        <v>1046</v>
      </c>
      <c r="AL475" s="0" t="s">
        <v>604</v>
      </c>
      <c r="AO475" s="0" t="n">
        <v>13</v>
      </c>
      <c r="AP475" s="0" t="n">
        <v>0</v>
      </c>
      <c r="AS475" s="4" t="n">
        <f aca="false">IF(ISBLANK(AG475),"",AG475/86400000 + DATE(1970,1,1))</f>
        <v>45851.0833333333</v>
      </c>
    </row>
    <row r="476" customFormat="false" ht="35.5" hidden="true" customHeight="false" outlineLevel="0" collapsed="false">
      <c r="A476" s="0" t="s">
        <v>3574</v>
      </c>
      <c r="B476" s="0" t="s">
        <v>3575</v>
      </c>
      <c r="C476" s="0" t="s">
        <v>54</v>
      </c>
      <c r="D476" s="3" t="s">
        <v>3576</v>
      </c>
      <c r="E476" s="2" t="n">
        <v>45838.5718927199</v>
      </c>
      <c r="F476" s="2" t="n">
        <v>45876.3287183102</v>
      </c>
      <c r="G476" s="0" t="s">
        <v>63</v>
      </c>
      <c r="I476" s="0" t="s">
        <v>79</v>
      </c>
      <c r="K476" s="0" t="n">
        <v>0</v>
      </c>
      <c r="L476" s="0" t="s">
        <v>3577</v>
      </c>
      <c r="M476" s="0" t="s">
        <v>3578</v>
      </c>
      <c r="N476" s="0" t="s">
        <v>3579</v>
      </c>
      <c r="S476" s="0" t="s">
        <v>3580</v>
      </c>
      <c r="Y476" s="0" t="s">
        <v>83</v>
      </c>
      <c r="AC476" s="0" t="s">
        <v>3581</v>
      </c>
      <c r="AD476" s="0" t="s">
        <v>3582</v>
      </c>
      <c r="AG476" s="0" t="s">
        <v>841</v>
      </c>
      <c r="AH476" s="0" t="s">
        <v>3583</v>
      </c>
      <c r="AI476" s="0" t="s">
        <v>2275</v>
      </c>
      <c r="AO476" s="0" t="n">
        <v>9</v>
      </c>
    </row>
    <row r="477" customFormat="false" ht="15" hidden="false" customHeight="false" outlineLevel="0" collapsed="false">
      <c r="A477" s="0" t="s">
        <v>3584</v>
      </c>
      <c r="B477" s="0" t="s">
        <v>3585</v>
      </c>
      <c r="C477" s="0" t="s">
        <v>264</v>
      </c>
      <c r="E477" s="2" t="n">
        <v>45838.5421891898</v>
      </c>
      <c r="F477" s="2" t="n">
        <v>45852.3123990162</v>
      </c>
      <c r="G477" s="0" t="s">
        <v>63</v>
      </c>
      <c r="I477" s="0" t="s">
        <v>79</v>
      </c>
      <c r="K477" s="0" t="n">
        <v>0</v>
      </c>
      <c r="L477" s="0" t="s">
        <v>3586</v>
      </c>
      <c r="M477" s="0" t="s">
        <v>3587</v>
      </c>
      <c r="N477" s="0" t="s">
        <v>3588</v>
      </c>
      <c r="S477" s="0" t="s">
        <v>3589</v>
      </c>
      <c r="Y477" s="0" t="s">
        <v>83</v>
      </c>
      <c r="AC477" s="0" t="s">
        <v>3581</v>
      </c>
      <c r="AG477" s="0" t="s">
        <v>3454</v>
      </c>
      <c r="AH477" s="0" t="s">
        <v>3590</v>
      </c>
      <c r="AI477" s="0" t="s">
        <v>189</v>
      </c>
      <c r="AJ477" s="0" t="s">
        <v>3121</v>
      </c>
      <c r="AK477" s="0" t="s">
        <v>709</v>
      </c>
      <c r="AL477" s="0" t="s">
        <v>871</v>
      </c>
      <c r="AO477" s="0" t="n">
        <v>13</v>
      </c>
      <c r="AP477" s="0" t="n">
        <v>0</v>
      </c>
      <c r="AS477" s="4" t="n">
        <f aca="false">IF(ISBLANK(AG477),"",AG477/86400000 + DATE(1970,1,1))</f>
        <v>45840.0833333333</v>
      </c>
    </row>
    <row r="478" customFormat="false" ht="35.5" hidden="true" customHeight="false" outlineLevel="0" collapsed="false">
      <c r="A478" s="0" t="s">
        <v>3591</v>
      </c>
      <c r="B478" s="0" t="s">
        <v>3592</v>
      </c>
      <c r="C478" s="0" t="s">
        <v>54</v>
      </c>
      <c r="D478" s="3" t="s">
        <v>3593</v>
      </c>
      <c r="E478" s="2" t="n">
        <v>45838.5114521296</v>
      </c>
      <c r="F478" s="2" t="n">
        <v>45881.3230512847</v>
      </c>
      <c r="G478" s="0" t="s">
        <v>63</v>
      </c>
      <c r="I478" s="0" t="s">
        <v>79</v>
      </c>
      <c r="K478" s="0" t="n">
        <v>0</v>
      </c>
      <c r="L478" s="0" t="s">
        <v>3594</v>
      </c>
      <c r="M478" s="0" t="s">
        <v>3595</v>
      </c>
      <c r="N478" s="0" t="s">
        <v>3596</v>
      </c>
      <c r="S478" s="0" t="s">
        <v>3597</v>
      </c>
      <c r="Y478" s="0" t="s">
        <v>83</v>
      </c>
      <c r="AC478" s="0" t="s">
        <v>1754</v>
      </c>
      <c r="AG478" s="0" t="s">
        <v>1185</v>
      </c>
      <c r="AH478" s="0" t="s">
        <v>3598</v>
      </c>
      <c r="AI478" s="0" t="s">
        <v>641</v>
      </c>
      <c r="AO478" s="0" t="n">
        <v>10</v>
      </c>
    </row>
    <row r="479" customFormat="false" ht="15" hidden="true" customHeight="false" outlineLevel="0" collapsed="false">
      <c r="A479" s="0" t="s">
        <v>3599</v>
      </c>
      <c r="B479" s="0" t="s">
        <v>3600</v>
      </c>
      <c r="C479" s="0" t="s">
        <v>54</v>
      </c>
      <c r="E479" s="2" t="n">
        <v>45838.4593142245</v>
      </c>
      <c r="F479" s="2" t="n">
        <v>45840.0840574653</v>
      </c>
      <c r="G479" s="0" t="s">
        <v>106</v>
      </c>
      <c r="K479" s="0" t="n">
        <v>0</v>
      </c>
      <c r="L479" s="0" t="s">
        <v>3601</v>
      </c>
      <c r="M479" s="0" t="s">
        <v>3602</v>
      </c>
      <c r="N479" s="0" t="s">
        <v>3603</v>
      </c>
      <c r="S479" s="0" t="s">
        <v>3604</v>
      </c>
      <c r="U479" s="0" t="s">
        <v>3581</v>
      </c>
      <c r="AC479" s="0" t="s">
        <v>3581</v>
      </c>
      <c r="AO479" s="0" t="n">
        <v>4</v>
      </c>
    </row>
    <row r="480" customFormat="false" ht="15" hidden="true" customHeight="false" outlineLevel="0" collapsed="false">
      <c r="A480" s="0" t="s">
        <v>3605</v>
      </c>
      <c r="B480" s="0" t="s">
        <v>3606</v>
      </c>
      <c r="C480" s="0" t="s">
        <v>54</v>
      </c>
      <c r="E480" s="2" t="n">
        <v>45838.4581629167</v>
      </c>
      <c r="F480" s="2" t="n">
        <v>45840.0842642593</v>
      </c>
      <c r="G480" s="0" t="s">
        <v>56</v>
      </c>
      <c r="K480" s="0" t="n">
        <v>2</v>
      </c>
      <c r="L480" s="0" t="s">
        <v>3607</v>
      </c>
      <c r="M480" s="0" t="s">
        <v>3608</v>
      </c>
      <c r="N480" s="0" t="s">
        <v>3609</v>
      </c>
      <c r="S480" s="0" t="s">
        <v>3610</v>
      </c>
      <c r="U480" s="0" t="s">
        <v>3581</v>
      </c>
      <c r="Z480" s="0" t="n">
        <v>1</v>
      </c>
      <c r="AC480" s="0" t="s">
        <v>3581</v>
      </c>
      <c r="AO480" s="0" t="n">
        <v>4</v>
      </c>
    </row>
    <row r="481" customFormat="false" ht="15" hidden="true" customHeight="false" outlineLevel="0" collapsed="false">
      <c r="A481" s="0" t="s">
        <v>3611</v>
      </c>
      <c r="B481" s="0" t="s">
        <v>3612</v>
      </c>
      <c r="C481" s="0" t="s">
        <v>54</v>
      </c>
      <c r="E481" s="2" t="n">
        <v>45838.4283615857</v>
      </c>
      <c r="F481" s="2" t="n">
        <v>45840.0842121875</v>
      </c>
      <c r="G481" s="0" t="s">
        <v>56</v>
      </c>
      <c r="K481" s="0" t="n">
        <v>0</v>
      </c>
      <c r="L481" s="0" t="s">
        <v>3613</v>
      </c>
      <c r="M481" s="0" t="s">
        <v>3614</v>
      </c>
      <c r="N481" s="0" t="s">
        <v>3615</v>
      </c>
      <c r="S481" s="0" t="s">
        <v>3616</v>
      </c>
      <c r="U481" s="0" t="s">
        <v>3581</v>
      </c>
      <c r="Z481" s="0" t="n">
        <v>2</v>
      </c>
      <c r="AC481" s="0" t="s">
        <v>3581</v>
      </c>
      <c r="AO481" s="0" t="n">
        <v>4</v>
      </c>
    </row>
    <row r="482" customFormat="false" ht="15" hidden="true" customHeight="false" outlineLevel="0" collapsed="false">
      <c r="A482" s="0" t="s">
        <v>3617</v>
      </c>
      <c r="B482" s="0" t="s">
        <v>3618</v>
      </c>
      <c r="C482" s="0" t="s">
        <v>54</v>
      </c>
      <c r="E482" s="2" t="n">
        <v>45838.3895260764</v>
      </c>
      <c r="F482" s="2" t="n">
        <v>45840.0842466667</v>
      </c>
      <c r="G482" s="0" t="s">
        <v>106</v>
      </c>
      <c r="K482" s="0" t="n">
        <v>0</v>
      </c>
      <c r="L482" s="0" t="s">
        <v>3619</v>
      </c>
      <c r="M482" s="0" t="s">
        <v>3620</v>
      </c>
      <c r="N482" s="0" t="s">
        <v>3621</v>
      </c>
      <c r="S482" s="0" t="s">
        <v>3622</v>
      </c>
      <c r="U482" s="0" t="s">
        <v>3581</v>
      </c>
      <c r="Z482" s="0" t="n">
        <v>2</v>
      </c>
      <c r="AC482" s="0" t="s">
        <v>3581</v>
      </c>
      <c r="AO482" s="0" t="n">
        <v>4</v>
      </c>
    </row>
    <row r="483" customFormat="false" ht="58.4" hidden="false" customHeight="false" outlineLevel="0" collapsed="false">
      <c r="A483" s="0" t="s">
        <v>3623</v>
      </c>
      <c r="B483" s="0" t="s">
        <v>3624</v>
      </c>
      <c r="C483" s="0" t="s">
        <v>264</v>
      </c>
      <c r="D483" s="3" t="s">
        <v>3625</v>
      </c>
      <c r="E483" s="2" t="n">
        <v>45838.3563640972</v>
      </c>
      <c r="F483" s="2" t="n">
        <v>45860.3546582407</v>
      </c>
      <c r="G483" s="0" t="s">
        <v>63</v>
      </c>
      <c r="I483" s="0" t="s">
        <v>79</v>
      </c>
      <c r="K483" s="0" t="n">
        <v>0</v>
      </c>
      <c r="L483" s="0" t="s">
        <v>3626</v>
      </c>
      <c r="M483" s="0" t="s">
        <v>3627</v>
      </c>
      <c r="N483" s="0" t="s">
        <v>3628</v>
      </c>
      <c r="S483" s="0" t="s">
        <v>3629</v>
      </c>
      <c r="Y483" s="0" t="s">
        <v>83</v>
      </c>
      <c r="AC483" s="0" t="s">
        <v>3581</v>
      </c>
      <c r="AG483" s="0" t="s">
        <v>792</v>
      </c>
      <c r="AH483" s="0" t="s">
        <v>3630</v>
      </c>
      <c r="AI483" s="0" t="s">
        <v>881</v>
      </c>
      <c r="AJ483" s="0" t="s">
        <v>1526</v>
      </c>
      <c r="AK483" s="0" t="s">
        <v>1940</v>
      </c>
      <c r="AL483" s="0" t="s">
        <v>2504</v>
      </c>
      <c r="AO483" s="0" t="n">
        <v>13</v>
      </c>
      <c r="AP483" s="0" t="n">
        <v>0</v>
      </c>
      <c r="AS483" s="4" t="n">
        <f aca="false">IF(ISBLANK(AG483),"",AG483/86400000 + DATE(1970,1,1))</f>
        <v>45841.0833333333</v>
      </c>
    </row>
    <row r="484" customFormat="false" ht="15" hidden="true" customHeight="false" outlineLevel="0" collapsed="false">
      <c r="A484" s="0" t="s">
        <v>3631</v>
      </c>
      <c r="B484" s="0" t="s">
        <v>3632</v>
      </c>
      <c r="C484" s="0" t="s">
        <v>54</v>
      </c>
      <c r="E484" s="2" t="n">
        <v>45838.3377239931</v>
      </c>
      <c r="F484" s="2" t="n">
        <v>45853.0837541551</v>
      </c>
      <c r="G484" s="0" t="s">
        <v>56</v>
      </c>
      <c r="I484" s="0" t="s">
        <v>79</v>
      </c>
      <c r="K484" s="0" t="n">
        <v>0</v>
      </c>
      <c r="L484" s="0" t="s">
        <v>3633</v>
      </c>
      <c r="M484" s="0" t="s">
        <v>3634</v>
      </c>
      <c r="N484" s="0" t="s">
        <v>3635</v>
      </c>
      <c r="S484" s="0" t="s">
        <v>3636</v>
      </c>
      <c r="T484" s="0" t="s">
        <v>3637</v>
      </c>
      <c r="U484" s="0" t="s">
        <v>3581</v>
      </c>
      <c r="Y484" s="0" t="s">
        <v>83</v>
      </c>
      <c r="Z484" s="0" t="n">
        <v>2</v>
      </c>
      <c r="AC484" s="0" t="s">
        <v>3581</v>
      </c>
      <c r="AG484" s="0" t="s">
        <v>581</v>
      </c>
      <c r="AH484" s="0" t="s">
        <v>3638</v>
      </c>
      <c r="AI484" s="0" t="s">
        <v>85</v>
      </c>
      <c r="AO484" s="0" t="n">
        <v>6</v>
      </c>
    </row>
    <row r="485" customFormat="false" ht="81.3" hidden="false" customHeight="false" outlineLevel="0" collapsed="false">
      <c r="A485" s="0" t="s">
        <v>3639</v>
      </c>
      <c r="B485" s="0" t="s">
        <v>3640</v>
      </c>
      <c r="C485" s="0" t="s">
        <v>264</v>
      </c>
      <c r="D485" s="3" t="s">
        <v>3641</v>
      </c>
      <c r="E485" s="2" t="n">
        <v>45838.2826607176</v>
      </c>
      <c r="F485" s="2" t="n">
        <v>45882.320493588</v>
      </c>
      <c r="G485" s="0" t="s">
        <v>63</v>
      </c>
      <c r="I485" s="0" t="s">
        <v>79</v>
      </c>
      <c r="K485" s="0" t="n">
        <v>0</v>
      </c>
      <c r="L485" s="0" t="s">
        <v>3642</v>
      </c>
      <c r="M485" s="0" t="s">
        <v>3643</v>
      </c>
      <c r="N485" s="0" t="s">
        <v>3644</v>
      </c>
      <c r="S485" s="0" t="s">
        <v>3645</v>
      </c>
      <c r="Y485" s="0" t="s">
        <v>83</v>
      </c>
      <c r="AC485" s="0" t="s">
        <v>3581</v>
      </c>
      <c r="AG485" s="0" t="s">
        <v>3454</v>
      </c>
      <c r="AH485" s="0" t="s">
        <v>3646</v>
      </c>
      <c r="AI485" s="0" t="s">
        <v>189</v>
      </c>
      <c r="AJ485" s="0" t="s">
        <v>69</v>
      </c>
      <c r="AK485" s="0" t="s">
        <v>3647</v>
      </c>
      <c r="AL485" s="0" t="s">
        <v>3648</v>
      </c>
      <c r="AO485" s="0" t="n">
        <v>13</v>
      </c>
      <c r="AS485" s="4" t="n">
        <f aca="false">IF(ISBLANK(AG485),"",AG485/86400000 + DATE(1970,1,1))</f>
        <v>45840.0833333333</v>
      </c>
    </row>
    <row r="486" customFormat="false" ht="172.85" hidden="false" customHeight="false" outlineLevel="0" collapsed="false">
      <c r="A486" s="0" t="s">
        <v>3649</v>
      </c>
      <c r="B486" s="0" t="s">
        <v>3650</v>
      </c>
      <c r="C486" s="0" t="s">
        <v>264</v>
      </c>
      <c r="D486" s="3" t="s">
        <v>3651</v>
      </c>
      <c r="E486" s="2" t="n">
        <v>45835.5647596412</v>
      </c>
      <c r="F486" s="2" t="n">
        <v>45860.3537770949</v>
      </c>
      <c r="G486" s="0" t="s">
        <v>106</v>
      </c>
      <c r="I486" s="0" t="s">
        <v>79</v>
      </c>
      <c r="L486" s="0" t="s">
        <v>3652</v>
      </c>
      <c r="M486" s="0" t="s">
        <v>3653</v>
      </c>
      <c r="N486" s="0" t="s">
        <v>3654</v>
      </c>
      <c r="P486" s="0" t="s">
        <v>3652</v>
      </c>
      <c r="S486" s="0" t="s">
        <v>3655</v>
      </c>
      <c r="U486" s="0" t="s">
        <v>3656</v>
      </c>
      <c r="X486" s="0" t="s">
        <v>79</v>
      </c>
      <c r="Y486" s="0" t="s">
        <v>83</v>
      </c>
      <c r="AC486" s="0" t="s">
        <v>3656</v>
      </c>
      <c r="AG486" s="0" t="s">
        <v>3656</v>
      </c>
      <c r="AH486" s="0" t="s">
        <v>3657</v>
      </c>
      <c r="AI486" s="0" t="s">
        <v>127</v>
      </c>
      <c r="AJ486" s="0" t="s">
        <v>1930</v>
      </c>
      <c r="AK486" s="0" t="s">
        <v>999</v>
      </c>
      <c r="AL486" s="0" t="s">
        <v>999</v>
      </c>
      <c r="AO486" s="0" t="n">
        <v>13</v>
      </c>
      <c r="AP486" s="0" t="n">
        <v>1</v>
      </c>
      <c r="AS486" s="4" t="n">
        <f aca="false">IF(ISBLANK(AG486),"",AG486/86400000 + DATE(1970,1,1))</f>
        <v>45835.0833333333</v>
      </c>
    </row>
    <row r="487" customFormat="false" ht="15" hidden="true" customHeight="false" outlineLevel="0" collapsed="false">
      <c r="A487" s="0" t="s">
        <v>3658</v>
      </c>
      <c r="B487" s="0" t="s">
        <v>3659</v>
      </c>
      <c r="C487" s="0" t="s">
        <v>54</v>
      </c>
      <c r="E487" s="2" t="n">
        <v>45835.542719375</v>
      </c>
      <c r="F487" s="2" t="n">
        <v>45837.0837310995</v>
      </c>
      <c r="G487" s="0" t="s">
        <v>56</v>
      </c>
      <c r="K487" s="0" t="n">
        <v>0</v>
      </c>
      <c r="L487" s="0" t="s">
        <v>3660</v>
      </c>
      <c r="M487" s="0" t="s">
        <v>3661</v>
      </c>
      <c r="N487" s="0" t="s">
        <v>3662</v>
      </c>
      <c r="S487" s="0" t="s">
        <v>3663</v>
      </c>
      <c r="U487" s="0" t="s">
        <v>3656</v>
      </c>
      <c r="Z487" s="0" t="n">
        <v>7</v>
      </c>
      <c r="AC487" s="0" t="s">
        <v>3656</v>
      </c>
      <c r="AO487" s="0" t="n">
        <v>4</v>
      </c>
    </row>
    <row r="488" customFormat="false" ht="15" hidden="true" customHeight="false" outlineLevel="0" collapsed="false">
      <c r="A488" s="0" t="s">
        <v>3664</v>
      </c>
      <c r="B488" s="0" t="s">
        <v>3665</v>
      </c>
      <c r="C488" s="0" t="s">
        <v>54</v>
      </c>
      <c r="E488" s="2" t="n">
        <v>45835.5036786806</v>
      </c>
      <c r="F488" s="2" t="n">
        <v>45837.0837479745</v>
      </c>
      <c r="G488" s="0" t="s">
        <v>106</v>
      </c>
      <c r="K488" s="0" t="n">
        <v>0</v>
      </c>
      <c r="L488" s="0" t="s">
        <v>3666</v>
      </c>
      <c r="M488" s="0" t="s">
        <v>3667</v>
      </c>
      <c r="N488" s="0" t="s">
        <v>3668</v>
      </c>
      <c r="S488" s="0" t="s">
        <v>3669</v>
      </c>
      <c r="U488" s="0" t="s">
        <v>3656</v>
      </c>
      <c r="AC488" s="0" t="s">
        <v>3656</v>
      </c>
      <c r="AO488" s="0" t="n">
        <v>4</v>
      </c>
    </row>
    <row r="489" customFormat="false" ht="92.75" hidden="true" customHeight="false" outlineLevel="0" collapsed="false">
      <c r="A489" s="0" t="s">
        <v>3670</v>
      </c>
      <c r="B489" s="0" t="s">
        <v>3671</v>
      </c>
      <c r="C489" s="0" t="s">
        <v>54</v>
      </c>
      <c r="D489" s="3" t="s">
        <v>3672</v>
      </c>
      <c r="E489" s="2" t="n">
        <v>45835.4898361574</v>
      </c>
      <c r="F489" s="2" t="n">
        <v>45875.2971480556</v>
      </c>
      <c r="G489" s="0" t="s">
        <v>63</v>
      </c>
      <c r="I489" s="0" t="s">
        <v>79</v>
      </c>
      <c r="K489" s="0" t="n">
        <v>0</v>
      </c>
      <c r="L489" s="0" t="s">
        <v>3673</v>
      </c>
      <c r="M489" s="0" t="s">
        <v>3674</v>
      </c>
      <c r="N489" s="0" t="s">
        <v>3675</v>
      </c>
      <c r="S489" s="0" t="s">
        <v>3676</v>
      </c>
      <c r="Y489" s="0" t="s">
        <v>83</v>
      </c>
      <c r="AC489" s="0" t="s">
        <v>3656</v>
      </c>
      <c r="AG489" s="0" t="s">
        <v>581</v>
      </c>
      <c r="AH489" s="0" t="s">
        <v>3677</v>
      </c>
      <c r="AI489" s="0" t="s">
        <v>894</v>
      </c>
      <c r="AO489" s="0" t="n">
        <v>7</v>
      </c>
    </row>
    <row r="490" customFormat="false" ht="15" hidden="true" customHeight="false" outlineLevel="0" collapsed="false">
      <c r="A490" s="0" t="s">
        <v>3678</v>
      </c>
      <c r="B490" s="0" t="s">
        <v>3679</v>
      </c>
      <c r="C490" s="0" t="s">
        <v>54</v>
      </c>
      <c r="E490" s="2" t="n">
        <v>45835.4486103357</v>
      </c>
      <c r="F490" s="2" t="n">
        <v>45837.0837305556</v>
      </c>
      <c r="G490" s="0" t="s">
        <v>400</v>
      </c>
      <c r="K490" s="0" t="n">
        <v>0</v>
      </c>
      <c r="L490" s="0" t="s">
        <v>3680</v>
      </c>
      <c r="M490" s="0" t="s">
        <v>3681</v>
      </c>
      <c r="N490" s="0" t="s">
        <v>3682</v>
      </c>
      <c r="S490" s="0" t="s">
        <v>3683</v>
      </c>
      <c r="T490" s="0" t="s">
        <v>3684</v>
      </c>
      <c r="U490" s="0" t="s">
        <v>3656</v>
      </c>
      <c r="Z490" s="0" t="n">
        <v>5</v>
      </c>
      <c r="AC490" s="0" t="s">
        <v>3656</v>
      </c>
      <c r="AO490" s="0" t="n">
        <v>4</v>
      </c>
    </row>
    <row r="491" customFormat="false" ht="15" hidden="true" customHeight="false" outlineLevel="0" collapsed="false">
      <c r="A491" s="0" t="s">
        <v>3685</v>
      </c>
      <c r="B491" s="0" t="s">
        <v>3686</v>
      </c>
      <c r="C491" s="0" t="s">
        <v>54</v>
      </c>
      <c r="E491" s="2" t="n">
        <v>45835.4386990278</v>
      </c>
      <c r="F491" s="2" t="n">
        <v>45855.0839252778</v>
      </c>
      <c r="G491" s="0" t="s">
        <v>63</v>
      </c>
      <c r="I491" s="0" t="s">
        <v>79</v>
      </c>
      <c r="K491" s="0" t="n">
        <v>0</v>
      </c>
      <c r="L491" s="0" t="s">
        <v>3687</v>
      </c>
      <c r="M491" s="0" t="s">
        <v>3688</v>
      </c>
      <c r="N491" s="0" t="s">
        <v>3689</v>
      </c>
      <c r="S491" s="0" t="s">
        <v>3690</v>
      </c>
      <c r="Y491" s="0" t="s">
        <v>83</v>
      </c>
      <c r="AC491" s="0" t="s">
        <v>3656</v>
      </c>
      <c r="AG491" s="0" t="s">
        <v>792</v>
      </c>
      <c r="AH491" s="0" t="s">
        <v>3691</v>
      </c>
      <c r="AI491" s="0" t="s">
        <v>641</v>
      </c>
      <c r="AO491" s="0" t="n">
        <v>6</v>
      </c>
    </row>
    <row r="492" customFormat="false" ht="92.75" hidden="false" customHeight="false" outlineLevel="0" collapsed="false">
      <c r="A492" s="0" t="s">
        <v>3692</v>
      </c>
      <c r="B492" s="0" t="s">
        <v>3693</v>
      </c>
      <c r="C492" s="0" t="s">
        <v>264</v>
      </c>
      <c r="D492" s="3" t="s">
        <v>3694</v>
      </c>
      <c r="E492" s="2" t="n">
        <v>45835.4132305324</v>
      </c>
      <c r="F492" s="2" t="n">
        <v>45854.574973044</v>
      </c>
      <c r="G492" s="0" t="s">
        <v>106</v>
      </c>
      <c r="I492" s="0" t="s">
        <v>79</v>
      </c>
      <c r="K492" s="0" t="n">
        <v>1</v>
      </c>
      <c r="L492" s="0" t="s">
        <v>3695</v>
      </c>
      <c r="M492" s="0" t="s">
        <v>3696</v>
      </c>
      <c r="N492" s="0" t="s">
        <v>3697</v>
      </c>
      <c r="S492" s="0" t="s">
        <v>3698</v>
      </c>
      <c r="T492" s="0" t="s">
        <v>3699</v>
      </c>
      <c r="Y492" s="0" t="s">
        <v>83</v>
      </c>
      <c r="Z492" s="0" t="n">
        <v>2</v>
      </c>
      <c r="AB492" s="0" t="s">
        <v>1784</v>
      </c>
      <c r="AC492" s="0" t="s">
        <v>3581</v>
      </c>
      <c r="AG492" s="0" t="s">
        <v>3581</v>
      </c>
      <c r="AH492" s="0" t="s">
        <v>3700</v>
      </c>
      <c r="AI492" s="0" t="s">
        <v>127</v>
      </c>
      <c r="AJ492" s="0" t="s">
        <v>1930</v>
      </c>
      <c r="AO492" s="0" t="n">
        <v>13</v>
      </c>
      <c r="AP492" s="0" t="n">
        <v>0</v>
      </c>
      <c r="AS492" s="4" t="n">
        <f aca="false">IF(ISBLANK(AG492),"",AG492/86400000 + DATE(1970,1,1))</f>
        <v>45838.0833333333</v>
      </c>
    </row>
    <row r="493" customFormat="false" ht="15" hidden="true" customHeight="false" outlineLevel="0" collapsed="false">
      <c r="A493" s="0" t="s">
        <v>3701</v>
      </c>
      <c r="B493" s="0" t="s">
        <v>3702</v>
      </c>
      <c r="C493" s="0" t="s">
        <v>54</v>
      </c>
      <c r="E493" s="2" t="n">
        <v>45835.4111606829</v>
      </c>
      <c r="F493" s="2" t="n">
        <v>45837.0837517361</v>
      </c>
      <c r="G493" s="0" t="s">
        <v>106</v>
      </c>
      <c r="K493" s="0" t="n">
        <v>0</v>
      </c>
      <c r="L493" s="0" t="s">
        <v>3703</v>
      </c>
      <c r="M493" s="0" t="s">
        <v>3704</v>
      </c>
      <c r="N493" s="0" t="s">
        <v>3705</v>
      </c>
      <c r="S493" s="0" t="s">
        <v>3706</v>
      </c>
      <c r="U493" s="0" t="s">
        <v>3656</v>
      </c>
      <c r="AC493" s="0" t="s">
        <v>3656</v>
      </c>
      <c r="AO493" s="0" t="n">
        <v>4</v>
      </c>
    </row>
    <row r="494" customFormat="false" ht="58.4" hidden="false" customHeight="false" outlineLevel="0" collapsed="false">
      <c r="A494" s="0" t="s">
        <v>3707</v>
      </c>
      <c r="B494" s="0" t="s">
        <v>3708</v>
      </c>
      <c r="C494" s="0" t="s">
        <v>264</v>
      </c>
      <c r="D494" s="3" t="s">
        <v>3709</v>
      </c>
      <c r="E494" s="2" t="n">
        <v>45835.3510056829</v>
      </c>
      <c r="F494" s="2" t="n">
        <v>45880.4177382986</v>
      </c>
      <c r="G494" s="0" t="s">
        <v>63</v>
      </c>
      <c r="I494" s="0" t="s">
        <v>79</v>
      </c>
      <c r="K494" s="0" t="n">
        <v>0</v>
      </c>
      <c r="L494" s="0" t="s">
        <v>3710</v>
      </c>
      <c r="M494" s="0" t="s">
        <v>3711</v>
      </c>
      <c r="N494" s="0" t="s">
        <v>3712</v>
      </c>
      <c r="S494" s="0" t="s">
        <v>3713</v>
      </c>
      <c r="Y494" s="0" t="s">
        <v>83</v>
      </c>
      <c r="AC494" s="0" t="s">
        <v>3656</v>
      </c>
      <c r="AD494" s="0" t="s">
        <v>3714</v>
      </c>
      <c r="AG494" s="0" t="s">
        <v>3581</v>
      </c>
      <c r="AH494" s="0" t="s">
        <v>3715</v>
      </c>
      <c r="AI494" s="0" t="s">
        <v>881</v>
      </c>
      <c r="AJ494" s="0" t="s">
        <v>530</v>
      </c>
      <c r="AK494" s="0" t="s">
        <v>3716</v>
      </c>
      <c r="AL494" s="0" t="s">
        <v>3717</v>
      </c>
      <c r="AO494" s="0" t="n">
        <v>13</v>
      </c>
      <c r="AP494" s="0" t="n">
        <v>0</v>
      </c>
      <c r="AS494" s="4" t="n">
        <f aca="false">IF(ISBLANK(AG494),"",AG494/86400000 + DATE(1970,1,1))</f>
        <v>45838.0833333333</v>
      </c>
    </row>
    <row r="495" customFormat="false" ht="15" hidden="true" customHeight="false" outlineLevel="0" collapsed="false">
      <c r="A495" s="0" t="s">
        <v>3718</v>
      </c>
      <c r="B495" s="0" t="s">
        <v>3719</v>
      </c>
      <c r="C495" s="0" t="s">
        <v>54</v>
      </c>
      <c r="E495" s="2" t="n">
        <v>45835.3365003704</v>
      </c>
      <c r="F495" s="2" t="n">
        <v>45840.0840330324</v>
      </c>
      <c r="G495" s="0" t="s">
        <v>56</v>
      </c>
      <c r="L495" s="0" t="s">
        <v>3720</v>
      </c>
      <c r="M495" s="0" t="s">
        <v>3721</v>
      </c>
      <c r="N495" s="0" t="s">
        <v>3722</v>
      </c>
      <c r="S495" s="0" t="s">
        <v>3723</v>
      </c>
      <c r="T495" s="0" t="s">
        <v>3724</v>
      </c>
      <c r="AC495" s="0" t="s">
        <v>3581</v>
      </c>
      <c r="AO495" s="0" t="n">
        <v>4</v>
      </c>
    </row>
    <row r="496" customFormat="false" ht="15" hidden="true" customHeight="false" outlineLevel="0" collapsed="false">
      <c r="A496" s="0" t="s">
        <v>3725</v>
      </c>
      <c r="B496" s="0" t="s">
        <v>3726</v>
      </c>
      <c r="C496" s="0" t="s">
        <v>54</v>
      </c>
      <c r="E496" s="2" t="n">
        <v>45835.3348122222</v>
      </c>
      <c r="F496" s="2" t="n">
        <v>45861.0841146759</v>
      </c>
      <c r="G496" s="0" t="s">
        <v>63</v>
      </c>
      <c r="I496" s="0" t="s">
        <v>79</v>
      </c>
      <c r="K496" s="0" t="n">
        <v>0</v>
      </c>
      <c r="L496" s="0" t="s">
        <v>3727</v>
      </c>
      <c r="M496" s="0" t="s">
        <v>3728</v>
      </c>
      <c r="N496" s="0" t="s">
        <v>3729</v>
      </c>
      <c r="S496" s="0" t="s">
        <v>3730</v>
      </c>
      <c r="Y496" s="0" t="s">
        <v>83</v>
      </c>
      <c r="AC496" s="0" t="s">
        <v>3656</v>
      </c>
      <c r="AG496" s="0" t="s">
        <v>3121</v>
      </c>
      <c r="AH496" s="0" t="s">
        <v>3731</v>
      </c>
      <c r="AI496" s="0" t="s">
        <v>669</v>
      </c>
      <c r="AO496" s="0" t="n">
        <v>6</v>
      </c>
    </row>
    <row r="497" customFormat="false" ht="161.4" hidden="false" customHeight="false" outlineLevel="0" collapsed="false">
      <c r="A497" s="0" t="s">
        <v>3732</v>
      </c>
      <c r="B497" s="0" t="s">
        <v>3733</v>
      </c>
      <c r="C497" s="0" t="s">
        <v>264</v>
      </c>
      <c r="D497" s="3" t="s">
        <v>3734</v>
      </c>
      <c r="E497" s="2" t="n">
        <v>45834.5716254977</v>
      </c>
      <c r="F497" s="2" t="n">
        <v>45874.5100320486</v>
      </c>
      <c r="G497" s="0" t="s">
        <v>63</v>
      </c>
      <c r="I497" s="0" t="s">
        <v>79</v>
      </c>
      <c r="K497" s="0" t="n">
        <v>0</v>
      </c>
      <c r="L497" s="0" t="s">
        <v>3735</v>
      </c>
      <c r="M497" s="0" t="s">
        <v>3736</v>
      </c>
      <c r="N497" s="0" t="s">
        <v>3737</v>
      </c>
      <c r="S497" s="0" t="s">
        <v>3738</v>
      </c>
      <c r="Y497" s="0" t="s">
        <v>83</v>
      </c>
      <c r="AC497" s="0" t="s">
        <v>3739</v>
      </c>
      <c r="AD497" s="0" t="s">
        <v>3740</v>
      </c>
      <c r="AG497" s="0" t="s">
        <v>3581</v>
      </c>
      <c r="AH497" s="0" t="s">
        <v>3741</v>
      </c>
      <c r="AI497" s="0" t="s">
        <v>894</v>
      </c>
      <c r="AJ497" s="0" t="s">
        <v>3207</v>
      </c>
      <c r="AK497" s="0" t="s">
        <v>669</v>
      </c>
      <c r="AL497" s="0" t="s">
        <v>450</v>
      </c>
      <c r="AO497" s="0" t="n">
        <v>13</v>
      </c>
      <c r="AP497" s="0" t="n">
        <v>0</v>
      </c>
      <c r="AS497" s="4" t="n">
        <f aca="false">IF(ISBLANK(AG497),"",AG497/86400000 + DATE(1970,1,1))</f>
        <v>45838.0833333333</v>
      </c>
    </row>
    <row r="498" customFormat="false" ht="81.3" hidden="true" customHeight="false" outlineLevel="0" collapsed="false">
      <c r="A498" s="0" t="s">
        <v>3742</v>
      </c>
      <c r="B498" s="0" t="s">
        <v>3743</v>
      </c>
      <c r="C498" s="0" t="s">
        <v>54</v>
      </c>
      <c r="D498" s="3" t="s">
        <v>3744</v>
      </c>
      <c r="E498" s="2" t="n">
        <v>45834.5579910648</v>
      </c>
      <c r="F498" s="2" t="n">
        <v>45874.440416412</v>
      </c>
      <c r="G498" s="0" t="s">
        <v>63</v>
      </c>
      <c r="I498" s="0" t="s">
        <v>79</v>
      </c>
      <c r="K498" s="0" t="n">
        <v>0</v>
      </c>
      <c r="L498" s="0" t="s">
        <v>3745</v>
      </c>
      <c r="M498" s="0" t="s">
        <v>3746</v>
      </c>
      <c r="N498" s="0" t="s">
        <v>3747</v>
      </c>
      <c r="S498" s="0" t="s">
        <v>3748</v>
      </c>
      <c r="Y498" s="0" t="s">
        <v>83</v>
      </c>
      <c r="AC498" s="0" t="s">
        <v>3739</v>
      </c>
      <c r="AG498" s="0" t="s">
        <v>581</v>
      </c>
      <c r="AH498" s="0" t="s">
        <v>3749</v>
      </c>
      <c r="AI498" s="0" t="s">
        <v>272</v>
      </c>
      <c r="AO498" s="0" t="n">
        <v>7</v>
      </c>
    </row>
    <row r="499" customFormat="false" ht="15" hidden="true" customHeight="false" outlineLevel="0" collapsed="false">
      <c r="A499" s="0" t="s">
        <v>3750</v>
      </c>
      <c r="B499" s="0" t="s">
        <v>3751</v>
      </c>
      <c r="C499" s="0" t="s">
        <v>54</v>
      </c>
      <c r="E499" s="2" t="n">
        <v>45834.5531287153</v>
      </c>
      <c r="F499" s="2" t="n">
        <v>45869.355673588</v>
      </c>
      <c r="G499" s="0" t="s">
        <v>63</v>
      </c>
      <c r="I499" s="0" t="s">
        <v>79</v>
      </c>
      <c r="K499" s="0" t="n">
        <v>0</v>
      </c>
      <c r="L499" s="0" t="s">
        <v>3752</v>
      </c>
      <c r="M499" s="0" t="s">
        <v>3753</v>
      </c>
      <c r="N499" s="0" t="s">
        <v>3754</v>
      </c>
      <c r="S499" s="0" t="s">
        <v>3755</v>
      </c>
      <c r="Y499" s="0" t="s">
        <v>83</v>
      </c>
      <c r="AC499" s="0" t="s">
        <v>3739</v>
      </c>
      <c r="AG499" s="0" t="s">
        <v>583</v>
      </c>
      <c r="AH499" s="0" t="s">
        <v>3756</v>
      </c>
      <c r="AI499" s="0" t="s">
        <v>3716</v>
      </c>
      <c r="AO499" s="0" t="n">
        <v>5</v>
      </c>
    </row>
    <row r="500" customFormat="false" ht="15" hidden="true" customHeight="false" outlineLevel="0" collapsed="false">
      <c r="A500" s="0" t="s">
        <v>3757</v>
      </c>
      <c r="B500" s="0" t="s">
        <v>3758</v>
      </c>
      <c r="C500" s="0" t="s">
        <v>54</v>
      </c>
      <c r="E500" s="2" t="n">
        <v>45834.5421719792</v>
      </c>
      <c r="F500" s="2" t="n">
        <v>45836.0835682639</v>
      </c>
      <c r="G500" s="0" t="s">
        <v>56</v>
      </c>
      <c r="K500" s="0" t="n">
        <v>0</v>
      </c>
      <c r="L500" s="0" t="s">
        <v>3759</v>
      </c>
      <c r="M500" s="0" t="s">
        <v>3760</v>
      </c>
      <c r="N500" s="0" t="s">
        <v>3761</v>
      </c>
      <c r="S500" s="0" t="s">
        <v>3762</v>
      </c>
      <c r="U500" s="0" t="s">
        <v>3739</v>
      </c>
      <c r="Z500" s="0" t="n">
        <v>2</v>
      </c>
      <c r="AC500" s="0" t="s">
        <v>3739</v>
      </c>
      <c r="AO500" s="0" t="n">
        <v>4</v>
      </c>
    </row>
    <row r="501" customFormat="false" ht="92.75" hidden="true" customHeight="false" outlineLevel="0" collapsed="false">
      <c r="A501" s="0" t="s">
        <v>3763</v>
      </c>
      <c r="B501" s="0" t="s">
        <v>3764</v>
      </c>
      <c r="C501" s="0" t="s">
        <v>54</v>
      </c>
      <c r="D501" s="3" t="s">
        <v>3765</v>
      </c>
      <c r="E501" s="2" t="n">
        <v>45834.5183576852</v>
      </c>
      <c r="F501" s="2" t="n">
        <v>45875.4364748032</v>
      </c>
      <c r="G501" s="0" t="s">
        <v>56</v>
      </c>
      <c r="I501" s="0" t="s">
        <v>79</v>
      </c>
      <c r="K501" s="0" t="n">
        <v>0</v>
      </c>
      <c r="L501" s="0" t="s">
        <v>3766</v>
      </c>
      <c r="M501" s="0" t="s">
        <v>3767</v>
      </c>
      <c r="N501" s="0" t="s">
        <v>3768</v>
      </c>
      <c r="S501" s="0" t="s">
        <v>3769</v>
      </c>
      <c r="T501" s="0" t="s">
        <v>3770</v>
      </c>
      <c r="U501" s="0" t="s">
        <v>3739</v>
      </c>
      <c r="Y501" s="0" t="s">
        <v>83</v>
      </c>
      <c r="Z501" s="0" t="n">
        <v>2</v>
      </c>
      <c r="AC501" s="0" t="s">
        <v>3739</v>
      </c>
      <c r="AG501" s="0" t="s">
        <v>3771</v>
      </c>
      <c r="AH501" s="0" t="s">
        <v>3772</v>
      </c>
      <c r="AI501" s="0" t="s">
        <v>189</v>
      </c>
      <c r="AO501" s="0" t="n">
        <v>7</v>
      </c>
    </row>
    <row r="502" customFormat="false" ht="46.95" hidden="true" customHeight="false" outlineLevel="0" collapsed="false">
      <c r="A502" s="0" t="s">
        <v>3773</v>
      </c>
      <c r="B502" s="0" t="s">
        <v>3774</v>
      </c>
      <c r="C502" s="0" t="s">
        <v>54</v>
      </c>
      <c r="D502" s="3" t="s">
        <v>3775</v>
      </c>
      <c r="E502" s="2" t="n">
        <v>45834.513098831</v>
      </c>
      <c r="F502" s="2" t="n">
        <v>45836.083860081</v>
      </c>
      <c r="G502" s="0" t="s">
        <v>400</v>
      </c>
      <c r="K502" s="0" t="n">
        <v>1</v>
      </c>
      <c r="L502" s="0" t="s">
        <v>3776</v>
      </c>
      <c r="M502" s="0" t="s">
        <v>3777</v>
      </c>
      <c r="N502" s="0" t="s">
        <v>3778</v>
      </c>
      <c r="S502" s="0" t="s">
        <v>3779</v>
      </c>
      <c r="T502" s="0" t="s">
        <v>3780</v>
      </c>
      <c r="U502" s="0" t="s">
        <v>3739</v>
      </c>
      <c r="Z502" s="0" t="n">
        <v>2</v>
      </c>
      <c r="AB502" s="0" t="s">
        <v>3160</v>
      </c>
      <c r="AC502" s="0" t="s">
        <v>3739</v>
      </c>
      <c r="AO502" s="0" t="n">
        <v>4</v>
      </c>
    </row>
    <row r="503" customFormat="false" ht="15" hidden="true" customHeight="false" outlineLevel="0" collapsed="false">
      <c r="A503" s="0" t="s">
        <v>3781</v>
      </c>
      <c r="B503" s="0" t="s">
        <v>3782</v>
      </c>
      <c r="C503" s="0" t="s">
        <v>54</v>
      </c>
      <c r="E503" s="2" t="n">
        <v>45834.4572627083</v>
      </c>
      <c r="F503" s="2" t="n">
        <v>45867.0835417477</v>
      </c>
      <c r="G503" s="0" t="s">
        <v>56</v>
      </c>
      <c r="I503" s="0" t="s">
        <v>79</v>
      </c>
      <c r="K503" s="0" t="n">
        <v>0</v>
      </c>
      <c r="L503" s="0" t="s">
        <v>3783</v>
      </c>
      <c r="M503" s="0" t="s">
        <v>3784</v>
      </c>
      <c r="N503" s="0" t="s">
        <v>3785</v>
      </c>
      <c r="S503" s="0" t="s">
        <v>3786</v>
      </c>
      <c r="U503" s="0" t="s">
        <v>3739</v>
      </c>
      <c r="Y503" s="0" t="s">
        <v>83</v>
      </c>
      <c r="Z503" s="0" t="n">
        <v>5</v>
      </c>
      <c r="AC503" s="0" t="s">
        <v>3739</v>
      </c>
      <c r="AG503" s="0" t="s">
        <v>2164</v>
      </c>
      <c r="AH503" s="0" t="s">
        <v>3787</v>
      </c>
      <c r="AI503" s="0" t="s">
        <v>999</v>
      </c>
      <c r="AO503" s="0" t="n">
        <v>6</v>
      </c>
    </row>
    <row r="504" customFormat="false" ht="15" hidden="true" customHeight="false" outlineLevel="0" collapsed="false">
      <c r="A504" s="0" t="s">
        <v>3788</v>
      </c>
      <c r="B504" s="0" t="s">
        <v>3789</v>
      </c>
      <c r="C504" s="0" t="s">
        <v>54</v>
      </c>
      <c r="E504" s="2" t="n">
        <v>45834.440743912</v>
      </c>
      <c r="F504" s="2" t="n">
        <v>45836.0837756482</v>
      </c>
      <c r="G504" s="0" t="s">
        <v>56</v>
      </c>
      <c r="K504" s="0" t="n">
        <v>0</v>
      </c>
      <c r="L504" s="0" t="s">
        <v>3790</v>
      </c>
      <c r="M504" s="0" t="s">
        <v>3791</v>
      </c>
      <c r="N504" s="0" t="s">
        <v>3792</v>
      </c>
      <c r="S504" s="0" t="s">
        <v>3793</v>
      </c>
      <c r="T504" s="0" t="s">
        <v>3794</v>
      </c>
      <c r="U504" s="0" t="s">
        <v>3739</v>
      </c>
      <c r="Z504" s="0" t="n">
        <v>0</v>
      </c>
      <c r="AC504" s="0" t="s">
        <v>3739</v>
      </c>
      <c r="AO504" s="0" t="n">
        <v>4</v>
      </c>
    </row>
    <row r="505" customFormat="false" ht="81.3" hidden="true" customHeight="false" outlineLevel="0" collapsed="false">
      <c r="A505" s="0" t="s">
        <v>3795</v>
      </c>
      <c r="B505" s="0" t="s">
        <v>3796</v>
      </c>
      <c r="C505" s="0" t="s">
        <v>54</v>
      </c>
      <c r="D505" s="3" t="s">
        <v>3797</v>
      </c>
      <c r="E505" s="2" t="n">
        <v>45834.4365620486</v>
      </c>
      <c r="F505" s="2" t="n">
        <v>45881.3973180903</v>
      </c>
      <c r="G505" s="0" t="s">
        <v>400</v>
      </c>
      <c r="I505" s="0" t="s">
        <v>79</v>
      </c>
      <c r="K505" s="0" t="n">
        <v>1</v>
      </c>
      <c r="L505" s="0" t="s">
        <v>3798</v>
      </c>
      <c r="M505" s="0" t="s">
        <v>3799</v>
      </c>
      <c r="N505" s="0" t="s">
        <v>3800</v>
      </c>
      <c r="S505" s="0" t="s">
        <v>67</v>
      </c>
      <c r="T505" s="0" t="s">
        <v>3801</v>
      </c>
      <c r="U505" s="0" t="s">
        <v>3739</v>
      </c>
      <c r="Y505" s="0" t="s">
        <v>83</v>
      </c>
      <c r="Z505" s="0" t="n">
        <v>5</v>
      </c>
      <c r="AB505" s="0" t="s">
        <v>811</v>
      </c>
      <c r="AC505" s="0" t="s">
        <v>3739</v>
      </c>
      <c r="AG505" s="0" t="s">
        <v>3581</v>
      </c>
      <c r="AH505" s="0" t="s">
        <v>3802</v>
      </c>
      <c r="AI505" s="0" t="s">
        <v>894</v>
      </c>
      <c r="AO505" s="0" t="n">
        <v>11</v>
      </c>
    </row>
    <row r="506" customFormat="false" ht="15" hidden="true" customHeight="false" outlineLevel="0" collapsed="false">
      <c r="A506" s="0" t="s">
        <v>3803</v>
      </c>
      <c r="B506" s="0" t="s">
        <v>3804</v>
      </c>
      <c r="C506" s="0" t="s">
        <v>54</v>
      </c>
      <c r="D506" s="0" t="s">
        <v>3805</v>
      </c>
      <c r="E506" s="2" t="n">
        <v>45834.4152807407</v>
      </c>
      <c r="F506" s="2" t="n">
        <v>45862.5089656713</v>
      </c>
      <c r="G506" s="0" t="s">
        <v>63</v>
      </c>
      <c r="I506" s="0" t="s">
        <v>79</v>
      </c>
      <c r="K506" s="0" t="n">
        <v>0</v>
      </c>
      <c r="L506" s="0" t="s">
        <v>1057</v>
      </c>
      <c r="M506" s="0" t="s">
        <v>3806</v>
      </c>
      <c r="N506" s="0" t="s">
        <v>3807</v>
      </c>
      <c r="S506" s="0" t="s">
        <v>1060</v>
      </c>
      <c r="Y506" s="0" t="s">
        <v>83</v>
      </c>
      <c r="AC506" s="0" t="s">
        <v>3739</v>
      </c>
      <c r="AG506" s="0" t="s">
        <v>3250</v>
      </c>
      <c r="AH506" s="0" t="s">
        <v>3808</v>
      </c>
      <c r="AI506" s="0" t="s">
        <v>604</v>
      </c>
      <c r="AO506" s="0" t="n">
        <v>16</v>
      </c>
    </row>
    <row r="507" customFormat="false" ht="81.3" hidden="false" customHeight="false" outlineLevel="0" collapsed="false">
      <c r="A507" s="0" t="s">
        <v>3809</v>
      </c>
      <c r="B507" s="0" t="s">
        <v>3810</v>
      </c>
      <c r="C507" s="0" t="s">
        <v>264</v>
      </c>
      <c r="D507" s="3" t="s">
        <v>3811</v>
      </c>
      <c r="E507" s="2" t="n">
        <v>45834.399282662</v>
      </c>
      <c r="F507" s="2" t="n">
        <v>45860.3504491667</v>
      </c>
      <c r="G507" s="0" t="s">
        <v>106</v>
      </c>
      <c r="I507" s="0" t="s">
        <v>79</v>
      </c>
      <c r="K507" s="0" t="n">
        <v>0</v>
      </c>
      <c r="L507" s="0" t="s">
        <v>3812</v>
      </c>
      <c r="M507" s="0" t="s">
        <v>3813</v>
      </c>
      <c r="N507" s="0" t="s">
        <v>3814</v>
      </c>
      <c r="S507" s="0" t="s">
        <v>3815</v>
      </c>
      <c r="U507" s="0" t="s">
        <v>3739</v>
      </c>
      <c r="Y507" s="0" t="s">
        <v>83</v>
      </c>
      <c r="AC507" s="0" t="s">
        <v>3739</v>
      </c>
      <c r="AD507" s="0" t="s">
        <v>3816</v>
      </c>
      <c r="AG507" s="0" t="s">
        <v>3739</v>
      </c>
      <c r="AH507" s="0" t="s">
        <v>3817</v>
      </c>
      <c r="AI507" s="0" t="s">
        <v>127</v>
      </c>
      <c r="AJ507" s="0" t="s">
        <v>1526</v>
      </c>
      <c r="AK507" s="0" t="s">
        <v>2385</v>
      </c>
      <c r="AL507" s="0" t="s">
        <v>2385</v>
      </c>
      <c r="AO507" s="0" t="n">
        <v>13</v>
      </c>
      <c r="AP507" s="0" t="n">
        <v>0</v>
      </c>
      <c r="AS507" s="4" t="n">
        <f aca="false">IF(ISBLANK(AG507),"",AG507/86400000 + DATE(1970,1,1))</f>
        <v>45834.0833333333</v>
      </c>
    </row>
    <row r="508" customFormat="false" ht="264.45" hidden="false" customHeight="false" outlineLevel="0" collapsed="false">
      <c r="A508" s="0" t="s">
        <v>3818</v>
      </c>
      <c r="B508" s="0" t="s">
        <v>3819</v>
      </c>
      <c r="C508" s="0" t="s">
        <v>264</v>
      </c>
      <c r="D508" s="3" t="s">
        <v>3820</v>
      </c>
      <c r="E508" s="2" t="n">
        <v>45834.2958551736</v>
      </c>
      <c r="F508" s="2" t="n">
        <v>45880.4164851273</v>
      </c>
      <c r="G508" s="0" t="s">
        <v>56</v>
      </c>
      <c r="I508" s="0" t="s">
        <v>79</v>
      </c>
      <c r="K508" s="0" t="n">
        <v>0</v>
      </c>
      <c r="L508" s="0" t="s">
        <v>3821</v>
      </c>
      <c r="M508" s="0" t="s">
        <v>3822</v>
      </c>
      <c r="N508" s="0" t="s">
        <v>3823</v>
      </c>
      <c r="S508" s="0" t="s">
        <v>3824</v>
      </c>
      <c r="U508" s="0" t="s">
        <v>3739</v>
      </c>
      <c r="Y508" s="0" t="s">
        <v>83</v>
      </c>
      <c r="Z508" s="0" t="n">
        <v>5</v>
      </c>
      <c r="AD508" s="0" t="s">
        <v>3825</v>
      </c>
      <c r="AG508" s="0" t="s">
        <v>3739</v>
      </c>
      <c r="AH508" s="0" t="s">
        <v>3826</v>
      </c>
      <c r="AJ508" s="0" t="s">
        <v>1930</v>
      </c>
      <c r="AL508" s="0" t="s">
        <v>2588</v>
      </c>
      <c r="AO508" s="0" t="n">
        <v>13</v>
      </c>
      <c r="AP508" s="0" t="n">
        <v>0</v>
      </c>
      <c r="AS508" s="4" t="n">
        <f aca="false">IF(ISBLANK(AG508),"",AG508/86400000 + DATE(1970,1,1))</f>
        <v>45834.0833333333</v>
      </c>
    </row>
    <row r="509" customFormat="false" ht="15" hidden="true" customHeight="false" outlineLevel="0" collapsed="false">
      <c r="A509" s="0" t="s">
        <v>3827</v>
      </c>
      <c r="B509" s="0" t="s">
        <v>3828</v>
      </c>
      <c r="C509" s="0" t="s">
        <v>54</v>
      </c>
      <c r="E509" s="2" t="n">
        <v>45834.2925403472</v>
      </c>
      <c r="F509" s="2" t="n">
        <v>45874.439064132</v>
      </c>
      <c r="G509" s="0" t="s">
        <v>3508</v>
      </c>
      <c r="I509" s="0" t="s">
        <v>79</v>
      </c>
      <c r="L509" s="0" t="s">
        <v>3829</v>
      </c>
      <c r="M509" s="0" t="s">
        <v>3550</v>
      </c>
      <c r="N509" s="0" t="s">
        <v>3830</v>
      </c>
      <c r="S509" s="0" t="s">
        <v>3831</v>
      </c>
      <c r="Y509" s="0" t="s">
        <v>83</v>
      </c>
      <c r="AC509" s="0" t="s">
        <v>581</v>
      </c>
      <c r="AG509" s="0" t="s">
        <v>3207</v>
      </c>
      <c r="AH509" s="0" t="s">
        <v>3551</v>
      </c>
      <c r="AI509" s="0" t="s">
        <v>871</v>
      </c>
      <c r="AO509" s="0" t="n">
        <v>10</v>
      </c>
    </row>
    <row r="510" customFormat="false" ht="104.2" hidden="false" customHeight="false" outlineLevel="0" collapsed="false">
      <c r="A510" s="0" t="s">
        <v>3832</v>
      </c>
      <c r="B510" s="0" t="s">
        <v>3833</v>
      </c>
      <c r="C510" s="0" t="s">
        <v>264</v>
      </c>
      <c r="D510" s="3" t="s">
        <v>3834</v>
      </c>
      <c r="E510" s="2" t="n">
        <v>45833.8483025463</v>
      </c>
      <c r="F510" s="2" t="n">
        <v>45881.3020754398</v>
      </c>
      <c r="G510" s="0" t="s">
        <v>106</v>
      </c>
      <c r="I510" s="0" t="s">
        <v>79</v>
      </c>
      <c r="K510" s="0" t="n">
        <v>0</v>
      </c>
      <c r="L510" s="0" t="s">
        <v>3835</v>
      </c>
      <c r="M510" s="0" t="s">
        <v>3836</v>
      </c>
      <c r="N510" s="0" t="s">
        <v>3837</v>
      </c>
      <c r="S510" s="0" t="s">
        <v>3838</v>
      </c>
      <c r="T510" s="0" t="s">
        <v>3839</v>
      </c>
      <c r="Y510" s="0" t="s">
        <v>83</v>
      </c>
      <c r="AG510" s="0" t="s">
        <v>2971</v>
      </c>
      <c r="AH510" s="0" t="s">
        <v>3840</v>
      </c>
      <c r="AJ510" s="0" t="s">
        <v>1930</v>
      </c>
      <c r="AL510" s="0" t="s">
        <v>272</v>
      </c>
      <c r="AO510" s="0" t="n">
        <v>13</v>
      </c>
      <c r="AP510" s="0" t="n">
        <v>0</v>
      </c>
      <c r="AS510" s="4" t="n">
        <f aca="false">IF(ISBLANK(AG510),"",AG510/86400000 + DATE(1970,1,1))</f>
        <v>45849.0833333333</v>
      </c>
    </row>
    <row r="511" customFormat="false" ht="15" hidden="true" customHeight="false" outlineLevel="0" collapsed="false">
      <c r="A511" s="0" t="s">
        <v>3841</v>
      </c>
      <c r="B511" s="0" t="s">
        <v>3842</v>
      </c>
      <c r="C511" s="0" t="s">
        <v>54</v>
      </c>
      <c r="E511" s="2" t="n">
        <v>45833.5747553704</v>
      </c>
      <c r="F511" s="2" t="n">
        <v>45835.0837977315</v>
      </c>
      <c r="G511" s="0" t="s">
        <v>106</v>
      </c>
      <c r="K511" s="0" t="n">
        <v>0</v>
      </c>
      <c r="L511" s="0" t="s">
        <v>3843</v>
      </c>
      <c r="M511" s="0" t="s">
        <v>3844</v>
      </c>
      <c r="N511" s="0" t="s">
        <v>3845</v>
      </c>
      <c r="S511" s="0" t="s">
        <v>3846</v>
      </c>
      <c r="U511" s="0" t="s">
        <v>3847</v>
      </c>
      <c r="Z511" s="0" t="n">
        <v>0</v>
      </c>
      <c r="AC511" s="0" t="s">
        <v>3847</v>
      </c>
      <c r="AO511" s="0" t="n">
        <v>4</v>
      </c>
    </row>
    <row r="512" customFormat="false" ht="207.2" hidden="false" customHeight="false" outlineLevel="0" collapsed="false">
      <c r="A512" s="0" t="s">
        <v>3848</v>
      </c>
      <c r="B512" s="0" t="s">
        <v>3849</v>
      </c>
      <c r="C512" s="0" t="s">
        <v>264</v>
      </c>
      <c r="D512" s="3" t="s">
        <v>3850</v>
      </c>
      <c r="E512" s="2" t="n">
        <v>45833.5504775</v>
      </c>
      <c r="F512" s="2" t="n">
        <v>45880.4143737963</v>
      </c>
      <c r="G512" s="0" t="s">
        <v>63</v>
      </c>
      <c r="I512" s="0" t="s">
        <v>79</v>
      </c>
      <c r="K512" s="0" t="n">
        <v>0</v>
      </c>
      <c r="L512" s="0" t="s">
        <v>3851</v>
      </c>
      <c r="M512" s="0" t="s">
        <v>3852</v>
      </c>
      <c r="N512" s="0" t="s">
        <v>3853</v>
      </c>
      <c r="S512" s="0" t="s">
        <v>3854</v>
      </c>
      <c r="Y512" s="0" t="s">
        <v>83</v>
      </c>
      <c r="AC512" s="0" t="s">
        <v>3847</v>
      </c>
      <c r="AG512" s="0" t="s">
        <v>3855</v>
      </c>
      <c r="AH512" s="0" t="s">
        <v>3856</v>
      </c>
      <c r="AI512" s="0" t="s">
        <v>894</v>
      </c>
      <c r="AJ512" s="0" t="s">
        <v>325</v>
      </c>
      <c r="AK512" s="0" t="s">
        <v>3648</v>
      </c>
      <c r="AL512" s="0" t="s">
        <v>3857</v>
      </c>
      <c r="AO512" s="0" t="n">
        <v>13</v>
      </c>
      <c r="AP512" s="0" t="n">
        <v>0</v>
      </c>
      <c r="AS512" s="4" t="n">
        <f aca="false">IF(ISBLANK(AG512),"",AG512/86400000 + DATE(1970,1,1))</f>
        <v>45837.0833333333</v>
      </c>
    </row>
    <row r="513" customFormat="false" ht="35.5" hidden="false" customHeight="false" outlineLevel="0" collapsed="false">
      <c r="A513" s="0" t="s">
        <v>3858</v>
      </c>
      <c r="B513" s="0" t="s">
        <v>3859</v>
      </c>
      <c r="C513" s="0" t="s">
        <v>264</v>
      </c>
      <c r="D513" s="3" t="s">
        <v>3860</v>
      </c>
      <c r="E513" s="2" t="n">
        <v>45833.5385806713</v>
      </c>
      <c r="F513" s="2" t="n">
        <v>45856.4174198611</v>
      </c>
      <c r="G513" s="0" t="s">
        <v>63</v>
      </c>
      <c r="K513" s="0" t="n">
        <v>0</v>
      </c>
      <c r="L513" s="0" t="s">
        <v>3861</v>
      </c>
      <c r="M513" s="0" t="s">
        <v>3862</v>
      </c>
      <c r="N513" s="0" t="s">
        <v>3863</v>
      </c>
      <c r="S513" s="0" t="s">
        <v>3864</v>
      </c>
      <c r="AD513" s="0" t="s">
        <v>3865</v>
      </c>
      <c r="AJ513" s="0" t="s">
        <v>3121</v>
      </c>
      <c r="AO513" s="0" t="n">
        <v>13</v>
      </c>
      <c r="AP513" s="0" t="n">
        <v>0</v>
      </c>
      <c r="AS513" s="4" t="str">
        <f aca="false">IF(ISBLANK(AG513),"",AG513/86400000 + DATE(1970,1,1))</f>
        <v/>
      </c>
    </row>
    <row r="514" customFormat="false" ht="15" hidden="true" customHeight="false" outlineLevel="0" collapsed="false">
      <c r="A514" s="0" t="s">
        <v>3866</v>
      </c>
      <c r="B514" s="0" t="s">
        <v>3867</v>
      </c>
      <c r="C514" s="0" t="s">
        <v>54</v>
      </c>
      <c r="E514" s="2" t="n">
        <v>45833.4840477199</v>
      </c>
      <c r="F514" s="2" t="n">
        <v>45835.0837527431</v>
      </c>
      <c r="G514" s="0" t="s">
        <v>106</v>
      </c>
      <c r="K514" s="0" t="n">
        <v>0</v>
      </c>
      <c r="L514" s="0" t="s">
        <v>3868</v>
      </c>
      <c r="M514" s="0" t="s">
        <v>3869</v>
      </c>
      <c r="N514" s="0" t="s">
        <v>3870</v>
      </c>
      <c r="S514" s="0" t="s">
        <v>3871</v>
      </c>
      <c r="U514" s="0" t="s">
        <v>3847</v>
      </c>
      <c r="Z514" s="0" t="n">
        <v>0</v>
      </c>
      <c r="AC514" s="0" t="s">
        <v>3847</v>
      </c>
      <c r="AO514" s="0" t="n">
        <v>4</v>
      </c>
    </row>
    <row r="515" customFormat="false" ht="69.85" hidden="false" customHeight="false" outlineLevel="0" collapsed="false">
      <c r="A515" s="0" t="s">
        <v>3872</v>
      </c>
      <c r="B515" s="0" t="s">
        <v>3873</v>
      </c>
      <c r="C515" s="0" t="s">
        <v>264</v>
      </c>
      <c r="D515" s="3" t="s">
        <v>3874</v>
      </c>
      <c r="E515" s="2" t="n">
        <v>45833.4667593634</v>
      </c>
      <c r="F515" s="2" t="n">
        <v>45880.4136692014</v>
      </c>
      <c r="G515" s="0" t="s">
        <v>106</v>
      </c>
      <c r="I515" s="0" t="s">
        <v>79</v>
      </c>
      <c r="K515" s="0" t="n">
        <v>0</v>
      </c>
      <c r="L515" s="0" t="s">
        <v>3875</v>
      </c>
      <c r="M515" s="0" t="s">
        <v>3876</v>
      </c>
      <c r="N515" s="0" t="s">
        <v>3877</v>
      </c>
      <c r="S515" s="0" t="s">
        <v>3878</v>
      </c>
      <c r="U515" s="0" t="s">
        <v>3847</v>
      </c>
      <c r="Y515" s="0" t="s">
        <v>83</v>
      </c>
      <c r="Z515" s="0" t="n">
        <v>0</v>
      </c>
      <c r="AC515" s="0" t="s">
        <v>3847</v>
      </c>
      <c r="AG515" s="0" t="s">
        <v>3656</v>
      </c>
      <c r="AH515" s="0" t="s">
        <v>3879</v>
      </c>
      <c r="AI515" s="0" t="s">
        <v>189</v>
      </c>
      <c r="AJ515" s="0" t="s">
        <v>530</v>
      </c>
      <c r="AK515" s="0" t="s">
        <v>3270</v>
      </c>
      <c r="AL515" s="0" t="s">
        <v>3716</v>
      </c>
      <c r="AO515" s="0" t="n">
        <v>13</v>
      </c>
      <c r="AP515" s="0" t="n">
        <v>1</v>
      </c>
      <c r="AS515" s="4" t="n">
        <f aca="false">IF(ISBLANK(AG515),"",AG515/86400000 + DATE(1970,1,1))</f>
        <v>45835.0833333333</v>
      </c>
    </row>
    <row r="516" customFormat="false" ht="35.5" hidden="true" customHeight="false" outlineLevel="0" collapsed="false">
      <c r="A516" s="0" t="s">
        <v>3880</v>
      </c>
      <c r="B516" s="0" t="s">
        <v>3881</v>
      </c>
      <c r="C516" s="0" t="s">
        <v>54</v>
      </c>
      <c r="D516" s="3" t="s">
        <v>3882</v>
      </c>
      <c r="E516" s="2" t="n">
        <v>45833.4526395949</v>
      </c>
      <c r="F516" s="2" t="n">
        <v>45853.5707859375</v>
      </c>
      <c r="G516" s="0" t="s">
        <v>63</v>
      </c>
      <c r="I516" s="0" t="s">
        <v>79</v>
      </c>
      <c r="K516" s="0" t="n">
        <v>0</v>
      </c>
      <c r="L516" s="0" t="s">
        <v>3883</v>
      </c>
      <c r="M516" s="0" t="s">
        <v>3884</v>
      </c>
      <c r="N516" s="0" t="s">
        <v>3885</v>
      </c>
      <c r="S516" s="0" t="s">
        <v>3886</v>
      </c>
      <c r="Y516" s="0" t="s">
        <v>83</v>
      </c>
      <c r="AC516" s="0" t="s">
        <v>3847</v>
      </c>
      <c r="AD516" s="0" t="s">
        <v>3887</v>
      </c>
      <c r="AG516" s="0" t="s">
        <v>3656</v>
      </c>
      <c r="AH516" s="0" t="s">
        <v>3888</v>
      </c>
      <c r="AI516" s="0" t="s">
        <v>189</v>
      </c>
      <c r="AO516" s="0" t="n">
        <v>10</v>
      </c>
    </row>
    <row r="517" customFormat="false" ht="92.75" hidden="false" customHeight="false" outlineLevel="0" collapsed="false">
      <c r="A517" s="0" t="s">
        <v>3889</v>
      </c>
      <c r="B517" s="0" t="s">
        <v>3890</v>
      </c>
      <c r="C517" s="0" t="s">
        <v>264</v>
      </c>
      <c r="D517" s="3" t="s">
        <v>3891</v>
      </c>
      <c r="E517" s="2" t="n">
        <v>45833.4411735648</v>
      </c>
      <c r="F517" s="2" t="n">
        <v>45876.5184370486</v>
      </c>
      <c r="G517" s="0" t="s">
        <v>56</v>
      </c>
      <c r="I517" s="0" t="s">
        <v>79</v>
      </c>
      <c r="K517" s="0" t="n">
        <v>0</v>
      </c>
      <c r="L517" s="0" t="s">
        <v>3892</v>
      </c>
      <c r="M517" s="0" t="s">
        <v>3893</v>
      </c>
      <c r="N517" s="0" t="s">
        <v>3894</v>
      </c>
      <c r="S517" s="0" t="s">
        <v>3895</v>
      </c>
      <c r="U517" s="0" t="s">
        <v>3847</v>
      </c>
      <c r="Y517" s="0" t="s">
        <v>83</v>
      </c>
      <c r="Z517" s="0" t="n">
        <v>1</v>
      </c>
      <c r="AC517" s="0" t="s">
        <v>3847</v>
      </c>
      <c r="AD517" s="0" t="s">
        <v>3896</v>
      </c>
      <c r="AG517" s="0" t="s">
        <v>3847</v>
      </c>
      <c r="AH517" s="0" t="s">
        <v>3897</v>
      </c>
      <c r="AI517" s="0" t="s">
        <v>127</v>
      </c>
      <c r="AJ517" s="0" t="s">
        <v>3207</v>
      </c>
      <c r="AK517" s="0" t="s">
        <v>668</v>
      </c>
      <c r="AL517" s="0" t="s">
        <v>668</v>
      </c>
      <c r="AO517" s="0" t="n">
        <v>14</v>
      </c>
      <c r="AP517" s="0" t="n">
        <v>2</v>
      </c>
      <c r="AS517" s="4" t="n">
        <f aca="false">IF(ISBLANK(AG517),"",AG517/86400000 + DATE(1970,1,1))</f>
        <v>45833.0833333333</v>
      </c>
    </row>
    <row r="518" customFormat="false" ht="15" hidden="true" customHeight="false" outlineLevel="0" collapsed="false">
      <c r="A518" s="0" t="s">
        <v>3898</v>
      </c>
      <c r="B518" s="0" t="s">
        <v>3899</v>
      </c>
      <c r="C518" s="0" t="s">
        <v>54</v>
      </c>
      <c r="E518" s="2" t="n">
        <v>45833.4191289352</v>
      </c>
      <c r="F518" s="2" t="n">
        <v>45835.0834247107</v>
      </c>
      <c r="G518" s="0" t="s">
        <v>56</v>
      </c>
      <c r="K518" s="0" t="n">
        <v>0</v>
      </c>
      <c r="L518" s="0" t="s">
        <v>3900</v>
      </c>
      <c r="M518" s="0" t="s">
        <v>3901</v>
      </c>
      <c r="N518" s="0" t="s">
        <v>3902</v>
      </c>
      <c r="S518" s="0" t="s">
        <v>3903</v>
      </c>
      <c r="U518" s="0" t="s">
        <v>3847</v>
      </c>
      <c r="Z518" s="0" t="n">
        <v>2</v>
      </c>
      <c r="AC518" s="0" t="s">
        <v>3847</v>
      </c>
      <c r="AO518" s="0" t="n">
        <v>4</v>
      </c>
    </row>
    <row r="519" customFormat="false" ht="15" hidden="true" customHeight="false" outlineLevel="0" collapsed="false">
      <c r="A519" s="0" t="s">
        <v>3904</v>
      </c>
      <c r="B519" s="0" t="s">
        <v>3905</v>
      </c>
      <c r="C519" s="0" t="s">
        <v>54</v>
      </c>
      <c r="E519" s="2" t="n">
        <v>45833.4152312847</v>
      </c>
      <c r="F519" s="2" t="n">
        <v>45835.0835735532</v>
      </c>
      <c r="G519" s="0" t="s">
        <v>63</v>
      </c>
      <c r="K519" s="0" t="n">
        <v>0</v>
      </c>
      <c r="L519" s="0" t="s">
        <v>3906</v>
      </c>
      <c r="M519" s="0" t="s">
        <v>3907</v>
      </c>
      <c r="N519" s="0" t="s">
        <v>3908</v>
      </c>
      <c r="S519" s="0" t="s">
        <v>3909</v>
      </c>
      <c r="AC519" s="0" t="s">
        <v>3847</v>
      </c>
      <c r="AO519" s="0" t="n">
        <v>4</v>
      </c>
    </row>
    <row r="520" customFormat="false" ht="15" hidden="true" customHeight="false" outlineLevel="0" collapsed="false">
      <c r="A520" s="0" t="s">
        <v>3910</v>
      </c>
      <c r="B520" s="0" t="s">
        <v>3911</v>
      </c>
      <c r="C520" s="0" t="s">
        <v>54</v>
      </c>
      <c r="D520" s="0" t="s">
        <v>3912</v>
      </c>
      <c r="E520" s="2" t="n">
        <v>45833.3533652894</v>
      </c>
      <c r="F520" s="2" t="n">
        <v>45835.0834782639</v>
      </c>
      <c r="G520" s="0" t="s">
        <v>400</v>
      </c>
      <c r="K520" s="0" t="n">
        <v>1</v>
      </c>
      <c r="L520" s="0" t="s">
        <v>3913</v>
      </c>
      <c r="M520" s="0" t="s">
        <v>3914</v>
      </c>
      <c r="N520" s="0" t="s">
        <v>3915</v>
      </c>
      <c r="S520" s="0" t="s">
        <v>3916</v>
      </c>
      <c r="T520" s="0" t="s">
        <v>3917</v>
      </c>
      <c r="U520" s="0" t="s">
        <v>3847</v>
      </c>
      <c r="Z520" s="0" t="n">
        <v>2</v>
      </c>
      <c r="AB520" s="0" t="s">
        <v>1921</v>
      </c>
      <c r="AC520" s="0" t="s">
        <v>3847</v>
      </c>
      <c r="AO520" s="0" t="n">
        <v>4</v>
      </c>
    </row>
    <row r="521" customFormat="false" ht="15" hidden="true" customHeight="false" outlineLevel="0" collapsed="false">
      <c r="A521" s="0" t="s">
        <v>3918</v>
      </c>
      <c r="B521" s="0" t="s">
        <v>3919</v>
      </c>
      <c r="C521" s="0" t="s">
        <v>54</v>
      </c>
      <c r="E521" s="2" t="n">
        <v>45833.3285059954</v>
      </c>
      <c r="F521" s="2" t="n">
        <v>45869.5402192361</v>
      </c>
      <c r="G521" s="0" t="s">
        <v>56</v>
      </c>
      <c r="I521" s="0" t="s">
        <v>79</v>
      </c>
      <c r="K521" s="0" t="n">
        <v>0</v>
      </c>
      <c r="L521" s="0" t="s">
        <v>3920</v>
      </c>
      <c r="M521" s="0" t="s">
        <v>3921</v>
      </c>
      <c r="N521" s="0" t="s">
        <v>3922</v>
      </c>
      <c r="S521" s="0" t="s">
        <v>3923</v>
      </c>
      <c r="U521" s="0" t="s">
        <v>3847</v>
      </c>
      <c r="Y521" s="0" t="s">
        <v>83</v>
      </c>
      <c r="Z521" s="0" t="n">
        <v>6</v>
      </c>
      <c r="AC521" s="0" t="s">
        <v>3847</v>
      </c>
      <c r="AG521" s="0" t="s">
        <v>583</v>
      </c>
      <c r="AH521" s="0" t="s">
        <v>3924</v>
      </c>
      <c r="AI521" s="0" t="s">
        <v>3548</v>
      </c>
      <c r="AO521" s="0" t="n">
        <v>5</v>
      </c>
    </row>
    <row r="522" customFormat="false" ht="15" hidden="true" customHeight="false" outlineLevel="0" collapsed="false">
      <c r="A522" s="0" t="s">
        <v>3925</v>
      </c>
      <c r="B522" s="0" t="s">
        <v>3926</v>
      </c>
      <c r="C522" s="0" t="s">
        <v>54</v>
      </c>
      <c r="E522" s="2" t="n">
        <v>45833.3229746875</v>
      </c>
      <c r="F522" s="2" t="n">
        <v>45835.0840098032</v>
      </c>
      <c r="G522" s="0" t="s">
        <v>63</v>
      </c>
      <c r="K522" s="0" t="n">
        <v>0</v>
      </c>
      <c r="L522" s="0" t="s">
        <v>3927</v>
      </c>
      <c r="M522" s="0" t="s">
        <v>3928</v>
      </c>
      <c r="N522" s="0" t="s">
        <v>3929</v>
      </c>
      <c r="S522" s="0" t="s">
        <v>3930</v>
      </c>
      <c r="AC522" s="0" t="s">
        <v>3847</v>
      </c>
      <c r="AO522" s="0" t="n">
        <v>4</v>
      </c>
    </row>
    <row r="523" customFormat="false" ht="15" hidden="true" customHeight="false" outlineLevel="0" collapsed="false">
      <c r="A523" s="0" t="s">
        <v>3931</v>
      </c>
      <c r="B523" s="0" t="s">
        <v>3932</v>
      </c>
      <c r="C523" s="0" t="s">
        <v>54</v>
      </c>
      <c r="E523" s="2" t="n">
        <v>45832.5678999421</v>
      </c>
      <c r="F523" s="2" t="n">
        <v>45847.0838287153</v>
      </c>
      <c r="G523" s="0" t="s">
        <v>3508</v>
      </c>
      <c r="I523" s="0" t="s">
        <v>79</v>
      </c>
      <c r="K523" s="0" t="n">
        <v>0</v>
      </c>
      <c r="L523" s="0" t="s">
        <v>3933</v>
      </c>
      <c r="M523" s="0" t="s">
        <v>3934</v>
      </c>
      <c r="N523" s="0" t="s">
        <v>3935</v>
      </c>
      <c r="S523" s="0" t="s">
        <v>3936</v>
      </c>
      <c r="Y523" s="0" t="s">
        <v>83</v>
      </c>
      <c r="AC523" s="0" t="s">
        <v>3937</v>
      </c>
      <c r="AG523" s="0" t="s">
        <v>3847</v>
      </c>
      <c r="AH523" s="0" t="s">
        <v>3938</v>
      </c>
      <c r="AI523" s="0" t="s">
        <v>85</v>
      </c>
      <c r="AO523" s="0" t="n">
        <v>6</v>
      </c>
    </row>
    <row r="524" customFormat="false" ht="69.85" hidden="false" customHeight="false" outlineLevel="0" collapsed="false">
      <c r="A524" s="0" t="s">
        <v>3939</v>
      </c>
      <c r="B524" s="0" t="s">
        <v>3940</v>
      </c>
      <c r="C524" s="0" t="s">
        <v>264</v>
      </c>
      <c r="D524" s="3" t="s">
        <v>3941</v>
      </c>
      <c r="E524" s="2" t="n">
        <v>45832.5643320139</v>
      </c>
      <c r="F524" s="2" t="n">
        <v>45852.3079487153</v>
      </c>
      <c r="G524" s="0" t="s">
        <v>56</v>
      </c>
      <c r="I524" s="0" t="s">
        <v>79</v>
      </c>
      <c r="K524" s="0" t="n">
        <v>1</v>
      </c>
      <c r="L524" s="0" t="s">
        <v>3942</v>
      </c>
      <c r="M524" s="0" t="s">
        <v>3943</v>
      </c>
      <c r="N524" s="0" t="s">
        <v>3944</v>
      </c>
      <c r="S524" s="0" t="s">
        <v>3945</v>
      </c>
      <c r="U524" s="0" t="s">
        <v>3937</v>
      </c>
      <c r="Y524" s="0" t="s">
        <v>83</v>
      </c>
      <c r="Z524" s="0" t="n">
        <v>2</v>
      </c>
      <c r="AB524" s="0" t="s">
        <v>1709</v>
      </c>
      <c r="AC524" s="0" t="s">
        <v>3937</v>
      </c>
      <c r="AG524" s="0" t="s">
        <v>3656</v>
      </c>
      <c r="AH524" s="0" t="s">
        <v>3946</v>
      </c>
      <c r="AI524" s="0" t="s">
        <v>881</v>
      </c>
      <c r="AJ524" s="0" t="s">
        <v>3207</v>
      </c>
      <c r="AK524" s="0" t="s">
        <v>740</v>
      </c>
      <c r="AL524" s="0" t="s">
        <v>604</v>
      </c>
      <c r="AO524" s="0" t="n">
        <v>13</v>
      </c>
      <c r="AP524" s="0" t="n">
        <v>0</v>
      </c>
      <c r="AS524" s="4" t="n">
        <f aca="false">IF(ISBLANK(AG524),"",AG524/86400000 + DATE(1970,1,1))</f>
        <v>45835.0833333333</v>
      </c>
    </row>
    <row r="525" customFormat="false" ht="81.3" hidden="false" customHeight="false" outlineLevel="0" collapsed="false">
      <c r="A525" s="0" t="s">
        <v>3947</v>
      </c>
      <c r="B525" s="0" t="s">
        <v>3948</v>
      </c>
      <c r="C525" s="0" t="s">
        <v>264</v>
      </c>
      <c r="D525" s="3" t="s">
        <v>3949</v>
      </c>
      <c r="E525" s="2" t="n">
        <v>45832.4565061111</v>
      </c>
      <c r="F525" s="2" t="n">
        <v>45860.3422827894</v>
      </c>
      <c r="G525" s="0" t="s">
        <v>56</v>
      </c>
      <c r="I525" s="0" t="s">
        <v>79</v>
      </c>
      <c r="K525" s="0" t="n">
        <v>0</v>
      </c>
      <c r="L525" s="0" t="s">
        <v>3950</v>
      </c>
      <c r="M525" s="0" t="s">
        <v>3951</v>
      </c>
      <c r="N525" s="0" t="s">
        <v>3952</v>
      </c>
      <c r="S525" s="0" t="s">
        <v>3953</v>
      </c>
      <c r="T525" s="0" t="s">
        <v>3954</v>
      </c>
      <c r="U525" s="0" t="s">
        <v>3937</v>
      </c>
      <c r="Y525" s="0" t="s">
        <v>83</v>
      </c>
      <c r="Z525" s="0" t="n">
        <v>1</v>
      </c>
      <c r="AC525" s="0" t="s">
        <v>3937</v>
      </c>
      <c r="AG525" s="0" t="s">
        <v>3739</v>
      </c>
      <c r="AH525" s="0" t="s">
        <v>3955</v>
      </c>
      <c r="AI525" s="0" t="s">
        <v>189</v>
      </c>
      <c r="AJ525" s="0" t="s">
        <v>1526</v>
      </c>
      <c r="AK525" s="0" t="s">
        <v>2030</v>
      </c>
      <c r="AL525" s="0" t="s">
        <v>2385</v>
      </c>
      <c r="AO525" s="0" t="n">
        <v>13</v>
      </c>
      <c r="AP525" s="0" t="n">
        <v>0</v>
      </c>
      <c r="AS525" s="4" t="n">
        <f aca="false">IF(ISBLANK(AG525),"",AG525/86400000 + DATE(1970,1,1))</f>
        <v>45834.0833333333</v>
      </c>
    </row>
    <row r="526" customFormat="false" ht="15" hidden="true" customHeight="false" outlineLevel="0" collapsed="false">
      <c r="A526" s="0" t="s">
        <v>3956</v>
      </c>
      <c r="B526" s="0" t="s">
        <v>3957</v>
      </c>
      <c r="C526" s="0" t="s">
        <v>54</v>
      </c>
      <c r="E526" s="2" t="n">
        <v>45832.4302919676</v>
      </c>
      <c r="F526" s="2" t="n">
        <v>45834.0839384722</v>
      </c>
      <c r="G526" s="0" t="s">
        <v>63</v>
      </c>
      <c r="K526" s="0" t="n">
        <v>0</v>
      </c>
      <c r="L526" s="0" t="s">
        <v>3958</v>
      </c>
      <c r="M526" s="0" t="s">
        <v>3959</v>
      </c>
      <c r="N526" s="0" t="s">
        <v>3960</v>
      </c>
      <c r="S526" s="0" t="s">
        <v>3961</v>
      </c>
      <c r="AC526" s="0" t="s">
        <v>3937</v>
      </c>
      <c r="AO526" s="0" t="n">
        <v>4</v>
      </c>
    </row>
    <row r="527" customFormat="false" ht="92.75" hidden="true" customHeight="false" outlineLevel="0" collapsed="false">
      <c r="A527" s="0" t="s">
        <v>3962</v>
      </c>
      <c r="B527" s="0" t="s">
        <v>3963</v>
      </c>
      <c r="C527" s="0" t="s">
        <v>54</v>
      </c>
      <c r="D527" s="3" t="s">
        <v>3964</v>
      </c>
      <c r="E527" s="2" t="n">
        <v>45832.4035146875</v>
      </c>
      <c r="F527" s="2" t="n">
        <v>45881.4717007986</v>
      </c>
      <c r="G527" s="0" t="s">
        <v>63</v>
      </c>
      <c r="I527" s="0" t="s">
        <v>79</v>
      </c>
      <c r="K527" s="0" t="n">
        <v>0</v>
      </c>
      <c r="L527" s="0" t="s">
        <v>3965</v>
      </c>
      <c r="M527" s="0" t="s">
        <v>3966</v>
      </c>
      <c r="N527" s="0" t="s">
        <v>3967</v>
      </c>
      <c r="S527" s="0" t="s">
        <v>3968</v>
      </c>
      <c r="Y527" s="0" t="s">
        <v>83</v>
      </c>
      <c r="AC527" s="0" t="s">
        <v>3937</v>
      </c>
      <c r="AG527" s="0" t="s">
        <v>3454</v>
      </c>
      <c r="AH527" s="0" t="s">
        <v>3969</v>
      </c>
      <c r="AI527" s="0" t="s">
        <v>450</v>
      </c>
      <c r="AO527" s="0" t="n">
        <v>10</v>
      </c>
    </row>
    <row r="528" customFormat="false" ht="15" hidden="true" customHeight="false" outlineLevel="0" collapsed="false">
      <c r="A528" s="0" t="s">
        <v>3970</v>
      </c>
      <c r="B528" s="0" t="s">
        <v>3971</v>
      </c>
      <c r="C528" s="0" t="s">
        <v>54</v>
      </c>
      <c r="E528" s="2" t="n">
        <v>45832.3879700463</v>
      </c>
      <c r="F528" s="2" t="n">
        <v>45834.0839048264</v>
      </c>
      <c r="G528" s="0" t="s">
        <v>63</v>
      </c>
      <c r="K528" s="0" t="n">
        <v>0</v>
      </c>
      <c r="L528" s="0" t="s">
        <v>3972</v>
      </c>
      <c r="M528" s="0" t="s">
        <v>3973</v>
      </c>
      <c r="N528" s="0" t="s">
        <v>3974</v>
      </c>
      <c r="S528" s="0" t="s">
        <v>3975</v>
      </c>
      <c r="AC528" s="0" t="s">
        <v>3937</v>
      </c>
      <c r="AO528" s="0" t="n">
        <v>4</v>
      </c>
    </row>
    <row r="529" customFormat="false" ht="15" hidden="true" customHeight="false" outlineLevel="0" collapsed="false">
      <c r="A529" s="0" t="s">
        <v>3976</v>
      </c>
      <c r="B529" s="0" t="s">
        <v>3977</v>
      </c>
      <c r="C529" s="0" t="s">
        <v>54</v>
      </c>
      <c r="E529" s="2" t="n">
        <v>45832.3572997917</v>
      </c>
      <c r="F529" s="2" t="n">
        <v>45861.5589400926</v>
      </c>
      <c r="G529" s="0" t="s">
        <v>56</v>
      </c>
      <c r="I529" s="0" t="s">
        <v>79</v>
      </c>
      <c r="K529" s="0" t="n">
        <v>0</v>
      </c>
      <c r="L529" s="0" t="s">
        <v>3978</v>
      </c>
      <c r="M529" s="0" t="s">
        <v>3979</v>
      </c>
      <c r="N529" s="0" t="s">
        <v>3980</v>
      </c>
      <c r="S529" s="0" t="s">
        <v>3981</v>
      </c>
      <c r="U529" s="0" t="s">
        <v>3937</v>
      </c>
      <c r="Y529" s="0" t="s">
        <v>83</v>
      </c>
      <c r="Z529" s="0" t="n">
        <v>2</v>
      </c>
      <c r="AC529" s="0" t="s">
        <v>3937</v>
      </c>
      <c r="AG529" s="0" t="s">
        <v>792</v>
      </c>
      <c r="AH529" s="0" t="s">
        <v>3982</v>
      </c>
      <c r="AI529" s="0" t="s">
        <v>709</v>
      </c>
      <c r="AO529" s="0" t="n">
        <v>16</v>
      </c>
    </row>
    <row r="530" customFormat="false" ht="58.4" hidden="false" customHeight="false" outlineLevel="0" collapsed="false">
      <c r="A530" s="0" t="s">
        <v>3983</v>
      </c>
      <c r="B530" s="0" t="s">
        <v>3984</v>
      </c>
      <c r="C530" s="0" t="s">
        <v>264</v>
      </c>
      <c r="D530" s="3" t="s">
        <v>3985</v>
      </c>
      <c r="E530" s="2" t="n">
        <v>45831.5647386574</v>
      </c>
      <c r="F530" s="2" t="n">
        <v>45852.3065577315</v>
      </c>
      <c r="G530" s="0" t="s">
        <v>63</v>
      </c>
      <c r="I530" s="0" t="s">
        <v>79</v>
      </c>
      <c r="K530" s="0" t="n">
        <v>0</v>
      </c>
      <c r="L530" s="0" t="s">
        <v>3986</v>
      </c>
      <c r="M530" s="0" t="s">
        <v>3987</v>
      </c>
      <c r="N530" s="0" t="s">
        <v>3988</v>
      </c>
      <c r="S530" s="0" t="s">
        <v>3989</v>
      </c>
      <c r="Y530" s="0" t="s">
        <v>83</v>
      </c>
      <c r="AG530" s="0" t="s">
        <v>3990</v>
      </c>
      <c r="AJ530" s="0" t="s">
        <v>3207</v>
      </c>
      <c r="AL530" s="0" t="s">
        <v>803</v>
      </c>
      <c r="AO530" s="0" t="n">
        <v>13</v>
      </c>
      <c r="AP530" s="0" t="n">
        <v>0</v>
      </c>
      <c r="AS530" s="4" t="n">
        <f aca="false">IF(ISBLANK(AG530),"",AG530/86400000 + DATE(1970,1,1))</f>
        <v>45831.0833333333</v>
      </c>
    </row>
    <row r="531" customFormat="false" ht="81.3" hidden="false" customHeight="false" outlineLevel="0" collapsed="false">
      <c r="A531" s="0" t="s">
        <v>3991</v>
      </c>
      <c r="B531" s="0" t="s">
        <v>3992</v>
      </c>
      <c r="C531" s="0" t="s">
        <v>264</v>
      </c>
      <c r="D531" s="3" t="s">
        <v>3993</v>
      </c>
      <c r="E531" s="2" t="n">
        <v>45831.4684484259</v>
      </c>
      <c r="F531" s="2" t="n">
        <v>45841.3116559722</v>
      </c>
      <c r="G531" s="0" t="s">
        <v>63</v>
      </c>
      <c r="I531" s="0" t="s">
        <v>79</v>
      </c>
      <c r="K531" s="0" t="n">
        <v>0</v>
      </c>
      <c r="L531" s="0" t="s">
        <v>3994</v>
      </c>
      <c r="M531" s="0" t="s">
        <v>3995</v>
      </c>
      <c r="N531" s="0" t="s">
        <v>3996</v>
      </c>
      <c r="S531" s="0" t="s">
        <v>3997</v>
      </c>
      <c r="Y531" s="0" t="s">
        <v>83</v>
      </c>
      <c r="AC531" s="0" t="s">
        <v>3990</v>
      </c>
      <c r="AG531" s="0" t="s">
        <v>3990</v>
      </c>
      <c r="AH531" s="0" t="s">
        <v>3998</v>
      </c>
      <c r="AI531" s="0" t="s">
        <v>127</v>
      </c>
      <c r="AJ531" s="0" t="s">
        <v>3581</v>
      </c>
      <c r="AK531" s="0" t="s">
        <v>871</v>
      </c>
      <c r="AL531" s="0" t="s">
        <v>871</v>
      </c>
      <c r="AO531" s="0" t="n">
        <v>13</v>
      </c>
      <c r="AP531" s="0" t="n">
        <v>0</v>
      </c>
      <c r="AS531" s="4" t="n">
        <f aca="false">IF(ISBLANK(AG531),"",AG531/86400000 + DATE(1970,1,1))</f>
        <v>45831.0833333333</v>
      </c>
    </row>
    <row r="532" customFormat="false" ht="104.2" hidden="true" customHeight="false" outlineLevel="0" collapsed="false">
      <c r="A532" s="0" t="s">
        <v>3999</v>
      </c>
      <c r="B532" s="0" t="s">
        <v>4000</v>
      </c>
      <c r="C532" s="0" t="s">
        <v>54</v>
      </c>
      <c r="D532" s="3" t="s">
        <v>4001</v>
      </c>
      <c r="E532" s="2" t="n">
        <v>45830.6635537153</v>
      </c>
      <c r="F532" s="2" t="n">
        <v>45881.4302663195</v>
      </c>
      <c r="G532" s="0" t="s">
        <v>106</v>
      </c>
      <c r="I532" s="0" t="s">
        <v>79</v>
      </c>
      <c r="K532" s="0" t="n">
        <v>0</v>
      </c>
      <c r="L532" s="0" t="s">
        <v>4002</v>
      </c>
      <c r="M532" s="0" t="s">
        <v>4003</v>
      </c>
      <c r="N532" s="0" t="s">
        <v>4004</v>
      </c>
      <c r="S532" s="0" t="s">
        <v>4005</v>
      </c>
      <c r="Y532" s="0" t="s">
        <v>83</v>
      </c>
      <c r="AC532" s="0" t="s">
        <v>3937</v>
      </c>
      <c r="AG532" s="0" t="s">
        <v>3847</v>
      </c>
      <c r="AH532" s="0" t="s">
        <v>4006</v>
      </c>
      <c r="AI532" s="0" t="s">
        <v>85</v>
      </c>
      <c r="AO532" s="0" t="n">
        <v>7</v>
      </c>
    </row>
    <row r="533" customFormat="false" ht="15" hidden="true" customHeight="false" outlineLevel="0" collapsed="false">
      <c r="A533" s="0" t="s">
        <v>4007</v>
      </c>
      <c r="B533" s="0" t="s">
        <v>4008</v>
      </c>
      <c r="C533" s="0" t="s">
        <v>54</v>
      </c>
      <c r="E533" s="2" t="n">
        <v>45830.3198850695</v>
      </c>
      <c r="F533" s="2" t="n">
        <v>45847.0839295255</v>
      </c>
      <c r="G533" s="0" t="s">
        <v>63</v>
      </c>
      <c r="I533" s="0" t="s">
        <v>79</v>
      </c>
      <c r="K533" s="0" t="n">
        <v>0</v>
      </c>
      <c r="L533" s="0" t="s">
        <v>4009</v>
      </c>
      <c r="M533" s="0" t="s">
        <v>4010</v>
      </c>
      <c r="N533" s="0" t="s">
        <v>4011</v>
      </c>
      <c r="S533" s="0" t="s">
        <v>4012</v>
      </c>
      <c r="Y533" s="0" t="s">
        <v>83</v>
      </c>
      <c r="AC533" s="0" t="s">
        <v>3990</v>
      </c>
      <c r="AG533" s="0" t="s">
        <v>3847</v>
      </c>
      <c r="AH533" s="0" t="s">
        <v>4013</v>
      </c>
      <c r="AI533" s="0" t="s">
        <v>189</v>
      </c>
      <c r="AO533" s="0" t="n">
        <v>6</v>
      </c>
    </row>
    <row r="534" customFormat="false" ht="15" hidden="true" customHeight="false" outlineLevel="0" collapsed="false">
      <c r="A534" s="0" t="s">
        <v>4014</v>
      </c>
      <c r="B534" s="0" t="s">
        <v>4015</v>
      </c>
      <c r="C534" s="0" t="s">
        <v>54</v>
      </c>
      <c r="E534" s="2" t="n">
        <v>45828.4840268634</v>
      </c>
      <c r="F534" s="2" t="n">
        <v>45830.0834019097</v>
      </c>
      <c r="G534" s="0" t="s">
        <v>106</v>
      </c>
      <c r="K534" s="0" t="n">
        <v>0</v>
      </c>
      <c r="L534" s="0" t="s">
        <v>4016</v>
      </c>
      <c r="M534" s="0" t="s">
        <v>4017</v>
      </c>
      <c r="N534" s="0" t="s">
        <v>4018</v>
      </c>
      <c r="S534" s="0" t="s">
        <v>4019</v>
      </c>
      <c r="U534" s="0" t="s">
        <v>4020</v>
      </c>
      <c r="Z534" s="0" t="n">
        <v>4</v>
      </c>
      <c r="AC534" s="0" t="s">
        <v>4020</v>
      </c>
      <c r="AO534" s="0" t="n">
        <v>4</v>
      </c>
    </row>
    <row r="535" customFormat="false" ht="127.1" hidden="true" customHeight="false" outlineLevel="0" collapsed="false">
      <c r="A535" s="0" t="s">
        <v>4021</v>
      </c>
      <c r="B535" s="0" t="s">
        <v>4022</v>
      </c>
      <c r="C535" s="0" t="s">
        <v>54</v>
      </c>
      <c r="D535" s="3" t="s">
        <v>4023</v>
      </c>
      <c r="E535" s="2" t="n">
        <v>45828.450312338</v>
      </c>
      <c r="F535" s="2" t="n">
        <v>45874.4337054282</v>
      </c>
      <c r="G535" s="0" t="s">
        <v>106</v>
      </c>
      <c r="I535" s="0" t="s">
        <v>79</v>
      </c>
      <c r="K535" s="0" t="n">
        <v>0</v>
      </c>
      <c r="L535" s="0" t="s">
        <v>4024</v>
      </c>
      <c r="M535" s="0" t="s">
        <v>4025</v>
      </c>
      <c r="N535" s="0" t="s">
        <v>4026</v>
      </c>
      <c r="S535" s="0" t="s">
        <v>4027</v>
      </c>
      <c r="U535" s="0" t="s">
        <v>4020</v>
      </c>
      <c r="Y535" s="0" t="s">
        <v>83</v>
      </c>
      <c r="Z535" s="0" t="n">
        <v>2</v>
      </c>
      <c r="AC535" s="0" t="s">
        <v>4020</v>
      </c>
      <c r="AD535" s="0" t="s">
        <v>4028</v>
      </c>
      <c r="AG535" s="0" t="s">
        <v>3937</v>
      </c>
      <c r="AH535" s="0" t="s">
        <v>4029</v>
      </c>
      <c r="AI535" s="0" t="s">
        <v>894</v>
      </c>
      <c r="AO535" s="0" t="n">
        <v>9</v>
      </c>
    </row>
    <row r="536" customFormat="false" ht="46.95" hidden="false" customHeight="false" outlineLevel="0" collapsed="false">
      <c r="A536" s="0" t="s">
        <v>4030</v>
      </c>
      <c r="B536" s="0" t="s">
        <v>4031</v>
      </c>
      <c r="C536" s="0" t="s">
        <v>264</v>
      </c>
      <c r="D536" s="3" t="s">
        <v>4032</v>
      </c>
      <c r="E536" s="2" t="n">
        <v>45828.4183939352</v>
      </c>
      <c r="F536" s="2" t="n">
        <v>45854.5745170718</v>
      </c>
      <c r="G536" s="0" t="s">
        <v>63</v>
      </c>
      <c r="I536" s="0" t="s">
        <v>79</v>
      </c>
      <c r="K536" s="0" t="n">
        <v>0</v>
      </c>
      <c r="L536" s="0" t="s">
        <v>4033</v>
      </c>
      <c r="M536" s="0" t="s">
        <v>4034</v>
      </c>
      <c r="N536" s="0" t="s">
        <v>4035</v>
      </c>
      <c r="S536" s="0" t="s">
        <v>4036</v>
      </c>
      <c r="Y536" s="0" t="s">
        <v>83</v>
      </c>
      <c r="AC536" s="0" t="s">
        <v>4020</v>
      </c>
      <c r="AD536" s="0" t="s">
        <v>4037</v>
      </c>
      <c r="AG536" s="0" t="s">
        <v>3937</v>
      </c>
      <c r="AH536" s="0" t="s">
        <v>4038</v>
      </c>
      <c r="AI536" s="0" t="s">
        <v>894</v>
      </c>
      <c r="AJ536" s="0" t="s">
        <v>1930</v>
      </c>
      <c r="AK536" s="0" t="s">
        <v>1773</v>
      </c>
      <c r="AL536" s="0" t="s">
        <v>1308</v>
      </c>
      <c r="AO536" s="0" t="n">
        <v>13</v>
      </c>
      <c r="AP536" s="0" t="n">
        <v>0</v>
      </c>
      <c r="AS536" s="4" t="n">
        <f aca="false">IF(ISBLANK(AG536),"",AG536/86400000 + DATE(1970,1,1))</f>
        <v>45832.0833333333</v>
      </c>
    </row>
    <row r="537" customFormat="false" ht="15" hidden="true" customHeight="false" outlineLevel="0" collapsed="false">
      <c r="A537" s="0" t="s">
        <v>4039</v>
      </c>
      <c r="B537" s="0" t="s">
        <v>4040</v>
      </c>
      <c r="C537" s="0" t="s">
        <v>54</v>
      </c>
      <c r="E537" s="2" t="n">
        <v>45826.5330316088</v>
      </c>
      <c r="F537" s="2" t="n">
        <v>45847.083454294</v>
      </c>
      <c r="G537" s="0" t="s">
        <v>56</v>
      </c>
      <c r="I537" s="0" t="s">
        <v>79</v>
      </c>
      <c r="K537" s="0" t="n">
        <v>0</v>
      </c>
      <c r="L537" s="0" t="s">
        <v>4041</v>
      </c>
      <c r="M537" s="0" t="s">
        <v>4042</v>
      </c>
      <c r="N537" s="0" t="s">
        <v>4043</v>
      </c>
      <c r="S537" s="0" t="s">
        <v>3557</v>
      </c>
      <c r="U537" s="0" t="s">
        <v>4044</v>
      </c>
      <c r="Y537" s="0" t="s">
        <v>83</v>
      </c>
      <c r="Z537" s="0" t="n">
        <v>2</v>
      </c>
      <c r="AC537" s="0" t="s">
        <v>4044</v>
      </c>
      <c r="AG537" s="0" t="s">
        <v>3847</v>
      </c>
      <c r="AH537" s="0" t="s">
        <v>4045</v>
      </c>
      <c r="AI537" s="0" t="s">
        <v>871</v>
      </c>
      <c r="AO537" s="0" t="n">
        <v>6</v>
      </c>
    </row>
    <row r="538" customFormat="false" ht="15" hidden="true" customHeight="false" outlineLevel="0" collapsed="false">
      <c r="A538" s="0" t="s">
        <v>4046</v>
      </c>
      <c r="B538" s="0" t="s">
        <v>178</v>
      </c>
      <c r="C538" s="0" t="s">
        <v>54</v>
      </c>
      <c r="D538" s="0" t="s">
        <v>4047</v>
      </c>
      <c r="E538" s="2" t="n">
        <v>45826.4876212963</v>
      </c>
      <c r="F538" s="2" t="n">
        <v>45859.3287334607</v>
      </c>
      <c r="G538" s="0" t="s">
        <v>56</v>
      </c>
      <c r="M538" s="0" t="s">
        <v>4048</v>
      </c>
      <c r="T538" s="0" t="s">
        <v>4049</v>
      </c>
      <c r="U538" s="0" t="s">
        <v>4044</v>
      </c>
      <c r="Z538" s="0" t="n">
        <v>5</v>
      </c>
      <c r="AO538" s="0" t="n">
        <v>1</v>
      </c>
    </row>
    <row r="539" customFormat="false" ht="58.4" hidden="true" customHeight="false" outlineLevel="0" collapsed="false">
      <c r="A539" s="0" t="s">
        <v>4050</v>
      </c>
      <c r="B539" s="0" t="s">
        <v>4051</v>
      </c>
      <c r="C539" s="0" t="s">
        <v>54</v>
      </c>
      <c r="D539" s="3" t="s">
        <v>4052</v>
      </c>
      <c r="E539" s="2" t="n">
        <v>45826.4309036111</v>
      </c>
      <c r="F539" s="2" t="n">
        <v>45881.3425570255</v>
      </c>
      <c r="G539" s="0" t="s">
        <v>106</v>
      </c>
      <c r="I539" s="0" t="s">
        <v>79</v>
      </c>
      <c r="K539" s="0" t="n">
        <v>1</v>
      </c>
      <c r="L539" s="0" t="s">
        <v>4053</v>
      </c>
      <c r="M539" s="0" t="s">
        <v>4054</v>
      </c>
      <c r="N539" s="0" t="s">
        <v>4055</v>
      </c>
      <c r="S539" s="0" t="s">
        <v>4056</v>
      </c>
      <c r="Y539" s="0" t="s">
        <v>83</v>
      </c>
      <c r="AB539" s="0" t="s">
        <v>918</v>
      </c>
      <c r="AC539" s="0" t="s">
        <v>3207</v>
      </c>
      <c r="AG539" s="0" t="s">
        <v>3041</v>
      </c>
      <c r="AH539" s="0" t="s">
        <v>4057</v>
      </c>
      <c r="AI539" s="0" t="s">
        <v>189</v>
      </c>
      <c r="AO539" s="0" t="n">
        <v>10</v>
      </c>
    </row>
    <row r="540" customFormat="false" ht="15" hidden="true" customHeight="false" outlineLevel="0" collapsed="false">
      <c r="A540" s="0" t="s">
        <v>4058</v>
      </c>
      <c r="B540" s="0" t="s">
        <v>4059</v>
      </c>
      <c r="C540" s="0" t="s">
        <v>54</v>
      </c>
      <c r="E540" s="2" t="n">
        <v>45826.3774081134</v>
      </c>
      <c r="F540" s="2" t="n">
        <v>45847.0839476389</v>
      </c>
      <c r="G540" s="0" t="s">
        <v>56</v>
      </c>
      <c r="I540" s="0" t="s">
        <v>79</v>
      </c>
      <c r="K540" s="0" t="n">
        <v>0</v>
      </c>
      <c r="L540" s="0" t="s">
        <v>4060</v>
      </c>
      <c r="M540" s="0" t="s">
        <v>4061</v>
      </c>
      <c r="N540" s="0" t="s">
        <v>4062</v>
      </c>
      <c r="S540" s="0" t="s">
        <v>4063</v>
      </c>
      <c r="U540" s="0" t="s">
        <v>4044</v>
      </c>
      <c r="Y540" s="0" t="s">
        <v>83</v>
      </c>
      <c r="Z540" s="0" t="n">
        <v>3</v>
      </c>
      <c r="AC540" s="0" t="s">
        <v>4044</v>
      </c>
      <c r="AG540" s="0" t="s">
        <v>3847</v>
      </c>
      <c r="AH540" s="0" t="s">
        <v>4064</v>
      </c>
      <c r="AI540" s="0" t="s">
        <v>871</v>
      </c>
      <c r="AO540" s="0" t="n">
        <v>6</v>
      </c>
    </row>
    <row r="541" customFormat="false" ht="15" hidden="true" customHeight="false" outlineLevel="0" collapsed="false">
      <c r="A541" s="0" t="s">
        <v>4065</v>
      </c>
      <c r="B541" s="0" t="s">
        <v>4066</v>
      </c>
      <c r="C541" s="0" t="s">
        <v>54</v>
      </c>
      <c r="E541" s="2" t="n">
        <v>45826.351795625</v>
      </c>
      <c r="F541" s="2" t="n">
        <v>45828.084254838</v>
      </c>
      <c r="G541" s="0" t="s">
        <v>106</v>
      </c>
      <c r="K541" s="0" t="n">
        <v>0</v>
      </c>
      <c r="L541" s="0" t="s">
        <v>4067</v>
      </c>
      <c r="M541" s="0" t="s">
        <v>4068</v>
      </c>
      <c r="N541" s="0" t="s">
        <v>4069</v>
      </c>
      <c r="S541" s="0" t="s">
        <v>4070</v>
      </c>
      <c r="U541" s="0" t="s">
        <v>4044</v>
      </c>
      <c r="Z541" s="0" t="n">
        <v>0</v>
      </c>
      <c r="AC541" s="0" t="s">
        <v>4044</v>
      </c>
      <c r="AO541" s="0" t="n">
        <v>4</v>
      </c>
    </row>
    <row r="542" customFormat="false" ht="127.1" hidden="false" customHeight="false" outlineLevel="0" collapsed="false">
      <c r="A542" s="0" t="s">
        <v>4071</v>
      </c>
      <c r="B542" s="0" t="s">
        <v>4072</v>
      </c>
      <c r="C542" s="0" t="s">
        <v>264</v>
      </c>
      <c r="D542" s="3" t="s">
        <v>4073</v>
      </c>
      <c r="E542" s="2" t="n">
        <v>45826.3444595139</v>
      </c>
      <c r="F542" s="2" t="n">
        <v>45880.4115878125</v>
      </c>
      <c r="G542" s="0" t="s">
        <v>56</v>
      </c>
      <c r="K542" s="0" t="n">
        <v>0</v>
      </c>
      <c r="L542" s="0" t="s">
        <v>4074</v>
      </c>
      <c r="M542" s="0" t="s">
        <v>4075</v>
      </c>
      <c r="N542" s="0" t="s">
        <v>4076</v>
      </c>
      <c r="S542" s="0" t="s">
        <v>4077</v>
      </c>
      <c r="T542" s="0" t="s">
        <v>4078</v>
      </c>
      <c r="U542" s="0" t="s">
        <v>4044</v>
      </c>
      <c r="Y542" s="0" t="s">
        <v>83</v>
      </c>
      <c r="Z542" s="0" t="n">
        <v>2</v>
      </c>
      <c r="AC542" s="0" t="s">
        <v>4044</v>
      </c>
      <c r="AG542" s="0" t="s">
        <v>1930</v>
      </c>
      <c r="AH542" s="0" t="s">
        <v>4079</v>
      </c>
      <c r="AI542" s="0" t="s">
        <v>2275</v>
      </c>
      <c r="AJ542" s="0" t="s">
        <v>530</v>
      </c>
      <c r="AK542" s="0" t="s">
        <v>3647</v>
      </c>
      <c r="AL542" s="0" t="s">
        <v>862</v>
      </c>
      <c r="AO542" s="0" t="n">
        <v>13</v>
      </c>
      <c r="AP542" s="0" t="n">
        <v>1</v>
      </c>
      <c r="AS542" s="4" t="n">
        <f aca="false">IF(ISBLANK(AG542),"",AG542/86400000 + DATE(1970,1,1))</f>
        <v>45854.0833333333</v>
      </c>
    </row>
    <row r="543" customFormat="false" ht="15" hidden="true" customHeight="false" outlineLevel="0" collapsed="false">
      <c r="A543" s="0" t="s">
        <v>4080</v>
      </c>
      <c r="B543" s="0" t="s">
        <v>4081</v>
      </c>
      <c r="C543" s="0" t="s">
        <v>54</v>
      </c>
      <c r="E543" s="2" t="n">
        <v>45826.3424036343</v>
      </c>
      <c r="F543" s="2" t="n">
        <v>45861.0841023611</v>
      </c>
      <c r="G543" s="0" t="s">
        <v>106</v>
      </c>
      <c r="I543" s="0" t="s">
        <v>79</v>
      </c>
      <c r="K543" s="0" t="n">
        <v>0</v>
      </c>
      <c r="L543" s="0" t="s">
        <v>4082</v>
      </c>
      <c r="M543" s="0" t="s">
        <v>4083</v>
      </c>
      <c r="N543" s="0" t="s">
        <v>4084</v>
      </c>
      <c r="S543" s="0" t="s">
        <v>4085</v>
      </c>
      <c r="U543" s="0" t="s">
        <v>4044</v>
      </c>
      <c r="Y543" s="0" t="s">
        <v>83</v>
      </c>
      <c r="Z543" s="0" t="n">
        <v>2</v>
      </c>
      <c r="AC543" s="0" t="s">
        <v>4044</v>
      </c>
      <c r="AG543" s="0" t="s">
        <v>3121</v>
      </c>
      <c r="AH543" s="0" t="s">
        <v>4086</v>
      </c>
      <c r="AI543" s="0" t="s">
        <v>1940</v>
      </c>
      <c r="AO543" s="0" t="n">
        <v>6</v>
      </c>
    </row>
    <row r="544" customFormat="false" ht="15" hidden="true" customHeight="false" outlineLevel="0" collapsed="false">
      <c r="A544" s="0" t="s">
        <v>4087</v>
      </c>
      <c r="B544" s="0" t="s">
        <v>4088</v>
      </c>
      <c r="C544" s="0" t="s">
        <v>54</v>
      </c>
      <c r="E544" s="2" t="n">
        <v>45826.3396545602</v>
      </c>
      <c r="F544" s="2" t="n">
        <v>45834.3907872338</v>
      </c>
      <c r="G544" s="0" t="s">
        <v>63</v>
      </c>
      <c r="K544" s="0" t="n">
        <v>0</v>
      </c>
      <c r="L544" s="0" t="s">
        <v>4089</v>
      </c>
      <c r="M544" s="0" t="s">
        <v>4090</v>
      </c>
      <c r="N544" s="0" t="s">
        <v>4091</v>
      </c>
      <c r="S544" s="0" t="s">
        <v>4092</v>
      </c>
      <c r="AC544" s="0" t="s">
        <v>4044</v>
      </c>
      <c r="AO544" s="0" t="n">
        <v>4</v>
      </c>
    </row>
    <row r="545" customFormat="false" ht="172.85" hidden="true" customHeight="false" outlineLevel="0" collapsed="false">
      <c r="A545" s="0" t="s">
        <v>4093</v>
      </c>
      <c r="B545" s="0" t="s">
        <v>4094</v>
      </c>
      <c r="C545" s="0" t="s">
        <v>54</v>
      </c>
      <c r="D545" s="3" t="s">
        <v>4095</v>
      </c>
      <c r="E545" s="2" t="n">
        <v>45826.3120460532</v>
      </c>
      <c r="F545" s="2" t="n">
        <v>45875.2563013542</v>
      </c>
      <c r="G545" s="0" t="s">
        <v>63</v>
      </c>
      <c r="L545" s="0" t="s">
        <v>4096</v>
      </c>
      <c r="M545" s="0" t="s">
        <v>4097</v>
      </c>
      <c r="N545" s="0" t="s">
        <v>4098</v>
      </c>
      <c r="S545" s="0" t="s">
        <v>4099</v>
      </c>
      <c r="T545" s="0" t="s">
        <v>4100</v>
      </c>
      <c r="Z545" s="0" t="n">
        <v>4</v>
      </c>
      <c r="AO545" s="0" t="n">
        <v>7</v>
      </c>
    </row>
    <row r="546" customFormat="false" ht="15" hidden="true" customHeight="false" outlineLevel="0" collapsed="false">
      <c r="A546" s="0" t="s">
        <v>4101</v>
      </c>
      <c r="B546" s="0" t="s">
        <v>4102</v>
      </c>
      <c r="C546" s="0" t="s">
        <v>54</v>
      </c>
      <c r="E546" s="2" t="n">
        <v>45825.5574414005</v>
      </c>
      <c r="F546" s="2" t="n">
        <v>45832.3482972917</v>
      </c>
      <c r="G546" s="0" t="s">
        <v>106</v>
      </c>
      <c r="K546" s="0" t="n">
        <v>0</v>
      </c>
      <c r="L546" s="0" t="s">
        <v>4103</v>
      </c>
      <c r="M546" s="0" t="s">
        <v>4104</v>
      </c>
      <c r="N546" s="0" t="s">
        <v>4105</v>
      </c>
      <c r="S546" s="0" t="s">
        <v>4106</v>
      </c>
      <c r="U546" s="0" t="s">
        <v>4107</v>
      </c>
      <c r="Z546" s="0" t="n">
        <v>2</v>
      </c>
      <c r="AC546" s="0" t="s">
        <v>4107</v>
      </c>
      <c r="AO546" s="0" t="n">
        <v>4</v>
      </c>
    </row>
    <row r="547" customFormat="false" ht="15" hidden="true" customHeight="false" outlineLevel="0" collapsed="false">
      <c r="A547" s="0" t="s">
        <v>4108</v>
      </c>
      <c r="B547" s="0" t="s">
        <v>4109</v>
      </c>
      <c r="C547" s="0" t="s">
        <v>54</v>
      </c>
      <c r="D547" s="0" t="s">
        <v>4110</v>
      </c>
      <c r="E547" s="2" t="n">
        <v>45825.554495</v>
      </c>
      <c r="F547" s="2" t="n">
        <v>45859.0841992708</v>
      </c>
      <c r="G547" s="0" t="s">
        <v>130</v>
      </c>
      <c r="I547" s="0" t="s">
        <v>79</v>
      </c>
      <c r="K547" s="0" t="n">
        <v>0</v>
      </c>
      <c r="L547" s="0" t="s">
        <v>4111</v>
      </c>
      <c r="M547" s="0" t="s">
        <v>4112</v>
      </c>
      <c r="N547" s="0" t="s">
        <v>4113</v>
      </c>
      <c r="S547" s="0" t="s">
        <v>4114</v>
      </c>
      <c r="T547" s="0" t="s">
        <v>4115</v>
      </c>
      <c r="U547" s="0" t="s">
        <v>4116</v>
      </c>
      <c r="Y547" s="0" t="s">
        <v>83</v>
      </c>
      <c r="Z547" s="0" t="n">
        <v>6</v>
      </c>
      <c r="AC547" s="0" t="s">
        <v>4107</v>
      </c>
      <c r="AG547" s="0" t="s">
        <v>3250</v>
      </c>
      <c r="AH547" s="0" t="s">
        <v>4117</v>
      </c>
      <c r="AI547" s="0" t="s">
        <v>2588</v>
      </c>
      <c r="AO547" s="0" t="n">
        <v>6</v>
      </c>
    </row>
    <row r="548" customFormat="false" ht="58.4" hidden="true" customHeight="false" outlineLevel="0" collapsed="false">
      <c r="A548" s="0" t="s">
        <v>4118</v>
      </c>
      <c r="B548" s="0" t="s">
        <v>4119</v>
      </c>
      <c r="C548" s="0" t="s">
        <v>54</v>
      </c>
      <c r="D548" s="3" t="s">
        <v>4120</v>
      </c>
      <c r="E548" s="2" t="n">
        <v>45825.4449103935</v>
      </c>
      <c r="F548" s="2" t="n">
        <v>45862.400930382</v>
      </c>
      <c r="G548" s="0" t="s">
        <v>106</v>
      </c>
      <c r="K548" s="0" t="n">
        <v>1</v>
      </c>
      <c r="L548" s="0" t="s">
        <v>4121</v>
      </c>
      <c r="M548" s="0" t="s">
        <v>4122</v>
      </c>
      <c r="N548" s="0" t="s">
        <v>4123</v>
      </c>
      <c r="S548" s="0" t="s">
        <v>4124</v>
      </c>
      <c r="T548" s="0" t="s">
        <v>4125</v>
      </c>
      <c r="Z548" s="0" t="n">
        <v>5</v>
      </c>
      <c r="AB548" s="0" t="s">
        <v>2852</v>
      </c>
      <c r="AC548" s="0" t="s">
        <v>4044</v>
      </c>
      <c r="AO548" s="0" t="n">
        <v>4</v>
      </c>
    </row>
    <row r="549" customFormat="false" ht="15" hidden="false" customHeight="false" outlineLevel="0" collapsed="false">
      <c r="A549" s="0" t="s">
        <v>4126</v>
      </c>
      <c r="B549" s="0" t="s">
        <v>4127</v>
      </c>
      <c r="C549" s="0" t="s">
        <v>264</v>
      </c>
      <c r="E549" s="2" t="n">
        <v>45825.4158698264</v>
      </c>
      <c r="F549" s="2" t="n">
        <v>45880.4078822338</v>
      </c>
      <c r="G549" s="0" t="s">
        <v>3508</v>
      </c>
      <c r="I549" s="0" t="s">
        <v>79</v>
      </c>
      <c r="K549" s="0" t="n">
        <v>0</v>
      </c>
      <c r="L549" s="0" t="s">
        <v>4128</v>
      </c>
      <c r="M549" s="0" t="s">
        <v>4129</v>
      </c>
      <c r="N549" s="0" t="s">
        <v>4130</v>
      </c>
      <c r="S549" s="0" t="s">
        <v>4131</v>
      </c>
      <c r="Y549" s="0" t="s">
        <v>83</v>
      </c>
      <c r="AC549" s="0" t="s">
        <v>4020</v>
      </c>
      <c r="AG549" s="0" t="s">
        <v>4020</v>
      </c>
      <c r="AH549" s="0" t="s">
        <v>4132</v>
      </c>
      <c r="AI549" s="0" t="s">
        <v>127</v>
      </c>
      <c r="AJ549" s="0" t="s">
        <v>325</v>
      </c>
      <c r="AK549" s="0" t="s">
        <v>4133</v>
      </c>
      <c r="AL549" s="0" t="s">
        <v>4133</v>
      </c>
      <c r="AO549" s="0" t="n">
        <v>13</v>
      </c>
      <c r="AP549" s="0" t="n">
        <v>1</v>
      </c>
      <c r="AS549" s="4" t="n">
        <f aca="false">IF(ISBLANK(AG549),"",AG549/86400000 + DATE(1970,1,1))</f>
        <v>45828.0833333333</v>
      </c>
    </row>
    <row r="550" customFormat="false" ht="58.4" hidden="false" customHeight="false" outlineLevel="0" collapsed="false">
      <c r="A550" s="0" t="s">
        <v>4134</v>
      </c>
      <c r="B550" s="0" t="s">
        <v>4135</v>
      </c>
      <c r="C550" s="0" t="s">
        <v>264</v>
      </c>
      <c r="D550" s="3" t="s">
        <v>4136</v>
      </c>
      <c r="E550" s="2" t="n">
        <v>45825.3732744329</v>
      </c>
      <c r="F550" s="2" t="n">
        <v>45841.3107348611</v>
      </c>
      <c r="G550" s="0" t="s">
        <v>63</v>
      </c>
      <c r="I550" s="0" t="s">
        <v>79</v>
      </c>
      <c r="K550" s="0" t="n">
        <v>0</v>
      </c>
      <c r="L550" s="0" t="s">
        <v>4137</v>
      </c>
      <c r="M550" s="0" t="s">
        <v>4138</v>
      </c>
      <c r="N550" s="0" t="s">
        <v>4139</v>
      </c>
      <c r="S550" s="0" t="s">
        <v>4140</v>
      </c>
      <c r="Y550" s="0" t="s">
        <v>83</v>
      </c>
      <c r="AC550" s="0" t="s">
        <v>4107</v>
      </c>
      <c r="AE550" s="0" t="s">
        <v>79</v>
      </c>
      <c r="AG550" s="0" t="s">
        <v>4107</v>
      </c>
      <c r="AH550" s="0" t="s">
        <v>4141</v>
      </c>
      <c r="AI550" s="0" t="s">
        <v>127</v>
      </c>
      <c r="AJ550" s="0" t="s">
        <v>3581</v>
      </c>
      <c r="AK550" s="0" t="s">
        <v>668</v>
      </c>
      <c r="AL550" s="0" t="s">
        <v>668</v>
      </c>
      <c r="AO550" s="0" t="n">
        <v>13</v>
      </c>
      <c r="AP550" s="0" t="n">
        <v>0</v>
      </c>
      <c r="AS550" s="4" t="n">
        <f aca="false">IF(ISBLANK(AG550),"",AG550/86400000 + DATE(1970,1,1))</f>
        <v>45825.0833333333</v>
      </c>
    </row>
    <row r="551" customFormat="false" ht="92.75" hidden="false" customHeight="false" outlineLevel="0" collapsed="false">
      <c r="A551" s="0" t="s">
        <v>4142</v>
      </c>
      <c r="B551" s="0" t="s">
        <v>4143</v>
      </c>
      <c r="C551" s="0" t="s">
        <v>264</v>
      </c>
      <c r="D551" s="3" t="s">
        <v>4144</v>
      </c>
      <c r="E551" s="2" t="n">
        <v>45825.3601185417</v>
      </c>
      <c r="F551" s="2" t="n">
        <v>45841.3098454514</v>
      </c>
      <c r="G551" s="0" t="s">
        <v>63</v>
      </c>
      <c r="I551" s="0" t="s">
        <v>79</v>
      </c>
      <c r="K551" s="0" t="n">
        <v>0</v>
      </c>
      <c r="L551" s="0" t="s">
        <v>4145</v>
      </c>
      <c r="M551" s="0" t="s">
        <v>4146</v>
      </c>
      <c r="N551" s="0" t="s">
        <v>4147</v>
      </c>
      <c r="S551" s="0" t="s">
        <v>4148</v>
      </c>
      <c r="Y551" s="0" t="s">
        <v>83</v>
      </c>
      <c r="AC551" s="0" t="s">
        <v>4107</v>
      </c>
      <c r="AD551" s="0" t="s">
        <v>4149</v>
      </c>
      <c r="AG551" s="0" t="s">
        <v>4107</v>
      </c>
      <c r="AH551" s="0" t="s">
        <v>4150</v>
      </c>
      <c r="AI551" s="0" t="s">
        <v>127</v>
      </c>
      <c r="AJ551" s="0" t="s">
        <v>3581</v>
      </c>
      <c r="AK551" s="0" t="s">
        <v>668</v>
      </c>
      <c r="AL551" s="0" t="s">
        <v>668</v>
      </c>
      <c r="AO551" s="0" t="n">
        <v>13</v>
      </c>
      <c r="AP551" s="0" t="n">
        <v>0</v>
      </c>
      <c r="AS551" s="4" t="n">
        <f aca="false">IF(ISBLANK(AG551),"",AG551/86400000 + DATE(1970,1,1))</f>
        <v>45825.0833333333</v>
      </c>
    </row>
    <row r="552" customFormat="false" ht="15" hidden="true" customHeight="false" outlineLevel="0" collapsed="false">
      <c r="A552" s="0" t="s">
        <v>4151</v>
      </c>
      <c r="B552" s="0" t="s">
        <v>4152</v>
      </c>
      <c r="C552" s="0" t="s">
        <v>54</v>
      </c>
      <c r="E552" s="2" t="n">
        <v>45824.6244455324</v>
      </c>
      <c r="F552" s="2" t="n">
        <v>45828.0836197917</v>
      </c>
      <c r="G552" s="0" t="s">
        <v>56</v>
      </c>
      <c r="K552" s="0" t="n">
        <v>1</v>
      </c>
      <c r="L552" s="0" t="s">
        <v>4153</v>
      </c>
      <c r="M552" s="0" t="s">
        <v>4154</v>
      </c>
      <c r="N552" s="0" t="s">
        <v>4155</v>
      </c>
      <c r="S552" s="0" t="s">
        <v>4156</v>
      </c>
      <c r="AB552" s="0" t="s">
        <v>1079</v>
      </c>
      <c r="AC552" s="0" t="s">
        <v>4044</v>
      </c>
      <c r="AO552" s="0" t="n">
        <v>4</v>
      </c>
    </row>
    <row r="553" customFormat="false" ht="15" hidden="true" customHeight="false" outlineLevel="0" collapsed="false">
      <c r="A553" s="0" t="s">
        <v>4157</v>
      </c>
      <c r="B553" s="0" t="s">
        <v>4158</v>
      </c>
      <c r="C553" s="0" t="s">
        <v>54</v>
      </c>
      <c r="E553" s="2" t="n">
        <v>45824.5828075347</v>
      </c>
      <c r="F553" s="2" t="n">
        <v>45839.377845</v>
      </c>
      <c r="G553" s="0" t="s">
        <v>63</v>
      </c>
      <c r="K553" s="0" t="n">
        <v>0</v>
      </c>
      <c r="L553" s="0" t="s">
        <v>4159</v>
      </c>
      <c r="M553" s="0" t="s">
        <v>4160</v>
      </c>
      <c r="N553" s="0" t="s">
        <v>4161</v>
      </c>
      <c r="S553" s="0" t="s">
        <v>4162</v>
      </c>
      <c r="AO553" s="0" t="n">
        <v>1</v>
      </c>
    </row>
    <row r="554" customFormat="false" ht="15" hidden="true" customHeight="false" outlineLevel="0" collapsed="false">
      <c r="A554" s="0" t="s">
        <v>4163</v>
      </c>
      <c r="B554" s="0" t="s">
        <v>4164</v>
      </c>
      <c r="C554" s="0" t="s">
        <v>54</v>
      </c>
      <c r="E554" s="2" t="n">
        <v>45824.5811948611</v>
      </c>
      <c r="F554" s="2" t="n">
        <v>45826.0839926505</v>
      </c>
      <c r="G554" s="0" t="s">
        <v>56</v>
      </c>
      <c r="K554" s="0" t="n">
        <v>0</v>
      </c>
      <c r="L554" s="0" t="s">
        <v>4165</v>
      </c>
      <c r="M554" s="0" t="s">
        <v>4166</v>
      </c>
      <c r="N554" s="0" t="s">
        <v>4167</v>
      </c>
      <c r="S554" s="0" t="s">
        <v>4168</v>
      </c>
      <c r="U554" s="0" t="s">
        <v>4169</v>
      </c>
      <c r="Z554" s="0" t="n">
        <v>1</v>
      </c>
      <c r="AC554" s="0" t="s">
        <v>4169</v>
      </c>
      <c r="AO554" s="0" t="n">
        <v>4</v>
      </c>
    </row>
    <row r="555" customFormat="false" ht="81.3" hidden="false" customHeight="false" outlineLevel="0" collapsed="false">
      <c r="A555" s="0" t="s">
        <v>4170</v>
      </c>
      <c r="B555" s="0" t="s">
        <v>4171</v>
      </c>
      <c r="C555" s="0" t="s">
        <v>264</v>
      </c>
      <c r="D555" s="3" t="s">
        <v>4172</v>
      </c>
      <c r="E555" s="2" t="n">
        <v>45824.5518086343</v>
      </c>
      <c r="F555" s="2" t="n">
        <v>45852.3056138889</v>
      </c>
      <c r="G555" s="0" t="s">
        <v>56</v>
      </c>
      <c r="I555" s="0" t="s">
        <v>79</v>
      </c>
      <c r="K555" s="0" t="n">
        <v>0</v>
      </c>
      <c r="L555" s="0" t="s">
        <v>4173</v>
      </c>
      <c r="M555" s="0" t="s">
        <v>4174</v>
      </c>
      <c r="N555" s="0" t="s">
        <v>4175</v>
      </c>
      <c r="S555" s="0" t="s">
        <v>4176</v>
      </c>
      <c r="T555" s="0" t="s">
        <v>4177</v>
      </c>
      <c r="U555" s="0" t="s">
        <v>4169</v>
      </c>
      <c r="Y555" s="0" t="s">
        <v>83</v>
      </c>
      <c r="Z555" s="0" t="n">
        <v>3</v>
      </c>
      <c r="AC555" s="0" t="s">
        <v>4169</v>
      </c>
      <c r="AG555" s="0" t="s">
        <v>4020</v>
      </c>
      <c r="AH555" s="0" t="s">
        <v>4178</v>
      </c>
      <c r="AI555" s="0" t="s">
        <v>894</v>
      </c>
      <c r="AJ555" s="0" t="s">
        <v>3121</v>
      </c>
      <c r="AK555" s="0" t="s">
        <v>1536</v>
      </c>
      <c r="AL555" s="0" t="s">
        <v>999</v>
      </c>
      <c r="AO555" s="0" t="n">
        <v>13</v>
      </c>
      <c r="AP555" s="0" t="n">
        <v>1</v>
      </c>
      <c r="AS555" s="4" t="n">
        <f aca="false">IF(ISBLANK(AG555),"",AG555/86400000 + DATE(1970,1,1))</f>
        <v>45828.0833333333</v>
      </c>
    </row>
    <row r="556" customFormat="false" ht="104.2" hidden="false" customHeight="false" outlineLevel="0" collapsed="false">
      <c r="A556" s="0" t="s">
        <v>4179</v>
      </c>
      <c r="B556" s="0" t="s">
        <v>4180</v>
      </c>
      <c r="C556" s="0" t="s">
        <v>264</v>
      </c>
      <c r="D556" s="3" t="s">
        <v>4181</v>
      </c>
      <c r="E556" s="2" t="n">
        <v>45824.5474133102</v>
      </c>
      <c r="F556" s="2" t="n">
        <v>45852.3039117477</v>
      </c>
      <c r="G556" s="0" t="s">
        <v>56</v>
      </c>
      <c r="I556" s="0" t="s">
        <v>79</v>
      </c>
      <c r="K556" s="0" t="n">
        <v>0</v>
      </c>
      <c r="L556" s="0" t="s">
        <v>4182</v>
      </c>
      <c r="M556" s="0" t="s">
        <v>4183</v>
      </c>
      <c r="N556" s="0" t="s">
        <v>4184</v>
      </c>
      <c r="S556" s="0" t="s">
        <v>4185</v>
      </c>
      <c r="U556" s="0" t="s">
        <v>4169</v>
      </c>
      <c r="Y556" s="0" t="s">
        <v>83</v>
      </c>
      <c r="Z556" s="0" t="n">
        <v>0</v>
      </c>
      <c r="AC556" s="0" t="s">
        <v>4169</v>
      </c>
      <c r="AG556" s="0" t="s">
        <v>4169</v>
      </c>
      <c r="AH556" s="0" t="s">
        <v>4186</v>
      </c>
      <c r="AI556" s="0" t="s">
        <v>127</v>
      </c>
      <c r="AJ556" s="0" t="s">
        <v>3207</v>
      </c>
      <c r="AK556" s="0" t="s">
        <v>1308</v>
      </c>
      <c r="AL556" s="0" t="s">
        <v>1308</v>
      </c>
      <c r="AO556" s="0" t="n">
        <v>13</v>
      </c>
      <c r="AP556" s="0" t="n">
        <v>0</v>
      </c>
      <c r="AS556" s="4" t="n">
        <f aca="false">IF(ISBLANK(AG556),"",AG556/86400000 + DATE(1970,1,1))</f>
        <v>45824.0833333333</v>
      </c>
    </row>
    <row r="557" customFormat="false" ht="15" hidden="true" customHeight="false" outlineLevel="0" collapsed="false">
      <c r="A557" s="0" t="s">
        <v>4187</v>
      </c>
      <c r="B557" s="0" t="s">
        <v>4188</v>
      </c>
      <c r="C557" s="0" t="s">
        <v>54</v>
      </c>
      <c r="E557" s="2" t="n">
        <v>45824.5318453472</v>
      </c>
      <c r="F557" s="2" t="n">
        <v>45830.0836428125</v>
      </c>
      <c r="G557" s="0" t="s">
        <v>106</v>
      </c>
      <c r="K557" s="0" t="n">
        <v>0</v>
      </c>
      <c r="L557" s="0" t="s">
        <v>4189</v>
      </c>
      <c r="M557" s="0" t="s">
        <v>4190</v>
      </c>
      <c r="N557" s="0" t="s">
        <v>4191</v>
      </c>
      <c r="S557" s="0" t="s">
        <v>3779</v>
      </c>
      <c r="U557" s="0" t="s">
        <v>4169</v>
      </c>
      <c r="Z557" s="0" t="n">
        <v>0</v>
      </c>
      <c r="AC557" s="0" t="s">
        <v>4020</v>
      </c>
      <c r="AO557" s="0" t="n">
        <v>4</v>
      </c>
    </row>
    <row r="558" customFormat="false" ht="35.5" hidden="false" customHeight="false" outlineLevel="0" collapsed="false">
      <c r="A558" s="0" t="s">
        <v>4192</v>
      </c>
      <c r="B558" s="0" t="s">
        <v>4193</v>
      </c>
      <c r="C558" s="0" t="s">
        <v>264</v>
      </c>
      <c r="D558" s="3" t="s">
        <v>4194</v>
      </c>
      <c r="E558" s="2" t="n">
        <v>45824.5217266782</v>
      </c>
      <c r="F558" s="2" t="n">
        <v>45841.309139294</v>
      </c>
      <c r="G558" s="0" t="s">
        <v>63</v>
      </c>
      <c r="I558" s="0" t="s">
        <v>79</v>
      </c>
      <c r="K558" s="0" t="n">
        <v>1</v>
      </c>
      <c r="L558" s="0" t="s">
        <v>4195</v>
      </c>
      <c r="M558" s="0" t="s">
        <v>4196</v>
      </c>
      <c r="N558" s="0" t="s">
        <v>4197</v>
      </c>
      <c r="S558" s="0" t="s">
        <v>4198</v>
      </c>
      <c r="X558" s="0" t="s">
        <v>79</v>
      </c>
      <c r="Y558" s="0" t="s">
        <v>83</v>
      </c>
      <c r="AB558" s="0" t="s">
        <v>1079</v>
      </c>
      <c r="AC558" s="0" t="s">
        <v>4169</v>
      </c>
      <c r="AE558" s="0" t="s">
        <v>79</v>
      </c>
      <c r="AG558" s="0" t="s">
        <v>4169</v>
      </c>
      <c r="AH558" s="0" t="s">
        <v>4199</v>
      </c>
      <c r="AI558" s="0" t="s">
        <v>127</v>
      </c>
      <c r="AJ558" s="0" t="s">
        <v>3581</v>
      </c>
      <c r="AK558" s="0" t="s">
        <v>740</v>
      </c>
      <c r="AL558" s="0" t="s">
        <v>740</v>
      </c>
      <c r="AO558" s="0" t="n">
        <v>13</v>
      </c>
      <c r="AP558" s="0" t="n">
        <v>0</v>
      </c>
      <c r="AS558" s="4" t="n">
        <f aca="false">IF(ISBLANK(AG558),"",AG558/86400000 + DATE(1970,1,1))</f>
        <v>45824.0833333333</v>
      </c>
    </row>
    <row r="559" customFormat="false" ht="81.3" hidden="false" customHeight="false" outlineLevel="0" collapsed="false">
      <c r="A559" s="0" t="s">
        <v>4200</v>
      </c>
      <c r="B559" s="0" t="s">
        <v>4201</v>
      </c>
      <c r="C559" s="0" t="s">
        <v>264</v>
      </c>
      <c r="D559" s="3" t="s">
        <v>4202</v>
      </c>
      <c r="E559" s="2" t="n">
        <v>45824.5069293982</v>
      </c>
      <c r="F559" s="2" t="n">
        <v>45847.7196692593</v>
      </c>
      <c r="G559" s="0" t="s">
        <v>63</v>
      </c>
      <c r="I559" s="0" t="s">
        <v>79</v>
      </c>
      <c r="K559" s="0" t="n">
        <v>0</v>
      </c>
      <c r="L559" s="0" t="s">
        <v>4203</v>
      </c>
      <c r="M559" s="0" t="s">
        <v>4204</v>
      </c>
      <c r="N559" s="0" t="s">
        <v>4205</v>
      </c>
      <c r="S559" s="0" t="s">
        <v>4206</v>
      </c>
      <c r="Y559" s="0" t="s">
        <v>83</v>
      </c>
      <c r="AC559" s="0" t="s">
        <v>4169</v>
      </c>
      <c r="AD559" s="0" t="s">
        <v>4207</v>
      </c>
      <c r="AE559" s="0" t="s">
        <v>79</v>
      </c>
      <c r="AG559" s="0" t="s">
        <v>4107</v>
      </c>
      <c r="AH559" s="0" t="s">
        <v>4208</v>
      </c>
      <c r="AI559" s="0" t="s">
        <v>85</v>
      </c>
      <c r="AJ559" s="0" t="s">
        <v>3581</v>
      </c>
      <c r="AK559" s="0" t="s">
        <v>740</v>
      </c>
      <c r="AL559" s="0" t="s">
        <v>668</v>
      </c>
      <c r="AO559" s="0" t="n">
        <v>13</v>
      </c>
      <c r="AP559" s="0" t="n">
        <v>0</v>
      </c>
      <c r="AS559" s="4" t="n">
        <f aca="false">IF(ISBLANK(AG559),"",AG559/86400000 + DATE(1970,1,1))</f>
        <v>45825.0833333333</v>
      </c>
    </row>
    <row r="560" customFormat="false" ht="15" hidden="true" customHeight="false" outlineLevel="0" collapsed="false">
      <c r="A560" s="0" t="s">
        <v>4209</v>
      </c>
      <c r="B560" s="0" t="s">
        <v>4210</v>
      </c>
      <c r="C560" s="0" t="s">
        <v>54</v>
      </c>
      <c r="D560" s="0" t="s">
        <v>4211</v>
      </c>
      <c r="E560" s="2" t="n">
        <v>45824.4940030903</v>
      </c>
      <c r="F560" s="2" t="n">
        <v>45862.4009694907</v>
      </c>
      <c r="G560" s="0" t="s">
        <v>106</v>
      </c>
      <c r="K560" s="0" t="n">
        <v>1</v>
      </c>
      <c r="L560" s="0" t="s">
        <v>4212</v>
      </c>
      <c r="M560" s="0" t="s">
        <v>4213</v>
      </c>
      <c r="N560" s="0" t="s">
        <v>4214</v>
      </c>
      <c r="S560" s="0" t="s">
        <v>4215</v>
      </c>
      <c r="T560" s="0" t="s">
        <v>4216</v>
      </c>
      <c r="Z560" s="0" t="n">
        <v>6</v>
      </c>
      <c r="AB560" s="0" t="s">
        <v>1784</v>
      </c>
      <c r="AC560" s="0" t="s">
        <v>4044</v>
      </c>
      <c r="AO560" s="0" t="n">
        <v>4</v>
      </c>
    </row>
    <row r="561" customFormat="false" ht="104.2" hidden="false" customHeight="false" outlineLevel="0" collapsed="false">
      <c r="A561" s="0" t="s">
        <v>4217</v>
      </c>
      <c r="B561" s="0" t="s">
        <v>4218</v>
      </c>
      <c r="C561" s="0" t="s">
        <v>264</v>
      </c>
      <c r="D561" s="3" t="s">
        <v>4219</v>
      </c>
      <c r="E561" s="2" t="n">
        <v>45824.4634505208</v>
      </c>
      <c r="F561" s="2" t="n">
        <v>45872.3682510185</v>
      </c>
      <c r="G561" s="0" t="s">
        <v>56</v>
      </c>
      <c r="I561" s="0" t="s">
        <v>79</v>
      </c>
      <c r="K561" s="0" t="n">
        <v>0</v>
      </c>
      <c r="L561" s="0" t="s">
        <v>4220</v>
      </c>
      <c r="M561" s="0" t="s">
        <v>4221</v>
      </c>
      <c r="N561" s="0" t="s">
        <v>4222</v>
      </c>
      <c r="S561" s="0" t="s">
        <v>4223</v>
      </c>
      <c r="U561" s="0" t="s">
        <v>4169</v>
      </c>
      <c r="Y561" s="0" t="s">
        <v>83</v>
      </c>
      <c r="Z561" s="0" t="n">
        <v>1</v>
      </c>
      <c r="AC561" s="0" t="s">
        <v>4169</v>
      </c>
      <c r="AD561" s="0" t="s">
        <v>4224</v>
      </c>
      <c r="AE561" s="0" t="s">
        <v>79</v>
      </c>
      <c r="AG561" s="0" t="s">
        <v>4169</v>
      </c>
      <c r="AH561" s="0" t="s">
        <v>4225</v>
      </c>
      <c r="AI561" s="0" t="s">
        <v>127</v>
      </c>
      <c r="AJ561" s="0" t="s">
        <v>3581</v>
      </c>
      <c r="AK561" s="0" t="s">
        <v>740</v>
      </c>
      <c r="AL561" s="0" t="s">
        <v>740</v>
      </c>
      <c r="AO561" s="0" t="n">
        <v>13</v>
      </c>
      <c r="AP561" s="0" t="n">
        <v>0</v>
      </c>
      <c r="AS561" s="4" t="n">
        <f aca="false">IF(ISBLANK(AG561),"",AG561/86400000 + DATE(1970,1,1))</f>
        <v>45824.0833333333</v>
      </c>
    </row>
    <row r="562" customFormat="false" ht="15" hidden="true" customHeight="false" outlineLevel="0" collapsed="false">
      <c r="A562" s="0" t="s">
        <v>4226</v>
      </c>
      <c r="B562" s="0" t="s">
        <v>4227</v>
      </c>
      <c r="C562" s="0" t="s">
        <v>54</v>
      </c>
      <c r="E562" s="2" t="n">
        <v>45824.4113725347</v>
      </c>
      <c r="F562" s="2" t="n">
        <v>45828.0836008796</v>
      </c>
      <c r="G562" s="0" t="s">
        <v>63</v>
      </c>
      <c r="K562" s="0" t="n">
        <v>0</v>
      </c>
      <c r="L562" s="0" t="s">
        <v>4228</v>
      </c>
      <c r="M562" s="0" t="s">
        <v>4229</v>
      </c>
      <c r="N562" s="0" t="s">
        <v>4230</v>
      </c>
      <c r="S562" s="0" t="s">
        <v>4231</v>
      </c>
      <c r="AC562" s="0" t="s">
        <v>4044</v>
      </c>
      <c r="AO562" s="0" t="n">
        <v>4</v>
      </c>
    </row>
    <row r="563" customFormat="false" ht="81.3" hidden="false" customHeight="false" outlineLevel="0" collapsed="false">
      <c r="A563" s="0" t="s">
        <v>4232</v>
      </c>
      <c r="B563" s="0" t="s">
        <v>4233</v>
      </c>
      <c r="C563" s="0" t="s">
        <v>264</v>
      </c>
      <c r="D563" s="3" t="s">
        <v>4234</v>
      </c>
      <c r="E563" s="2" t="n">
        <v>45824.3975985532</v>
      </c>
      <c r="F563" s="2" t="n">
        <v>45852.3030130787</v>
      </c>
      <c r="G563" s="0" t="s">
        <v>56</v>
      </c>
      <c r="I563" s="0" t="s">
        <v>79</v>
      </c>
      <c r="K563" s="0" t="n">
        <v>0</v>
      </c>
      <c r="L563" s="0" t="s">
        <v>4235</v>
      </c>
      <c r="M563" s="0" t="s">
        <v>4236</v>
      </c>
      <c r="N563" s="0" t="s">
        <v>4237</v>
      </c>
      <c r="S563" s="0" t="s">
        <v>4238</v>
      </c>
      <c r="T563" s="0" t="s">
        <v>4239</v>
      </c>
      <c r="U563" s="0" t="s">
        <v>4169</v>
      </c>
      <c r="Y563" s="0" t="s">
        <v>83</v>
      </c>
      <c r="Z563" s="0" t="n">
        <v>3</v>
      </c>
      <c r="AC563" s="0" t="s">
        <v>4169</v>
      </c>
      <c r="AD563" s="0" t="s">
        <v>4240</v>
      </c>
      <c r="AG563" s="0" t="s">
        <v>4107</v>
      </c>
      <c r="AH563" s="0" t="s">
        <v>4241</v>
      </c>
      <c r="AI563" s="0" t="s">
        <v>85</v>
      </c>
      <c r="AJ563" s="0" t="s">
        <v>3121</v>
      </c>
      <c r="AK563" s="0" t="s">
        <v>1536</v>
      </c>
      <c r="AL563" s="0" t="s">
        <v>1308</v>
      </c>
      <c r="AO563" s="0" t="n">
        <v>13</v>
      </c>
      <c r="AP563" s="0" t="n">
        <v>0</v>
      </c>
      <c r="AS563" s="4" t="n">
        <f aca="false">IF(ISBLANK(AG563),"",AG563/86400000 + DATE(1970,1,1))</f>
        <v>45825.0833333333</v>
      </c>
    </row>
    <row r="564" customFormat="false" ht="15" hidden="true" customHeight="false" outlineLevel="0" collapsed="false">
      <c r="A564" s="0" t="s">
        <v>4242</v>
      </c>
      <c r="B564" s="0" t="s">
        <v>4243</v>
      </c>
      <c r="C564" s="0" t="s">
        <v>54</v>
      </c>
      <c r="E564" s="2" t="n">
        <v>45821.554535</v>
      </c>
      <c r="F564" s="2" t="n">
        <v>45824.4006331482</v>
      </c>
      <c r="G564" s="0" t="s">
        <v>56</v>
      </c>
      <c r="K564" s="0" t="n">
        <v>0</v>
      </c>
      <c r="L564" s="0" t="s">
        <v>4244</v>
      </c>
      <c r="M564" s="0" t="s">
        <v>4245</v>
      </c>
      <c r="N564" s="0" t="s">
        <v>4246</v>
      </c>
      <c r="S564" s="0" t="s">
        <v>4247</v>
      </c>
      <c r="U564" s="0" t="s">
        <v>4248</v>
      </c>
      <c r="Z564" s="0" t="n">
        <v>1</v>
      </c>
      <c r="AC564" s="0" t="s">
        <v>4248</v>
      </c>
      <c r="AO564" s="0" t="n">
        <v>4</v>
      </c>
    </row>
    <row r="565" customFormat="false" ht="58.4" hidden="false" customHeight="false" outlineLevel="0" collapsed="false">
      <c r="A565" s="0" t="s">
        <v>4249</v>
      </c>
      <c r="B565" s="0" t="s">
        <v>4250</v>
      </c>
      <c r="C565" s="0" t="s">
        <v>264</v>
      </c>
      <c r="D565" s="3" t="s">
        <v>4251</v>
      </c>
      <c r="E565" s="2" t="n">
        <v>45821.5387851389</v>
      </c>
      <c r="F565" s="2" t="n">
        <v>45880.4058500463</v>
      </c>
      <c r="G565" s="0" t="s">
        <v>63</v>
      </c>
      <c r="I565" s="0" t="s">
        <v>79</v>
      </c>
      <c r="L565" s="0" t="s">
        <v>4252</v>
      </c>
      <c r="M565" s="0" t="s">
        <v>4253</v>
      </c>
      <c r="X565" s="0" t="s">
        <v>79</v>
      </c>
      <c r="Y565" s="0" t="s">
        <v>83</v>
      </c>
      <c r="AC565" s="0" t="s">
        <v>4254</v>
      </c>
      <c r="AG565" s="0" t="s">
        <v>4248</v>
      </c>
      <c r="AH565" s="0" t="s">
        <v>4255</v>
      </c>
      <c r="AI565" s="0" t="s">
        <v>85</v>
      </c>
      <c r="AJ565" s="0" t="s">
        <v>3207</v>
      </c>
      <c r="AK565" s="0" t="s">
        <v>1773</v>
      </c>
      <c r="AL565" s="0" t="s">
        <v>2385</v>
      </c>
      <c r="AO565" s="0" t="n">
        <v>13</v>
      </c>
      <c r="AP565" s="0" t="n">
        <v>1</v>
      </c>
      <c r="AS565" s="4" t="n">
        <f aca="false">IF(ISBLANK(AG565),"",AG565/86400000 + DATE(1970,1,1))</f>
        <v>45821.0833333333</v>
      </c>
    </row>
    <row r="566" customFormat="false" ht="15" hidden="true" customHeight="false" outlineLevel="0" collapsed="false">
      <c r="A566" s="0" t="s">
        <v>4256</v>
      </c>
      <c r="B566" s="0" t="s">
        <v>4257</v>
      </c>
      <c r="C566" s="0" t="s">
        <v>54</v>
      </c>
      <c r="E566" s="2" t="n">
        <v>45821.4513676042</v>
      </c>
      <c r="F566" s="2" t="n">
        <v>45824.4006326389</v>
      </c>
      <c r="G566" s="0" t="s">
        <v>63</v>
      </c>
      <c r="K566" s="0" t="n">
        <v>0</v>
      </c>
      <c r="L566" s="0" t="s">
        <v>4258</v>
      </c>
      <c r="M566" s="0" t="s">
        <v>4259</v>
      </c>
      <c r="N566" s="0" t="s">
        <v>4260</v>
      </c>
      <c r="S566" s="0" t="s">
        <v>4261</v>
      </c>
      <c r="AC566" s="0" t="s">
        <v>4248</v>
      </c>
      <c r="AO566" s="0" t="n">
        <v>4</v>
      </c>
    </row>
    <row r="567" customFormat="false" ht="15" hidden="true" customHeight="false" outlineLevel="0" collapsed="false">
      <c r="A567" s="0" t="s">
        <v>4262</v>
      </c>
      <c r="B567" s="0" t="s">
        <v>4263</v>
      </c>
      <c r="C567" s="0" t="s">
        <v>54</v>
      </c>
      <c r="D567" s="0" t="s">
        <v>4264</v>
      </c>
      <c r="E567" s="2" t="n">
        <v>45821.3826511458</v>
      </c>
      <c r="F567" s="2" t="n">
        <v>45824.4006172454</v>
      </c>
      <c r="G567" s="0" t="s">
        <v>63</v>
      </c>
      <c r="K567" s="0" t="n">
        <v>0</v>
      </c>
      <c r="L567" s="0" t="s">
        <v>4265</v>
      </c>
      <c r="M567" s="0" t="s">
        <v>4266</v>
      </c>
      <c r="N567" s="0" t="s">
        <v>4267</v>
      </c>
      <c r="S567" s="0" t="s">
        <v>4268</v>
      </c>
      <c r="AC567" s="0" t="s">
        <v>4248</v>
      </c>
      <c r="AO567" s="0" t="n">
        <v>4</v>
      </c>
    </row>
    <row r="568" customFormat="false" ht="161.4" hidden="true" customHeight="false" outlineLevel="0" collapsed="false">
      <c r="A568" s="0" t="s">
        <v>4269</v>
      </c>
      <c r="B568" s="0" t="s">
        <v>4270</v>
      </c>
      <c r="C568" s="0" t="s">
        <v>54</v>
      </c>
      <c r="D568" s="3" t="s">
        <v>4271</v>
      </c>
      <c r="E568" s="2" t="n">
        <v>45821.3404593866</v>
      </c>
      <c r="F568" s="2" t="n">
        <v>45875.2872224306</v>
      </c>
      <c r="G568" s="0" t="s">
        <v>56</v>
      </c>
      <c r="I568" s="0" t="s">
        <v>79</v>
      </c>
      <c r="K568" s="0" t="n">
        <v>2</v>
      </c>
      <c r="L568" s="0" t="s">
        <v>4272</v>
      </c>
      <c r="M568" s="0" t="s">
        <v>4273</v>
      </c>
      <c r="N568" s="0" t="s">
        <v>4274</v>
      </c>
      <c r="S568" s="0" t="s">
        <v>4275</v>
      </c>
      <c r="U568" s="0" t="s">
        <v>4248</v>
      </c>
      <c r="Y568" s="0" t="s">
        <v>83</v>
      </c>
      <c r="Z568" s="0" t="n">
        <v>2</v>
      </c>
      <c r="AG568" s="0" t="s">
        <v>4248</v>
      </c>
      <c r="AH568" s="0" t="s">
        <v>4276</v>
      </c>
      <c r="AO568" s="0" t="n">
        <v>7</v>
      </c>
    </row>
    <row r="569" customFormat="false" ht="15" hidden="true" customHeight="false" outlineLevel="0" collapsed="false">
      <c r="A569" s="0" t="s">
        <v>4277</v>
      </c>
      <c r="B569" s="0" t="s">
        <v>4278</v>
      </c>
      <c r="C569" s="0" t="s">
        <v>54</v>
      </c>
      <c r="E569" s="2" t="n">
        <v>45821.2842434607</v>
      </c>
      <c r="F569" s="2" t="n">
        <v>45875.2959619792</v>
      </c>
      <c r="G569" s="0" t="s">
        <v>106</v>
      </c>
      <c r="K569" s="0" t="n">
        <v>1</v>
      </c>
      <c r="L569" s="0" t="s">
        <v>4279</v>
      </c>
      <c r="M569" s="0" t="s">
        <v>4280</v>
      </c>
      <c r="N569" s="0" t="s">
        <v>4281</v>
      </c>
      <c r="S569" s="0" t="s">
        <v>4282</v>
      </c>
      <c r="T569" s="0" t="s">
        <v>4283</v>
      </c>
      <c r="Z569" s="0" t="n">
        <v>6</v>
      </c>
      <c r="AB569" s="0" t="s">
        <v>1079</v>
      </c>
      <c r="AO569" s="0" t="n">
        <v>0</v>
      </c>
    </row>
    <row r="570" customFormat="false" ht="15" hidden="true" customHeight="false" outlineLevel="0" collapsed="false">
      <c r="A570" s="0" t="s">
        <v>4284</v>
      </c>
      <c r="B570" s="0" t="s">
        <v>4285</v>
      </c>
      <c r="C570" s="0" t="s">
        <v>54</v>
      </c>
      <c r="E570" s="2" t="n">
        <v>45820.5576615857</v>
      </c>
      <c r="F570" s="2" t="n">
        <v>45822.0834512037</v>
      </c>
      <c r="G570" s="0" t="s">
        <v>106</v>
      </c>
      <c r="K570" s="0" t="n">
        <v>0</v>
      </c>
      <c r="L570" s="0" t="s">
        <v>4286</v>
      </c>
      <c r="M570" s="0" t="s">
        <v>4287</v>
      </c>
      <c r="N570" s="0" t="s">
        <v>4288</v>
      </c>
      <c r="S570" s="0" t="s">
        <v>4289</v>
      </c>
      <c r="U570" s="0" t="s">
        <v>4254</v>
      </c>
      <c r="Z570" s="0" t="n">
        <v>5</v>
      </c>
      <c r="AC570" s="0" t="s">
        <v>4254</v>
      </c>
      <c r="AO570" s="0" t="n">
        <v>4</v>
      </c>
    </row>
    <row r="571" customFormat="false" ht="104.2" hidden="true" customHeight="false" outlineLevel="0" collapsed="false">
      <c r="A571" s="0" t="s">
        <v>4290</v>
      </c>
      <c r="B571" s="0" t="s">
        <v>4291</v>
      </c>
      <c r="C571" s="0" t="s">
        <v>54</v>
      </c>
      <c r="D571" s="3" t="s">
        <v>4292</v>
      </c>
      <c r="E571" s="2" t="n">
        <v>45820.5464938079</v>
      </c>
      <c r="F571" s="2" t="n">
        <v>45847.0838109838</v>
      </c>
      <c r="G571" s="0" t="s">
        <v>56</v>
      </c>
      <c r="I571" s="0" t="s">
        <v>79</v>
      </c>
      <c r="K571" s="0" t="n">
        <v>1</v>
      </c>
      <c r="L571" s="0" t="s">
        <v>4293</v>
      </c>
      <c r="M571" s="0" t="s">
        <v>4294</v>
      </c>
      <c r="N571" s="0" t="s">
        <v>4295</v>
      </c>
      <c r="S571" s="0" t="s">
        <v>4296</v>
      </c>
      <c r="T571" s="0" t="s">
        <v>4297</v>
      </c>
      <c r="Y571" s="0" t="s">
        <v>83</v>
      </c>
      <c r="Z571" s="0" t="n">
        <v>2</v>
      </c>
      <c r="AB571" s="0" t="s">
        <v>136</v>
      </c>
      <c r="AC571" s="0" t="s">
        <v>4020</v>
      </c>
      <c r="AG571" s="0" t="s">
        <v>3847</v>
      </c>
      <c r="AH571" s="0" t="s">
        <v>4298</v>
      </c>
      <c r="AI571" s="0" t="s">
        <v>272</v>
      </c>
      <c r="AO571" s="0" t="n">
        <v>6</v>
      </c>
    </row>
    <row r="572" customFormat="false" ht="58.4" hidden="true" customHeight="false" outlineLevel="0" collapsed="false">
      <c r="A572" s="0" t="s">
        <v>4299</v>
      </c>
      <c r="B572" s="0" t="s">
        <v>4300</v>
      </c>
      <c r="C572" s="0" t="s">
        <v>54</v>
      </c>
      <c r="D572" s="3" t="s">
        <v>4301</v>
      </c>
      <c r="E572" s="2" t="n">
        <v>45820.4947665972</v>
      </c>
      <c r="F572" s="2" t="n">
        <v>45881.4573179051</v>
      </c>
      <c r="G572" s="0" t="s">
        <v>3153</v>
      </c>
      <c r="I572" s="0" t="s">
        <v>79</v>
      </c>
      <c r="K572" s="0" t="n">
        <v>1</v>
      </c>
      <c r="L572" s="0" t="s">
        <v>4302</v>
      </c>
      <c r="M572" s="0" t="s">
        <v>4303</v>
      </c>
      <c r="N572" s="0" t="s">
        <v>4304</v>
      </c>
      <c r="S572" s="0" t="s">
        <v>4305</v>
      </c>
      <c r="Y572" s="0" t="s">
        <v>83</v>
      </c>
      <c r="AB572" s="0" t="s">
        <v>4306</v>
      </c>
      <c r="AG572" s="0" t="s">
        <v>4254</v>
      </c>
      <c r="AH572" s="0" t="s">
        <v>4307</v>
      </c>
      <c r="AO572" s="0" t="n">
        <v>6</v>
      </c>
    </row>
    <row r="573" customFormat="false" ht="92.75" hidden="false" customHeight="false" outlineLevel="0" collapsed="false">
      <c r="A573" s="0" t="s">
        <v>4308</v>
      </c>
      <c r="B573" s="0" t="s">
        <v>4309</v>
      </c>
      <c r="C573" s="0" t="s">
        <v>264</v>
      </c>
      <c r="D573" s="3" t="s">
        <v>4310</v>
      </c>
      <c r="E573" s="2" t="n">
        <v>45820.4373667593</v>
      </c>
      <c r="F573" s="2" t="n">
        <v>45881.2724327662</v>
      </c>
      <c r="G573" s="0" t="s">
        <v>56</v>
      </c>
      <c r="I573" s="0" t="s">
        <v>79</v>
      </c>
      <c r="K573" s="0" t="n">
        <v>0</v>
      </c>
      <c r="L573" s="0" t="s">
        <v>4311</v>
      </c>
      <c r="M573" s="0" t="s">
        <v>4312</v>
      </c>
      <c r="N573" s="0" t="s">
        <v>4313</v>
      </c>
      <c r="S573" s="0" t="s">
        <v>4314</v>
      </c>
      <c r="T573" s="0" t="s">
        <v>4315</v>
      </c>
      <c r="U573" s="0" t="s">
        <v>4254</v>
      </c>
      <c r="Y573" s="0" t="s">
        <v>83</v>
      </c>
      <c r="Z573" s="0" t="n">
        <v>2</v>
      </c>
      <c r="AC573" s="0" t="s">
        <v>4254</v>
      </c>
      <c r="AD573" s="0" t="s">
        <v>4316</v>
      </c>
      <c r="AG573" s="0" t="s">
        <v>3581</v>
      </c>
      <c r="AH573" s="0" t="s">
        <v>4317</v>
      </c>
      <c r="AI573" s="0" t="s">
        <v>2504</v>
      </c>
      <c r="AJ573" s="0" t="s">
        <v>784</v>
      </c>
      <c r="AK573" s="0" t="s">
        <v>4133</v>
      </c>
      <c r="AL573" s="0" t="s">
        <v>2579</v>
      </c>
      <c r="AO573" s="0" t="n">
        <v>13</v>
      </c>
      <c r="AP573" s="0" t="n">
        <v>2</v>
      </c>
      <c r="AS573" s="4" t="n">
        <f aca="false">IF(ISBLANK(AG573),"",AG573/86400000 + DATE(1970,1,1))</f>
        <v>45838.0833333333</v>
      </c>
    </row>
    <row r="574" customFormat="false" ht="104.2" hidden="true" customHeight="false" outlineLevel="0" collapsed="false">
      <c r="A574" s="0" t="s">
        <v>4318</v>
      </c>
      <c r="B574" s="0" t="s">
        <v>4319</v>
      </c>
      <c r="C574" s="0" t="s">
        <v>54</v>
      </c>
      <c r="D574" s="3" t="s">
        <v>4320</v>
      </c>
      <c r="E574" s="2" t="n">
        <v>45819.5582994097</v>
      </c>
      <c r="F574" s="2" t="n">
        <v>45828.5247061343</v>
      </c>
      <c r="G574" s="0" t="s">
        <v>56</v>
      </c>
      <c r="K574" s="0" t="n">
        <v>1</v>
      </c>
      <c r="L574" s="0" t="s">
        <v>4321</v>
      </c>
      <c r="M574" s="0" t="s">
        <v>4322</v>
      </c>
      <c r="N574" s="0" t="s">
        <v>4323</v>
      </c>
      <c r="S574" s="0" t="s">
        <v>4324</v>
      </c>
      <c r="T574" s="0" t="s">
        <v>4325</v>
      </c>
      <c r="Z574" s="0" t="n">
        <v>2</v>
      </c>
      <c r="AB574" s="0" t="s">
        <v>136</v>
      </c>
      <c r="AC574" s="0" t="s">
        <v>4044</v>
      </c>
      <c r="AO574" s="0" t="n">
        <v>4</v>
      </c>
    </row>
    <row r="575" customFormat="false" ht="69.85" hidden="false" customHeight="false" outlineLevel="0" collapsed="false">
      <c r="A575" s="0" t="s">
        <v>4326</v>
      </c>
      <c r="B575" s="0" t="s">
        <v>4327</v>
      </c>
      <c r="C575" s="0" t="s">
        <v>264</v>
      </c>
      <c r="D575" s="3" t="s">
        <v>4328</v>
      </c>
      <c r="E575" s="2" t="n">
        <v>45819.4411582523</v>
      </c>
      <c r="F575" s="2" t="n">
        <v>45838.4687985532</v>
      </c>
      <c r="G575" s="0" t="s">
        <v>63</v>
      </c>
      <c r="I575" s="0" t="s">
        <v>79</v>
      </c>
      <c r="K575" s="0" t="n">
        <v>0</v>
      </c>
      <c r="L575" s="0" t="s">
        <v>4329</v>
      </c>
      <c r="M575" s="0" t="s">
        <v>4330</v>
      </c>
      <c r="N575" s="0" t="s">
        <v>4331</v>
      </c>
      <c r="S575" s="0" t="s">
        <v>4332</v>
      </c>
      <c r="Y575" s="0" t="s">
        <v>83</v>
      </c>
      <c r="AC575" s="0" t="s">
        <v>4333</v>
      </c>
      <c r="AD575" s="0" t="s">
        <v>4334</v>
      </c>
      <c r="AE575" s="0" t="s">
        <v>79</v>
      </c>
      <c r="AG575" s="0" t="s">
        <v>4333</v>
      </c>
      <c r="AH575" s="0" t="s">
        <v>4335</v>
      </c>
      <c r="AI575" s="0" t="s">
        <v>127</v>
      </c>
      <c r="AJ575" s="0" t="s">
        <v>3847</v>
      </c>
      <c r="AK575" s="0" t="s">
        <v>740</v>
      </c>
      <c r="AL575" s="0" t="s">
        <v>740</v>
      </c>
      <c r="AO575" s="0" t="n">
        <v>13</v>
      </c>
      <c r="AP575" s="0" t="n">
        <v>0</v>
      </c>
      <c r="AS575" s="4" t="n">
        <f aca="false">IF(ISBLANK(AG575),"",AG575/86400000 + DATE(1970,1,1))</f>
        <v>45819.0833333333</v>
      </c>
    </row>
    <row r="576" customFormat="false" ht="15" hidden="true" customHeight="false" outlineLevel="0" collapsed="false">
      <c r="A576" s="0" t="s">
        <v>4336</v>
      </c>
      <c r="B576" s="0" t="s">
        <v>4337</v>
      </c>
      <c r="C576" s="0" t="s">
        <v>54</v>
      </c>
      <c r="D576" s="0" t="s">
        <v>4338</v>
      </c>
      <c r="E576" s="2" t="n">
        <v>45819.4344293056</v>
      </c>
      <c r="F576" s="2" t="n">
        <v>45835.0836517824</v>
      </c>
      <c r="G576" s="0" t="s">
        <v>106</v>
      </c>
      <c r="I576" s="0" t="s">
        <v>79</v>
      </c>
      <c r="K576" s="0" t="n">
        <v>1</v>
      </c>
      <c r="L576" s="0" t="s">
        <v>4339</v>
      </c>
      <c r="M576" s="0" t="s">
        <v>4340</v>
      </c>
      <c r="N576" s="0" t="s">
        <v>4341</v>
      </c>
      <c r="S576" s="0" t="s">
        <v>4342</v>
      </c>
      <c r="T576" s="0" t="s">
        <v>4343</v>
      </c>
      <c r="Y576" s="0" t="s">
        <v>83</v>
      </c>
      <c r="Z576" s="0" t="n">
        <v>6</v>
      </c>
      <c r="AB576" s="0" t="s">
        <v>842</v>
      </c>
      <c r="AC576" s="0" t="s">
        <v>4248</v>
      </c>
      <c r="AG576" s="0" t="s">
        <v>4248</v>
      </c>
      <c r="AH576" s="0" t="s">
        <v>4344</v>
      </c>
      <c r="AI576" s="0" t="s">
        <v>127</v>
      </c>
      <c r="AO576" s="0" t="n">
        <v>6</v>
      </c>
    </row>
    <row r="577" customFormat="false" ht="15" hidden="true" customHeight="false" outlineLevel="0" collapsed="false">
      <c r="A577" s="0" t="s">
        <v>4345</v>
      </c>
      <c r="B577" s="0" t="s">
        <v>4346</v>
      </c>
      <c r="C577" s="0" t="s">
        <v>54</v>
      </c>
      <c r="D577" s="0" t="s">
        <v>4347</v>
      </c>
      <c r="E577" s="2" t="n">
        <v>45819.3525533102</v>
      </c>
      <c r="F577" s="2" t="n">
        <v>45822.0838764468</v>
      </c>
      <c r="G577" s="0" t="s">
        <v>56</v>
      </c>
      <c r="K577" s="0" t="n">
        <v>1</v>
      </c>
      <c r="L577" s="0" t="s">
        <v>4348</v>
      </c>
      <c r="M577" s="0" t="s">
        <v>4349</v>
      </c>
      <c r="N577" s="0" t="s">
        <v>4350</v>
      </c>
      <c r="S577" s="0" t="s">
        <v>4351</v>
      </c>
      <c r="T577" s="0" t="s">
        <v>4352</v>
      </c>
      <c r="Z577" s="0" t="n">
        <v>2</v>
      </c>
      <c r="AB577" s="0" t="s">
        <v>1921</v>
      </c>
      <c r="AC577" s="0" t="s">
        <v>4254</v>
      </c>
      <c r="AO577" s="0" t="n">
        <v>4</v>
      </c>
    </row>
    <row r="578" customFormat="false" ht="81.3" hidden="true" customHeight="false" outlineLevel="0" collapsed="false">
      <c r="A578" s="0" t="s">
        <v>4353</v>
      </c>
      <c r="B578" s="0" t="s">
        <v>4354</v>
      </c>
      <c r="C578" s="0" t="s">
        <v>54</v>
      </c>
      <c r="D578" s="3" t="s">
        <v>4355</v>
      </c>
      <c r="E578" s="2" t="n">
        <v>45818.5075592477</v>
      </c>
      <c r="F578" s="2" t="n">
        <v>45820.5066039236</v>
      </c>
      <c r="G578" s="0" t="s">
        <v>63</v>
      </c>
      <c r="K578" s="0" t="n">
        <v>1</v>
      </c>
      <c r="L578" s="0" t="s">
        <v>4356</v>
      </c>
      <c r="M578" s="0" t="s">
        <v>4357</v>
      </c>
      <c r="N578" s="0" t="s">
        <v>4358</v>
      </c>
      <c r="S578" s="0" t="s">
        <v>4359</v>
      </c>
      <c r="T578" s="0" t="s">
        <v>4360</v>
      </c>
      <c r="Z578" s="0" t="n">
        <v>5</v>
      </c>
      <c r="AB578" s="0" t="s">
        <v>2852</v>
      </c>
      <c r="AO578" s="0" t="n">
        <v>1</v>
      </c>
    </row>
    <row r="579" customFormat="false" ht="15" hidden="true" customHeight="false" outlineLevel="0" collapsed="false">
      <c r="A579" s="0" t="s">
        <v>4361</v>
      </c>
      <c r="B579" s="0" t="s">
        <v>4362</v>
      </c>
      <c r="C579" s="0" t="s">
        <v>54</v>
      </c>
      <c r="E579" s="2" t="n">
        <v>45818.4960637732</v>
      </c>
      <c r="F579" s="2" t="n">
        <v>45845.0839489931</v>
      </c>
      <c r="G579" s="0" t="s">
        <v>106</v>
      </c>
      <c r="I579" s="0" t="s">
        <v>79</v>
      </c>
      <c r="K579" s="0" t="n">
        <v>0</v>
      </c>
      <c r="L579" s="0" t="s">
        <v>4363</v>
      </c>
      <c r="M579" s="0" t="s">
        <v>4364</v>
      </c>
      <c r="N579" s="0" t="s">
        <v>4365</v>
      </c>
      <c r="S579" s="0" t="s">
        <v>4366</v>
      </c>
      <c r="Y579" s="0" t="s">
        <v>83</v>
      </c>
      <c r="AC579" s="0" t="s">
        <v>4169</v>
      </c>
      <c r="AG579" s="0" t="s">
        <v>3990</v>
      </c>
      <c r="AH579" s="0" t="s">
        <v>4367</v>
      </c>
      <c r="AI579" s="0" t="s">
        <v>871</v>
      </c>
      <c r="AO579" s="0" t="n">
        <v>6</v>
      </c>
    </row>
    <row r="580" customFormat="false" ht="35.5" hidden="false" customHeight="false" outlineLevel="0" collapsed="false">
      <c r="A580" s="0" t="s">
        <v>4368</v>
      </c>
      <c r="B580" s="0" t="s">
        <v>4369</v>
      </c>
      <c r="C580" s="0" t="s">
        <v>264</v>
      </c>
      <c r="D580" s="3" t="s">
        <v>4370</v>
      </c>
      <c r="E580" s="2" t="n">
        <v>45818.4950512153</v>
      </c>
      <c r="F580" s="2" t="n">
        <v>45880.5330127894</v>
      </c>
      <c r="G580" s="0" t="s">
        <v>56</v>
      </c>
      <c r="I580" s="0" t="s">
        <v>79</v>
      </c>
      <c r="K580" s="0" t="n">
        <v>1</v>
      </c>
      <c r="L580" s="0" t="s">
        <v>4371</v>
      </c>
      <c r="M580" s="0" t="s">
        <v>4372</v>
      </c>
      <c r="N580" s="0" t="s">
        <v>4373</v>
      </c>
      <c r="S580" s="0" t="s">
        <v>4374</v>
      </c>
      <c r="U580" s="0" t="s">
        <v>4116</v>
      </c>
      <c r="Y580" s="0" t="s">
        <v>83</v>
      </c>
      <c r="Z580" s="0" t="n">
        <v>3</v>
      </c>
      <c r="AB580" s="0" t="s">
        <v>1565</v>
      </c>
      <c r="AC580" s="0" t="s">
        <v>4116</v>
      </c>
      <c r="AG580" s="0" t="s">
        <v>890</v>
      </c>
      <c r="AH580" s="0" t="s">
        <v>4375</v>
      </c>
      <c r="AI580" s="0" t="s">
        <v>3648</v>
      </c>
      <c r="AJ580" s="0" t="s">
        <v>530</v>
      </c>
      <c r="AK580" s="0" t="s">
        <v>4376</v>
      </c>
      <c r="AL580" s="0" t="s">
        <v>1345</v>
      </c>
      <c r="AO580" s="0" t="n">
        <v>13</v>
      </c>
      <c r="AP580" s="0" t="n">
        <v>2</v>
      </c>
      <c r="AS580" s="4" t="n">
        <f aca="false">IF(ISBLANK(AG580),"",AG580/86400000 + DATE(1970,1,1))</f>
        <v>45860.0833333333</v>
      </c>
    </row>
    <row r="581" customFormat="false" ht="161.4" hidden="false" customHeight="false" outlineLevel="0" collapsed="false">
      <c r="A581" s="0" t="s">
        <v>4377</v>
      </c>
      <c r="B581" s="0" t="s">
        <v>4378</v>
      </c>
      <c r="C581" s="0" t="s">
        <v>264</v>
      </c>
      <c r="D581" s="3" t="s">
        <v>4379</v>
      </c>
      <c r="E581" s="2" t="n">
        <v>45818.4165034607</v>
      </c>
      <c r="F581" s="2" t="n">
        <v>45838.4763237384</v>
      </c>
      <c r="G581" s="0" t="s">
        <v>63</v>
      </c>
      <c r="I581" s="0" t="s">
        <v>79</v>
      </c>
      <c r="K581" s="0" t="n">
        <v>0</v>
      </c>
      <c r="L581" s="0" t="s">
        <v>4380</v>
      </c>
      <c r="M581" s="0" t="s">
        <v>4381</v>
      </c>
      <c r="N581" s="0" t="s">
        <v>4382</v>
      </c>
      <c r="S581" s="0" t="s">
        <v>4383</v>
      </c>
      <c r="Y581" s="0" t="s">
        <v>83</v>
      </c>
      <c r="AC581" s="0" t="s">
        <v>4116</v>
      </c>
      <c r="AE581" s="0" t="s">
        <v>79</v>
      </c>
      <c r="AG581" s="0" t="s">
        <v>4116</v>
      </c>
      <c r="AH581" s="0" t="s">
        <v>4384</v>
      </c>
      <c r="AI581" s="0" t="s">
        <v>127</v>
      </c>
      <c r="AJ581" s="0" t="s">
        <v>3847</v>
      </c>
      <c r="AK581" s="0" t="s">
        <v>803</v>
      </c>
      <c r="AL581" s="0" t="s">
        <v>803</v>
      </c>
      <c r="AO581" s="0" t="n">
        <v>13</v>
      </c>
      <c r="AP581" s="0" t="n">
        <v>0</v>
      </c>
      <c r="AS581" s="4" t="n">
        <f aca="false">IF(ISBLANK(AG581),"",AG581/86400000 + DATE(1970,1,1))</f>
        <v>45818.0833333333</v>
      </c>
    </row>
    <row r="582" customFormat="false" ht="81.3" hidden="true" customHeight="false" outlineLevel="0" collapsed="false">
      <c r="A582" s="0" t="s">
        <v>4385</v>
      </c>
      <c r="B582" s="0" t="s">
        <v>4386</v>
      </c>
      <c r="C582" s="0" t="s">
        <v>54</v>
      </c>
      <c r="D582" s="3" t="s">
        <v>4387</v>
      </c>
      <c r="E582" s="2" t="n">
        <v>45818.4103929861</v>
      </c>
      <c r="F582" s="2" t="n">
        <v>45874.3317781134</v>
      </c>
      <c r="G582" s="0" t="s">
        <v>63</v>
      </c>
      <c r="I582" s="0" t="s">
        <v>79</v>
      </c>
      <c r="K582" s="0" t="n">
        <v>2</v>
      </c>
      <c r="L582" s="0" t="s">
        <v>4388</v>
      </c>
      <c r="M582" s="0" t="s">
        <v>4389</v>
      </c>
      <c r="N582" s="0" t="s">
        <v>4390</v>
      </c>
      <c r="S582" s="0" t="s">
        <v>4391</v>
      </c>
      <c r="Y582" s="0" t="s">
        <v>83</v>
      </c>
      <c r="AC582" s="0" t="s">
        <v>4254</v>
      </c>
      <c r="AG582" s="0" t="s">
        <v>4254</v>
      </c>
      <c r="AH582" s="0" t="s">
        <v>4392</v>
      </c>
      <c r="AI582" s="0" t="s">
        <v>127</v>
      </c>
      <c r="AO582" s="0" t="n">
        <v>7</v>
      </c>
    </row>
    <row r="583" customFormat="false" ht="104.2" hidden="false" customHeight="false" outlineLevel="0" collapsed="false">
      <c r="A583" s="0" t="s">
        <v>4393</v>
      </c>
      <c r="B583" s="0" t="s">
        <v>4394</v>
      </c>
      <c r="C583" s="0" t="s">
        <v>264</v>
      </c>
      <c r="D583" s="3" t="s">
        <v>4395</v>
      </c>
      <c r="E583" s="2" t="n">
        <v>45818.4049260301</v>
      </c>
      <c r="F583" s="2" t="n">
        <v>45841.3086608912</v>
      </c>
      <c r="G583" s="0" t="s">
        <v>63</v>
      </c>
      <c r="I583" s="0" t="s">
        <v>79</v>
      </c>
      <c r="K583" s="0" t="n">
        <v>0</v>
      </c>
      <c r="L583" s="0" t="s">
        <v>4396</v>
      </c>
      <c r="M583" s="0" t="s">
        <v>4397</v>
      </c>
      <c r="N583" s="0" t="s">
        <v>4398</v>
      </c>
      <c r="S583" s="0" t="s">
        <v>4399</v>
      </c>
      <c r="Y583" s="0" t="s">
        <v>83</v>
      </c>
      <c r="AC583" s="0" t="s">
        <v>4116</v>
      </c>
      <c r="AD583" s="0" t="s">
        <v>4400</v>
      </c>
      <c r="AE583" s="0" t="s">
        <v>79</v>
      </c>
      <c r="AG583" s="0" t="s">
        <v>4107</v>
      </c>
      <c r="AH583" s="0" t="s">
        <v>4401</v>
      </c>
      <c r="AI583" s="0" t="s">
        <v>871</v>
      </c>
      <c r="AJ583" s="0" t="s">
        <v>3581</v>
      </c>
      <c r="AK583" s="0" t="s">
        <v>2588</v>
      </c>
      <c r="AL583" s="0" t="s">
        <v>668</v>
      </c>
      <c r="AO583" s="0" t="n">
        <v>13</v>
      </c>
      <c r="AP583" s="0" t="n">
        <v>0</v>
      </c>
      <c r="AS583" s="4" t="n">
        <f aca="false">IF(ISBLANK(AG583),"",AG583/86400000 + DATE(1970,1,1))</f>
        <v>45825.0833333333</v>
      </c>
    </row>
    <row r="584" customFormat="false" ht="15" hidden="true" customHeight="false" outlineLevel="0" collapsed="false">
      <c r="A584" s="0" t="s">
        <v>4402</v>
      </c>
      <c r="B584" s="0" t="s">
        <v>4403</v>
      </c>
      <c r="C584" s="0" t="s">
        <v>54</v>
      </c>
      <c r="E584" s="2" t="n">
        <v>45818.3729684144</v>
      </c>
      <c r="F584" s="2" t="n">
        <v>45874.0836834028</v>
      </c>
      <c r="G584" s="0" t="s">
        <v>56</v>
      </c>
      <c r="I584" s="0" t="s">
        <v>79</v>
      </c>
      <c r="K584" s="0" t="n">
        <v>0</v>
      </c>
      <c r="L584" s="0" t="s">
        <v>4404</v>
      </c>
      <c r="M584" s="0" t="s">
        <v>4405</v>
      </c>
      <c r="N584" s="0" t="s">
        <v>4406</v>
      </c>
      <c r="S584" s="0" t="s">
        <v>4407</v>
      </c>
      <c r="T584" s="0" t="s">
        <v>4408</v>
      </c>
      <c r="U584" s="0" t="s">
        <v>4116</v>
      </c>
      <c r="Y584" s="0" t="s">
        <v>83</v>
      </c>
      <c r="Z584" s="0" t="n">
        <v>1</v>
      </c>
      <c r="AC584" s="0" t="s">
        <v>4116</v>
      </c>
      <c r="AG584" s="0" t="s">
        <v>890</v>
      </c>
      <c r="AH584" s="0" t="s">
        <v>4409</v>
      </c>
      <c r="AI584" s="0" t="s">
        <v>3648</v>
      </c>
      <c r="AO584" s="0" t="n">
        <v>6</v>
      </c>
    </row>
    <row r="585" customFormat="false" ht="58.4" hidden="false" customHeight="false" outlineLevel="0" collapsed="false">
      <c r="A585" s="0" t="s">
        <v>4410</v>
      </c>
      <c r="B585" s="0" t="s">
        <v>4411</v>
      </c>
      <c r="C585" s="0" t="s">
        <v>264</v>
      </c>
      <c r="D585" s="3" t="s">
        <v>4412</v>
      </c>
      <c r="E585" s="2" t="n">
        <v>45818.3013673032</v>
      </c>
      <c r="F585" s="2" t="n">
        <v>45846.3178718403</v>
      </c>
      <c r="G585" s="0" t="s">
        <v>56</v>
      </c>
      <c r="I585" s="0" t="s">
        <v>79</v>
      </c>
      <c r="K585" s="0" t="n">
        <v>0</v>
      </c>
      <c r="L585" s="0" t="s">
        <v>4413</v>
      </c>
      <c r="M585" s="0" t="s">
        <v>4414</v>
      </c>
      <c r="N585" s="0" t="s">
        <v>4415</v>
      </c>
      <c r="S585" s="0" t="s">
        <v>4416</v>
      </c>
      <c r="T585" s="0" t="s">
        <v>4417</v>
      </c>
      <c r="U585" s="0" t="s">
        <v>4116</v>
      </c>
      <c r="Y585" s="0" t="s">
        <v>83</v>
      </c>
      <c r="Z585" s="0" t="n">
        <v>0</v>
      </c>
      <c r="AC585" s="0" t="s">
        <v>4116</v>
      </c>
      <c r="AG585" s="0" t="s">
        <v>4116</v>
      </c>
      <c r="AH585" s="0" t="s">
        <v>4418</v>
      </c>
      <c r="AI585" s="0" t="s">
        <v>127</v>
      </c>
      <c r="AJ585" s="0" t="s">
        <v>3207</v>
      </c>
      <c r="AO585" s="0" t="n">
        <v>13</v>
      </c>
      <c r="AP585" s="0" t="n">
        <v>0</v>
      </c>
      <c r="AS585" s="4" t="n">
        <f aca="false">IF(ISBLANK(AG585),"",AG585/86400000 + DATE(1970,1,1))</f>
        <v>45818.0833333333</v>
      </c>
    </row>
    <row r="586" customFormat="false" ht="58.4" hidden="false" customHeight="false" outlineLevel="0" collapsed="false">
      <c r="A586" s="0" t="s">
        <v>4419</v>
      </c>
      <c r="B586" s="0" t="s">
        <v>4420</v>
      </c>
      <c r="C586" s="0" t="s">
        <v>264</v>
      </c>
      <c r="D586" s="3" t="s">
        <v>4421</v>
      </c>
      <c r="E586" s="2" t="n">
        <v>45817.5149701968</v>
      </c>
      <c r="F586" s="2" t="n">
        <v>45846.3181643866</v>
      </c>
      <c r="G586" s="0" t="s">
        <v>56</v>
      </c>
      <c r="I586" s="0" t="s">
        <v>79</v>
      </c>
      <c r="K586" s="0" t="n">
        <v>0</v>
      </c>
      <c r="L586" s="0" t="s">
        <v>4422</v>
      </c>
      <c r="M586" s="0" t="s">
        <v>4423</v>
      </c>
      <c r="N586" s="0" t="s">
        <v>4424</v>
      </c>
      <c r="S586" s="0" t="s">
        <v>4425</v>
      </c>
      <c r="T586" s="0" t="s">
        <v>4426</v>
      </c>
      <c r="U586" s="0" t="s">
        <v>4427</v>
      </c>
      <c r="Y586" s="0" t="s">
        <v>83</v>
      </c>
      <c r="Z586" s="0" t="n">
        <v>5</v>
      </c>
      <c r="AC586" s="0" t="s">
        <v>4427</v>
      </c>
      <c r="AD586" s="0" t="s">
        <v>4428</v>
      </c>
      <c r="AG586" s="0" t="s">
        <v>3847</v>
      </c>
      <c r="AH586" s="0" t="s">
        <v>4429</v>
      </c>
      <c r="AI586" s="0" t="s">
        <v>862</v>
      </c>
      <c r="AJ586" s="0" t="s">
        <v>3207</v>
      </c>
      <c r="AO586" s="0" t="n">
        <v>13</v>
      </c>
      <c r="AP586" s="0" t="n">
        <v>0</v>
      </c>
      <c r="AS586" s="4" t="n">
        <f aca="false">IF(ISBLANK(AG586),"",AG586/86400000 + DATE(1970,1,1))</f>
        <v>45833.0833333333</v>
      </c>
    </row>
    <row r="587" customFormat="false" ht="35.5" hidden="true" customHeight="false" outlineLevel="0" collapsed="false">
      <c r="A587" s="0" t="s">
        <v>4430</v>
      </c>
      <c r="B587" s="0" t="s">
        <v>4431</v>
      </c>
      <c r="C587" s="0" t="s">
        <v>54</v>
      </c>
      <c r="D587" s="3" t="s">
        <v>4432</v>
      </c>
      <c r="E587" s="2" t="n">
        <v>45817.5049106597</v>
      </c>
      <c r="F587" s="2" t="n">
        <v>45882.3619848843</v>
      </c>
      <c r="G587" s="0" t="s">
        <v>63</v>
      </c>
      <c r="I587" s="0" t="s">
        <v>79</v>
      </c>
      <c r="K587" s="0" t="n">
        <v>0</v>
      </c>
      <c r="L587" s="0" t="s">
        <v>4433</v>
      </c>
      <c r="M587" s="0" t="s">
        <v>4434</v>
      </c>
      <c r="N587" s="0" t="s">
        <v>4435</v>
      </c>
      <c r="S587" s="0" t="s">
        <v>4436</v>
      </c>
      <c r="Y587" s="0" t="s">
        <v>83</v>
      </c>
      <c r="AC587" s="0" t="s">
        <v>4427</v>
      </c>
      <c r="AD587" s="0" t="s">
        <v>4437</v>
      </c>
      <c r="AG587" s="0" t="s">
        <v>583</v>
      </c>
      <c r="AH587" s="0" t="s">
        <v>4438</v>
      </c>
      <c r="AI587" s="0" t="s">
        <v>4376</v>
      </c>
      <c r="AO587" s="0" t="n">
        <v>10</v>
      </c>
    </row>
    <row r="588" customFormat="false" ht="15" hidden="false" customHeight="false" outlineLevel="0" collapsed="false">
      <c r="A588" s="0" t="s">
        <v>4439</v>
      </c>
      <c r="B588" s="0" t="s">
        <v>4440</v>
      </c>
      <c r="C588" s="0" t="s">
        <v>264</v>
      </c>
      <c r="E588" s="2" t="n">
        <v>45817.4936516204</v>
      </c>
      <c r="F588" s="2" t="n">
        <v>45852.2939383449</v>
      </c>
      <c r="G588" s="0" t="s">
        <v>3508</v>
      </c>
      <c r="I588" s="0" t="s">
        <v>79</v>
      </c>
      <c r="K588" s="0" t="n">
        <v>0</v>
      </c>
      <c r="L588" s="0" t="s">
        <v>4441</v>
      </c>
      <c r="M588" s="0" t="s">
        <v>4442</v>
      </c>
      <c r="N588" s="0" t="s">
        <v>4443</v>
      </c>
      <c r="S588" s="0" t="s">
        <v>4444</v>
      </c>
      <c r="Y588" s="0" t="s">
        <v>83</v>
      </c>
      <c r="AC588" s="0" t="s">
        <v>3581</v>
      </c>
      <c r="AG588" s="0" t="s">
        <v>3581</v>
      </c>
      <c r="AH588" s="0" t="s">
        <v>4445</v>
      </c>
      <c r="AI588" s="0" t="s">
        <v>127</v>
      </c>
      <c r="AJ588" s="0" t="s">
        <v>3121</v>
      </c>
      <c r="AK588" s="0" t="s">
        <v>709</v>
      </c>
      <c r="AL588" s="0" t="s">
        <v>709</v>
      </c>
      <c r="AO588" s="0" t="n">
        <v>13</v>
      </c>
      <c r="AP588" s="0" t="n">
        <v>0</v>
      </c>
      <c r="AS588" s="4" t="n">
        <f aca="false">IF(ISBLANK(AG588),"",AG588/86400000 + DATE(1970,1,1))</f>
        <v>45838.0833333333</v>
      </c>
    </row>
    <row r="589" customFormat="false" ht="15" hidden="true" customHeight="false" outlineLevel="0" collapsed="false">
      <c r="A589" s="0" t="s">
        <v>4446</v>
      </c>
      <c r="B589" s="0" t="s">
        <v>452</v>
      </c>
      <c r="C589" s="0" t="s">
        <v>54</v>
      </c>
      <c r="E589" s="2" t="n">
        <v>45817.4861162037</v>
      </c>
      <c r="F589" s="2" t="n">
        <v>45819.0837546181</v>
      </c>
      <c r="G589" s="0" t="s">
        <v>63</v>
      </c>
      <c r="K589" s="0" t="n">
        <v>0</v>
      </c>
      <c r="L589" s="0" t="s">
        <v>4447</v>
      </c>
      <c r="M589" s="0" t="s">
        <v>4448</v>
      </c>
      <c r="N589" s="0" t="s">
        <v>4449</v>
      </c>
      <c r="S589" s="0" t="s">
        <v>4450</v>
      </c>
      <c r="AC589" s="0" t="s">
        <v>4427</v>
      </c>
      <c r="AO589" s="0" t="n">
        <v>4</v>
      </c>
    </row>
    <row r="590" customFormat="false" ht="69.85" hidden="false" customHeight="false" outlineLevel="0" collapsed="false">
      <c r="A590" s="0" t="s">
        <v>4451</v>
      </c>
      <c r="B590" s="0" t="s">
        <v>4452</v>
      </c>
      <c r="C590" s="0" t="s">
        <v>264</v>
      </c>
      <c r="D590" s="3" t="s">
        <v>4453</v>
      </c>
      <c r="E590" s="2" t="n">
        <v>45817.4576699653</v>
      </c>
      <c r="F590" s="2" t="n">
        <v>45838.4753430556</v>
      </c>
      <c r="G590" s="0" t="s">
        <v>63</v>
      </c>
      <c r="I590" s="0" t="s">
        <v>79</v>
      </c>
      <c r="K590" s="0" t="n">
        <v>0</v>
      </c>
      <c r="L590" s="0" t="s">
        <v>4454</v>
      </c>
      <c r="M590" s="0" t="s">
        <v>4455</v>
      </c>
      <c r="N590" s="0" t="s">
        <v>4456</v>
      </c>
      <c r="S590" s="0" t="s">
        <v>4457</v>
      </c>
      <c r="Y590" s="0" t="s">
        <v>83</v>
      </c>
      <c r="AC590" s="0" t="s">
        <v>4427</v>
      </c>
      <c r="AE590" s="0" t="s">
        <v>79</v>
      </c>
      <c r="AG590" s="0" t="s">
        <v>4427</v>
      </c>
      <c r="AH590" s="0" t="s">
        <v>4458</v>
      </c>
      <c r="AI590" s="0" t="s">
        <v>127</v>
      </c>
      <c r="AJ590" s="0" t="s">
        <v>3847</v>
      </c>
      <c r="AK590" s="0" t="s">
        <v>862</v>
      </c>
      <c r="AL590" s="0" t="s">
        <v>862</v>
      </c>
      <c r="AO590" s="0" t="n">
        <v>13</v>
      </c>
      <c r="AP590" s="0" t="n">
        <v>0</v>
      </c>
      <c r="AS590" s="4" t="n">
        <f aca="false">IF(ISBLANK(AG590),"",AG590/86400000 + DATE(1970,1,1))</f>
        <v>45817.0833333333</v>
      </c>
    </row>
    <row r="591" customFormat="false" ht="253" hidden="false" customHeight="false" outlineLevel="0" collapsed="false">
      <c r="A591" s="0" t="s">
        <v>4459</v>
      </c>
      <c r="B591" s="0" t="s">
        <v>4460</v>
      </c>
      <c r="C591" s="0" t="s">
        <v>264</v>
      </c>
      <c r="D591" s="3" t="s">
        <v>4461</v>
      </c>
      <c r="E591" s="2" t="n">
        <v>45817.3656354398</v>
      </c>
      <c r="F591" s="2" t="n">
        <v>45860.3401765162</v>
      </c>
      <c r="G591" s="0" t="s">
        <v>63</v>
      </c>
      <c r="I591" s="0" t="s">
        <v>79</v>
      </c>
      <c r="L591" s="0" t="s">
        <v>4462</v>
      </c>
      <c r="M591" s="0" t="s">
        <v>4463</v>
      </c>
      <c r="N591" s="0" t="s">
        <v>4464</v>
      </c>
      <c r="Y591" s="0" t="s">
        <v>83</v>
      </c>
      <c r="AC591" s="0" t="s">
        <v>4427</v>
      </c>
      <c r="AG591" s="0" t="s">
        <v>4427</v>
      </c>
      <c r="AH591" s="0" t="s">
        <v>4465</v>
      </c>
      <c r="AI591" s="0" t="s">
        <v>127</v>
      </c>
      <c r="AJ591" s="0" t="s">
        <v>1930</v>
      </c>
      <c r="AK591" s="0" t="s">
        <v>3270</v>
      </c>
      <c r="AL591" s="0" t="s">
        <v>3270</v>
      </c>
      <c r="AO591" s="0" t="n">
        <v>13</v>
      </c>
      <c r="AP591" s="0" t="n">
        <v>0</v>
      </c>
      <c r="AS591" s="4" t="n">
        <f aca="false">IF(ISBLANK(AG591),"",AG591/86400000 + DATE(1970,1,1))</f>
        <v>45817.0833333333</v>
      </c>
    </row>
    <row r="592" customFormat="false" ht="15" hidden="true" customHeight="false" outlineLevel="0" collapsed="false">
      <c r="A592" s="0" t="s">
        <v>4466</v>
      </c>
      <c r="B592" s="0" t="s">
        <v>4467</v>
      </c>
      <c r="C592" s="0" t="s">
        <v>54</v>
      </c>
      <c r="D592" s="0" t="s">
        <v>4468</v>
      </c>
      <c r="E592" s="2" t="n">
        <v>45817.2953543403</v>
      </c>
      <c r="F592" s="2" t="n">
        <v>45819.0835979861</v>
      </c>
      <c r="G592" s="0" t="s">
        <v>56</v>
      </c>
      <c r="K592" s="0" t="n">
        <v>1</v>
      </c>
      <c r="L592" s="0" t="s">
        <v>4469</v>
      </c>
      <c r="M592" s="0" t="s">
        <v>4470</v>
      </c>
      <c r="N592" s="0" t="s">
        <v>4471</v>
      </c>
      <c r="S592" s="0" t="s">
        <v>4472</v>
      </c>
      <c r="T592" s="0" t="s">
        <v>4473</v>
      </c>
      <c r="Z592" s="0" t="n">
        <v>5</v>
      </c>
      <c r="AB592" s="0" t="s">
        <v>1784</v>
      </c>
      <c r="AC592" s="0" t="s">
        <v>4427</v>
      </c>
      <c r="AO592" s="0" t="n">
        <v>4</v>
      </c>
    </row>
    <row r="593" customFormat="false" ht="69.85" hidden="true" customHeight="false" outlineLevel="0" collapsed="false">
      <c r="A593" s="0" t="s">
        <v>4474</v>
      </c>
      <c r="B593" s="0" t="s">
        <v>4475</v>
      </c>
      <c r="C593" s="0" t="s">
        <v>54</v>
      </c>
      <c r="D593" s="3" t="s">
        <v>4476</v>
      </c>
      <c r="E593" s="2" t="n">
        <v>45814.5001854861</v>
      </c>
      <c r="F593" s="2" t="n">
        <v>45881.3682922801</v>
      </c>
      <c r="G593" s="0" t="s">
        <v>130</v>
      </c>
      <c r="I593" s="0" t="s">
        <v>79</v>
      </c>
      <c r="K593" s="0" t="n">
        <v>1</v>
      </c>
      <c r="L593" s="0" t="s">
        <v>4477</v>
      </c>
      <c r="M593" s="0" t="s">
        <v>4478</v>
      </c>
      <c r="N593" s="0" t="s">
        <v>4479</v>
      </c>
      <c r="S593" s="0" t="s">
        <v>4480</v>
      </c>
      <c r="U593" s="0" t="s">
        <v>4481</v>
      </c>
      <c r="Y593" s="0" t="s">
        <v>83</v>
      </c>
      <c r="Z593" s="0" t="n">
        <v>2</v>
      </c>
      <c r="AB593" s="0" t="s">
        <v>4306</v>
      </c>
      <c r="AC593" s="0" t="s">
        <v>4481</v>
      </c>
      <c r="AG593" s="0" t="s">
        <v>4427</v>
      </c>
      <c r="AH593" s="0" t="s">
        <v>4482</v>
      </c>
      <c r="AI593" s="0" t="s">
        <v>881</v>
      </c>
      <c r="AO593" s="0" t="n">
        <v>6</v>
      </c>
    </row>
    <row r="594" customFormat="false" ht="69.85" hidden="true" customHeight="false" outlineLevel="0" collapsed="false">
      <c r="A594" s="0" t="s">
        <v>4483</v>
      </c>
      <c r="B594" s="0" t="s">
        <v>4484</v>
      </c>
      <c r="C594" s="0" t="s">
        <v>54</v>
      </c>
      <c r="D594" s="3" t="s">
        <v>4485</v>
      </c>
      <c r="E594" s="2" t="n">
        <v>45814.4662502546</v>
      </c>
      <c r="F594" s="2" t="n">
        <v>45875.5229467245</v>
      </c>
      <c r="G594" s="0" t="s">
        <v>56</v>
      </c>
      <c r="I594" s="0" t="s">
        <v>79</v>
      </c>
      <c r="K594" s="0" t="n">
        <v>1</v>
      </c>
      <c r="L594" s="0" t="s">
        <v>4486</v>
      </c>
      <c r="M594" s="0" t="s">
        <v>4487</v>
      </c>
      <c r="N594" s="0" t="s">
        <v>4488</v>
      </c>
      <c r="S594" s="0" t="s">
        <v>4489</v>
      </c>
      <c r="U594" s="0" t="s">
        <v>4481</v>
      </c>
      <c r="Y594" s="0" t="s">
        <v>83</v>
      </c>
      <c r="Z594" s="0" t="n">
        <v>1</v>
      </c>
      <c r="AB594" s="0" t="s">
        <v>4490</v>
      </c>
      <c r="AC594" s="0" t="s">
        <v>4481</v>
      </c>
      <c r="AD594" s="0" t="s">
        <v>4491</v>
      </c>
      <c r="AG594" s="0" t="s">
        <v>1653</v>
      </c>
      <c r="AH594" s="0" t="s">
        <v>4492</v>
      </c>
      <c r="AI594" s="0" t="s">
        <v>4493</v>
      </c>
      <c r="AO594" s="0" t="n">
        <v>7</v>
      </c>
    </row>
    <row r="595" customFormat="false" ht="15" hidden="true" customHeight="false" outlineLevel="0" collapsed="false">
      <c r="A595" s="0" t="s">
        <v>4494</v>
      </c>
      <c r="B595" s="0" t="s">
        <v>4495</v>
      </c>
      <c r="C595" s="0" t="s">
        <v>54</v>
      </c>
      <c r="D595" s="0" t="s">
        <v>4496</v>
      </c>
      <c r="E595" s="2" t="n">
        <v>45814.4453065046</v>
      </c>
      <c r="F595" s="2" t="n">
        <v>45816.0837232523</v>
      </c>
      <c r="G595" s="0" t="s">
        <v>719</v>
      </c>
      <c r="K595" s="0" t="n">
        <v>1</v>
      </c>
      <c r="L595" s="0" t="s">
        <v>4497</v>
      </c>
      <c r="M595" s="0" t="s">
        <v>4498</v>
      </c>
      <c r="N595" s="0" t="s">
        <v>4499</v>
      </c>
      <c r="S595" s="0" t="s">
        <v>4500</v>
      </c>
      <c r="T595" s="0" t="s">
        <v>4501</v>
      </c>
      <c r="U595" s="0" t="s">
        <v>4481</v>
      </c>
      <c r="Z595" s="0" t="n">
        <v>7</v>
      </c>
      <c r="AB595" s="0" t="s">
        <v>136</v>
      </c>
      <c r="AC595" s="0" t="s">
        <v>4481</v>
      </c>
      <c r="AO595" s="0" t="n">
        <v>4</v>
      </c>
    </row>
    <row r="596" customFormat="false" ht="15" hidden="true" customHeight="false" outlineLevel="0" collapsed="false">
      <c r="A596" s="0" t="s">
        <v>4502</v>
      </c>
      <c r="B596" s="0" t="s">
        <v>4503</v>
      </c>
      <c r="C596" s="0" t="s">
        <v>54</v>
      </c>
      <c r="E596" s="2" t="n">
        <v>45814.4139615046</v>
      </c>
      <c r="F596" s="2" t="n">
        <v>45816.0837314583</v>
      </c>
      <c r="G596" s="0" t="s">
        <v>63</v>
      </c>
      <c r="K596" s="0" t="n">
        <v>0</v>
      </c>
      <c r="L596" s="0" t="s">
        <v>4504</v>
      </c>
      <c r="M596" s="0" t="s">
        <v>4505</v>
      </c>
      <c r="N596" s="0" t="s">
        <v>4506</v>
      </c>
      <c r="S596" s="0" t="s">
        <v>4507</v>
      </c>
      <c r="AC596" s="0" t="s">
        <v>4481</v>
      </c>
      <c r="AO596" s="0" t="n">
        <v>4</v>
      </c>
    </row>
    <row r="597" customFormat="false" ht="81.3" hidden="false" customHeight="false" outlineLevel="0" collapsed="false">
      <c r="A597" s="0" t="s">
        <v>4508</v>
      </c>
      <c r="B597" s="0" t="s">
        <v>4509</v>
      </c>
      <c r="C597" s="0" t="s">
        <v>264</v>
      </c>
      <c r="D597" s="3" t="s">
        <v>4510</v>
      </c>
      <c r="E597" s="2" t="n">
        <v>45814.3909027315</v>
      </c>
      <c r="F597" s="2" t="n">
        <v>45838.4775645255</v>
      </c>
      <c r="G597" s="0" t="s">
        <v>63</v>
      </c>
      <c r="I597" s="0" t="s">
        <v>79</v>
      </c>
      <c r="K597" s="0" t="n">
        <v>0</v>
      </c>
      <c r="L597" s="0" t="s">
        <v>4511</v>
      </c>
      <c r="M597" s="0" t="s">
        <v>4512</v>
      </c>
      <c r="N597" s="0" t="s">
        <v>4513</v>
      </c>
      <c r="S597" s="0" t="s">
        <v>4514</v>
      </c>
      <c r="Y597" s="0" t="s">
        <v>83</v>
      </c>
      <c r="AC597" s="0" t="s">
        <v>4481</v>
      </c>
      <c r="AE597" s="0" t="s">
        <v>79</v>
      </c>
      <c r="AG597" s="0" t="s">
        <v>4481</v>
      </c>
      <c r="AH597" s="0" t="s">
        <v>4515</v>
      </c>
      <c r="AI597" s="0" t="s">
        <v>127</v>
      </c>
      <c r="AJ597" s="0" t="s">
        <v>3847</v>
      </c>
      <c r="AK597" s="0" t="s">
        <v>999</v>
      </c>
      <c r="AL597" s="0" t="s">
        <v>999</v>
      </c>
      <c r="AO597" s="0" t="n">
        <v>13</v>
      </c>
      <c r="AP597" s="0" t="n">
        <v>0</v>
      </c>
      <c r="AS597" s="4" t="n">
        <f aca="false">IF(ISBLANK(AG597),"",AG597/86400000 + DATE(1970,1,1))</f>
        <v>45814.0833333333</v>
      </c>
    </row>
    <row r="598" customFormat="false" ht="15" hidden="true" customHeight="false" outlineLevel="0" collapsed="false">
      <c r="A598" s="0" t="s">
        <v>4516</v>
      </c>
      <c r="B598" s="0" t="s">
        <v>4517</v>
      </c>
      <c r="C598" s="0" t="s">
        <v>54</v>
      </c>
      <c r="E598" s="2" t="n">
        <v>45814.3630690509</v>
      </c>
      <c r="F598" s="2" t="n">
        <v>45816.0833919097</v>
      </c>
      <c r="G598" s="0" t="s">
        <v>63</v>
      </c>
      <c r="K598" s="0" t="n">
        <v>0</v>
      </c>
      <c r="L598" s="0" t="s">
        <v>4518</v>
      </c>
      <c r="M598" s="0" t="s">
        <v>4519</v>
      </c>
      <c r="N598" s="0" t="s">
        <v>4520</v>
      </c>
      <c r="S598" s="0" t="s">
        <v>4521</v>
      </c>
      <c r="AC598" s="0" t="s">
        <v>4481</v>
      </c>
      <c r="AO598" s="0" t="n">
        <v>4</v>
      </c>
    </row>
    <row r="599" customFormat="false" ht="15" hidden="true" customHeight="false" outlineLevel="0" collapsed="false">
      <c r="A599" s="0" t="s">
        <v>4522</v>
      </c>
      <c r="B599" s="0" t="s">
        <v>4523</v>
      </c>
      <c r="C599" s="0" t="s">
        <v>54</v>
      </c>
      <c r="E599" s="2" t="n">
        <v>45814.3597833565</v>
      </c>
      <c r="F599" s="2" t="n">
        <v>45835.0839012847</v>
      </c>
      <c r="G599" s="0" t="s">
        <v>106</v>
      </c>
      <c r="I599" s="0" t="s">
        <v>79</v>
      </c>
      <c r="K599" s="0" t="n">
        <v>0</v>
      </c>
      <c r="L599" s="0" t="s">
        <v>4524</v>
      </c>
      <c r="M599" s="0" t="s">
        <v>4525</v>
      </c>
      <c r="N599" s="0" t="s">
        <v>4526</v>
      </c>
      <c r="S599" s="0" t="s">
        <v>4527</v>
      </c>
      <c r="Y599" s="0" t="s">
        <v>83</v>
      </c>
      <c r="AC599" s="0" t="s">
        <v>4248</v>
      </c>
      <c r="AG599" s="0" t="s">
        <v>4248</v>
      </c>
      <c r="AH599" s="0" t="s">
        <v>4528</v>
      </c>
      <c r="AI599" s="0" t="s">
        <v>127</v>
      </c>
      <c r="AO599" s="0" t="n">
        <v>6</v>
      </c>
    </row>
    <row r="600" customFormat="false" ht="15" hidden="true" customHeight="false" outlineLevel="0" collapsed="false">
      <c r="A600" s="0" t="s">
        <v>4529</v>
      </c>
      <c r="B600" s="0" t="s">
        <v>4530</v>
      </c>
      <c r="C600" s="0" t="s">
        <v>54</v>
      </c>
      <c r="E600" s="2" t="n">
        <v>45814.3135463426</v>
      </c>
      <c r="F600" s="2" t="n">
        <v>45831.0837257986</v>
      </c>
      <c r="G600" s="0" t="s">
        <v>106</v>
      </c>
      <c r="I600" s="0" t="s">
        <v>79</v>
      </c>
      <c r="K600" s="0" t="n">
        <v>2</v>
      </c>
      <c r="L600" s="0" t="s">
        <v>4531</v>
      </c>
      <c r="M600" s="0" t="s">
        <v>4532</v>
      </c>
      <c r="N600" s="0" t="s">
        <v>4533</v>
      </c>
      <c r="S600" s="0" t="s">
        <v>4534</v>
      </c>
      <c r="U600" s="0" t="s">
        <v>4481</v>
      </c>
      <c r="Y600" s="0" t="s">
        <v>83</v>
      </c>
      <c r="Z600" s="0" t="n">
        <v>2</v>
      </c>
      <c r="AC600" s="0" t="s">
        <v>4481</v>
      </c>
      <c r="AG600" s="0" t="s">
        <v>4427</v>
      </c>
      <c r="AH600" s="0" t="s">
        <v>4535</v>
      </c>
      <c r="AI600" s="0" t="s">
        <v>881</v>
      </c>
      <c r="AO600" s="0" t="n">
        <v>6</v>
      </c>
    </row>
    <row r="601" customFormat="false" ht="58.4" hidden="true" customHeight="false" outlineLevel="0" collapsed="false">
      <c r="A601" s="0" t="s">
        <v>4536</v>
      </c>
      <c r="B601" s="0" t="s">
        <v>4537</v>
      </c>
      <c r="C601" s="0" t="s">
        <v>54</v>
      </c>
      <c r="D601" s="3" t="s">
        <v>4538</v>
      </c>
      <c r="E601" s="2" t="n">
        <v>45813.9326044676</v>
      </c>
      <c r="F601" s="2" t="n">
        <v>45880.4455985301</v>
      </c>
      <c r="G601" s="0" t="s">
        <v>56</v>
      </c>
      <c r="I601" s="0" t="s">
        <v>79</v>
      </c>
      <c r="L601" s="0" t="s">
        <v>4539</v>
      </c>
      <c r="M601" s="0" t="s">
        <v>4540</v>
      </c>
      <c r="N601" s="0" t="s">
        <v>4541</v>
      </c>
      <c r="Y601" s="0" t="s">
        <v>83</v>
      </c>
      <c r="AD601" s="0" t="s">
        <v>4542</v>
      </c>
      <c r="AG601" s="0" t="s">
        <v>3041</v>
      </c>
      <c r="AH601" s="0" t="s">
        <v>4543</v>
      </c>
      <c r="AO601" s="0" t="n">
        <v>10</v>
      </c>
    </row>
    <row r="602" customFormat="false" ht="15" hidden="true" customHeight="false" outlineLevel="0" collapsed="false">
      <c r="A602" s="0" t="s">
        <v>4544</v>
      </c>
      <c r="B602" s="0" t="s">
        <v>4545</v>
      </c>
      <c r="C602" s="0" t="s">
        <v>54</v>
      </c>
      <c r="E602" s="2" t="n">
        <v>45813.5100920023</v>
      </c>
      <c r="F602" s="2" t="n">
        <v>45815.0834538079</v>
      </c>
      <c r="G602" s="0" t="s">
        <v>106</v>
      </c>
      <c r="K602" s="0" t="n">
        <v>0</v>
      </c>
      <c r="L602" s="0" t="s">
        <v>4546</v>
      </c>
      <c r="M602" s="0" t="s">
        <v>4547</v>
      </c>
      <c r="N602" s="0" t="s">
        <v>4548</v>
      </c>
      <c r="S602" s="0" t="s">
        <v>4549</v>
      </c>
      <c r="U602" s="0" t="s">
        <v>4550</v>
      </c>
      <c r="Z602" s="0" t="n">
        <v>2</v>
      </c>
      <c r="AC602" s="0" t="s">
        <v>4550</v>
      </c>
      <c r="AO602" s="0" t="n">
        <v>4</v>
      </c>
    </row>
    <row r="603" customFormat="false" ht="15" hidden="true" customHeight="false" outlineLevel="0" collapsed="false">
      <c r="A603" s="0" t="s">
        <v>4551</v>
      </c>
      <c r="B603" s="0" t="s">
        <v>4552</v>
      </c>
      <c r="C603" s="0" t="s">
        <v>54</v>
      </c>
      <c r="E603" s="2" t="n">
        <v>45813.4944125116</v>
      </c>
      <c r="F603" s="2" t="n">
        <v>45874.4837062732</v>
      </c>
      <c r="G603" s="0" t="s">
        <v>106</v>
      </c>
      <c r="I603" s="0" t="s">
        <v>79</v>
      </c>
      <c r="K603" s="0" t="n">
        <v>0</v>
      </c>
      <c r="L603" s="0" t="s">
        <v>4553</v>
      </c>
      <c r="M603" s="0" t="s">
        <v>4554</v>
      </c>
      <c r="N603" s="0" t="s">
        <v>4555</v>
      </c>
      <c r="S603" s="0" t="s">
        <v>4480</v>
      </c>
      <c r="U603" s="0" t="s">
        <v>4550</v>
      </c>
      <c r="Y603" s="0" t="s">
        <v>83</v>
      </c>
      <c r="Z603" s="0" t="n">
        <v>0</v>
      </c>
      <c r="AC603" s="0" t="s">
        <v>4550</v>
      </c>
      <c r="AG603" s="0" t="s">
        <v>4254</v>
      </c>
      <c r="AH603" s="0" t="s">
        <v>4556</v>
      </c>
      <c r="AI603" s="0" t="s">
        <v>871</v>
      </c>
      <c r="AN603" s="0" t="s">
        <v>79</v>
      </c>
      <c r="AO603" s="0" t="n">
        <v>6</v>
      </c>
    </row>
    <row r="604" customFormat="false" ht="207.2" hidden="true" customHeight="false" outlineLevel="0" collapsed="false">
      <c r="A604" s="0" t="s">
        <v>4557</v>
      </c>
      <c r="B604" s="0" t="s">
        <v>4558</v>
      </c>
      <c r="C604" s="0" t="s">
        <v>54</v>
      </c>
      <c r="D604" s="3" t="s">
        <v>4559</v>
      </c>
      <c r="E604" s="2" t="n">
        <v>45813.4604131134</v>
      </c>
      <c r="F604" s="2" t="n">
        <v>45853.5641714699</v>
      </c>
      <c r="G604" s="0" t="s">
        <v>63</v>
      </c>
      <c r="I604" s="0" t="s">
        <v>79</v>
      </c>
      <c r="K604" s="0" t="n">
        <v>1</v>
      </c>
      <c r="L604" s="0" t="s">
        <v>4560</v>
      </c>
      <c r="M604" s="0" t="s">
        <v>4561</v>
      </c>
      <c r="N604" s="0" t="s">
        <v>4562</v>
      </c>
      <c r="S604" s="0" t="s">
        <v>4563</v>
      </c>
      <c r="T604" s="0" t="s">
        <v>4564</v>
      </c>
      <c r="Y604" s="0" t="s">
        <v>83</v>
      </c>
      <c r="Z604" s="0" t="n">
        <v>4</v>
      </c>
      <c r="AB604" s="0" t="s">
        <v>3160</v>
      </c>
      <c r="AC604" s="0" t="s">
        <v>4481</v>
      </c>
      <c r="AG604" s="0" t="s">
        <v>4107</v>
      </c>
      <c r="AH604" s="0" t="s">
        <v>4565</v>
      </c>
      <c r="AI604" s="0" t="s">
        <v>604</v>
      </c>
      <c r="AO604" s="0" t="n">
        <v>6</v>
      </c>
    </row>
    <row r="605" customFormat="false" ht="15" hidden="true" customHeight="false" outlineLevel="0" collapsed="false">
      <c r="A605" s="0" t="s">
        <v>4566</v>
      </c>
      <c r="B605" s="0" t="s">
        <v>4567</v>
      </c>
      <c r="C605" s="0" t="s">
        <v>54</v>
      </c>
      <c r="D605" s="0" t="s">
        <v>4568</v>
      </c>
      <c r="E605" s="2" t="n">
        <v>45813.414653206</v>
      </c>
      <c r="F605" s="2" t="n">
        <v>45823.0834137037</v>
      </c>
      <c r="G605" s="0" t="s">
        <v>106</v>
      </c>
      <c r="K605" s="0" t="n">
        <v>1</v>
      </c>
      <c r="L605" s="0" t="s">
        <v>4569</v>
      </c>
      <c r="M605" s="0" t="s">
        <v>4570</v>
      </c>
      <c r="N605" s="0" t="s">
        <v>4571</v>
      </c>
      <c r="S605" s="0" t="s">
        <v>4572</v>
      </c>
      <c r="T605" s="0" t="s">
        <v>4573</v>
      </c>
      <c r="AB605" s="0" t="s">
        <v>891</v>
      </c>
      <c r="AC605" s="0" t="s">
        <v>4248</v>
      </c>
      <c r="AO605" s="0" t="n">
        <v>4</v>
      </c>
    </row>
    <row r="606" customFormat="false" ht="15" hidden="true" customHeight="false" outlineLevel="0" collapsed="false">
      <c r="A606" s="0" t="s">
        <v>4574</v>
      </c>
      <c r="B606" s="0" t="s">
        <v>4575</v>
      </c>
      <c r="C606" s="0" t="s">
        <v>54</v>
      </c>
      <c r="D606" s="0" t="s">
        <v>4576</v>
      </c>
      <c r="E606" s="2" t="n">
        <v>45813.386217963</v>
      </c>
      <c r="F606" s="2" t="n">
        <v>45820.5649645833</v>
      </c>
      <c r="G606" s="0" t="s">
        <v>56</v>
      </c>
      <c r="K606" s="0" t="n">
        <v>1</v>
      </c>
      <c r="L606" s="0" t="s">
        <v>4577</v>
      </c>
      <c r="M606" s="0" t="s">
        <v>4578</v>
      </c>
      <c r="N606" s="0" t="s">
        <v>4579</v>
      </c>
      <c r="S606" s="0" t="s">
        <v>4580</v>
      </c>
      <c r="T606" s="0" t="s">
        <v>4581</v>
      </c>
      <c r="Z606" s="0" t="n">
        <v>2</v>
      </c>
      <c r="AB606" s="0" t="s">
        <v>1784</v>
      </c>
      <c r="AC606" s="0" t="s">
        <v>4550</v>
      </c>
      <c r="AO606" s="0" t="n">
        <v>4</v>
      </c>
    </row>
    <row r="607" customFormat="false" ht="15" hidden="true" customHeight="false" outlineLevel="0" collapsed="false">
      <c r="A607" s="0" t="s">
        <v>4582</v>
      </c>
      <c r="B607" s="0" t="s">
        <v>4583</v>
      </c>
      <c r="C607" s="0" t="s">
        <v>54</v>
      </c>
      <c r="D607" s="0" t="s">
        <v>4584</v>
      </c>
      <c r="E607" s="2" t="n">
        <v>45813.3785225926</v>
      </c>
      <c r="F607" s="2" t="n">
        <v>45842.395943588</v>
      </c>
      <c r="G607" s="0" t="s">
        <v>106</v>
      </c>
      <c r="K607" s="0" t="n">
        <v>1</v>
      </c>
      <c r="L607" s="0" t="s">
        <v>4585</v>
      </c>
      <c r="M607" s="0" t="s">
        <v>4586</v>
      </c>
      <c r="N607" s="0" t="s">
        <v>4587</v>
      </c>
      <c r="S607" s="0" t="s">
        <v>4588</v>
      </c>
      <c r="T607" s="0" t="s">
        <v>4589</v>
      </c>
      <c r="Z607" s="0" t="n">
        <v>2</v>
      </c>
      <c r="AB607" s="0" t="s">
        <v>1784</v>
      </c>
      <c r="AC607" s="0" t="s">
        <v>3739</v>
      </c>
      <c r="AO607" s="0" t="n">
        <v>4</v>
      </c>
    </row>
    <row r="608" customFormat="false" ht="35.5" hidden="true" customHeight="false" outlineLevel="0" collapsed="false">
      <c r="A608" s="0" t="s">
        <v>4590</v>
      </c>
      <c r="B608" s="0" t="s">
        <v>4591</v>
      </c>
      <c r="C608" s="0" t="s">
        <v>54</v>
      </c>
      <c r="D608" s="3" t="s">
        <v>4592</v>
      </c>
      <c r="E608" s="2" t="n">
        <v>45813.3668750116</v>
      </c>
      <c r="F608" s="2" t="n">
        <v>45864.0839128472</v>
      </c>
      <c r="G608" s="0" t="s">
        <v>63</v>
      </c>
      <c r="K608" s="0" t="n">
        <v>1</v>
      </c>
      <c r="L608" s="0" t="s">
        <v>4593</v>
      </c>
      <c r="M608" s="0" t="s">
        <v>4594</v>
      </c>
      <c r="N608" s="0" t="s">
        <v>4595</v>
      </c>
      <c r="S608" s="0" t="s">
        <v>4596</v>
      </c>
      <c r="T608" s="0" t="s">
        <v>4597</v>
      </c>
      <c r="Z608" s="0" t="n">
        <v>7</v>
      </c>
      <c r="AB608" s="0" t="s">
        <v>1784</v>
      </c>
      <c r="AC608" s="0" t="s">
        <v>1046</v>
      </c>
      <c r="AO608" s="0" t="n">
        <v>4</v>
      </c>
    </row>
    <row r="609" customFormat="false" ht="15" hidden="false" customHeight="false" outlineLevel="0" collapsed="false">
      <c r="A609" s="0" t="s">
        <v>4598</v>
      </c>
      <c r="B609" s="0" t="s">
        <v>4599</v>
      </c>
      <c r="C609" s="0" t="s">
        <v>264</v>
      </c>
      <c r="E609" s="2" t="n">
        <v>45813.3618643171</v>
      </c>
      <c r="F609" s="2" t="n">
        <v>45860.3614752431</v>
      </c>
      <c r="G609" s="0" t="s">
        <v>3508</v>
      </c>
      <c r="I609" s="0" t="s">
        <v>79</v>
      </c>
      <c r="K609" s="0" t="n">
        <v>0</v>
      </c>
      <c r="L609" s="0" t="s">
        <v>4600</v>
      </c>
      <c r="M609" s="0" t="s">
        <v>4601</v>
      </c>
      <c r="N609" s="0" t="s">
        <v>4602</v>
      </c>
      <c r="S609" s="0" t="s">
        <v>4603</v>
      </c>
      <c r="Y609" s="0" t="s">
        <v>83</v>
      </c>
      <c r="AC609" s="0" t="s">
        <v>4550</v>
      </c>
      <c r="AE609" s="0" t="s">
        <v>79</v>
      </c>
      <c r="AG609" s="0" t="s">
        <v>4550</v>
      </c>
      <c r="AH609" s="0" t="s">
        <v>4604</v>
      </c>
      <c r="AI609" s="0" t="s">
        <v>127</v>
      </c>
      <c r="AJ609" s="0" t="s">
        <v>4169</v>
      </c>
      <c r="AK609" s="0" t="s">
        <v>604</v>
      </c>
      <c r="AL609" s="0" t="s">
        <v>604</v>
      </c>
      <c r="AO609" s="0" t="n">
        <v>13</v>
      </c>
      <c r="AP609" s="0" t="n">
        <v>0</v>
      </c>
      <c r="AS609" s="4" t="n">
        <f aca="false">IF(ISBLANK(AG609),"",AG609/86400000 + DATE(1970,1,1))</f>
        <v>45813.0833333333</v>
      </c>
    </row>
    <row r="610" customFormat="false" ht="15" hidden="true" customHeight="false" outlineLevel="0" collapsed="false">
      <c r="A610" s="0" t="s">
        <v>4605</v>
      </c>
      <c r="B610" s="0" t="s">
        <v>4606</v>
      </c>
      <c r="C610" s="0" t="s">
        <v>54</v>
      </c>
      <c r="E610" s="2" t="n">
        <v>45813.360001875</v>
      </c>
      <c r="F610" s="2" t="n">
        <v>45815.0836766088</v>
      </c>
      <c r="G610" s="0" t="s">
        <v>56</v>
      </c>
      <c r="K610" s="0" t="n">
        <v>0</v>
      </c>
      <c r="L610" s="0" t="s">
        <v>4607</v>
      </c>
      <c r="M610" s="0" t="s">
        <v>4608</v>
      </c>
      <c r="N610" s="0" t="s">
        <v>4609</v>
      </c>
      <c r="S610" s="0" t="s">
        <v>4610</v>
      </c>
      <c r="T610" s="0" t="s">
        <v>4611</v>
      </c>
      <c r="U610" s="0" t="s">
        <v>4550</v>
      </c>
      <c r="Z610" s="0" t="n">
        <v>1</v>
      </c>
      <c r="AC610" s="0" t="s">
        <v>4550</v>
      </c>
      <c r="AO610" s="0" t="n">
        <v>4</v>
      </c>
    </row>
    <row r="611" customFormat="false" ht="15" hidden="true" customHeight="false" outlineLevel="0" collapsed="false">
      <c r="A611" s="0" t="s">
        <v>4612</v>
      </c>
      <c r="B611" s="0" t="s">
        <v>4613</v>
      </c>
      <c r="C611" s="0" t="s">
        <v>54</v>
      </c>
      <c r="D611" s="0" t="s">
        <v>4614</v>
      </c>
      <c r="E611" s="2" t="n">
        <v>45813.353512581</v>
      </c>
      <c r="F611" s="2" t="n">
        <v>45846.3538046991</v>
      </c>
      <c r="G611" s="0" t="s">
        <v>106</v>
      </c>
      <c r="K611" s="0" t="n">
        <v>1</v>
      </c>
      <c r="L611" s="0" t="s">
        <v>4615</v>
      </c>
      <c r="M611" s="0" t="s">
        <v>4616</v>
      </c>
      <c r="N611" s="0" t="s">
        <v>4617</v>
      </c>
      <c r="S611" s="0" t="s">
        <v>4618</v>
      </c>
      <c r="T611" s="0" t="s">
        <v>4619</v>
      </c>
      <c r="Z611" s="0" t="n">
        <v>0</v>
      </c>
      <c r="AB611" s="0" t="s">
        <v>1784</v>
      </c>
      <c r="AC611" s="0" t="s">
        <v>4333</v>
      </c>
      <c r="AO611" s="0" t="n">
        <v>4</v>
      </c>
    </row>
    <row r="612" customFormat="false" ht="58.4" hidden="false" customHeight="false" outlineLevel="0" collapsed="false">
      <c r="A612" s="0" t="s">
        <v>4620</v>
      </c>
      <c r="B612" s="0" t="s">
        <v>4621</v>
      </c>
      <c r="C612" s="0" t="s">
        <v>264</v>
      </c>
      <c r="D612" s="3" t="s">
        <v>4622</v>
      </c>
      <c r="E612" s="2" t="n">
        <v>45813.3186124537</v>
      </c>
      <c r="F612" s="2" t="n">
        <v>45881.304554456</v>
      </c>
      <c r="G612" s="0" t="s">
        <v>106</v>
      </c>
      <c r="K612" s="0" t="n">
        <v>0</v>
      </c>
      <c r="L612" s="0" t="s">
        <v>4623</v>
      </c>
      <c r="M612" s="0" t="s">
        <v>4624</v>
      </c>
      <c r="N612" s="0" t="s">
        <v>4625</v>
      </c>
      <c r="S612" s="0" t="s">
        <v>4626</v>
      </c>
      <c r="U612" s="0" t="s">
        <v>4550</v>
      </c>
      <c r="AC612" s="0" t="s">
        <v>4550</v>
      </c>
      <c r="AJ612" s="0" t="s">
        <v>3121</v>
      </c>
      <c r="AK612" s="0" t="s">
        <v>3084</v>
      </c>
      <c r="AO612" s="0" t="n">
        <v>13</v>
      </c>
      <c r="AP612" s="0" t="n">
        <v>0</v>
      </c>
      <c r="AS612" s="4" t="str">
        <f aca="false">IF(ISBLANK(AG612),"",AG612/86400000 + DATE(1970,1,1))</f>
        <v/>
      </c>
    </row>
    <row r="613" customFormat="false" ht="58.4" hidden="false" customHeight="false" outlineLevel="0" collapsed="false">
      <c r="A613" s="0" t="s">
        <v>4627</v>
      </c>
      <c r="B613" s="0" t="s">
        <v>4628</v>
      </c>
      <c r="C613" s="0" t="s">
        <v>264</v>
      </c>
      <c r="D613" s="3" t="s">
        <v>4629</v>
      </c>
      <c r="E613" s="2" t="n">
        <v>45813.2880290046</v>
      </c>
      <c r="F613" s="2" t="n">
        <v>45846.3183751157</v>
      </c>
      <c r="G613" s="0" t="s">
        <v>56</v>
      </c>
      <c r="I613" s="0" t="s">
        <v>79</v>
      </c>
      <c r="K613" s="0" t="n">
        <v>1</v>
      </c>
      <c r="L613" s="0" t="s">
        <v>4630</v>
      </c>
      <c r="M613" s="0" t="s">
        <v>4631</v>
      </c>
      <c r="N613" s="0" t="s">
        <v>4632</v>
      </c>
      <c r="S613" s="0" t="s">
        <v>4633</v>
      </c>
      <c r="T613" s="0" t="s">
        <v>4634</v>
      </c>
      <c r="Y613" s="0" t="s">
        <v>83</v>
      </c>
      <c r="AB613" s="0" t="s">
        <v>891</v>
      </c>
      <c r="AC613" s="0" t="s">
        <v>4550</v>
      </c>
      <c r="AG613" s="0" t="s">
        <v>4254</v>
      </c>
      <c r="AH613" s="0" t="s">
        <v>4635</v>
      </c>
      <c r="AI613" s="0" t="s">
        <v>871</v>
      </c>
      <c r="AJ613" s="0" t="s">
        <v>3207</v>
      </c>
      <c r="AO613" s="0" t="n">
        <v>13</v>
      </c>
      <c r="AP613" s="0" t="n">
        <v>0</v>
      </c>
      <c r="AS613" s="4" t="n">
        <f aca="false">IF(ISBLANK(AG613),"",AG613/86400000 + DATE(1970,1,1))</f>
        <v>45820.0833333333</v>
      </c>
    </row>
    <row r="614" customFormat="false" ht="81.3" hidden="false" customHeight="false" outlineLevel="0" collapsed="false">
      <c r="A614" s="0" t="s">
        <v>4636</v>
      </c>
      <c r="B614" s="0" t="s">
        <v>4637</v>
      </c>
      <c r="C614" s="0" t="s">
        <v>264</v>
      </c>
      <c r="D614" s="3" t="s">
        <v>4638</v>
      </c>
      <c r="E614" s="2" t="n">
        <v>45812.5886845602</v>
      </c>
      <c r="F614" s="2" t="n">
        <v>45870.3871913773</v>
      </c>
      <c r="G614" s="0" t="s">
        <v>63</v>
      </c>
      <c r="I614" s="0" t="s">
        <v>79</v>
      </c>
      <c r="K614" s="0" t="n">
        <v>1</v>
      </c>
      <c r="L614" s="0" t="s">
        <v>4639</v>
      </c>
      <c r="M614" s="0" t="s">
        <v>4640</v>
      </c>
      <c r="N614" s="0" t="s">
        <v>4641</v>
      </c>
      <c r="S614" s="0" t="s">
        <v>4642</v>
      </c>
      <c r="T614" s="0" t="s">
        <v>4643</v>
      </c>
      <c r="Y614" s="0" t="s">
        <v>83</v>
      </c>
      <c r="Z614" s="0" t="n">
        <v>4</v>
      </c>
      <c r="AB614" s="0" t="s">
        <v>1784</v>
      </c>
      <c r="AC614" s="0" t="s">
        <v>4550</v>
      </c>
      <c r="AD614" s="0" t="s">
        <v>4644</v>
      </c>
      <c r="AG614" s="0" t="s">
        <v>3739</v>
      </c>
      <c r="AH614" s="0" t="s">
        <v>4645</v>
      </c>
      <c r="AI614" s="0" t="s">
        <v>1940</v>
      </c>
      <c r="AJ614" s="0" t="s">
        <v>3207</v>
      </c>
      <c r="AK614" s="0" t="s">
        <v>3025</v>
      </c>
      <c r="AL614" s="0" t="s">
        <v>669</v>
      </c>
      <c r="AO614" s="0" t="n">
        <v>13</v>
      </c>
      <c r="AP614" s="0" t="n">
        <v>0</v>
      </c>
      <c r="AS614" s="4" t="n">
        <f aca="false">IF(ISBLANK(AG614),"",AG614/86400000 + DATE(1970,1,1))</f>
        <v>45834.0833333333</v>
      </c>
    </row>
    <row r="615" customFormat="false" ht="138.55" hidden="false" customHeight="false" outlineLevel="0" collapsed="false">
      <c r="A615" s="0" t="s">
        <v>4646</v>
      </c>
      <c r="B615" s="0" t="s">
        <v>4647</v>
      </c>
      <c r="C615" s="0" t="s">
        <v>264</v>
      </c>
      <c r="D615" s="3" t="s">
        <v>4648</v>
      </c>
      <c r="E615" s="2" t="n">
        <v>45812.3402187037</v>
      </c>
      <c r="F615" s="2" t="n">
        <v>45848.5479175116</v>
      </c>
      <c r="G615" s="0" t="s">
        <v>56</v>
      </c>
      <c r="I615" s="0" t="s">
        <v>79</v>
      </c>
      <c r="K615" s="0" t="n">
        <v>0</v>
      </c>
      <c r="L615" s="0" t="s">
        <v>4649</v>
      </c>
      <c r="M615" s="0" t="s">
        <v>4650</v>
      </c>
      <c r="N615" s="0" t="s">
        <v>4651</v>
      </c>
      <c r="S615" s="0" t="s">
        <v>4652</v>
      </c>
      <c r="U615" s="0" t="s">
        <v>4653</v>
      </c>
      <c r="Y615" s="0" t="s">
        <v>83</v>
      </c>
      <c r="Z615" s="0" t="n">
        <v>8</v>
      </c>
      <c r="AC615" s="0" t="s">
        <v>4653</v>
      </c>
      <c r="AD615" s="0" t="s">
        <v>4654</v>
      </c>
      <c r="AG615" s="0" t="s">
        <v>4653</v>
      </c>
      <c r="AH615" s="0" t="s">
        <v>4655</v>
      </c>
      <c r="AI615" s="0" t="s">
        <v>127</v>
      </c>
      <c r="AJ615" s="0" t="s">
        <v>3581</v>
      </c>
      <c r="AK615" s="0" t="s">
        <v>1773</v>
      </c>
      <c r="AL615" s="0" t="s">
        <v>1773</v>
      </c>
      <c r="AO615" s="0" t="n">
        <v>13</v>
      </c>
      <c r="AP615" s="0" t="n">
        <v>0</v>
      </c>
      <c r="AS615" s="4" t="n">
        <f aca="false">IF(ISBLANK(AG615),"",AG615/86400000 + DATE(1970,1,1))</f>
        <v>45812.0833333333</v>
      </c>
    </row>
    <row r="616" customFormat="false" ht="15" hidden="false" customHeight="false" outlineLevel="0" collapsed="false">
      <c r="A616" s="0" t="s">
        <v>4656</v>
      </c>
      <c r="B616" s="0" t="s">
        <v>4657</v>
      </c>
      <c r="C616" s="0" t="s">
        <v>264</v>
      </c>
      <c r="E616" s="2" t="n">
        <v>45812.3024236574</v>
      </c>
      <c r="F616" s="2" t="n">
        <v>45841.3065151157</v>
      </c>
      <c r="G616" s="0" t="s">
        <v>3508</v>
      </c>
      <c r="I616" s="0" t="s">
        <v>79</v>
      </c>
      <c r="K616" s="0" t="n">
        <v>0</v>
      </c>
      <c r="L616" s="0" t="s">
        <v>4658</v>
      </c>
      <c r="M616" s="0" t="s">
        <v>4659</v>
      </c>
      <c r="N616" s="0" t="s">
        <v>4660</v>
      </c>
      <c r="S616" s="0" t="s">
        <v>4661</v>
      </c>
      <c r="Y616" s="0" t="s">
        <v>83</v>
      </c>
      <c r="AC616" s="0" t="s">
        <v>4653</v>
      </c>
      <c r="AG616" s="0" t="s">
        <v>4653</v>
      </c>
      <c r="AH616" s="0" t="s">
        <v>4662</v>
      </c>
      <c r="AI616" s="0" t="s">
        <v>127</v>
      </c>
      <c r="AJ616" s="0" t="s">
        <v>3581</v>
      </c>
      <c r="AK616" s="0" t="s">
        <v>1773</v>
      </c>
      <c r="AL616" s="0" t="s">
        <v>1773</v>
      </c>
      <c r="AO616" s="0" t="n">
        <v>13</v>
      </c>
      <c r="AP616" s="0" t="n">
        <v>0</v>
      </c>
      <c r="AS616" s="4" t="n">
        <f aca="false">IF(ISBLANK(AG616),"",AG616/86400000 + DATE(1970,1,1))</f>
        <v>45812.0833333333</v>
      </c>
    </row>
    <row r="617" customFormat="false" ht="15" hidden="true" customHeight="false" outlineLevel="0" collapsed="false">
      <c r="A617" s="0" t="s">
        <v>4663</v>
      </c>
      <c r="B617" s="0" t="s">
        <v>178</v>
      </c>
      <c r="C617" s="0" t="s">
        <v>54</v>
      </c>
      <c r="E617" s="2" t="n">
        <v>45812.2945344097</v>
      </c>
      <c r="F617" s="2" t="n">
        <v>45813.3746586458</v>
      </c>
      <c r="G617" s="0" t="s">
        <v>3508</v>
      </c>
      <c r="M617" s="0" t="s">
        <v>4664</v>
      </c>
      <c r="AO617" s="0" t="n">
        <v>1</v>
      </c>
    </row>
    <row r="618" customFormat="false" ht="15" hidden="true" customHeight="false" outlineLevel="0" collapsed="false">
      <c r="A618" s="0" t="s">
        <v>4665</v>
      </c>
      <c r="B618" s="0" t="s">
        <v>4666</v>
      </c>
      <c r="C618" s="0" t="s">
        <v>54</v>
      </c>
      <c r="E618" s="2" t="n">
        <v>45811.5700079398</v>
      </c>
      <c r="F618" s="2" t="n">
        <v>45817.4383644445</v>
      </c>
      <c r="G618" s="0" t="s">
        <v>3508</v>
      </c>
      <c r="K618" s="0" t="n">
        <v>0</v>
      </c>
      <c r="L618" s="0" t="s">
        <v>4667</v>
      </c>
      <c r="M618" s="0" t="s">
        <v>4668</v>
      </c>
      <c r="N618" s="0" t="s">
        <v>4669</v>
      </c>
      <c r="S618" s="0" t="s">
        <v>4670</v>
      </c>
      <c r="AO618" s="0" t="n">
        <v>1</v>
      </c>
    </row>
    <row r="619" customFormat="false" ht="15" hidden="true" customHeight="false" outlineLevel="0" collapsed="false">
      <c r="A619" s="0" t="s">
        <v>4671</v>
      </c>
      <c r="B619" s="0" t="s">
        <v>4672</v>
      </c>
      <c r="C619" s="0" t="s">
        <v>54</v>
      </c>
      <c r="E619" s="2" t="n">
        <v>45811.4573114352</v>
      </c>
      <c r="F619" s="2" t="n">
        <v>45825.0838698148</v>
      </c>
      <c r="G619" s="0" t="s">
        <v>3508</v>
      </c>
      <c r="I619" s="0" t="s">
        <v>79</v>
      </c>
      <c r="K619" s="0" t="n">
        <v>0</v>
      </c>
      <c r="L619" s="0" t="s">
        <v>4673</v>
      </c>
      <c r="M619" s="0" t="s">
        <v>4674</v>
      </c>
      <c r="N619" s="0" t="s">
        <v>4675</v>
      </c>
      <c r="S619" s="0" t="s">
        <v>4676</v>
      </c>
      <c r="Y619" s="0" t="s">
        <v>83</v>
      </c>
      <c r="AC619" s="0" t="s">
        <v>4677</v>
      </c>
      <c r="AG619" s="0" t="s">
        <v>4677</v>
      </c>
      <c r="AH619" s="0" t="s">
        <v>4678</v>
      </c>
      <c r="AI619" s="0" t="s">
        <v>127</v>
      </c>
      <c r="AO619" s="0" t="n">
        <v>6</v>
      </c>
    </row>
    <row r="620" customFormat="false" ht="15" hidden="true" customHeight="false" outlineLevel="0" collapsed="false">
      <c r="A620" s="0" t="s">
        <v>4679</v>
      </c>
      <c r="B620" s="0" t="s">
        <v>4680</v>
      </c>
      <c r="C620" s="0" t="s">
        <v>54</v>
      </c>
      <c r="D620" s="0" t="s">
        <v>4681</v>
      </c>
      <c r="E620" s="2" t="n">
        <v>45811.4289346528</v>
      </c>
      <c r="F620" s="2" t="n">
        <v>45813.0838483565</v>
      </c>
      <c r="G620" s="0" t="s">
        <v>3153</v>
      </c>
      <c r="K620" s="0" t="n">
        <v>1</v>
      </c>
      <c r="L620" s="0" t="s">
        <v>4682</v>
      </c>
      <c r="M620" s="0" t="s">
        <v>4683</v>
      </c>
      <c r="N620" s="0" t="s">
        <v>4684</v>
      </c>
      <c r="S620" s="0" t="s">
        <v>4685</v>
      </c>
      <c r="T620" s="0" t="s">
        <v>4686</v>
      </c>
      <c r="U620" s="0" t="s">
        <v>4687</v>
      </c>
      <c r="Z620" s="0" t="n">
        <v>4</v>
      </c>
      <c r="AB620" s="0" t="s">
        <v>891</v>
      </c>
      <c r="AC620" s="0" t="s">
        <v>4677</v>
      </c>
      <c r="AO620" s="0" t="n">
        <v>4</v>
      </c>
    </row>
    <row r="621" customFormat="false" ht="15" hidden="true" customHeight="false" outlineLevel="0" collapsed="false">
      <c r="A621" s="0" t="s">
        <v>4688</v>
      </c>
      <c r="B621" s="0" t="s">
        <v>4689</v>
      </c>
      <c r="C621" s="0" t="s">
        <v>54</v>
      </c>
      <c r="E621" s="2" t="n">
        <v>45811.4278115625</v>
      </c>
      <c r="F621" s="2" t="n">
        <v>45814.0834903819</v>
      </c>
      <c r="G621" s="0" t="s">
        <v>3153</v>
      </c>
      <c r="K621" s="0" t="n">
        <v>1</v>
      </c>
      <c r="L621" s="0" t="s">
        <v>4690</v>
      </c>
      <c r="M621" s="0" t="s">
        <v>4691</v>
      </c>
      <c r="N621" s="0" t="s">
        <v>4692</v>
      </c>
      <c r="S621" s="0" t="s">
        <v>4693</v>
      </c>
      <c r="AB621" s="0" t="s">
        <v>4306</v>
      </c>
      <c r="AC621" s="0" t="s">
        <v>4653</v>
      </c>
      <c r="AO621" s="0" t="n">
        <v>4</v>
      </c>
    </row>
    <row r="622" customFormat="false" ht="92.75" hidden="false" customHeight="false" outlineLevel="0" collapsed="false">
      <c r="A622" s="0" t="s">
        <v>4694</v>
      </c>
      <c r="B622" s="0" t="s">
        <v>4695</v>
      </c>
      <c r="C622" s="0" t="s">
        <v>264</v>
      </c>
      <c r="D622" s="3" t="s">
        <v>4696</v>
      </c>
      <c r="E622" s="2" t="n">
        <v>45811.4259197685</v>
      </c>
      <c r="F622" s="2" t="n">
        <v>45881.3113960764</v>
      </c>
      <c r="G622" s="0" t="s">
        <v>106</v>
      </c>
      <c r="I622" s="0" t="s">
        <v>79</v>
      </c>
      <c r="K622" s="0" t="n">
        <v>0</v>
      </c>
      <c r="L622" s="0" t="s">
        <v>4697</v>
      </c>
      <c r="M622" s="0" t="s">
        <v>4698</v>
      </c>
      <c r="N622" s="0" t="s">
        <v>4699</v>
      </c>
      <c r="S622" s="0" t="s">
        <v>4700</v>
      </c>
      <c r="U622" s="0" t="s">
        <v>4677</v>
      </c>
      <c r="Y622" s="0" t="s">
        <v>83</v>
      </c>
      <c r="AC622" s="0" t="s">
        <v>4677</v>
      </c>
      <c r="AE622" s="0" t="s">
        <v>79</v>
      </c>
      <c r="AG622" s="0" t="s">
        <v>4254</v>
      </c>
      <c r="AH622" s="0" t="s">
        <v>4701</v>
      </c>
      <c r="AI622" s="0" t="s">
        <v>709</v>
      </c>
      <c r="AJ622" s="0" t="s">
        <v>3847</v>
      </c>
      <c r="AK622" s="0" t="s">
        <v>1308</v>
      </c>
      <c r="AL622" s="0" t="s">
        <v>668</v>
      </c>
      <c r="AO622" s="0" t="n">
        <v>13</v>
      </c>
      <c r="AP622" s="0" t="n">
        <v>0</v>
      </c>
      <c r="AS622" s="4" t="n">
        <f aca="false">IF(ISBLANK(AG622),"",AG622/86400000 + DATE(1970,1,1))</f>
        <v>45820.0833333333</v>
      </c>
    </row>
    <row r="623" customFormat="false" ht="92.75" hidden="true" customHeight="false" outlineLevel="0" collapsed="false">
      <c r="A623" s="0" t="s">
        <v>4702</v>
      </c>
      <c r="B623" s="0" t="s">
        <v>4703</v>
      </c>
      <c r="C623" s="0" t="s">
        <v>54</v>
      </c>
      <c r="D623" s="3" t="s">
        <v>4704</v>
      </c>
      <c r="E623" s="2" t="n">
        <v>45811.3775110417</v>
      </c>
      <c r="F623" s="2" t="n">
        <v>45875.253840787</v>
      </c>
      <c r="G623" s="0" t="s">
        <v>63</v>
      </c>
      <c r="I623" s="0" t="s">
        <v>79</v>
      </c>
      <c r="K623" s="0" t="n">
        <v>0</v>
      </c>
      <c r="L623" s="0" t="s">
        <v>4705</v>
      </c>
      <c r="M623" s="0" t="s">
        <v>4706</v>
      </c>
      <c r="N623" s="0" t="s">
        <v>4707</v>
      </c>
      <c r="S623" s="0" t="s">
        <v>4708</v>
      </c>
      <c r="Y623" s="0" t="s">
        <v>83</v>
      </c>
      <c r="AC623" s="0" t="s">
        <v>4677</v>
      </c>
      <c r="AD623" s="0" t="s">
        <v>4709</v>
      </c>
      <c r="AG623" s="0" t="s">
        <v>4427</v>
      </c>
      <c r="AH623" s="0" t="s">
        <v>4710</v>
      </c>
      <c r="AI623" s="0" t="s">
        <v>641</v>
      </c>
      <c r="AO623" s="0" t="n">
        <v>11</v>
      </c>
    </row>
    <row r="624" customFormat="false" ht="15" hidden="true" customHeight="false" outlineLevel="0" collapsed="false">
      <c r="A624" s="0" t="s">
        <v>4711</v>
      </c>
      <c r="B624" s="0" t="s">
        <v>4712</v>
      </c>
      <c r="C624" s="0" t="s">
        <v>54</v>
      </c>
      <c r="E624" s="2" t="n">
        <v>45811.3636926736</v>
      </c>
      <c r="F624" s="2" t="n">
        <v>45813.0839762269</v>
      </c>
      <c r="G624" s="0" t="s">
        <v>106</v>
      </c>
      <c r="K624" s="0" t="n">
        <v>0</v>
      </c>
      <c r="L624" s="0" t="s">
        <v>4713</v>
      </c>
      <c r="M624" s="0" t="s">
        <v>4714</v>
      </c>
      <c r="N624" s="0" t="s">
        <v>4715</v>
      </c>
      <c r="S624" s="0" t="s">
        <v>4716</v>
      </c>
      <c r="U624" s="0" t="s">
        <v>4677</v>
      </c>
      <c r="AC624" s="0" t="s">
        <v>4677</v>
      </c>
      <c r="AO624" s="0" t="n">
        <v>4</v>
      </c>
    </row>
    <row r="625" customFormat="false" ht="15" hidden="true" customHeight="false" outlineLevel="0" collapsed="false">
      <c r="A625" s="0" t="s">
        <v>4717</v>
      </c>
      <c r="B625" s="0" t="s">
        <v>4718</v>
      </c>
      <c r="C625" s="0" t="s">
        <v>54</v>
      </c>
      <c r="E625" s="2" t="n">
        <v>45811.3463978356</v>
      </c>
      <c r="F625" s="2" t="n">
        <v>45823.0836414352</v>
      </c>
      <c r="G625" s="0" t="s">
        <v>106</v>
      </c>
      <c r="K625" s="0" t="n">
        <v>1</v>
      </c>
      <c r="L625" s="0" t="s">
        <v>4719</v>
      </c>
      <c r="M625" s="0" t="s">
        <v>4720</v>
      </c>
      <c r="N625" s="0" t="s">
        <v>4721</v>
      </c>
      <c r="S625" s="0" t="s">
        <v>4722</v>
      </c>
      <c r="T625" s="0" t="s">
        <v>4723</v>
      </c>
      <c r="Z625" s="0" t="n">
        <v>5</v>
      </c>
      <c r="AB625" s="0" t="s">
        <v>1477</v>
      </c>
      <c r="AC625" s="0" t="s">
        <v>4248</v>
      </c>
      <c r="AO625" s="0" t="n">
        <v>4</v>
      </c>
    </row>
    <row r="626" customFormat="false" ht="15" hidden="true" customHeight="false" outlineLevel="0" collapsed="false">
      <c r="A626" s="0" t="s">
        <v>4724</v>
      </c>
      <c r="B626" s="0" t="s">
        <v>178</v>
      </c>
      <c r="C626" s="0" t="s">
        <v>54</v>
      </c>
      <c r="E626" s="2" t="n">
        <v>45811.2705032407</v>
      </c>
      <c r="F626" s="2" t="n">
        <v>45813.375814456</v>
      </c>
      <c r="G626" s="0" t="s">
        <v>3508</v>
      </c>
      <c r="M626" s="0" t="s">
        <v>4725</v>
      </c>
      <c r="AO626" s="0" t="n">
        <v>1</v>
      </c>
    </row>
    <row r="627" customFormat="false" ht="58.4" hidden="false" customHeight="false" outlineLevel="0" collapsed="false">
      <c r="A627" s="0" t="s">
        <v>4726</v>
      </c>
      <c r="B627" s="0" t="s">
        <v>4727</v>
      </c>
      <c r="C627" s="0" t="s">
        <v>264</v>
      </c>
      <c r="D627" s="3" t="s">
        <v>4728</v>
      </c>
      <c r="E627" s="2" t="n">
        <v>45810.544912257</v>
      </c>
      <c r="F627" s="2" t="n">
        <v>45838.4785911111</v>
      </c>
      <c r="G627" s="0" t="s">
        <v>56</v>
      </c>
      <c r="I627" s="0" t="s">
        <v>79</v>
      </c>
      <c r="K627" s="0" t="n">
        <v>0</v>
      </c>
      <c r="L627" s="0" t="s">
        <v>4729</v>
      </c>
      <c r="M627" s="0" t="s">
        <v>4730</v>
      </c>
      <c r="N627" s="0" t="s">
        <v>4731</v>
      </c>
      <c r="S627" s="0" t="s">
        <v>4732</v>
      </c>
      <c r="T627" s="0" t="s">
        <v>4733</v>
      </c>
      <c r="U627" s="0" t="s">
        <v>4734</v>
      </c>
      <c r="Y627" s="0" t="s">
        <v>83</v>
      </c>
      <c r="Z627" s="0" t="n">
        <v>2</v>
      </c>
      <c r="AC627" s="0" t="s">
        <v>4734</v>
      </c>
      <c r="AD627" s="0" t="s">
        <v>4735</v>
      </c>
      <c r="AE627" s="0" t="s">
        <v>79</v>
      </c>
      <c r="AG627" s="0" t="s">
        <v>4734</v>
      </c>
      <c r="AH627" s="0" t="s">
        <v>4736</v>
      </c>
      <c r="AI627" s="0" t="s">
        <v>127</v>
      </c>
      <c r="AJ627" s="0" t="s">
        <v>3847</v>
      </c>
      <c r="AK627" s="0" t="s">
        <v>1536</v>
      </c>
      <c r="AL627" s="0" t="s">
        <v>1536</v>
      </c>
      <c r="AO627" s="0" t="n">
        <v>13</v>
      </c>
      <c r="AP627" s="0" t="n">
        <v>0</v>
      </c>
      <c r="AS627" s="4" t="n">
        <f aca="false">IF(ISBLANK(AG627),"",AG627/86400000 + DATE(1970,1,1))</f>
        <v>45810.0833333333</v>
      </c>
    </row>
    <row r="628" customFormat="false" ht="58.4" hidden="false" customHeight="false" outlineLevel="0" collapsed="false">
      <c r="A628" s="0" t="s">
        <v>4737</v>
      </c>
      <c r="B628" s="0" t="s">
        <v>4738</v>
      </c>
      <c r="C628" s="0" t="s">
        <v>264</v>
      </c>
      <c r="D628" s="3" t="s">
        <v>4739</v>
      </c>
      <c r="E628" s="2" t="n">
        <v>45810.5006727199</v>
      </c>
      <c r="F628" s="2" t="n">
        <v>45838.4759337037</v>
      </c>
      <c r="G628" s="0" t="s">
        <v>56</v>
      </c>
      <c r="I628" s="0" t="s">
        <v>79</v>
      </c>
      <c r="K628" s="0" t="n">
        <v>0</v>
      </c>
      <c r="L628" s="0" t="s">
        <v>4740</v>
      </c>
      <c r="M628" s="0" t="s">
        <v>4741</v>
      </c>
      <c r="N628" s="0" t="s">
        <v>4742</v>
      </c>
      <c r="S628" s="0" t="s">
        <v>4743</v>
      </c>
      <c r="T628" s="0" t="s">
        <v>4744</v>
      </c>
      <c r="U628" s="0" t="s">
        <v>4734</v>
      </c>
      <c r="Y628" s="0" t="s">
        <v>83</v>
      </c>
      <c r="Z628" s="0" t="n">
        <v>4</v>
      </c>
      <c r="AC628" s="0" t="s">
        <v>4734</v>
      </c>
      <c r="AE628" s="0" t="s">
        <v>79</v>
      </c>
      <c r="AG628" s="0" t="s">
        <v>4248</v>
      </c>
      <c r="AH628" s="0" t="s">
        <v>4745</v>
      </c>
      <c r="AI628" s="0" t="s">
        <v>604</v>
      </c>
      <c r="AJ628" s="0" t="s">
        <v>3847</v>
      </c>
      <c r="AK628" s="0" t="s">
        <v>1536</v>
      </c>
      <c r="AL628" s="0" t="s">
        <v>669</v>
      </c>
      <c r="AO628" s="0" t="n">
        <v>13</v>
      </c>
      <c r="AP628" s="0" t="n">
        <v>0</v>
      </c>
      <c r="AS628" s="4" t="n">
        <f aca="false">IF(ISBLANK(AG628),"",AG628/86400000 + DATE(1970,1,1))</f>
        <v>45821.0833333333</v>
      </c>
    </row>
    <row r="629" customFormat="false" ht="92.75" hidden="false" customHeight="false" outlineLevel="0" collapsed="false">
      <c r="A629" s="0" t="s">
        <v>4746</v>
      </c>
      <c r="B629" s="0" t="s">
        <v>4747</v>
      </c>
      <c r="C629" s="0" t="s">
        <v>264</v>
      </c>
      <c r="D629" s="3" t="s">
        <v>4748</v>
      </c>
      <c r="E629" s="2" t="n">
        <v>45810.4924237847</v>
      </c>
      <c r="F629" s="2" t="n">
        <v>45852.2881718519</v>
      </c>
      <c r="G629" s="0" t="s">
        <v>56</v>
      </c>
      <c r="I629" s="0" t="s">
        <v>79</v>
      </c>
      <c r="K629" s="0" t="n">
        <v>0</v>
      </c>
      <c r="L629" s="0" t="s">
        <v>4749</v>
      </c>
      <c r="M629" s="0" t="s">
        <v>4750</v>
      </c>
      <c r="N629" s="0" t="s">
        <v>4751</v>
      </c>
      <c r="S629" s="0" t="s">
        <v>4752</v>
      </c>
      <c r="T629" s="0" t="s">
        <v>4753</v>
      </c>
      <c r="U629" s="0" t="s">
        <v>4734</v>
      </c>
      <c r="Y629" s="0" t="s">
        <v>83</v>
      </c>
      <c r="Z629" s="0" t="n">
        <v>5</v>
      </c>
      <c r="AC629" s="0" t="s">
        <v>4734</v>
      </c>
      <c r="AE629" s="0" t="s">
        <v>79</v>
      </c>
      <c r="AG629" s="0" t="s">
        <v>4116</v>
      </c>
      <c r="AH629" s="0" t="s">
        <v>4754</v>
      </c>
      <c r="AI629" s="0" t="s">
        <v>450</v>
      </c>
      <c r="AJ629" s="0" t="s">
        <v>3581</v>
      </c>
      <c r="AK629" s="0" t="s">
        <v>2275</v>
      </c>
      <c r="AL629" s="0" t="s">
        <v>2588</v>
      </c>
      <c r="AO629" s="0" t="n">
        <v>13</v>
      </c>
      <c r="AP629" s="0" t="n">
        <v>0</v>
      </c>
      <c r="AS629" s="4" t="n">
        <f aca="false">IF(ISBLANK(AG629),"",AG629/86400000 + DATE(1970,1,1))</f>
        <v>45818.0833333333</v>
      </c>
    </row>
    <row r="630" customFormat="false" ht="58.4" hidden="false" customHeight="false" outlineLevel="0" collapsed="false">
      <c r="A630" s="0" t="s">
        <v>4755</v>
      </c>
      <c r="B630" s="0" t="s">
        <v>4756</v>
      </c>
      <c r="C630" s="0" t="s">
        <v>264</v>
      </c>
      <c r="D630" s="3" t="s">
        <v>4757</v>
      </c>
      <c r="E630" s="2" t="n">
        <v>45810.4780075</v>
      </c>
      <c r="F630" s="2" t="n">
        <v>45867.3197941782</v>
      </c>
      <c r="G630" s="0" t="s">
        <v>56</v>
      </c>
      <c r="I630" s="0" t="s">
        <v>79</v>
      </c>
      <c r="K630" s="0" t="n">
        <v>1</v>
      </c>
      <c r="L630" s="0" t="s">
        <v>4758</v>
      </c>
      <c r="M630" s="0" t="s">
        <v>4759</v>
      </c>
      <c r="N630" s="0" t="s">
        <v>4760</v>
      </c>
      <c r="S630" s="0" t="s">
        <v>4761</v>
      </c>
      <c r="T630" s="0" t="s">
        <v>4762</v>
      </c>
      <c r="Y630" s="0" t="s">
        <v>83</v>
      </c>
      <c r="Z630" s="0" t="n">
        <v>2</v>
      </c>
      <c r="AB630" s="0" t="s">
        <v>312</v>
      </c>
      <c r="AC630" s="0" t="s">
        <v>4734</v>
      </c>
      <c r="AD630" s="0" t="s">
        <v>4763</v>
      </c>
      <c r="AG630" s="0" t="s">
        <v>3739</v>
      </c>
      <c r="AH630" s="0" t="s">
        <v>4764</v>
      </c>
      <c r="AI630" s="0" t="s">
        <v>3225</v>
      </c>
      <c r="AJ630" s="0" t="s">
        <v>784</v>
      </c>
      <c r="AK630" s="0" t="s">
        <v>4765</v>
      </c>
      <c r="AL630" s="0" t="s">
        <v>3025</v>
      </c>
      <c r="AO630" s="0" t="n">
        <v>13</v>
      </c>
      <c r="AP630" s="0" t="n">
        <v>1</v>
      </c>
      <c r="AS630" s="4" t="n">
        <f aca="false">IF(ISBLANK(AG630),"",AG630/86400000 + DATE(1970,1,1))</f>
        <v>45834.0833333333</v>
      </c>
    </row>
    <row r="631" customFormat="false" ht="58.4" hidden="false" customHeight="false" outlineLevel="0" collapsed="false">
      <c r="A631" s="0" t="s">
        <v>4766</v>
      </c>
      <c r="B631" s="0" t="s">
        <v>4767</v>
      </c>
      <c r="C631" s="0" t="s">
        <v>264</v>
      </c>
      <c r="D631" s="3" t="s">
        <v>4768</v>
      </c>
      <c r="E631" s="2" t="n">
        <v>45810.4747291667</v>
      </c>
      <c r="F631" s="2" t="n">
        <v>45838.4677603009</v>
      </c>
      <c r="G631" s="0" t="s">
        <v>63</v>
      </c>
      <c r="I631" s="0" t="s">
        <v>79</v>
      </c>
      <c r="K631" s="0" t="n">
        <v>0</v>
      </c>
      <c r="L631" s="0" t="s">
        <v>4769</v>
      </c>
      <c r="M631" s="0" t="s">
        <v>4770</v>
      </c>
      <c r="N631" s="0" t="s">
        <v>4771</v>
      </c>
      <c r="S631" s="0" t="s">
        <v>4772</v>
      </c>
      <c r="Y631" s="0" t="s">
        <v>83</v>
      </c>
      <c r="AC631" s="0" t="s">
        <v>4734</v>
      </c>
      <c r="AD631" s="0" t="s">
        <v>4773</v>
      </c>
      <c r="AE631" s="0" t="s">
        <v>79</v>
      </c>
      <c r="AG631" s="0" t="s">
        <v>4427</v>
      </c>
      <c r="AH631" s="0" t="s">
        <v>4774</v>
      </c>
      <c r="AI631" s="0" t="s">
        <v>871</v>
      </c>
      <c r="AJ631" s="0" t="s">
        <v>3847</v>
      </c>
      <c r="AK631" s="0" t="s">
        <v>1536</v>
      </c>
      <c r="AL631" s="0" t="s">
        <v>862</v>
      </c>
      <c r="AO631" s="0" t="n">
        <v>13</v>
      </c>
      <c r="AP631" s="0" t="n">
        <v>0</v>
      </c>
      <c r="AS631" s="4" t="n">
        <f aca="false">IF(ISBLANK(AG631),"",AG631/86400000 + DATE(1970,1,1))</f>
        <v>45817.0833333333</v>
      </c>
    </row>
    <row r="632" customFormat="false" ht="69.85" hidden="false" customHeight="false" outlineLevel="0" collapsed="false">
      <c r="A632" s="0" t="s">
        <v>4775</v>
      </c>
      <c r="B632" s="0" t="s">
        <v>4776</v>
      </c>
      <c r="C632" s="0" t="s">
        <v>264</v>
      </c>
      <c r="D632" s="3" t="s">
        <v>4777</v>
      </c>
      <c r="E632" s="2" t="n">
        <v>45810.4231161806</v>
      </c>
      <c r="F632" s="2" t="n">
        <v>45833.3925511111</v>
      </c>
      <c r="G632" s="0" t="s">
        <v>63</v>
      </c>
      <c r="I632" s="0" t="s">
        <v>79</v>
      </c>
      <c r="K632" s="0" t="n">
        <v>0</v>
      </c>
      <c r="L632" s="0" t="s">
        <v>4778</v>
      </c>
      <c r="M632" s="0" t="s">
        <v>4779</v>
      </c>
      <c r="N632" s="0" t="s">
        <v>4780</v>
      </c>
      <c r="S632" s="0" t="s">
        <v>4781</v>
      </c>
      <c r="Y632" s="0" t="s">
        <v>83</v>
      </c>
      <c r="AC632" s="0" t="s">
        <v>4481</v>
      </c>
      <c r="AD632" s="0" t="s">
        <v>4782</v>
      </c>
      <c r="AG632" s="0" t="s">
        <v>4116</v>
      </c>
      <c r="AH632" s="0" t="s">
        <v>4783</v>
      </c>
      <c r="AI632" s="0" t="s">
        <v>894</v>
      </c>
      <c r="AJ632" s="0" t="s">
        <v>3847</v>
      </c>
      <c r="AK632" s="0" t="s">
        <v>999</v>
      </c>
      <c r="AL632" s="0" t="s">
        <v>803</v>
      </c>
      <c r="AO632" s="0" t="n">
        <v>13</v>
      </c>
      <c r="AP632" s="0" t="n">
        <v>0</v>
      </c>
      <c r="AS632" s="4" t="n">
        <f aca="false">IF(ISBLANK(AG632),"",AG632/86400000 + DATE(1970,1,1))</f>
        <v>45818.0833333333</v>
      </c>
    </row>
    <row r="633" customFormat="false" ht="92.75" hidden="false" customHeight="false" outlineLevel="0" collapsed="false">
      <c r="A633" s="0" t="s">
        <v>4784</v>
      </c>
      <c r="B633" s="0" t="s">
        <v>4785</v>
      </c>
      <c r="C633" s="0" t="s">
        <v>264</v>
      </c>
      <c r="D633" s="3" t="s">
        <v>4786</v>
      </c>
      <c r="E633" s="2" t="n">
        <v>45810.4223790625</v>
      </c>
      <c r="F633" s="2" t="n">
        <v>45868.5199888542</v>
      </c>
      <c r="G633" s="0" t="s">
        <v>63</v>
      </c>
      <c r="I633" s="0" t="s">
        <v>79</v>
      </c>
      <c r="K633" s="0" t="n">
        <v>0</v>
      </c>
      <c r="L633" s="0" t="s">
        <v>4787</v>
      </c>
      <c r="M633" s="0" t="s">
        <v>4788</v>
      </c>
      <c r="N633" s="0" t="s">
        <v>4789</v>
      </c>
      <c r="S633" s="0" t="s">
        <v>4790</v>
      </c>
      <c r="Y633" s="0" t="s">
        <v>83</v>
      </c>
      <c r="AG633" s="0" t="s">
        <v>4734</v>
      </c>
      <c r="AH633" s="0" t="s">
        <v>4791</v>
      </c>
      <c r="AJ633" s="0" t="s">
        <v>3207</v>
      </c>
      <c r="AL633" s="0" t="s">
        <v>3548</v>
      </c>
      <c r="AO633" s="0" t="n">
        <v>13</v>
      </c>
      <c r="AP633" s="0" t="n">
        <v>1</v>
      </c>
      <c r="AS633" s="4" t="n">
        <f aca="false">IF(ISBLANK(AG633),"",AG633/86400000 + DATE(1970,1,1))</f>
        <v>45810.0833333333</v>
      </c>
    </row>
    <row r="634" customFormat="false" ht="15" hidden="true" customHeight="false" outlineLevel="0" collapsed="false">
      <c r="A634" s="0" t="s">
        <v>4792</v>
      </c>
      <c r="B634" s="0" t="s">
        <v>4793</v>
      </c>
      <c r="C634" s="0" t="s">
        <v>54</v>
      </c>
      <c r="E634" s="2" t="n">
        <v>45810.4216159375</v>
      </c>
      <c r="F634" s="2" t="n">
        <v>45813.0836331019</v>
      </c>
      <c r="G634" s="0" t="s">
        <v>63</v>
      </c>
      <c r="K634" s="0" t="n">
        <v>1</v>
      </c>
      <c r="L634" s="0" t="s">
        <v>4794</v>
      </c>
      <c r="M634" s="0" t="s">
        <v>4795</v>
      </c>
      <c r="N634" s="0" t="s">
        <v>4796</v>
      </c>
      <c r="S634" s="0" t="s">
        <v>4797</v>
      </c>
      <c r="AB634" s="0" t="s">
        <v>136</v>
      </c>
      <c r="AC634" s="0" t="s">
        <v>4677</v>
      </c>
      <c r="AO634" s="0" t="n">
        <v>4</v>
      </c>
    </row>
    <row r="635" customFormat="false" ht="127.1" hidden="false" customHeight="false" outlineLevel="0" collapsed="false">
      <c r="A635" s="0" t="s">
        <v>4798</v>
      </c>
      <c r="B635" s="0" t="s">
        <v>4799</v>
      </c>
      <c r="C635" s="0" t="s">
        <v>264</v>
      </c>
      <c r="D635" s="3" t="s">
        <v>4800</v>
      </c>
      <c r="E635" s="2" t="n">
        <v>45810.3906553125</v>
      </c>
      <c r="F635" s="2" t="n">
        <v>45853.4678964699</v>
      </c>
      <c r="G635" s="0" t="s">
        <v>63</v>
      </c>
      <c r="I635" s="0" t="s">
        <v>79</v>
      </c>
      <c r="K635" s="0" t="n">
        <v>0</v>
      </c>
      <c r="L635" s="0" t="s">
        <v>4801</v>
      </c>
      <c r="M635" s="0" t="s">
        <v>4802</v>
      </c>
      <c r="N635" s="0" t="s">
        <v>4803</v>
      </c>
      <c r="S635" s="0" t="s">
        <v>4804</v>
      </c>
      <c r="T635" s="0" t="s">
        <v>4805</v>
      </c>
      <c r="Y635" s="0" t="s">
        <v>83</v>
      </c>
      <c r="Z635" s="0" t="n">
        <v>1</v>
      </c>
      <c r="AC635" s="0" t="s">
        <v>4734</v>
      </c>
      <c r="AD635" s="0" t="s">
        <v>4806</v>
      </c>
      <c r="AE635" s="0" t="s">
        <v>79</v>
      </c>
      <c r="AG635" s="0" t="s">
        <v>4653</v>
      </c>
      <c r="AH635" s="0" t="s">
        <v>4807</v>
      </c>
      <c r="AI635" s="0" t="s">
        <v>189</v>
      </c>
      <c r="AJ635" s="0" t="s">
        <v>4169</v>
      </c>
      <c r="AK635" s="0" t="s">
        <v>740</v>
      </c>
      <c r="AL635" s="0" t="s">
        <v>669</v>
      </c>
      <c r="AO635" s="0" t="n">
        <v>13</v>
      </c>
      <c r="AP635" s="0" t="n">
        <v>0</v>
      </c>
      <c r="AS635" s="4" t="n">
        <f aca="false">IF(ISBLANK(AG635),"",AG635/86400000 + DATE(1970,1,1))</f>
        <v>45812.0833333333</v>
      </c>
    </row>
    <row r="636" customFormat="false" ht="15" hidden="true" customHeight="false" outlineLevel="0" collapsed="false">
      <c r="A636" s="0" t="s">
        <v>4808</v>
      </c>
      <c r="B636" s="0" t="s">
        <v>4809</v>
      </c>
      <c r="C636" s="0" t="s">
        <v>54</v>
      </c>
      <c r="E636" s="2" t="n">
        <v>45810.3759883102</v>
      </c>
      <c r="F636" s="2" t="n">
        <v>45812.0835034028</v>
      </c>
      <c r="G636" s="0" t="s">
        <v>63</v>
      </c>
      <c r="K636" s="0" t="n">
        <v>0</v>
      </c>
      <c r="L636" s="0" t="s">
        <v>4810</v>
      </c>
      <c r="M636" s="0" t="s">
        <v>4811</v>
      </c>
      <c r="N636" s="0" t="s">
        <v>4812</v>
      </c>
      <c r="S636" s="0" t="s">
        <v>4813</v>
      </c>
      <c r="AC636" s="0" t="s">
        <v>4734</v>
      </c>
      <c r="AO636" s="0" t="n">
        <v>4</v>
      </c>
    </row>
    <row r="637" customFormat="false" ht="15" hidden="true" customHeight="false" outlineLevel="0" collapsed="false">
      <c r="A637" s="0" t="s">
        <v>4814</v>
      </c>
      <c r="B637" s="0" t="s">
        <v>4815</v>
      </c>
      <c r="C637" s="0" t="s">
        <v>54</v>
      </c>
      <c r="E637" s="2" t="n">
        <v>45810.3651562963</v>
      </c>
      <c r="F637" s="2" t="n">
        <v>45812.0837917824</v>
      </c>
      <c r="G637" s="0" t="s">
        <v>63</v>
      </c>
      <c r="K637" s="0" t="n">
        <v>0</v>
      </c>
      <c r="L637" s="0" t="s">
        <v>4816</v>
      </c>
      <c r="M637" s="0" t="s">
        <v>4817</v>
      </c>
      <c r="N637" s="0" t="s">
        <v>4818</v>
      </c>
      <c r="S637" s="0" t="s">
        <v>4819</v>
      </c>
      <c r="AC637" s="0" t="s">
        <v>4734</v>
      </c>
      <c r="AO637" s="0" t="n">
        <v>4</v>
      </c>
    </row>
    <row r="638" customFormat="false" ht="58.4" hidden="false" customHeight="false" outlineLevel="0" collapsed="false">
      <c r="A638" s="0" t="s">
        <v>4820</v>
      </c>
      <c r="B638" s="0" t="s">
        <v>4821</v>
      </c>
      <c r="C638" s="0" t="s">
        <v>264</v>
      </c>
      <c r="D638" s="3" t="s">
        <v>4822</v>
      </c>
      <c r="E638" s="2" t="n">
        <v>45810.3423876042</v>
      </c>
      <c r="F638" s="2" t="n">
        <v>45854.2734596759</v>
      </c>
      <c r="G638" s="0" t="s">
        <v>63</v>
      </c>
      <c r="I638" s="0" t="s">
        <v>79</v>
      </c>
      <c r="K638" s="0" t="n">
        <v>0</v>
      </c>
      <c r="L638" s="0" t="s">
        <v>4823</v>
      </c>
      <c r="M638" s="0" t="s">
        <v>4824</v>
      </c>
      <c r="N638" s="0" t="s">
        <v>4825</v>
      </c>
      <c r="S638" s="0" t="s">
        <v>4826</v>
      </c>
      <c r="Y638" s="0" t="s">
        <v>83</v>
      </c>
      <c r="AC638" s="0" t="s">
        <v>4734</v>
      </c>
      <c r="AG638" s="0" t="s">
        <v>4734</v>
      </c>
      <c r="AH638" s="0" t="s">
        <v>4827</v>
      </c>
      <c r="AI638" s="0" t="s">
        <v>127</v>
      </c>
      <c r="AJ638" s="0" t="s">
        <v>3581</v>
      </c>
      <c r="AK638" s="0" t="s">
        <v>2275</v>
      </c>
      <c r="AL638" s="0" t="s">
        <v>2275</v>
      </c>
      <c r="AO638" s="0" t="n">
        <v>13</v>
      </c>
      <c r="AP638" s="0" t="n">
        <v>0</v>
      </c>
      <c r="AS638" s="4" t="n">
        <f aca="false">IF(ISBLANK(AG638),"",AG638/86400000 + DATE(1970,1,1))</f>
        <v>45810.0833333333</v>
      </c>
    </row>
    <row r="639" customFormat="false" ht="92.75" hidden="false" customHeight="false" outlineLevel="0" collapsed="false">
      <c r="A639" s="0" t="s">
        <v>4828</v>
      </c>
      <c r="B639" s="0" t="s">
        <v>4829</v>
      </c>
      <c r="C639" s="0" t="s">
        <v>264</v>
      </c>
      <c r="D639" s="3" t="s">
        <v>4830</v>
      </c>
      <c r="E639" s="2" t="n">
        <v>45808.3135526042</v>
      </c>
      <c r="F639" s="2" t="n">
        <v>45881.3103735764</v>
      </c>
      <c r="G639" s="0" t="s">
        <v>106</v>
      </c>
      <c r="I639" s="0" t="s">
        <v>79</v>
      </c>
      <c r="K639" s="0" t="n">
        <v>0</v>
      </c>
      <c r="L639" s="0" t="s">
        <v>4831</v>
      </c>
      <c r="M639" s="0" t="s">
        <v>4832</v>
      </c>
      <c r="N639" s="0" t="s">
        <v>4833</v>
      </c>
      <c r="S639" s="0" t="s">
        <v>4834</v>
      </c>
      <c r="Y639" s="0" t="s">
        <v>83</v>
      </c>
      <c r="AC639" s="0" t="s">
        <v>4677</v>
      </c>
      <c r="AE639" s="0" t="s">
        <v>79</v>
      </c>
      <c r="AG639" s="0" t="s">
        <v>4653</v>
      </c>
      <c r="AH639" s="0" t="s">
        <v>4835</v>
      </c>
      <c r="AI639" s="0" t="s">
        <v>85</v>
      </c>
      <c r="AJ639" s="0" t="s">
        <v>3847</v>
      </c>
      <c r="AK639" s="0" t="s">
        <v>1308</v>
      </c>
      <c r="AL639" s="0" t="s">
        <v>1940</v>
      </c>
      <c r="AO639" s="0" t="n">
        <v>13</v>
      </c>
      <c r="AP639" s="0" t="n">
        <v>0</v>
      </c>
      <c r="AS639" s="4" t="n">
        <f aca="false">IF(ISBLANK(AG639),"",AG639/86400000 + DATE(1970,1,1))</f>
        <v>45812.0833333333</v>
      </c>
    </row>
    <row r="640" customFormat="false" ht="15" hidden="true" customHeight="false" outlineLevel="0" collapsed="false">
      <c r="A640" s="0" t="s">
        <v>4836</v>
      </c>
      <c r="B640" s="0" t="s">
        <v>4837</v>
      </c>
      <c r="C640" s="0" t="s">
        <v>54</v>
      </c>
      <c r="E640" s="2" t="n">
        <v>45807.3082059028</v>
      </c>
      <c r="F640" s="2" t="n">
        <v>45817.2794557755</v>
      </c>
      <c r="G640" s="0" t="s">
        <v>63</v>
      </c>
      <c r="K640" s="0" t="n">
        <v>0</v>
      </c>
      <c r="L640" s="0" t="s">
        <v>4838</v>
      </c>
      <c r="M640" s="0" t="s">
        <v>4839</v>
      </c>
      <c r="N640" s="0" t="s">
        <v>4840</v>
      </c>
      <c r="S640" s="0" t="s">
        <v>4841</v>
      </c>
      <c r="AC640" s="0" t="s">
        <v>4842</v>
      </c>
      <c r="AO640" s="0" t="n">
        <v>4</v>
      </c>
    </row>
    <row r="641" customFormat="false" ht="15" hidden="true" customHeight="false" outlineLevel="0" collapsed="false">
      <c r="A641" s="0" t="s">
        <v>4843</v>
      </c>
      <c r="B641" s="0" t="s">
        <v>4844</v>
      </c>
      <c r="C641" s="0" t="s">
        <v>54</v>
      </c>
      <c r="E641" s="2" t="n">
        <v>45806.6323606944</v>
      </c>
      <c r="F641" s="2" t="n">
        <v>45817.2754480787</v>
      </c>
      <c r="G641" s="0" t="s">
        <v>106</v>
      </c>
      <c r="K641" s="0" t="n">
        <v>1</v>
      </c>
      <c r="L641" s="0" t="s">
        <v>4845</v>
      </c>
      <c r="M641" s="0" t="s">
        <v>4846</v>
      </c>
      <c r="N641" s="0" t="s">
        <v>4847</v>
      </c>
      <c r="S641" s="0" t="s">
        <v>4848</v>
      </c>
      <c r="AB641" s="0" t="s">
        <v>4849</v>
      </c>
      <c r="AC641" s="0" t="s">
        <v>4481</v>
      </c>
      <c r="AO641" s="0" t="n">
        <v>4</v>
      </c>
    </row>
    <row r="642" customFormat="false" ht="15" hidden="true" customHeight="false" outlineLevel="0" collapsed="false">
      <c r="A642" s="0" t="s">
        <v>4850</v>
      </c>
      <c r="B642" s="0" t="s">
        <v>4851</v>
      </c>
      <c r="C642" s="0" t="s">
        <v>54</v>
      </c>
      <c r="D642" s="0" t="s">
        <v>4852</v>
      </c>
      <c r="E642" s="2" t="n">
        <v>45806.5825512153</v>
      </c>
      <c r="F642" s="2" t="n">
        <v>45836.0834745833</v>
      </c>
      <c r="G642" s="0" t="s">
        <v>63</v>
      </c>
      <c r="K642" s="0" t="n">
        <v>1</v>
      </c>
      <c r="L642" s="0" t="s">
        <v>4853</v>
      </c>
      <c r="M642" s="0" t="s">
        <v>4854</v>
      </c>
      <c r="N642" s="0" t="s">
        <v>4855</v>
      </c>
      <c r="S642" s="0" t="s">
        <v>4856</v>
      </c>
      <c r="T642" s="0" t="s">
        <v>4857</v>
      </c>
      <c r="Z642" s="0" t="n">
        <v>5</v>
      </c>
      <c r="AB642" s="0" t="s">
        <v>1784</v>
      </c>
      <c r="AC642" s="0" t="s">
        <v>3739</v>
      </c>
      <c r="AO642" s="0" t="n">
        <v>4</v>
      </c>
    </row>
    <row r="643" customFormat="false" ht="15" hidden="false" customHeight="false" outlineLevel="0" collapsed="false">
      <c r="A643" s="0" t="s">
        <v>4858</v>
      </c>
      <c r="B643" s="0" t="s">
        <v>4859</v>
      </c>
      <c r="C643" s="0" t="s">
        <v>264</v>
      </c>
      <c r="E643" s="2" t="n">
        <v>45806.5550645718</v>
      </c>
      <c r="F643" s="2" t="n">
        <v>45828.4343847338</v>
      </c>
      <c r="G643" s="0" t="s">
        <v>3508</v>
      </c>
      <c r="I643" s="0" t="s">
        <v>79</v>
      </c>
      <c r="K643" s="0" t="n">
        <v>0</v>
      </c>
      <c r="L643" s="0" t="s">
        <v>4860</v>
      </c>
      <c r="M643" s="0" t="s">
        <v>4861</v>
      </c>
      <c r="N643" s="0" t="s">
        <v>4862</v>
      </c>
      <c r="S643" s="0" t="s">
        <v>4863</v>
      </c>
      <c r="Y643" s="0" t="s">
        <v>83</v>
      </c>
      <c r="AC643" s="0" t="s">
        <v>4864</v>
      </c>
      <c r="AG643" s="0" t="s">
        <v>4550</v>
      </c>
      <c r="AH643" s="0" t="s">
        <v>4865</v>
      </c>
      <c r="AI643" s="0" t="s">
        <v>871</v>
      </c>
      <c r="AJ643" s="0" t="s">
        <v>4107</v>
      </c>
      <c r="AK643" s="0" t="s">
        <v>999</v>
      </c>
      <c r="AL643" s="0" t="s">
        <v>669</v>
      </c>
      <c r="AO643" s="0" t="n">
        <v>13</v>
      </c>
      <c r="AP643" s="0" t="n">
        <v>0</v>
      </c>
      <c r="AS643" s="4" t="n">
        <f aca="false">IF(ISBLANK(AG643),"",AG643/86400000 + DATE(1970,1,1))</f>
        <v>45813.0833333333</v>
      </c>
    </row>
    <row r="644" customFormat="false" ht="15" hidden="true" customHeight="false" outlineLevel="0" collapsed="false">
      <c r="A644" s="0" t="s">
        <v>4866</v>
      </c>
      <c r="B644" s="0" t="s">
        <v>4867</v>
      </c>
      <c r="C644" s="0" t="s">
        <v>54</v>
      </c>
      <c r="E644" s="2" t="n">
        <v>45806.5111810532</v>
      </c>
      <c r="F644" s="2" t="n">
        <v>45826.0834129051</v>
      </c>
      <c r="G644" s="0" t="s">
        <v>63</v>
      </c>
      <c r="I644" s="0" t="s">
        <v>79</v>
      </c>
      <c r="K644" s="0" t="n">
        <v>0</v>
      </c>
      <c r="L644" s="0" t="s">
        <v>4868</v>
      </c>
      <c r="M644" s="0" t="s">
        <v>4869</v>
      </c>
      <c r="N644" s="0" t="s">
        <v>4870</v>
      </c>
      <c r="S644" s="0" t="s">
        <v>4871</v>
      </c>
      <c r="Y644" s="0" t="s">
        <v>83</v>
      </c>
      <c r="AC644" s="0" t="s">
        <v>4677</v>
      </c>
      <c r="AG644" s="0" t="s">
        <v>4653</v>
      </c>
      <c r="AH644" s="0" t="s">
        <v>4872</v>
      </c>
      <c r="AI644" s="0" t="s">
        <v>85</v>
      </c>
      <c r="AO644" s="0" t="n">
        <v>6</v>
      </c>
    </row>
    <row r="645" customFormat="false" ht="15" hidden="true" customHeight="false" outlineLevel="0" collapsed="false">
      <c r="A645" s="0" t="s">
        <v>4873</v>
      </c>
      <c r="B645" s="0" t="s">
        <v>4874</v>
      </c>
      <c r="C645" s="0" t="s">
        <v>54</v>
      </c>
      <c r="E645" s="2" t="n">
        <v>45806.4633591204</v>
      </c>
      <c r="F645" s="2" t="n">
        <v>45808.0836019097</v>
      </c>
      <c r="G645" s="0" t="s">
        <v>106</v>
      </c>
      <c r="K645" s="0" t="n">
        <v>1</v>
      </c>
      <c r="L645" s="0" t="s">
        <v>4875</v>
      </c>
      <c r="M645" s="0" t="s">
        <v>4876</v>
      </c>
      <c r="N645" s="0" t="s">
        <v>4877</v>
      </c>
      <c r="S645" s="0" t="s">
        <v>4878</v>
      </c>
      <c r="U645" s="0" t="s">
        <v>4864</v>
      </c>
      <c r="Z645" s="0" t="n">
        <v>7</v>
      </c>
      <c r="AB645" s="0" t="s">
        <v>811</v>
      </c>
      <c r="AC645" s="0" t="s">
        <v>4864</v>
      </c>
      <c r="AO645" s="0" t="n">
        <v>4</v>
      </c>
    </row>
    <row r="646" customFormat="false" ht="81.3" hidden="false" customHeight="false" outlineLevel="0" collapsed="false">
      <c r="A646" s="0" t="s">
        <v>4879</v>
      </c>
      <c r="B646" s="0" t="s">
        <v>4880</v>
      </c>
      <c r="C646" s="0" t="s">
        <v>264</v>
      </c>
      <c r="D646" s="3" t="s">
        <v>4881</v>
      </c>
      <c r="E646" s="2" t="n">
        <v>45806.4499063195</v>
      </c>
      <c r="F646" s="2" t="n">
        <v>45842.4950514931</v>
      </c>
      <c r="G646" s="0" t="s">
        <v>63</v>
      </c>
      <c r="I646" s="0" t="s">
        <v>79</v>
      </c>
      <c r="K646" s="0" t="n">
        <v>1</v>
      </c>
      <c r="L646" s="0" t="s">
        <v>4882</v>
      </c>
      <c r="M646" s="0" t="s">
        <v>4883</v>
      </c>
      <c r="N646" s="0" t="s">
        <v>4884</v>
      </c>
      <c r="S646" s="0" t="s">
        <v>4885</v>
      </c>
      <c r="T646" s="0" t="s">
        <v>4886</v>
      </c>
      <c r="Y646" s="0" t="s">
        <v>83</v>
      </c>
      <c r="Z646" s="0" t="n">
        <v>4</v>
      </c>
      <c r="AB646" s="0" t="s">
        <v>1784</v>
      </c>
      <c r="AC646" s="0" t="s">
        <v>4842</v>
      </c>
      <c r="AD646" s="0" t="s">
        <v>4887</v>
      </c>
      <c r="AG646" s="0" t="s">
        <v>4254</v>
      </c>
      <c r="AH646" s="0" t="s">
        <v>4888</v>
      </c>
      <c r="AI646" s="0" t="s">
        <v>668</v>
      </c>
      <c r="AJ646" s="0" t="s">
        <v>3581</v>
      </c>
      <c r="AK646" s="0" t="s">
        <v>4889</v>
      </c>
      <c r="AL646" s="0" t="s">
        <v>2504</v>
      </c>
      <c r="AO646" s="0" t="n">
        <v>13</v>
      </c>
      <c r="AP646" s="0" t="n">
        <v>0</v>
      </c>
      <c r="AS646" s="4" t="n">
        <f aca="false">IF(ISBLANK(AG646),"",AG646/86400000 + DATE(1970,1,1))</f>
        <v>45820.0833333333</v>
      </c>
    </row>
    <row r="647" customFormat="false" ht="127.1" hidden="true" customHeight="false" outlineLevel="0" collapsed="false">
      <c r="A647" s="0" t="s">
        <v>4890</v>
      </c>
      <c r="B647" s="0" t="s">
        <v>4891</v>
      </c>
      <c r="C647" s="0" t="s">
        <v>54</v>
      </c>
      <c r="D647" s="3" t="s">
        <v>4892</v>
      </c>
      <c r="E647" s="2" t="n">
        <v>45806.3991535764</v>
      </c>
      <c r="F647" s="2" t="n">
        <v>45875.2552121296</v>
      </c>
      <c r="G647" s="0" t="s">
        <v>3508</v>
      </c>
      <c r="I647" s="0" t="s">
        <v>79</v>
      </c>
      <c r="K647" s="0" t="n">
        <v>0</v>
      </c>
      <c r="L647" s="0" t="s">
        <v>4893</v>
      </c>
      <c r="M647" s="0" t="s">
        <v>4894</v>
      </c>
      <c r="N647" s="0" t="s">
        <v>4895</v>
      </c>
      <c r="S647" s="0" t="s">
        <v>4896</v>
      </c>
      <c r="Y647" s="0" t="s">
        <v>83</v>
      </c>
      <c r="AC647" s="0" t="s">
        <v>4864</v>
      </c>
      <c r="AD647" s="0" t="s">
        <v>4897</v>
      </c>
      <c r="AG647" s="0" t="s">
        <v>4864</v>
      </c>
      <c r="AH647" s="0" t="s">
        <v>4898</v>
      </c>
      <c r="AI647" s="0" t="s">
        <v>127</v>
      </c>
      <c r="AO647" s="0" t="n">
        <v>7</v>
      </c>
    </row>
    <row r="648" customFormat="false" ht="127.1" hidden="false" customHeight="false" outlineLevel="0" collapsed="false">
      <c r="A648" s="0" t="s">
        <v>4899</v>
      </c>
      <c r="B648" s="0" t="s">
        <v>4900</v>
      </c>
      <c r="C648" s="0" t="s">
        <v>264</v>
      </c>
      <c r="D648" s="3" t="s">
        <v>4901</v>
      </c>
      <c r="E648" s="2" t="n">
        <v>45806.3804300926</v>
      </c>
      <c r="F648" s="2" t="n">
        <v>45846.453272419</v>
      </c>
      <c r="G648" s="0" t="s">
        <v>63</v>
      </c>
      <c r="I648" s="0" t="s">
        <v>79</v>
      </c>
      <c r="K648" s="0" t="n">
        <v>1</v>
      </c>
      <c r="L648" s="0" t="s">
        <v>4902</v>
      </c>
      <c r="M648" s="0" t="s">
        <v>4903</v>
      </c>
      <c r="N648" s="0" t="s">
        <v>4904</v>
      </c>
      <c r="S648" s="0" t="s">
        <v>4905</v>
      </c>
      <c r="T648" s="0" t="s">
        <v>4906</v>
      </c>
      <c r="Y648" s="0" t="s">
        <v>83</v>
      </c>
      <c r="Z648" s="0" t="n">
        <v>2</v>
      </c>
      <c r="AB648" s="0" t="s">
        <v>1784</v>
      </c>
      <c r="AC648" s="0" t="s">
        <v>4864</v>
      </c>
      <c r="AD648" s="0" t="s">
        <v>4907</v>
      </c>
      <c r="AE648" s="0" t="s">
        <v>79</v>
      </c>
      <c r="AG648" s="0" t="s">
        <v>4734</v>
      </c>
      <c r="AH648" s="0" t="s">
        <v>4908</v>
      </c>
      <c r="AI648" s="0" t="s">
        <v>894</v>
      </c>
      <c r="AJ648" s="0" t="s">
        <v>4254</v>
      </c>
      <c r="AK648" s="0" t="s">
        <v>740</v>
      </c>
      <c r="AL648" s="0" t="s">
        <v>1345</v>
      </c>
      <c r="AO648" s="0" t="n">
        <v>13</v>
      </c>
      <c r="AP648" s="0" t="n">
        <v>0</v>
      </c>
      <c r="AS648" s="4" t="n">
        <f aca="false">IF(ISBLANK(AG648),"",AG648/86400000 + DATE(1970,1,1))</f>
        <v>45810.0833333333</v>
      </c>
    </row>
    <row r="649" customFormat="false" ht="92.75" hidden="false" customHeight="false" outlineLevel="0" collapsed="false">
      <c r="A649" s="0" t="s">
        <v>4909</v>
      </c>
      <c r="B649" s="0" t="s">
        <v>4910</v>
      </c>
      <c r="C649" s="0" t="s">
        <v>264</v>
      </c>
      <c r="D649" s="3" t="s">
        <v>4911</v>
      </c>
      <c r="E649" s="2" t="n">
        <v>45806.3692344792</v>
      </c>
      <c r="F649" s="2" t="n">
        <v>45838.4679916667</v>
      </c>
      <c r="G649" s="0" t="s">
        <v>63</v>
      </c>
      <c r="I649" s="0" t="s">
        <v>79</v>
      </c>
      <c r="K649" s="0" t="n">
        <v>0</v>
      </c>
      <c r="L649" s="0" t="s">
        <v>4912</v>
      </c>
      <c r="M649" s="0" t="s">
        <v>4913</v>
      </c>
      <c r="N649" s="0" t="s">
        <v>4914</v>
      </c>
      <c r="S649" s="0" t="s">
        <v>4915</v>
      </c>
      <c r="Y649" s="0" t="s">
        <v>83</v>
      </c>
      <c r="AC649" s="0" t="s">
        <v>4864</v>
      </c>
      <c r="AD649" s="0" t="s">
        <v>4916</v>
      </c>
      <c r="AE649" s="0" t="s">
        <v>79</v>
      </c>
      <c r="AG649" s="0" t="s">
        <v>4917</v>
      </c>
      <c r="AH649" s="0" t="s">
        <v>4918</v>
      </c>
      <c r="AI649" s="0" t="s">
        <v>189</v>
      </c>
      <c r="AJ649" s="0" t="s">
        <v>4254</v>
      </c>
      <c r="AK649" s="0" t="s">
        <v>740</v>
      </c>
      <c r="AL649" s="0" t="s">
        <v>669</v>
      </c>
      <c r="AO649" s="0" t="n">
        <v>13</v>
      </c>
      <c r="AP649" s="0" t="n">
        <v>0</v>
      </c>
      <c r="AS649" s="4" t="n">
        <f aca="false">IF(ISBLANK(AG649),"",AG649/86400000 + DATE(1970,1,1))</f>
        <v>45808.0833333333</v>
      </c>
    </row>
    <row r="650" customFormat="false" ht="15" hidden="true" customHeight="false" outlineLevel="0" collapsed="false">
      <c r="A650" s="0" t="s">
        <v>4919</v>
      </c>
      <c r="B650" s="0" t="s">
        <v>4920</v>
      </c>
      <c r="C650" s="0" t="s">
        <v>54</v>
      </c>
      <c r="E650" s="2" t="n">
        <v>45805.577702963</v>
      </c>
      <c r="F650" s="2" t="n">
        <v>45807.0841440278</v>
      </c>
      <c r="G650" s="0" t="s">
        <v>3508</v>
      </c>
      <c r="K650" s="0" t="n">
        <v>0</v>
      </c>
      <c r="L650" s="0" t="s">
        <v>4921</v>
      </c>
      <c r="M650" s="0" t="s">
        <v>4922</v>
      </c>
      <c r="N650" s="0" t="s">
        <v>4923</v>
      </c>
      <c r="S650" s="0" t="s">
        <v>4924</v>
      </c>
      <c r="AC650" s="0" t="s">
        <v>4925</v>
      </c>
      <c r="AO650" s="0" t="n">
        <v>4</v>
      </c>
    </row>
    <row r="651" customFormat="false" ht="15" hidden="true" customHeight="false" outlineLevel="0" collapsed="false">
      <c r="A651" s="0" t="s">
        <v>4926</v>
      </c>
      <c r="B651" s="0" t="s">
        <v>178</v>
      </c>
      <c r="C651" s="0" t="s">
        <v>54</v>
      </c>
      <c r="E651" s="2" t="n">
        <v>45805.5774063773</v>
      </c>
      <c r="F651" s="2" t="n">
        <v>45807.3861628819</v>
      </c>
      <c r="G651" s="0" t="s">
        <v>3508</v>
      </c>
      <c r="M651" s="0" t="s">
        <v>4725</v>
      </c>
      <c r="AO651" s="0" t="n">
        <v>1</v>
      </c>
    </row>
    <row r="652" customFormat="false" ht="15" hidden="true" customHeight="false" outlineLevel="0" collapsed="false">
      <c r="A652" s="0" t="s">
        <v>4927</v>
      </c>
      <c r="B652" s="0" t="s">
        <v>4928</v>
      </c>
      <c r="C652" s="0" t="s">
        <v>54</v>
      </c>
      <c r="E652" s="2" t="n">
        <v>45805.5661071991</v>
      </c>
      <c r="F652" s="2" t="n">
        <v>45807.0835439468</v>
      </c>
      <c r="G652" s="0" t="s">
        <v>106</v>
      </c>
      <c r="K652" s="0" t="n">
        <v>0</v>
      </c>
      <c r="L652" s="0" t="s">
        <v>4929</v>
      </c>
      <c r="M652" s="0" t="s">
        <v>4930</v>
      </c>
      <c r="N652" s="0" t="s">
        <v>4931</v>
      </c>
      <c r="S652" s="0" t="s">
        <v>4932</v>
      </c>
      <c r="U652" s="0" t="s">
        <v>4925</v>
      </c>
      <c r="Z652" s="0" t="n">
        <v>4</v>
      </c>
      <c r="AC652" s="0" t="s">
        <v>4925</v>
      </c>
      <c r="AO652" s="0" t="n">
        <v>4</v>
      </c>
    </row>
    <row r="653" customFormat="false" ht="15" hidden="true" customHeight="false" outlineLevel="0" collapsed="false">
      <c r="A653" s="0" t="s">
        <v>4933</v>
      </c>
      <c r="B653" s="0" t="s">
        <v>4934</v>
      </c>
      <c r="C653" s="0" t="s">
        <v>54</v>
      </c>
      <c r="E653" s="2" t="n">
        <v>45805.5448889699</v>
      </c>
      <c r="F653" s="2" t="n">
        <v>45807.0837520486</v>
      </c>
      <c r="G653" s="0" t="s">
        <v>63</v>
      </c>
      <c r="K653" s="0" t="n">
        <v>0</v>
      </c>
      <c r="L653" s="0" t="s">
        <v>4935</v>
      </c>
      <c r="M653" s="0" t="s">
        <v>4936</v>
      </c>
      <c r="N653" s="0" t="s">
        <v>4937</v>
      </c>
      <c r="S653" s="0" t="s">
        <v>4938</v>
      </c>
      <c r="AC653" s="0" t="s">
        <v>4925</v>
      </c>
      <c r="AO653" s="0" t="n">
        <v>4</v>
      </c>
    </row>
    <row r="654" customFormat="false" ht="15" hidden="true" customHeight="false" outlineLevel="0" collapsed="false">
      <c r="A654" s="0" t="s">
        <v>4939</v>
      </c>
      <c r="B654" s="0" t="s">
        <v>4940</v>
      </c>
      <c r="C654" s="0" t="s">
        <v>54</v>
      </c>
      <c r="E654" s="2" t="n">
        <v>45805.5387890162</v>
      </c>
      <c r="F654" s="2" t="n">
        <v>45823.0834110301</v>
      </c>
      <c r="G654" s="0" t="s">
        <v>106</v>
      </c>
      <c r="K654" s="0" t="n">
        <v>0</v>
      </c>
      <c r="L654" s="0" t="s">
        <v>4941</v>
      </c>
      <c r="M654" s="0" t="s">
        <v>4942</v>
      </c>
      <c r="N654" s="0" t="s">
        <v>4943</v>
      </c>
      <c r="S654" s="0" t="s">
        <v>4944</v>
      </c>
      <c r="U654" s="0" t="s">
        <v>4925</v>
      </c>
      <c r="Z654" s="0" t="n">
        <v>4</v>
      </c>
      <c r="AC654" s="0" t="s">
        <v>4248</v>
      </c>
      <c r="AO654" s="0" t="n">
        <v>4</v>
      </c>
    </row>
    <row r="655" customFormat="false" ht="161.4" hidden="true" customHeight="false" outlineLevel="0" collapsed="false">
      <c r="A655" s="0" t="s">
        <v>4945</v>
      </c>
      <c r="B655" s="0" t="s">
        <v>4946</v>
      </c>
      <c r="C655" s="0" t="s">
        <v>54</v>
      </c>
      <c r="D655" s="3" t="s">
        <v>4947</v>
      </c>
      <c r="E655" s="2" t="n">
        <v>45805.5025665625</v>
      </c>
      <c r="F655" s="2" t="n">
        <v>45881.3521059259</v>
      </c>
      <c r="G655" s="0" t="s">
        <v>106</v>
      </c>
      <c r="I655" s="0" t="s">
        <v>79</v>
      </c>
      <c r="K655" s="0" t="n">
        <v>0</v>
      </c>
      <c r="L655" s="0" t="s">
        <v>4948</v>
      </c>
      <c r="M655" s="0" t="s">
        <v>4949</v>
      </c>
      <c r="N655" s="0" t="s">
        <v>4950</v>
      </c>
      <c r="S655" s="0" t="s">
        <v>4951</v>
      </c>
      <c r="T655" s="0" t="s">
        <v>4952</v>
      </c>
      <c r="U655" s="0" t="s">
        <v>4925</v>
      </c>
      <c r="Y655" s="0" t="s">
        <v>83</v>
      </c>
      <c r="Z655" s="0" t="n">
        <v>2</v>
      </c>
      <c r="AC655" s="0" t="s">
        <v>4925</v>
      </c>
      <c r="AG655" s="0" t="s">
        <v>4481</v>
      </c>
      <c r="AH655" s="0" t="s">
        <v>4953</v>
      </c>
      <c r="AI655" s="0" t="s">
        <v>709</v>
      </c>
      <c r="AO655" s="0" t="n">
        <v>7</v>
      </c>
    </row>
    <row r="656" customFormat="false" ht="15" hidden="true" customHeight="false" outlineLevel="0" collapsed="false">
      <c r="A656" s="0" t="s">
        <v>4954</v>
      </c>
      <c r="B656" s="0" t="s">
        <v>4955</v>
      </c>
      <c r="C656" s="0" t="s">
        <v>54</v>
      </c>
      <c r="E656" s="2" t="n">
        <v>45805.480045625</v>
      </c>
      <c r="F656" s="2" t="n">
        <v>45808.0836134028</v>
      </c>
      <c r="G656" s="0" t="s">
        <v>56</v>
      </c>
      <c r="K656" s="0" t="n">
        <v>0</v>
      </c>
      <c r="L656" s="0" t="s">
        <v>4956</v>
      </c>
      <c r="M656" s="0" t="s">
        <v>4957</v>
      </c>
      <c r="N656" s="0" t="s">
        <v>4958</v>
      </c>
      <c r="S656" s="0" t="s">
        <v>4959</v>
      </c>
      <c r="T656" s="0" t="s">
        <v>4960</v>
      </c>
      <c r="AC656" s="0" t="s">
        <v>4864</v>
      </c>
      <c r="AO656" s="0" t="n">
        <v>4</v>
      </c>
    </row>
    <row r="657" customFormat="false" ht="15" hidden="true" customHeight="false" outlineLevel="0" collapsed="false">
      <c r="A657" s="0" t="s">
        <v>4961</v>
      </c>
      <c r="B657" s="0" t="s">
        <v>4962</v>
      </c>
      <c r="C657" s="0" t="s">
        <v>54</v>
      </c>
      <c r="E657" s="2" t="n">
        <v>45805.4696235532</v>
      </c>
      <c r="F657" s="2" t="n">
        <v>45876.2640298264</v>
      </c>
      <c r="G657" s="0" t="s">
        <v>106</v>
      </c>
      <c r="K657" s="0" t="n">
        <v>0</v>
      </c>
      <c r="L657" s="0" t="s">
        <v>4963</v>
      </c>
      <c r="M657" s="0" t="s">
        <v>4964</v>
      </c>
      <c r="N657" s="0" t="s">
        <v>4965</v>
      </c>
      <c r="S657" s="0" t="s">
        <v>4966</v>
      </c>
      <c r="U657" s="0" t="s">
        <v>4925</v>
      </c>
      <c r="AC657" s="0" t="s">
        <v>4254</v>
      </c>
      <c r="AO657" s="0" t="n">
        <v>4</v>
      </c>
    </row>
    <row r="658" customFormat="false" ht="15" hidden="true" customHeight="false" outlineLevel="0" collapsed="false">
      <c r="A658" s="0" t="s">
        <v>4967</v>
      </c>
      <c r="B658" s="0" t="s">
        <v>4968</v>
      </c>
      <c r="C658" s="0" t="s">
        <v>54</v>
      </c>
      <c r="D658" s="0" t="s">
        <v>4969</v>
      </c>
      <c r="E658" s="2" t="n">
        <v>45805.4421220139</v>
      </c>
      <c r="F658" s="2" t="n">
        <v>45808.0834115278</v>
      </c>
      <c r="G658" s="0" t="s">
        <v>56</v>
      </c>
      <c r="K658" s="0" t="n">
        <v>1</v>
      </c>
      <c r="L658" s="0" t="s">
        <v>4970</v>
      </c>
      <c r="M658" s="0" t="s">
        <v>4971</v>
      </c>
      <c r="N658" s="0" t="s">
        <v>4972</v>
      </c>
      <c r="S658" s="0" t="s">
        <v>4973</v>
      </c>
      <c r="T658" s="0" t="s">
        <v>4974</v>
      </c>
      <c r="Z658" s="0" t="n">
        <v>8</v>
      </c>
      <c r="AB658" s="0" t="s">
        <v>1784</v>
      </c>
      <c r="AC658" s="0" t="s">
        <v>4864</v>
      </c>
      <c r="AO658" s="0" t="n">
        <v>4</v>
      </c>
    </row>
    <row r="659" customFormat="false" ht="15" hidden="true" customHeight="false" outlineLevel="0" collapsed="false">
      <c r="A659" s="0" t="s">
        <v>4975</v>
      </c>
      <c r="B659" s="0" t="s">
        <v>4976</v>
      </c>
      <c r="C659" s="0" t="s">
        <v>54</v>
      </c>
      <c r="E659" s="2" t="n">
        <v>45805.4316976968</v>
      </c>
      <c r="F659" s="2" t="n">
        <v>45876.2640835301</v>
      </c>
      <c r="G659" s="0" t="s">
        <v>106</v>
      </c>
      <c r="K659" s="0" t="n">
        <v>0</v>
      </c>
      <c r="L659" s="0" t="s">
        <v>4977</v>
      </c>
      <c r="M659" s="0" t="s">
        <v>4978</v>
      </c>
      <c r="N659" s="0" t="s">
        <v>4979</v>
      </c>
      <c r="S659" s="0" t="s">
        <v>4980</v>
      </c>
      <c r="AC659" s="0" t="s">
        <v>4044</v>
      </c>
      <c r="AO659" s="0" t="n">
        <v>4</v>
      </c>
    </row>
    <row r="660" customFormat="false" ht="15" hidden="true" customHeight="false" outlineLevel="0" collapsed="false">
      <c r="A660" s="0" t="s">
        <v>4981</v>
      </c>
      <c r="B660" s="0" t="s">
        <v>4982</v>
      </c>
      <c r="C660" s="0" t="s">
        <v>54</v>
      </c>
      <c r="E660" s="2" t="n">
        <v>45805.4292254051</v>
      </c>
      <c r="F660" s="2" t="n">
        <v>45875.083645625</v>
      </c>
      <c r="G660" s="0" t="s">
        <v>106</v>
      </c>
      <c r="I660" s="0" t="s">
        <v>79</v>
      </c>
      <c r="K660" s="0" t="n">
        <v>1</v>
      </c>
      <c r="L660" s="0" t="s">
        <v>4983</v>
      </c>
      <c r="M660" s="0" t="s">
        <v>4984</v>
      </c>
      <c r="N660" s="0" t="s">
        <v>4985</v>
      </c>
      <c r="S660" s="0" t="s">
        <v>4986</v>
      </c>
      <c r="Y660" s="0" t="s">
        <v>83</v>
      </c>
      <c r="AB660" s="0" t="s">
        <v>1527</v>
      </c>
      <c r="AC660" s="0" t="s">
        <v>4653</v>
      </c>
      <c r="AG660" s="0" t="s">
        <v>1185</v>
      </c>
      <c r="AH660" s="0" t="s">
        <v>4987</v>
      </c>
      <c r="AI660" s="0" t="s">
        <v>4988</v>
      </c>
      <c r="AO660" s="0" t="n">
        <v>6</v>
      </c>
    </row>
    <row r="661" customFormat="false" ht="15" hidden="true" customHeight="false" outlineLevel="0" collapsed="false">
      <c r="A661" s="0" t="s">
        <v>4989</v>
      </c>
      <c r="B661" s="0" t="s">
        <v>4990</v>
      </c>
      <c r="C661" s="0" t="s">
        <v>54</v>
      </c>
      <c r="E661" s="2" t="n">
        <v>45805.4236689352</v>
      </c>
      <c r="F661" s="2" t="n">
        <v>45807.0841545486</v>
      </c>
      <c r="G661" s="0" t="s">
        <v>106</v>
      </c>
      <c r="K661" s="0" t="n">
        <v>0</v>
      </c>
      <c r="L661" s="0" t="s">
        <v>4991</v>
      </c>
      <c r="M661" s="0" t="s">
        <v>4992</v>
      </c>
      <c r="N661" s="0" t="s">
        <v>4993</v>
      </c>
      <c r="S661" s="0" t="s">
        <v>4994</v>
      </c>
      <c r="U661" s="0" t="s">
        <v>4925</v>
      </c>
      <c r="Z661" s="0" t="n">
        <v>2</v>
      </c>
      <c r="AC661" s="0" t="s">
        <v>4925</v>
      </c>
      <c r="AO661" s="0" t="n">
        <v>4</v>
      </c>
    </row>
    <row r="662" customFormat="false" ht="127.1" hidden="false" customHeight="false" outlineLevel="0" collapsed="false">
      <c r="A662" s="0" t="s">
        <v>4995</v>
      </c>
      <c r="B662" s="0" t="s">
        <v>4996</v>
      </c>
      <c r="C662" s="0" t="s">
        <v>264</v>
      </c>
      <c r="D662" s="3" t="s">
        <v>4997</v>
      </c>
      <c r="E662" s="2" t="n">
        <v>45805.3945323264</v>
      </c>
      <c r="F662" s="2" t="n">
        <v>45838.4742759144</v>
      </c>
      <c r="G662" s="0" t="s">
        <v>56</v>
      </c>
      <c r="K662" s="0" t="n">
        <v>0</v>
      </c>
      <c r="L662" s="0" t="s">
        <v>4998</v>
      </c>
      <c r="M662" s="0" t="s">
        <v>4999</v>
      </c>
      <c r="N662" s="0" t="s">
        <v>5000</v>
      </c>
      <c r="S662" s="0" t="s">
        <v>5001</v>
      </c>
      <c r="T662" s="0" t="s">
        <v>5002</v>
      </c>
      <c r="U662" s="0" t="s">
        <v>4925</v>
      </c>
      <c r="Y662" s="0" t="s">
        <v>83</v>
      </c>
      <c r="Z662" s="0" t="n">
        <v>3</v>
      </c>
      <c r="AC662" s="0" t="s">
        <v>4925</v>
      </c>
      <c r="AD662" s="0" t="s">
        <v>5003</v>
      </c>
      <c r="AE662" s="0" t="s">
        <v>79</v>
      </c>
      <c r="AH662" s="0" t="s">
        <v>5004</v>
      </c>
      <c r="AJ662" s="0" t="s">
        <v>3847</v>
      </c>
      <c r="AK662" s="0" t="s">
        <v>2275</v>
      </c>
      <c r="AO662" s="0" t="n">
        <v>13</v>
      </c>
      <c r="AP662" s="0" t="n">
        <v>0</v>
      </c>
      <c r="AS662" s="4" t="str">
        <f aca="false">IF(ISBLANK(AG662),"",AG662/86400000 + DATE(1970,1,1))</f>
        <v/>
      </c>
    </row>
    <row r="663" customFormat="false" ht="138.55" hidden="true" customHeight="false" outlineLevel="0" collapsed="false">
      <c r="A663" s="0" t="s">
        <v>5005</v>
      </c>
      <c r="B663" s="0" t="s">
        <v>5006</v>
      </c>
      <c r="C663" s="0" t="s">
        <v>54</v>
      </c>
      <c r="D663" s="3" t="s">
        <v>5007</v>
      </c>
      <c r="E663" s="2" t="n">
        <v>45805.3714921875</v>
      </c>
      <c r="F663" s="2" t="n">
        <v>45833.9300946875</v>
      </c>
      <c r="G663" s="0" t="s">
        <v>56</v>
      </c>
      <c r="K663" s="0" t="n">
        <v>1</v>
      </c>
      <c r="L663" s="0" t="s">
        <v>5008</v>
      </c>
      <c r="M663" s="0" t="s">
        <v>5009</v>
      </c>
      <c r="N663" s="0" t="s">
        <v>5010</v>
      </c>
      <c r="S663" s="0" t="s">
        <v>5011</v>
      </c>
      <c r="T663" s="0" t="s">
        <v>5012</v>
      </c>
      <c r="Z663" s="0" t="n">
        <v>1</v>
      </c>
      <c r="AB663" s="0" t="s">
        <v>136</v>
      </c>
      <c r="AO663" s="0" t="n">
        <v>1</v>
      </c>
    </row>
    <row r="664" customFormat="false" ht="15" hidden="true" customHeight="false" outlineLevel="0" collapsed="false">
      <c r="A664" s="0" t="s">
        <v>5013</v>
      </c>
      <c r="B664" s="0" t="s">
        <v>5014</v>
      </c>
      <c r="C664" s="0" t="s">
        <v>54</v>
      </c>
      <c r="E664" s="2" t="n">
        <v>45805.3322183565</v>
      </c>
      <c r="F664" s="2" t="n">
        <v>45853.4252533565</v>
      </c>
      <c r="G664" s="0" t="s">
        <v>56</v>
      </c>
      <c r="K664" s="0" t="n">
        <v>0</v>
      </c>
      <c r="L664" s="0" t="s">
        <v>5015</v>
      </c>
      <c r="M664" s="0" t="s">
        <v>5016</v>
      </c>
      <c r="N664" s="0" t="s">
        <v>5017</v>
      </c>
      <c r="S664" s="0" t="s">
        <v>5018</v>
      </c>
      <c r="AC664" s="0" t="s">
        <v>4925</v>
      </c>
      <c r="AO664" s="0" t="n">
        <v>4</v>
      </c>
    </row>
    <row r="665" customFormat="false" ht="15" hidden="true" customHeight="false" outlineLevel="0" collapsed="false">
      <c r="A665" s="0" t="s">
        <v>5019</v>
      </c>
      <c r="B665" s="0" t="s">
        <v>5020</v>
      </c>
      <c r="C665" s="0" t="s">
        <v>54</v>
      </c>
      <c r="E665" s="2" t="n">
        <v>45805.3009844676</v>
      </c>
      <c r="F665" s="2" t="n">
        <v>45822.0835303241</v>
      </c>
      <c r="G665" s="0" t="s">
        <v>5021</v>
      </c>
      <c r="K665" s="0" t="n">
        <v>0</v>
      </c>
      <c r="L665" s="0" t="s">
        <v>5022</v>
      </c>
      <c r="M665" s="0" t="s">
        <v>5023</v>
      </c>
      <c r="N665" s="0" t="s">
        <v>5024</v>
      </c>
      <c r="S665" s="0" t="s">
        <v>5025</v>
      </c>
      <c r="U665" s="0" t="s">
        <v>4925</v>
      </c>
      <c r="AC665" s="0" t="s">
        <v>4254</v>
      </c>
      <c r="AO665" s="0" t="n">
        <v>4</v>
      </c>
    </row>
    <row r="666" customFormat="false" ht="69.85" hidden="false" customHeight="false" outlineLevel="0" collapsed="false">
      <c r="A666" s="0" t="s">
        <v>5026</v>
      </c>
      <c r="B666" s="0" t="s">
        <v>5027</v>
      </c>
      <c r="C666" s="0" t="s">
        <v>264</v>
      </c>
      <c r="D666" s="3" t="s">
        <v>5028</v>
      </c>
      <c r="E666" s="2" t="n">
        <v>45804.5700202083</v>
      </c>
      <c r="F666" s="2" t="n">
        <v>45838.476206169</v>
      </c>
      <c r="G666" s="0" t="s">
        <v>63</v>
      </c>
      <c r="I666" s="0" t="s">
        <v>79</v>
      </c>
      <c r="K666" s="0" t="n">
        <v>1</v>
      </c>
      <c r="L666" s="0" t="s">
        <v>5029</v>
      </c>
      <c r="M666" s="0" t="s">
        <v>5030</v>
      </c>
      <c r="N666" s="0" t="s">
        <v>5031</v>
      </c>
      <c r="S666" s="0" t="s">
        <v>5032</v>
      </c>
      <c r="Y666" s="0" t="s">
        <v>83</v>
      </c>
      <c r="AB666" s="0" t="s">
        <v>1549</v>
      </c>
      <c r="AC666" s="0" t="s">
        <v>5033</v>
      </c>
      <c r="AE666" s="0" t="s">
        <v>79</v>
      </c>
      <c r="AG666" s="0" t="s">
        <v>4653</v>
      </c>
      <c r="AH666" s="0" t="s">
        <v>5034</v>
      </c>
      <c r="AI666" s="0" t="s">
        <v>450</v>
      </c>
      <c r="AJ666" s="0" t="s">
        <v>3847</v>
      </c>
      <c r="AK666" s="0" t="s">
        <v>2579</v>
      </c>
      <c r="AL666" s="0" t="s">
        <v>1940</v>
      </c>
      <c r="AO666" s="0" t="n">
        <v>13</v>
      </c>
      <c r="AP666" s="0" t="n">
        <v>0</v>
      </c>
      <c r="AS666" s="4" t="n">
        <f aca="false">IF(ISBLANK(AG666),"",AG666/86400000 + DATE(1970,1,1))</f>
        <v>45812.0833333333</v>
      </c>
    </row>
    <row r="667" customFormat="false" ht="15" hidden="true" customHeight="false" outlineLevel="0" collapsed="false">
      <c r="A667" s="0" t="s">
        <v>5035</v>
      </c>
      <c r="B667" s="0" t="s">
        <v>5036</v>
      </c>
      <c r="C667" s="0" t="s">
        <v>54</v>
      </c>
      <c r="E667" s="2" t="n">
        <v>45804.5601008796</v>
      </c>
      <c r="F667" s="2" t="n">
        <v>45828.0838077894</v>
      </c>
      <c r="G667" s="0" t="s">
        <v>106</v>
      </c>
      <c r="I667" s="0" t="s">
        <v>79</v>
      </c>
      <c r="K667" s="0" t="n">
        <v>0</v>
      </c>
      <c r="L667" s="0" t="s">
        <v>5037</v>
      </c>
      <c r="M667" s="0" t="s">
        <v>5038</v>
      </c>
      <c r="N667" s="0" t="s">
        <v>5039</v>
      </c>
      <c r="S667" s="0" t="s">
        <v>5040</v>
      </c>
      <c r="U667" s="0" t="s">
        <v>5033</v>
      </c>
      <c r="Y667" s="0" t="s">
        <v>83</v>
      </c>
      <c r="AC667" s="0" t="s">
        <v>5033</v>
      </c>
      <c r="AG667" s="0" t="s">
        <v>4481</v>
      </c>
      <c r="AH667" s="0" t="s">
        <v>5041</v>
      </c>
      <c r="AI667" s="0" t="s">
        <v>1345</v>
      </c>
      <c r="AO667" s="0" t="n">
        <v>6</v>
      </c>
    </row>
    <row r="668" customFormat="false" ht="15" hidden="true" customHeight="false" outlineLevel="0" collapsed="false">
      <c r="A668" s="0" t="s">
        <v>5042</v>
      </c>
      <c r="B668" s="0" t="s">
        <v>5043</v>
      </c>
      <c r="C668" s="0" t="s">
        <v>54</v>
      </c>
      <c r="E668" s="2" t="n">
        <v>45804.524690706</v>
      </c>
      <c r="F668" s="2" t="n">
        <v>45831.4559140046</v>
      </c>
      <c r="G668" s="0" t="s">
        <v>5021</v>
      </c>
      <c r="K668" s="0" t="n">
        <v>0</v>
      </c>
      <c r="L668" s="0" t="s">
        <v>5044</v>
      </c>
      <c r="M668" s="0" t="s">
        <v>5045</v>
      </c>
      <c r="N668" s="0" t="s">
        <v>5046</v>
      </c>
      <c r="S668" s="0" t="s">
        <v>5047</v>
      </c>
      <c r="U668" s="0" t="s">
        <v>5033</v>
      </c>
      <c r="AC668" s="0" t="s">
        <v>5033</v>
      </c>
      <c r="AO668" s="0" t="n">
        <v>4</v>
      </c>
    </row>
    <row r="669" customFormat="false" ht="15" hidden="true" customHeight="false" outlineLevel="0" collapsed="false">
      <c r="A669" s="0" t="s">
        <v>5048</v>
      </c>
      <c r="B669" s="0" t="s">
        <v>5049</v>
      </c>
      <c r="C669" s="0" t="s">
        <v>54</v>
      </c>
      <c r="E669" s="2" t="n">
        <v>45804.5158857639</v>
      </c>
      <c r="F669" s="2" t="n">
        <v>45806.0835587847</v>
      </c>
      <c r="G669" s="0" t="s">
        <v>5050</v>
      </c>
      <c r="K669" s="0" t="n">
        <v>0</v>
      </c>
      <c r="L669" s="0" t="s">
        <v>5051</v>
      </c>
      <c r="M669" s="0" t="s">
        <v>5052</v>
      </c>
      <c r="N669" s="0" t="s">
        <v>5053</v>
      </c>
      <c r="S669" s="0" t="s">
        <v>5054</v>
      </c>
      <c r="U669" s="0" t="s">
        <v>5033</v>
      </c>
      <c r="AC669" s="0" t="s">
        <v>5033</v>
      </c>
      <c r="AO669" s="0" t="n">
        <v>4</v>
      </c>
    </row>
    <row r="670" customFormat="false" ht="104.2" hidden="false" customHeight="false" outlineLevel="0" collapsed="false">
      <c r="A670" s="0" t="s">
        <v>5055</v>
      </c>
      <c r="B670" s="0" t="s">
        <v>5056</v>
      </c>
      <c r="C670" s="0" t="s">
        <v>264</v>
      </c>
      <c r="D670" s="3" t="s">
        <v>5057</v>
      </c>
      <c r="E670" s="2" t="n">
        <v>45804.5080074421</v>
      </c>
      <c r="F670" s="2" t="n">
        <v>45880.3979006482</v>
      </c>
      <c r="G670" s="0" t="s">
        <v>106</v>
      </c>
      <c r="I670" s="0" t="s">
        <v>79</v>
      </c>
      <c r="K670" s="0" t="n">
        <v>0</v>
      </c>
      <c r="L670" s="0" t="s">
        <v>5058</v>
      </c>
      <c r="M670" s="0" t="s">
        <v>5059</v>
      </c>
      <c r="N670" s="0" t="s">
        <v>5060</v>
      </c>
      <c r="S670" s="0" t="s">
        <v>5061</v>
      </c>
      <c r="U670" s="0" t="s">
        <v>5033</v>
      </c>
      <c r="Y670" s="0" t="s">
        <v>83</v>
      </c>
      <c r="Z670" s="0" t="n">
        <v>2</v>
      </c>
      <c r="AC670" s="0" t="s">
        <v>5033</v>
      </c>
      <c r="AG670" s="0" t="s">
        <v>4864</v>
      </c>
      <c r="AH670" s="0" t="s">
        <v>5062</v>
      </c>
      <c r="AI670" s="0" t="s">
        <v>189</v>
      </c>
      <c r="AJ670" s="0" t="s">
        <v>325</v>
      </c>
      <c r="AK670" s="0" t="s">
        <v>5063</v>
      </c>
      <c r="AL670" s="0" t="s">
        <v>5064</v>
      </c>
      <c r="AO670" s="0" t="n">
        <v>13</v>
      </c>
      <c r="AP670" s="0" t="n">
        <v>0</v>
      </c>
      <c r="AS670" s="4" t="n">
        <f aca="false">IF(ISBLANK(AG670),"",AG670/86400000 + DATE(1970,1,1))</f>
        <v>45806.0833333333</v>
      </c>
    </row>
    <row r="671" customFormat="false" ht="58.4" hidden="false" customHeight="false" outlineLevel="0" collapsed="false">
      <c r="A671" s="0" t="s">
        <v>5065</v>
      </c>
      <c r="B671" s="0" t="s">
        <v>5066</v>
      </c>
      <c r="C671" s="0" t="s">
        <v>264</v>
      </c>
      <c r="D671" s="3" t="s">
        <v>5067</v>
      </c>
      <c r="E671" s="2" t="n">
        <v>45804.5054640509</v>
      </c>
      <c r="F671" s="2" t="n">
        <v>45838.4754466204</v>
      </c>
      <c r="G671" s="0" t="s">
        <v>56</v>
      </c>
      <c r="K671" s="0" t="n">
        <v>0</v>
      </c>
      <c r="L671" s="0" t="s">
        <v>5068</v>
      </c>
      <c r="M671" s="0" t="s">
        <v>5069</v>
      </c>
      <c r="N671" s="0" t="s">
        <v>5070</v>
      </c>
      <c r="S671" s="0" t="s">
        <v>5071</v>
      </c>
      <c r="U671" s="0" t="s">
        <v>5033</v>
      </c>
      <c r="Z671" s="0" t="n">
        <v>2</v>
      </c>
      <c r="AD671" s="0" t="s">
        <v>5072</v>
      </c>
      <c r="AE671" s="0" t="s">
        <v>79</v>
      </c>
      <c r="AH671" s="0" t="s">
        <v>5073</v>
      </c>
      <c r="AJ671" s="0" t="s">
        <v>4481</v>
      </c>
      <c r="AM671" s="0" t="s">
        <v>5073</v>
      </c>
      <c r="AO671" s="0" t="n">
        <v>13</v>
      </c>
      <c r="AP671" s="0" t="n">
        <v>0</v>
      </c>
      <c r="AS671" s="4" t="str">
        <f aca="false">IF(ISBLANK(AG671),"",AG671/86400000 + DATE(1970,1,1))</f>
        <v/>
      </c>
    </row>
    <row r="672" customFormat="false" ht="92.75" hidden="false" customHeight="false" outlineLevel="0" collapsed="false">
      <c r="A672" s="0" t="s">
        <v>5074</v>
      </c>
      <c r="B672" s="0" t="s">
        <v>5075</v>
      </c>
      <c r="C672" s="0" t="s">
        <v>264</v>
      </c>
      <c r="D672" s="3" t="s">
        <v>5076</v>
      </c>
      <c r="E672" s="2" t="n">
        <v>45804.4946458102</v>
      </c>
      <c r="F672" s="2" t="n">
        <v>45868.5464249074</v>
      </c>
      <c r="G672" s="0" t="s">
        <v>63</v>
      </c>
      <c r="I672" s="0" t="s">
        <v>79</v>
      </c>
      <c r="K672" s="0" t="n">
        <v>1</v>
      </c>
      <c r="L672" s="0" t="s">
        <v>5077</v>
      </c>
      <c r="M672" s="0" t="s">
        <v>5078</v>
      </c>
      <c r="N672" s="0" t="s">
        <v>5079</v>
      </c>
      <c r="S672" s="0" t="s">
        <v>5080</v>
      </c>
      <c r="Y672" s="0" t="s">
        <v>83</v>
      </c>
      <c r="AB672" s="0" t="s">
        <v>1565</v>
      </c>
      <c r="AC672" s="0" t="s">
        <v>5033</v>
      </c>
      <c r="AE672" s="0" t="s">
        <v>79</v>
      </c>
      <c r="AG672" s="0" t="s">
        <v>4925</v>
      </c>
      <c r="AH672" s="0" t="s">
        <v>5081</v>
      </c>
      <c r="AI672" s="0" t="s">
        <v>85</v>
      </c>
      <c r="AJ672" s="0" t="s">
        <v>4254</v>
      </c>
      <c r="AK672" s="0" t="s">
        <v>862</v>
      </c>
      <c r="AL672" s="0" t="s">
        <v>803</v>
      </c>
      <c r="AO672" s="0" t="n">
        <v>13</v>
      </c>
      <c r="AP672" s="0" t="n">
        <v>0</v>
      </c>
      <c r="AS672" s="4" t="n">
        <f aca="false">IF(ISBLANK(AG672),"",AG672/86400000 + DATE(1970,1,1))</f>
        <v>45805.0833333333</v>
      </c>
    </row>
    <row r="673" customFormat="false" ht="184.3" hidden="false" customHeight="false" outlineLevel="0" collapsed="false">
      <c r="A673" s="0" t="s">
        <v>5082</v>
      </c>
      <c r="B673" s="0" t="s">
        <v>5083</v>
      </c>
      <c r="C673" s="0" t="s">
        <v>264</v>
      </c>
      <c r="D673" s="3" t="s">
        <v>5084</v>
      </c>
      <c r="E673" s="2" t="n">
        <v>45804.4691198727</v>
      </c>
      <c r="F673" s="2" t="n">
        <v>45881.3139768171</v>
      </c>
      <c r="G673" s="0" t="s">
        <v>106</v>
      </c>
      <c r="I673" s="0" t="s">
        <v>79</v>
      </c>
      <c r="K673" s="0" t="n">
        <v>0</v>
      </c>
      <c r="L673" s="0" t="s">
        <v>5085</v>
      </c>
      <c r="M673" s="0" t="s">
        <v>5086</v>
      </c>
      <c r="N673" s="0" t="s">
        <v>5087</v>
      </c>
      <c r="S673" s="0" t="s">
        <v>5088</v>
      </c>
      <c r="U673" s="0" t="s">
        <v>5033</v>
      </c>
      <c r="Y673" s="0" t="s">
        <v>83</v>
      </c>
      <c r="Z673" s="0" t="n">
        <v>7</v>
      </c>
      <c r="AC673" s="0" t="s">
        <v>5033</v>
      </c>
      <c r="AD673" s="0" t="s">
        <v>5089</v>
      </c>
      <c r="AE673" s="0" t="s">
        <v>79</v>
      </c>
      <c r="AG673" s="0" t="s">
        <v>5033</v>
      </c>
      <c r="AH673" s="0" t="s">
        <v>5090</v>
      </c>
      <c r="AI673" s="0" t="s">
        <v>127</v>
      </c>
      <c r="AJ673" s="0" t="s">
        <v>4254</v>
      </c>
      <c r="AK673" s="0" t="s">
        <v>862</v>
      </c>
      <c r="AL673" s="0" t="s">
        <v>862</v>
      </c>
      <c r="AO673" s="0" t="n">
        <v>13</v>
      </c>
      <c r="AP673" s="0" t="n">
        <v>0</v>
      </c>
      <c r="AS673" s="4" t="n">
        <f aca="false">IF(ISBLANK(AG673),"",AG673/86400000 + DATE(1970,1,1))</f>
        <v>45804.0833333333</v>
      </c>
    </row>
    <row r="674" customFormat="false" ht="15" hidden="true" customHeight="false" outlineLevel="0" collapsed="false">
      <c r="A674" s="0" t="s">
        <v>5091</v>
      </c>
      <c r="B674" s="0" t="s">
        <v>5092</v>
      </c>
      <c r="C674" s="0" t="s">
        <v>54</v>
      </c>
      <c r="E674" s="2" t="n">
        <v>45804.4658225579</v>
      </c>
      <c r="F674" s="2" t="n">
        <v>45820.0834924074</v>
      </c>
      <c r="G674" s="0" t="s">
        <v>106</v>
      </c>
      <c r="I674" s="0" t="s">
        <v>79</v>
      </c>
      <c r="K674" s="0" t="n">
        <v>0</v>
      </c>
      <c r="L674" s="0" t="s">
        <v>5058</v>
      </c>
      <c r="M674" s="0" t="s">
        <v>5093</v>
      </c>
      <c r="N674" s="0" t="s">
        <v>5094</v>
      </c>
      <c r="S674" s="0" t="s">
        <v>5061</v>
      </c>
      <c r="T674" s="0" t="s">
        <v>5095</v>
      </c>
      <c r="Y674" s="0" t="s">
        <v>83</v>
      </c>
      <c r="AC674" s="0" t="s">
        <v>5033</v>
      </c>
      <c r="AG674" s="0" t="s">
        <v>4864</v>
      </c>
      <c r="AH674" s="0" t="s">
        <v>5096</v>
      </c>
      <c r="AI674" s="0" t="s">
        <v>189</v>
      </c>
      <c r="AO674" s="0" t="n">
        <v>6</v>
      </c>
    </row>
    <row r="675" customFormat="false" ht="15" hidden="true" customHeight="false" outlineLevel="0" collapsed="false">
      <c r="A675" s="0" t="s">
        <v>5097</v>
      </c>
      <c r="B675" s="0" t="s">
        <v>5098</v>
      </c>
      <c r="C675" s="0" t="s">
        <v>54</v>
      </c>
      <c r="E675" s="2" t="n">
        <v>45804.4393426389</v>
      </c>
      <c r="F675" s="2" t="n">
        <v>45806.0839993634</v>
      </c>
      <c r="G675" s="0" t="s">
        <v>106</v>
      </c>
      <c r="K675" s="0" t="n">
        <v>0</v>
      </c>
      <c r="L675" s="0" t="s">
        <v>5099</v>
      </c>
      <c r="M675" s="0" t="s">
        <v>5100</v>
      </c>
      <c r="N675" s="0" t="s">
        <v>5101</v>
      </c>
      <c r="S675" s="0" t="s">
        <v>5102</v>
      </c>
      <c r="U675" s="0" t="s">
        <v>5033</v>
      </c>
      <c r="Z675" s="0" t="n">
        <v>3</v>
      </c>
      <c r="AC675" s="0" t="s">
        <v>5033</v>
      </c>
      <c r="AO675" s="0" t="n">
        <v>4</v>
      </c>
    </row>
    <row r="676" customFormat="false" ht="127.1" hidden="false" customHeight="false" outlineLevel="0" collapsed="false">
      <c r="A676" s="0" t="s">
        <v>5103</v>
      </c>
      <c r="B676" s="0" t="s">
        <v>5104</v>
      </c>
      <c r="C676" s="0" t="s">
        <v>264</v>
      </c>
      <c r="D676" s="3" t="s">
        <v>5105</v>
      </c>
      <c r="E676" s="2" t="n">
        <v>45804.3890072454</v>
      </c>
      <c r="F676" s="2" t="n">
        <v>45881.315472662</v>
      </c>
      <c r="G676" s="0" t="s">
        <v>106</v>
      </c>
      <c r="I676" s="0" t="s">
        <v>79</v>
      </c>
      <c r="K676" s="0" t="n">
        <v>0</v>
      </c>
      <c r="L676" s="0" t="s">
        <v>5106</v>
      </c>
      <c r="M676" s="0" t="s">
        <v>5107</v>
      </c>
      <c r="N676" s="0" t="s">
        <v>5108</v>
      </c>
      <c r="S676" s="0" t="s">
        <v>5109</v>
      </c>
      <c r="U676" s="0" t="s">
        <v>5033</v>
      </c>
      <c r="Y676" s="0" t="s">
        <v>83</v>
      </c>
      <c r="Z676" s="0" t="n">
        <v>3</v>
      </c>
      <c r="AC676" s="0" t="s">
        <v>5033</v>
      </c>
      <c r="AE676" s="0" t="s">
        <v>79</v>
      </c>
      <c r="AG676" s="0" t="s">
        <v>4925</v>
      </c>
      <c r="AH676" s="0" t="s">
        <v>5110</v>
      </c>
      <c r="AI676" s="0" t="s">
        <v>85</v>
      </c>
      <c r="AJ676" s="0" t="s">
        <v>4254</v>
      </c>
      <c r="AK676" s="0" t="s">
        <v>862</v>
      </c>
      <c r="AL676" s="0" t="s">
        <v>803</v>
      </c>
      <c r="AO676" s="0" t="n">
        <v>13</v>
      </c>
      <c r="AP676" s="0" t="n">
        <v>0</v>
      </c>
      <c r="AS676" s="4" t="n">
        <f aca="false">IF(ISBLANK(AG676),"",AG676/86400000 + DATE(1970,1,1))</f>
        <v>45805.0833333333</v>
      </c>
    </row>
    <row r="677" customFormat="false" ht="15" hidden="true" customHeight="false" outlineLevel="0" collapsed="false">
      <c r="A677" s="0" t="s">
        <v>5111</v>
      </c>
      <c r="B677" s="0" t="s">
        <v>5112</v>
      </c>
      <c r="C677" s="0" t="s">
        <v>54</v>
      </c>
      <c r="E677" s="2" t="n">
        <v>45804.3862615162</v>
      </c>
      <c r="F677" s="2" t="n">
        <v>45875.2959765278</v>
      </c>
      <c r="G677" s="0" t="s">
        <v>106</v>
      </c>
      <c r="K677" s="0" t="n">
        <v>1</v>
      </c>
      <c r="L677" s="0" t="s">
        <v>5113</v>
      </c>
      <c r="M677" s="0" t="s">
        <v>5114</v>
      </c>
      <c r="N677" s="0" t="s">
        <v>5115</v>
      </c>
      <c r="S677" s="0" t="s">
        <v>5116</v>
      </c>
      <c r="AB677" s="0" t="s">
        <v>4849</v>
      </c>
      <c r="AO677" s="0" t="n">
        <v>0</v>
      </c>
    </row>
    <row r="678" customFormat="false" ht="58.4" hidden="true" customHeight="false" outlineLevel="0" collapsed="false">
      <c r="A678" s="0" t="s">
        <v>5117</v>
      </c>
      <c r="B678" s="0" t="s">
        <v>5118</v>
      </c>
      <c r="C678" s="0" t="s">
        <v>54</v>
      </c>
      <c r="D678" s="3" t="s">
        <v>5119</v>
      </c>
      <c r="E678" s="2" t="n">
        <v>45804.3760814699</v>
      </c>
      <c r="F678" s="2" t="n">
        <v>45874.3987498148</v>
      </c>
      <c r="G678" s="0" t="s">
        <v>63</v>
      </c>
      <c r="I678" s="0" t="s">
        <v>79</v>
      </c>
      <c r="K678" s="0" t="n">
        <v>0</v>
      </c>
      <c r="L678" s="0" t="s">
        <v>5120</v>
      </c>
      <c r="M678" s="0" t="s">
        <v>5121</v>
      </c>
      <c r="N678" s="0" t="s">
        <v>5122</v>
      </c>
      <c r="S678" s="0" t="s">
        <v>5123</v>
      </c>
      <c r="Y678" s="0" t="s">
        <v>83</v>
      </c>
      <c r="AC678" s="0" t="s">
        <v>5033</v>
      </c>
      <c r="AD678" s="0" t="s">
        <v>5124</v>
      </c>
      <c r="AE678" s="0" t="s">
        <v>79</v>
      </c>
      <c r="AG678" s="0" t="s">
        <v>4864</v>
      </c>
      <c r="AH678" s="0" t="s">
        <v>5125</v>
      </c>
      <c r="AI678" s="0" t="s">
        <v>189</v>
      </c>
      <c r="AJ678" s="0" t="s">
        <v>4254</v>
      </c>
      <c r="AK678" s="0" t="s">
        <v>862</v>
      </c>
      <c r="AL678" s="0" t="s">
        <v>740</v>
      </c>
      <c r="AO678" s="0" t="n">
        <v>13</v>
      </c>
      <c r="AP678" s="0" t="n">
        <v>0</v>
      </c>
    </row>
    <row r="679" customFormat="false" ht="15" hidden="true" customHeight="false" outlineLevel="0" collapsed="false">
      <c r="A679" s="0" t="s">
        <v>5126</v>
      </c>
      <c r="B679" s="0" t="s">
        <v>5127</v>
      </c>
      <c r="C679" s="0" t="s">
        <v>54</v>
      </c>
      <c r="E679" s="2" t="n">
        <v>45804.3748130671</v>
      </c>
      <c r="F679" s="2" t="n">
        <v>45806.0836914815</v>
      </c>
      <c r="G679" s="0" t="s">
        <v>63</v>
      </c>
      <c r="K679" s="0" t="n">
        <v>0</v>
      </c>
      <c r="L679" s="0" t="s">
        <v>5128</v>
      </c>
      <c r="M679" s="0" t="s">
        <v>5129</v>
      </c>
      <c r="N679" s="0" t="s">
        <v>5130</v>
      </c>
      <c r="S679" s="0" t="s">
        <v>5131</v>
      </c>
      <c r="AC679" s="0" t="s">
        <v>5033</v>
      </c>
      <c r="AO679" s="0" t="n">
        <v>4</v>
      </c>
    </row>
    <row r="680" customFormat="false" ht="195.75" hidden="false" customHeight="false" outlineLevel="0" collapsed="false">
      <c r="A680" s="0" t="s">
        <v>5132</v>
      </c>
      <c r="B680" s="0" t="s">
        <v>5133</v>
      </c>
      <c r="C680" s="0" t="s">
        <v>264</v>
      </c>
      <c r="D680" s="3" t="s">
        <v>5134</v>
      </c>
      <c r="E680" s="2" t="n">
        <v>45804.372933044</v>
      </c>
      <c r="F680" s="2" t="n">
        <v>45838.4778644676</v>
      </c>
      <c r="G680" s="0" t="s">
        <v>56</v>
      </c>
      <c r="I680" s="0" t="s">
        <v>79</v>
      </c>
      <c r="K680" s="0" t="n">
        <v>0</v>
      </c>
      <c r="L680" s="0" t="s">
        <v>5135</v>
      </c>
      <c r="M680" s="0" t="s">
        <v>5136</v>
      </c>
      <c r="N680" s="0" t="s">
        <v>5137</v>
      </c>
      <c r="S680" s="0" t="s">
        <v>5138</v>
      </c>
      <c r="T680" s="0" t="s">
        <v>5139</v>
      </c>
      <c r="U680" s="0" t="s">
        <v>5033</v>
      </c>
      <c r="Y680" s="0" t="s">
        <v>83</v>
      </c>
      <c r="Z680" s="0" t="n">
        <v>7</v>
      </c>
      <c r="AC680" s="0" t="s">
        <v>5033</v>
      </c>
      <c r="AE680" s="0" t="s">
        <v>79</v>
      </c>
      <c r="AG680" s="0" t="s">
        <v>4864</v>
      </c>
      <c r="AH680" s="0" t="s">
        <v>5140</v>
      </c>
      <c r="AI680" s="0" t="s">
        <v>189</v>
      </c>
      <c r="AJ680" s="0" t="s">
        <v>4169</v>
      </c>
      <c r="AK680" s="0" t="s">
        <v>2588</v>
      </c>
      <c r="AL680" s="0" t="s">
        <v>2504</v>
      </c>
      <c r="AO680" s="0" t="n">
        <v>13</v>
      </c>
      <c r="AP680" s="0" t="n">
        <v>0</v>
      </c>
      <c r="AS680" s="4" t="n">
        <f aca="false">IF(ISBLANK(AG680),"",AG680/86400000 + DATE(1970,1,1))</f>
        <v>45806.0833333333</v>
      </c>
    </row>
    <row r="681" customFormat="false" ht="15" hidden="true" customHeight="false" outlineLevel="0" collapsed="false">
      <c r="A681" s="0" t="s">
        <v>5141</v>
      </c>
      <c r="B681" s="0" t="s">
        <v>5142</v>
      </c>
      <c r="C681" s="0" t="s">
        <v>54</v>
      </c>
      <c r="E681" s="2" t="n">
        <v>45803.5755378588</v>
      </c>
      <c r="F681" s="2" t="n">
        <v>45805.0837142824</v>
      </c>
      <c r="G681" s="0" t="s">
        <v>56</v>
      </c>
      <c r="K681" s="0" t="n">
        <v>0</v>
      </c>
      <c r="L681" s="0" t="s">
        <v>5143</v>
      </c>
      <c r="M681" s="0" t="s">
        <v>5144</v>
      </c>
      <c r="N681" s="0" t="s">
        <v>5145</v>
      </c>
      <c r="S681" s="0" t="s">
        <v>5146</v>
      </c>
      <c r="U681" s="0" t="s">
        <v>5147</v>
      </c>
      <c r="Z681" s="0" t="n">
        <v>3</v>
      </c>
      <c r="AC681" s="0" t="s">
        <v>5147</v>
      </c>
      <c r="AO681" s="0" t="n">
        <v>4</v>
      </c>
    </row>
    <row r="682" customFormat="false" ht="15" hidden="true" customHeight="false" outlineLevel="0" collapsed="false">
      <c r="A682" s="0" t="s">
        <v>5148</v>
      </c>
      <c r="B682" s="0" t="s">
        <v>5149</v>
      </c>
      <c r="C682" s="0" t="s">
        <v>54</v>
      </c>
      <c r="D682" s="0" t="s">
        <v>5150</v>
      </c>
      <c r="E682" s="2" t="n">
        <v>45803.5335065394</v>
      </c>
      <c r="F682" s="2" t="n">
        <v>45821.0841827199</v>
      </c>
      <c r="G682" s="0" t="s">
        <v>3508</v>
      </c>
      <c r="I682" s="0" t="s">
        <v>79</v>
      </c>
      <c r="L682" s="0" t="s">
        <v>5151</v>
      </c>
      <c r="M682" s="0" t="s">
        <v>5152</v>
      </c>
      <c r="S682" s="0" t="s">
        <v>5153</v>
      </c>
      <c r="Y682" s="0" t="s">
        <v>83</v>
      </c>
      <c r="AC682" s="0" t="s">
        <v>4842</v>
      </c>
      <c r="AG682" s="0" t="s">
        <v>4842</v>
      </c>
      <c r="AH682" s="0" t="s">
        <v>5154</v>
      </c>
      <c r="AI682" s="0" t="s">
        <v>127</v>
      </c>
      <c r="AO682" s="0" t="n">
        <v>6</v>
      </c>
    </row>
    <row r="683" customFormat="false" ht="92.75" hidden="false" customHeight="false" outlineLevel="0" collapsed="false">
      <c r="A683" s="0" t="s">
        <v>5155</v>
      </c>
      <c r="B683" s="0" t="s">
        <v>5156</v>
      </c>
      <c r="C683" s="0" t="s">
        <v>264</v>
      </c>
      <c r="D683" s="3" t="s">
        <v>5157</v>
      </c>
      <c r="E683" s="2" t="n">
        <v>45803.5016391898</v>
      </c>
      <c r="F683" s="2" t="n">
        <v>45854.2653072801</v>
      </c>
      <c r="G683" s="0" t="s">
        <v>63</v>
      </c>
      <c r="I683" s="0" t="s">
        <v>79</v>
      </c>
      <c r="K683" s="0" t="n">
        <v>0</v>
      </c>
      <c r="L683" s="0" t="s">
        <v>5158</v>
      </c>
      <c r="M683" s="0" t="s">
        <v>5159</v>
      </c>
      <c r="N683" s="0" t="s">
        <v>5160</v>
      </c>
      <c r="S683" s="0" t="s">
        <v>5161</v>
      </c>
      <c r="Y683" s="0" t="s">
        <v>83</v>
      </c>
      <c r="AC683" s="0" t="s">
        <v>5147</v>
      </c>
      <c r="AG683" s="0" t="s">
        <v>5162</v>
      </c>
      <c r="AH683" s="0" t="s">
        <v>5163</v>
      </c>
      <c r="AI683" s="0" t="s">
        <v>2030</v>
      </c>
      <c r="AJ683" s="0" t="s">
        <v>3207</v>
      </c>
      <c r="AK683" s="0" t="s">
        <v>5164</v>
      </c>
      <c r="AL683" s="0" t="s">
        <v>862</v>
      </c>
      <c r="AO683" s="0" t="n">
        <v>13</v>
      </c>
      <c r="AP683" s="0" t="n">
        <v>0</v>
      </c>
      <c r="AS683" s="4" t="n">
        <f aca="false">IF(ISBLANK(AG683),"",AG683/86400000 + DATE(1970,1,1))</f>
        <v>45830.0833333333</v>
      </c>
    </row>
    <row r="684" customFormat="false" ht="15" hidden="true" customHeight="false" outlineLevel="0" collapsed="false">
      <c r="A684" s="0" t="s">
        <v>5165</v>
      </c>
      <c r="B684" s="0" t="s">
        <v>5166</v>
      </c>
      <c r="C684" s="0" t="s">
        <v>54</v>
      </c>
      <c r="E684" s="2" t="n">
        <v>45803.4651113657</v>
      </c>
      <c r="F684" s="2" t="n">
        <v>45805.0840494444</v>
      </c>
      <c r="G684" s="0" t="s">
        <v>56</v>
      </c>
      <c r="K684" s="0" t="n">
        <v>0</v>
      </c>
      <c r="L684" s="0" t="s">
        <v>5167</v>
      </c>
      <c r="M684" s="0" t="s">
        <v>5168</v>
      </c>
      <c r="N684" s="0" t="s">
        <v>5169</v>
      </c>
      <c r="S684" s="0" t="s">
        <v>5170</v>
      </c>
      <c r="T684" s="0" t="s">
        <v>5171</v>
      </c>
      <c r="U684" s="0" t="s">
        <v>5147</v>
      </c>
      <c r="Z684" s="0" t="n">
        <v>4</v>
      </c>
      <c r="AC684" s="0" t="s">
        <v>5147</v>
      </c>
      <c r="AO684" s="0" t="n">
        <v>4</v>
      </c>
    </row>
    <row r="685" customFormat="false" ht="184.3" hidden="true" customHeight="false" outlineLevel="0" collapsed="false">
      <c r="A685" s="0" t="s">
        <v>5172</v>
      </c>
      <c r="B685" s="0" t="s">
        <v>5173</v>
      </c>
      <c r="C685" s="0" t="s">
        <v>54</v>
      </c>
      <c r="D685" s="3" t="s">
        <v>5174</v>
      </c>
      <c r="E685" s="2" t="n">
        <v>45803.462288588</v>
      </c>
      <c r="F685" s="2" t="n">
        <v>45847.3698825926</v>
      </c>
      <c r="G685" s="0" t="s">
        <v>106</v>
      </c>
      <c r="I685" s="0" t="s">
        <v>79</v>
      </c>
      <c r="K685" s="0" t="n">
        <v>0</v>
      </c>
      <c r="L685" s="0" t="s">
        <v>5175</v>
      </c>
      <c r="M685" s="0" t="s">
        <v>5176</v>
      </c>
      <c r="N685" s="0" t="s">
        <v>5177</v>
      </c>
      <c r="S685" s="0" t="s">
        <v>5178</v>
      </c>
      <c r="U685" s="0" t="s">
        <v>5147</v>
      </c>
      <c r="Y685" s="0" t="s">
        <v>83</v>
      </c>
      <c r="AC685" s="0" t="s">
        <v>5147</v>
      </c>
      <c r="AG685" s="0" t="s">
        <v>4925</v>
      </c>
      <c r="AH685" s="0" t="s">
        <v>5179</v>
      </c>
      <c r="AI685" s="0" t="s">
        <v>189</v>
      </c>
      <c r="AO685" s="0" t="n">
        <v>7</v>
      </c>
    </row>
    <row r="686" customFormat="false" ht="15" hidden="true" customHeight="false" outlineLevel="0" collapsed="false">
      <c r="A686" s="0" t="s">
        <v>5180</v>
      </c>
      <c r="B686" s="0" t="s">
        <v>5181</v>
      </c>
      <c r="C686" s="0" t="s">
        <v>54</v>
      </c>
      <c r="E686" s="2" t="n">
        <v>45803.4430006713</v>
      </c>
      <c r="F686" s="2" t="n">
        <v>45805.0839486227</v>
      </c>
      <c r="G686" s="0" t="s">
        <v>63</v>
      </c>
      <c r="K686" s="0" t="n">
        <v>0</v>
      </c>
      <c r="L686" s="0" t="s">
        <v>5182</v>
      </c>
      <c r="M686" s="0" t="s">
        <v>5183</v>
      </c>
      <c r="N686" s="0" t="s">
        <v>5184</v>
      </c>
      <c r="S686" s="0" t="s">
        <v>5185</v>
      </c>
      <c r="AC686" s="0" t="s">
        <v>5147</v>
      </c>
      <c r="AO686" s="0" t="n">
        <v>4</v>
      </c>
    </row>
    <row r="687" customFormat="false" ht="127.1" hidden="false" customHeight="false" outlineLevel="0" collapsed="false">
      <c r="A687" s="0" t="s">
        <v>5186</v>
      </c>
      <c r="B687" s="0" t="s">
        <v>5187</v>
      </c>
      <c r="C687" s="0" t="s">
        <v>264</v>
      </c>
      <c r="D687" s="3" t="s">
        <v>5188</v>
      </c>
      <c r="E687" s="2" t="n">
        <v>45803.4172811343</v>
      </c>
      <c r="F687" s="2" t="n">
        <v>45881.3075616435</v>
      </c>
      <c r="G687" s="0" t="s">
        <v>106</v>
      </c>
      <c r="I687" s="0" t="s">
        <v>79</v>
      </c>
      <c r="K687" s="0" t="n">
        <v>0</v>
      </c>
      <c r="L687" s="0" t="s">
        <v>5189</v>
      </c>
      <c r="M687" s="0" t="s">
        <v>5190</v>
      </c>
      <c r="N687" s="0" t="s">
        <v>5191</v>
      </c>
      <c r="S687" s="0" t="s">
        <v>5192</v>
      </c>
      <c r="Y687" s="0" t="s">
        <v>83</v>
      </c>
      <c r="AC687" s="0" t="s">
        <v>4044</v>
      </c>
      <c r="AG687" s="0" t="s">
        <v>581</v>
      </c>
      <c r="AH687" s="0" t="s">
        <v>5193</v>
      </c>
      <c r="AI687" s="0" t="s">
        <v>668</v>
      </c>
      <c r="AJ687" s="0" t="s">
        <v>3207</v>
      </c>
      <c r="AK687" s="0" t="s">
        <v>2588</v>
      </c>
      <c r="AL687" s="0" t="s">
        <v>871</v>
      </c>
      <c r="AO687" s="0" t="n">
        <v>13</v>
      </c>
      <c r="AP687" s="0" t="n">
        <v>0</v>
      </c>
      <c r="AS687" s="4" t="n">
        <f aca="false">IF(ISBLANK(AG687),"",AG687/86400000 + DATE(1970,1,1))</f>
        <v>45839.0833333333</v>
      </c>
    </row>
    <row r="688" customFormat="false" ht="15" hidden="false" customHeight="false" outlineLevel="0" collapsed="false">
      <c r="A688" s="0" t="s">
        <v>5194</v>
      </c>
      <c r="B688" s="0" t="s">
        <v>5195</v>
      </c>
      <c r="C688" s="0" t="s">
        <v>264</v>
      </c>
      <c r="E688" s="2" t="n">
        <v>45803.3922622685</v>
      </c>
      <c r="F688" s="2" t="n">
        <v>45838.4761527894</v>
      </c>
      <c r="G688" s="0" t="s">
        <v>3508</v>
      </c>
      <c r="I688" s="0" t="s">
        <v>79</v>
      </c>
      <c r="K688" s="0" t="n">
        <v>0</v>
      </c>
      <c r="L688" s="0" t="s">
        <v>5196</v>
      </c>
      <c r="M688" s="0" t="s">
        <v>5197</v>
      </c>
      <c r="N688" s="0" t="s">
        <v>5198</v>
      </c>
      <c r="S688" s="0" t="s">
        <v>5199</v>
      </c>
      <c r="Y688" s="0" t="s">
        <v>83</v>
      </c>
      <c r="AC688" s="0" t="s">
        <v>5147</v>
      </c>
      <c r="AE688" s="0" t="s">
        <v>79</v>
      </c>
      <c r="AG688" s="0" t="s">
        <v>5033</v>
      </c>
      <c r="AH688" s="0" t="s">
        <v>5200</v>
      </c>
      <c r="AI688" s="0" t="s">
        <v>85</v>
      </c>
      <c r="AJ688" s="0" t="s">
        <v>4169</v>
      </c>
      <c r="AK688" s="0" t="s">
        <v>1940</v>
      </c>
      <c r="AL688" s="0" t="s">
        <v>2588</v>
      </c>
      <c r="AO688" s="0" t="n">
        <v>13</v>
      </c>
      <c r="AP688" s="0" t="n">
        <v>0</v>
      </c>
      <c r="AS688" s="4" t="n">
        <f aca="false">IF(ISBLANK(AG688),"",AG688/86400000 + DATE(1970,1,1))</f>
        <v>45804.0833333333</v>
      </c>
    </row>
    <row r="689" customFormat="false" ht="15" hidden="true" customHeight="false" outlineLevel="0" collapsed="false">
      <c r="A689" s="0" t="s">
        <v>5201</v>
      </c>
      <c r="B689" s="0" t="s">
        <v>5202</v>
      </c>
      <c r="C689" s="0" t="s">
        <v>54</v>
      </c>
      <c r="E689" s="2" t="n">
        <v>45803.3763695255</v>
      </c>
      <c r="F689" s="2" t="n">
        <v>45805.0839836343</v>
      </c>
      <c r="G689" s="0" t="s">
        <v>63</v>
      </c>
      <c r="K689" s="0" t="n">
        <v>0</v>
      </c>
      <c r="L689" s="0" t="s">
        <v>5203</v>
      </c>
      <c r="M689" s="0" t="s">
        <v>5204</v>
      </c>
      <c r="N689" s="0" t="s">
        <v>5205</v>
      </c>
      <c r="S689" s="0" t="s">
        <v>5206</v>
      </c>
      <c r="AC689" s="0" t="s">
        <v>5147</v>
      </c>
      <c r="AO689" s="0" t="n">
        <v>4</v>
      </c>
    </row>
    <row r="690" customFormat="false" ht="138.55" hidden="false" customHeight="false" outlineLevel="0" collapsed="false">
      <c r="A690" s="0" t="s">
        <v>5207</v>
      </c>
      <c r="B690" s="0" t="s">
        <v>5208</v>
      </c>
      <c r="C690" s="0" t="s">
        <v>264</v>
      </c>
      <c r="D690" s="3" t="s">
        <v>5209</v>
      </c>
      <c r="E690" s="2" t="n">
        <v>45803.3599513773</v>
      </c>
      <c r="F690" s="2" t="n">
        <v>45854.5763115509</v>
      </c>
      <c r="G690" s="0" t="s">
        <v>63</v>
      </c>
      <c r="I690" s="0" t="s">
        <v>79</v>
      </c>
      <c r="K690" s="0" t="n">
        <v>0</v>
      </c>
      <c r="L690" s="0" t="s">
        <v>5210</v>
      </c>
      <c r="M690" s="0" t="s">
        <v>5211</v>
      </c>
      <c r="N690" s="0" t="s">
        <v>5212</v>
      </c>
      <c r="S690" s="0" t="s">
        <v>5213</v>
      </c>
      <c r="T690" s="0" t="s">
        <v>5214</v>
      </c>
      <c r="Y690" s="0" t="s">
        <v>83</v>
      </c>
      <c r="AC690" s="0" t="s">
        <v>5147</v>
      </c>
      <c r="AG690" s="0" t="s">
        <v>5147</v>
      </c>
      <c r="AH690" s="0" t="s">
        <v>5215</v>
      </c>
      <c r="AI690" s="0" t="s">
        <v>127</v>
      </c>
      <c r="AJ690" s="0" t="s">
        <v>1930</v>
      </c>
      <c r="AK690" s="0" t="s">
        <v>4493</v>
      </c>
      <c r="AL690" s="0" t="s">
        <v>4493</v>
      </c>
      <c r="AO690" s="0" t="n">
        <v>13</v>
      </c>
      <c r="AP690" s="0" t="n">
        <v>1</v>
      </c>
      <c r="AS690" s="4" t="n">
        <f aca="false">IF(ISBLANK(AG690),"",AG690/86400000 + DATE(1970,1,1))</f>
        <v>45803.0833333333</v>
      </c>
    </row>
    <row r="691" customFormat="false" ht="15" hidden="true" customHeight="false" outlineLevel="0" collapsed="false">
      <c r="A691" s="0" t="s">
        <v>5216</v>
      </c>
      <c r="B691" s="0" t="s">
        <v>5217</v>
      </c>
      <c r="C691" s="0" t="s">
        <v>54</v>
      </c>
      <c r="E691" s="2" t="n">
        <v>45803.3347997917</v>
      </c>
      <c r="F691" s="2" t="n">
        <v>45805.0836453241</v>
      </c>
      <c r="G691" s="0" t="s">
        <v>106</v>
      </c>
      <c r="K691" s="0" t="n">
        <v>0</v>
      </c>
      <c r="L691" s="0" t="s">
        <v>5218</v>
      </c>
      <c r="M691" s="0" t="s">
        <v>5219</v>
      </c>
      <c r="N691" s="0" t="s">
        <v>5220</v>
      </c>
      <c r="S691" s="0" t="s">
        <v>5221</v>
      </c>
      <c r="U691" s="0" t="s">
        <v>5147</v>
      </c>
      <c r="Z691" s="0" t="n">
        <v>2</v>
      </c>
      <c r="AC691" s="0" t="s">
        <v>5147</v>
      </c>
      <c r="AO691" s="0" t="n">
        <v>4</v>
      </c>
    </row>
    <row r="692" customFormat="false" ht="58.4" hidden="false" customHeight="false" outlineLevel="0" collapsed="false">
      <c r="A692" s="0" t="s">
        <v>5222</v>
      </c>
      <c r="B692" s="0" t="s">
        <v>5223</v>
      </c>
      <c r="C692" s="0" t="s">
        <v>264</v>
      </c>
      <c r="D692" s="3" t="s">
        <v>5224</v>
      </c>
      <c r="E692" s="2" t="n">
        <v>45803.2799532407</v>
      </c>
      <c r="F692" s="2" t="n">
        <v>45852.2829783449</v>
      </c>
      <c r="G692" s="0" t="s">
        <v>56</v>
      </c>
      <c r="I692" s="0" t="s">
        <v>79</v>
      </c>
      <c r="K692" s="0" t="n">
        <v>1</v>
      </c>
      <c r="L692" s="0" t="s">
        <v>5225</v>
      </c>
      <c r="M692" s="0" t="s">
        <v>5226</v>
      </c>
      <c r="N692" s="0" t="s">
        <v>5227</v>
      </c>
      <c r="S692" s="0" t="s">
        <v>5228</v>
      </c>
      <c r="Y692" s="0" t="s">
        <v>83</v>
      </c>
      <c r="AB692" s="0" t="s">
        <v>4490</v>
      </c>
      <c r="AC692" s="0" t="s">
        <v>5147</v>
      </c>
      <c r="AD692" s="0" t="s">
        <v>5229</v>
      </c>
      <c r="AG692" s="0" t="s">
        <v>4481</v>
      </c>
      <c r="AH692" s="0" t="s">
        <v>5230</v>
      </c>
      <c r="AI692" s="0" t="s">
        <v>604</v>
      </c>
      <c r="AJ692" s="0" t="s">
        <v>3207</v>
      </c>
      <c r="AK692" s="0" t="s">
        <v>5164</v>
      </c>
      <c r="AL692" s="0" t="s">
        <v>3717</v>
      </c>
      <c r="AO692" s="0" t="n">
        <v>13</v>
      </c>
      <c r="AP692" s="0" t="n">
        <v>0</v>
      </c>
      <c r="AS692" s="4" t="n">
        <f aca="false">IF(ISBLANK(AG692),"",AG692/86400000 + DATE(1970,1,1))</f>
        <v>45814.0833333333</v>
      </c>
    </row>
    <row r="693" customFormat="false" ht="58.4" hidden="false" customHeight="false" outlineLevel="0" collapsed="false">
      <c r="A693" s="0" t="s">
        <v>5231</v>
      </c>
      <c r="B693" s="0" t="s">
        <v>5232</v>
      </c>
      <c r="C693" s="0" t="s">
        <v>264</v>
      </c>
      <c r="D693" s="3" t="s">
        <v>5233</v>
      </c>
      <c r="E693" s="2" t="n">
        <v>45800.5402639931</v>
      </c>
      <c r="F693" s="2" t="n">
        <v>45841.3015980556</v>
      </c>
      <c r="G693" s="0" t="s">
        <v>63</v>
      </c>
      <c r="I693" s="0" t="s">
        <v>79</v>
      </c>
      <c r="K693" s="0" t="n">
        <v>0</v>
      </c>
      <c r="L693" s="0" t="s">
        <v>5234</v>
      </c>
      <c r="M693" s="0" t="s">
        <v>5235</v>
      </c>
      <c r="N693" s="0" t="s">
        <v>5236</v>
      </c>
      <c r="S693" s="0" t="s">
        <v>5237</v>
      </c>
      <c r="Y693" s="0" t="s">
        <v>83</v>
      </c>
      <c r="AC693" s="0" t="s">
        <v>4842</v>
      </c>
      <c r="AD693" s="0" t="s">
        <v>5238</v>
      </c>
      <c r="AG693" s="0" t="s">
        <v>4169</v>
      </c>
      <c r="AH693" s="0" t="s">
        <v>5239</v>
      </c>
      <c r="AI693" s="0" t="s">
        <v>2597</v>
      </c>
      <c r="AJ693" s="0" t="s">
        <v>3581</v>
      </c>
      <c r="AK693" s="0" t="s">
        <v>4889</v>
      </c>
      <c r="AL693" s="0" t="s">
        <v>740</v>
      </c>
      <c r="AO693" s="0" t="n">
        <v>13</v>
      </c>
      <c r="AP693" s="0" t="n">
        <v>0</v>
      </c>
      <c r="AS693" s="4" t="n">
        <f aca="false">IF(ISBLANK(AG693),"",AG693/86400000 + DATE(1970,1,1))</f>
        <v>45824.0833333333</v>
      </c>
    </row>
    <row r="694" customFormat="false" ht="15" hidden="true" customHeight="false" outlineLevel="0" collapsed="false">
      <c r="A694" s="0" t="s">
        <v>5240</v>
      </c>
      <c r="B694" s="0" t="s">
        <v>5241</v>
      </c>
      <c r="C694" s="0" t="s">
        <v>54</v>
      </c>
      <c r="E694" s="2" t="n">
        <v>45800.5077752894</v>
      </c>
      <c r="F694" s="2" t="n">
        <v>45823.0835697338</v>
      </c>
      <c r="G694" s="0" t="s">
        <v>106</v>
      </c>
      <c r="K694" s="0" t="n">
        <v>0</v>
      </c>
      <c r="L694" s="0" t="s">
        <v>5242</v>
      </c>
      <c r="M694" s="0" t="s">
        <v>5243</v>
      </c>
      <c r="N694" s="0" t="s">
        <v>5244</v>
      </c>
      <c r="S694" s="0" t="s">
        <v>5245</v>
      </c>
      <c r="U694" s="0" t="s">
        <v>5246</v>
      </c>
      <c r="Z694" s="0" t="n">
        <v>0</v>
      </c>
      <c r="AC694" s="0" t="s">
        <v>4248</v>
      </c>
      <c r="AO694" s="0" t="n">
        <v>4</v>
      </c>
    </row>
    <row r="695" customFormat="false" ht="15" hidden="true" customHeight="false" outlineLevel="0" collapsed="false">
      <c r="A695" s="0" t="s">
        <v>5247</v>
      </c>
      <c r="B695" s="0" t="s">
        <v>5248</v>
      </c>
      <c r="C695" s="0" t="s">
        <v>54</v>
      </c>
      <c r="E695" s="2" t="n">
        <v>45800.4905201505</v>
      </c>
      <c r="F695" s="2" t="n">
        <v>45822.0834127199</v>
      </c>
      <c r="G695" s="0" t="s">
        <v>106</v>
      </c>
      <c r="K695" s="0" t="n">
        <v>0</v>
      </c>
      <c r="L695" s="0" t="s">
        <v>5249</v>
      </c>
      <c r="M695" s="0" t="s">
        <v>5250</v>
      </c>
      <c r="N695" s="0" t="s">
        <v>5251</v>
      </c>
      <c r="S695" s="0" t="s">
        <v>5252</v>
      </c>
      <c r="U695" s="0" t="s">
        <v>5246</v>
      </c>
      <c r="Z695" s="0" t="n">
        <v>1</v>
      </c>
      <c r="AC695" s="0" t="s">
        <v>4254</v>
      </c>
      <c r="AO695" s="0" t="n">
        <v>4</v>
      </c>
    </row>
    <row r="696" customFormat="false" ht="58.4" hidden="false" customHeight="false" outlineLevel="0" collapsed="false">
      <c r="A696" s="0" t="s">
        <v>5253</v>
      </c>
      <c r="B696" s="0" t="s">
        <v>5254</v>
      </c>
      <c r="C696" s="0" t="s">
        <v>264</v>
      </c>
      <c r="D696" s="3" t="s">
        <v>5255</v>
      </c>
      <c r="E696" s="2" t="n">
        <v>45800.4819248495</v>
      </c>
      <c r="F696" s="2" t="n">
        <v>45838.4701689236</v>
      </c>
      <c r="G696" s="0" t="s">
        <v>63</v>
      </c>
      <c r="I696" s="0" t="s">
        <v>79</v>
      </c>
      <c r="K696" s="0" t="n">
        <v>0</v>
      </c>
      <c r="L696" s="0" t="s">
        <v>5256</v>
      </c>
      <c r="M696" s="0" t="s">
        <v>5257</v>
      </c>
      <c r="N696" s="0" t="s">
        <v>5258</v>
      </c>
      <c r="S696" s="0" t="s">
        <v>5259</v>
      </c>
      <c r="U696" s="0" t="s">
        <v>5246</v>
      </c>
      <c r="Y696" s="0" t="s">
        <v>83</v>
      </c>
      <c r="AE696" s="0" t="s">
        <v>79</v>
      </c>
      <c r="AG696" s="0" t="s">
        <v>5147</v>
      </c>
      <c r="AH696" s="0" t="s">
        <v>5260</v>
      </c>
      <c r="AJ696" s="0" t="s">
        <v>4254</v>
      </c>
      <c r="AL696" s="0" t="s">
        <v>2597</v>
      </c>
      <c r="AO696" s="0" t="n">
        <v>13</v>
      </c>
      <c r="AP696" s="0" t="n">
        <v>0</v>
      </c>
      <c r="AS696" s="4" t="n">
        <f aca="false">IF(ISBLANK(AG696),"",AG696/86400000 + DATE(1970,1,1))</f>
        <v>45803.0833333333</v>
      </c>
    </row>
    <row r="697" customFormat="false" ht="15" hidden="true" customHeight="false" outlineLevel="0" collapsed="false">
      <c r="A697" s="0" t="s">
        <v>5261</v>
      </c>
      <c r="B697" s="0" t="s">
        <v>5262</v>
      </c>
      <c r="C697" s="0" t="s">
        <v>54</v>
      </c>
      <c r="E697" s="2" t="n">
        <v>45800.4425421296</v>
      </c>
      <c r="F697" s="2" t="n">
        <v>45805.0837933796</v>
      </c>
      <c r="G697" s="0" t="s">
        <v>63</v>
      </c>
      <c r="K697" s="0" t="n">
        <v>0</v>
      </c>
      <c r="L697" s="0" t="s">
        <v>5263</v>
      </c>
      <c r="M697" s="0" t="s">
        <v>5264</v>
      </c>
      <c r="N697" s="0" t="s">
        <v>5265</v>
      </c>
      <c r="S697" s="0" t="s">
        <v>5266</v>
      </c>
      <c r="AC697" s="0" t="s">
        <v>5147</v>
      </c>
      <c r="AO697" s="0" t="n">
        <v>4</v>
      </c>
    </row>
    <row r="698" customFormat="false" ht="58.4" hidden="false" customHeight="false" outlineLevel="0" collapsed="false">
      <c r="A698" s="0" t="s">
        <v>5267</v>
      </c>
      <c r="B698" s="0" t="s">
        <v>5268</v>
      </c>
      <c r="C698" s="0" t="s">
        <v>264</v>
      </c>
      <c r="D698" s="3" t="s">
        <v>5269</v>
      </c>
      <c r="E698" s="2" t="n">
        <v>45800.4167521181</v>
      </c>
      <c r="F698" s="2" t="n">
        <v>45824.4531187037</v>
      </c>
      <c r="G698" s="0" t="s">
        <v>56</v>
      </c>
      <c r="I698" s="0" t="s">
        <v>79</v>
      </c>
      <c r="K698" s="0" t="n">
        <v>0</v>
      </c>
      <c r="L698" s="0" t="s">
        <v>5270</v>
      </c>
      <c r="M698" s="0" t="s">
        <v>5271</v>
      </c>
      <c r="N698" s="0" t="s">
        <v>5272</v>
      </c>
      <c r="S698" s="0" t="s">
        <v>5273</v>
      </c>
      <c r="U698" s="0" t="s">
        <v>5246</v>
      </c>
      <c r="Y698" s="0" t="s">
        <v>83</v>
      </c>
      <c r="Z698" s="0" t="n">
        <v>5</v>
      </c>
      <c r="AD698" s="0" t="s">
        <v>5274</v>
      </c>
      <c r="AG698" s="0" t="s">
        <v>5246</v>
      </c>
      <c r="AH698" s="0" t="s">
        <v>5275</v>
      </c>
      <c r="AJ698" s="0" t="s">
        <v>4169</v>
      </c>
      <c r="AL698" s="0" t="s">
        <v>3225</v>
      </c>
      <c r="AO698" s="0" t="n">
        <v>13</v>
      </c>
      <c r="AP698" s="0" t="n">
        <v>0</v>
      </c>
      <c r="AS698" s="4" t="n">
        <f aca="false">IF(ISBLANK(AG698),"",AG698/86400000 + DATE(1970,1,1))</f>
        <v>45800.0833333333</v>
      </c>
    </row>
    <row r="699" customFormat="false" ht="15" hidden="true" customHeight="false" outlineLevel="0" collapsed="false">
      <c r="A699" s="0" t="s">
        <v>5276</v>
      </c>
      <c r="B699" s="0" t="s">
        <v>5277</v>
      </c>
      <c r="C699" s="0" t="s">
        <v>54</v>
      </c>
      <c r="E699" s="2" t="n">
        <v>45800.4093549074</v>
      </c>
      <c r="F699" s="2" t="n">
        <v>45842.0838246065</v>
      </c>
      <c r="G699" s="0" t="s">
        <v>106</v>
      </c>
      <c r="K699" s="0" t="n">
        <v>0</v>
      </c>
      <c r="L699" s="0" t="s">
        <v>5278</v>
      </c>
      <c r="M699" s="0" t="s">
        <v>5279</v>
      </c>
      <c r="N699" s="0" t="s">
        <v>5280</v>
      </c>
      <c r="S699" s="0" t="s">
        <v>5281</v>
      </c>
      <c r="U699" s="0" t="s">
        <v>5246</v>
      </c>
      <c r="Z699" s="0" t="n">
        <v>1</v>
      </c>
      <c r="AC699" s="0" t="s">
        <v>3454</v>
      </c>
      <c r="AO699" s="0" t="n">
        <v>4</v>
      </c>
    </row>
    <row r="700" customFormat="false" ht="58.4" hidden="false" customHeight="false" outlineLevel="0" collapsed="false">
      <c r="A700" s="0" t="s">
        <v>5282</v>
      </c>
      <c r="B700" s="0" t="s">
        <v>5283</v>
      </c>
      <c r="C700" s="0" t="s">
        <v>264</v>
      </c>
      <c r="D700" s="3" t="s">
        <v>5284</v>
      </c>
      <c r="E700" s="2" t="n">
        <v>45800.404028669</v>
      </c>
      <c r="F700" s="2" t="n">
        <v>45838.4748924769</v>
      </c>
      <c r="G700" s="0" t="s">
        <v>63</v>
      </c>
      <c r="I700" s="0" t="s">
        <v>79</v>
      </c>
      <c r="K700" s="0" t="n">
        <v>0</v>
      </c>
      <c r="L700" s="0" t="s">
        <v>5285</v>
      </c>
      <c r="M700" s="0" t="s">
        <v>5286</v>
      </c>
      <c r="N700" s="0" t="s">
        <v>5287</v>
      </c>
      <c r="S700" s="0" t="s">
        <v>5288</v>
      </c>
      <c r="U700" s="0" t="s">
        <v>5246</v>
      </c>
      <c r="Y700" s="0" t="s">
        <v>83</v>
      </c>
      <c r="AC700" s="0" t="s">
        <v>5147</v>
      </c>
      <c r="AE700" s="0" t="s">
        <v>79</v>
      </c>
      <c r="AG700" s="0" t="s">
        <v>5147</v>
      </c>
      <c r="AH700" s="0" t="s">
        <v>5289</v>
      </c>
      <c r="AI700" s="0" t="s">
        <v>127</v>
      </c>
      <c r="AJ700" s="0" t="s">
        <v>3847</v>
      </c>
      <c r="AK700" s="0" t="s">
        <v>2933</v>
      </c>
      <c r="AL700" s="0" t="s">
        <v>2933</v>
      </c>
      <c r="AO700" s="0" t="n">
        <v>13</v>
      </c>
      <c r="AP700" s="0" t="n">
        <v>0</v>
      </c>
      <c r="AS700" s="4" t="n">
        <f aca="false">IF(ISBLANK(AG700),"",AG700/86400000 + DATE(1970,1,1))</f>
        <v>45803.0833333333</v>
      </c>
    </row>
    <row r="701" customFormat="false" ht="58.4" hidden="false" customHeight="false" outlineLevel="0" collapsed="false">
      <c r="A701" s="0" t="s">
        <v>5290</v>
      </c>
      <c r="B701" s="0" t="s">
        <v>5291</v>
      </c>
      <c r="C701" s="0" t="s">
        <v>264</v>
      </c>
      <c r="D701" s="3" t="s">
        <v>5292</v>
      </c>
      <c r="E701" s="2" t="n">
        <v>45800.3775403472</v>
      </c>
      <c r="F701" s="2" t="n">
        <v>45846.3210664005</v>
      </c>
      <c r="G701" s="0" t="s">
        <v>56</v>
      </c>
      <c r="I701" s="0" t="s">
        <v>79</v>
      </c>
      <c r="K701" s="0" t="n">
        <v>0</v>
      </c>
      <c r="L701" s="0" t="s">
        <v>5293</v>
      </c>
      <c r="M701" s="0" t="s">
        <v>5294</v>
      </c>
      <c r="N701" s="0" t="s">
        <v>5295</v>
      </c>
      <c r="S701" s="0" t="s">
        <v>5296</v>
      </c>
      <c r="T701" s="0" t="s">
        <v>5297</v>
      </c>
      <c r="U701" s="0" t="s">
        <v>5246</v>
      </c>
      <c r="Y701" s="0" t="s">
        <v>83</v>
      </c>
      <c r="Z701" s="0" t="n">
        <v>5</v>
      </c>
      <c r="AC701" s="0" t="s">
        <v>5147</v>
      </c>
      <c r="AG701" s="0" t="s">
        <v>4107</v>
      </c>
      <c r="AH701" s="0" t="s">
        <v>5298</v>
      </c>
      <c r="AI701" s="0" t="s">
        <v>1308</v>
      </c>
      <c r="AJ701" s="0" t="s">
        <v>3207</v>
      </c>
      <c r="AO701" s="0" t="n">
        <v>13</v>
      </c>
      <c r="AP701" s="0" t="n">
        <v>1</v>
      </c>
      <c r="AS701" s="4" t="n">
        <f aca="false">IF(ISBLANK(AG701),"",AG701/86400000 + DATE(1970,1,1))</f>
        <v>45825.0833333333</v>
      </c>
    </row>
    <row r="702" customFormat="false" ht="35.5" hidden="false" customHeight="false" outlineLevel="0" collapsed="false">
      <c r="A702" s="0" t="s">
        <v>5299</v>
      </c>
      <c r="B702" s="0" t="s">
        <v>5300</v>
      </c>
      <c r="C702" s="0" t="s">
        <v>264</v>
      </c>
      <c r="D702" s="3" t="s">
        <v>5301</v>
      </c>
      <c r="E702" s="2" t="n">
        <v>45800.3566649074</v>
      </c>
      <c r="F702" s="2" t="n">
        <v>45846.3169878241</v>
      </c>
      <c r="G702" s="0" t="s">
        <v>63</v>
      </c>
      <c r="I702" s="0" t="s">
        <v>79</v>
      </c>
      <c r="K702" s="0" t="n">
        <v>0</v>
      </c>
      <c r="L702" s="0" t="s">
        <v>5302</v>
      </c>
      <c r="M702" s="0" t="s">
        <v>5303</v>
      </c>
      <c r="N702" s="0" t="s">
        <v>5304</v>
      </c>
      <c r="S702" s="0" t="s">
        <v>5305</v>
      </c>
      <c r="Y702" s="0" t="s">
        <v>83</v>
      </c>
      <c r="AC702" s="0" t="s">
        <v>5147</v>
      </c>
      <c r="AD702" s="0" t="s">
        <v>5306</v>
      </c>
      <c r="AG702" s="0" t="s">
        <v>4254</v>
      </c>
      <c r="AH702" s="0" t="s">
        <v>5307</v>
      </c>
      <c r="AI702" s="0" t="s">
        <v>2597</v>
      </c>
      <c r="AJ702" s="0" t="s">
        <v>3207</v>
      </c>
      <c r="AO702" s="0" t="n">
        <v>13</v>
      </c>
      <c r="AP702" s="0" t="n">
        <v>0</v>
      </c>
      <c r="AS702" s="4" t="n">
        <f aca="false">IF(ISBLANK(AG702),"",AG702/86400000 + DATE(1970,1,1))</f>
        <v>45820.0833333333</v>
      </c>
    </row>
    <row r="703" customFormat="false" ht="58.4" hidden="false" customHeight="false" outlineLevel="0" collapsed="false">
      <c r="A703" s="0" t="s">
        <v>5308</v>
      </c>
      <c r="B703" s="0" t="s">
        <v>5309</v>
      </c>
      <c r="C703" s="0" t="s">
        <v>264</v>
      </c>
      <c r="D703" s="3" t="s">
        <v>5310</v>
      </c>
      <c r="E703" s="2" t="n">
        <v>45800.330595544</v>
      </c>
      <c r="F703" s="2" t="n">
        <v>45854.5755422338</v>
      </c>
      <c r="G703" s="0" t="s">
        <v>56</v>
      </c>
      <c r="I703" s="0" t="s">
        <v>79</v>
      </c>
      <c r="K703" s="0" t="n">
        <v>0</v>
      </c>
      <c r="L703" s="0" t="s">
        <v>5311</v>
      </c>
      <c r="M703" s="0" t="s">
        <v>5312</v>
      </c>
      <c r="N703" s="0" t="s">
        <v>5313</v>
      </c>
      <c r="S703" s="0" t="s">
        <v>5314</v>
      </c>
      <c r="U703" s="0" t="s">
        <v>5246</v>
      </c>
      <c r="Y703" s="0" t="s">
        <v>83</v>
      </c>
      <c r="Z703" s="0" t="n">
        <v>4</v>
      </c>
      <c r="AC703" s="0" t="s">
        <v>5147</v>
      </c>
      <c r="AG703" s="0" t="s">
        <v>3207</v>
      </c>
      <c r="AH703" s="0" t="s">
        <v>5315</v>
      </c>
      <c r="AI703" s="0" t="s">
        <v>5164</v>
      </c>
      <c r="AJ703" s="0" t="s">
        <v>1930</v>
      </c>
      <c r="AK703" s="0" t="s">
        <v>4493</v>
      </c>
      <c r="AL703" s="0" t="s">
        <v>450</v>
      </c>
      <c r="AO703" s="0" t="n">
        <v>13</v>
      </c>
      <c r="AP703" s="0" t="n">
        <v>0</v>
      </c>
      <c r="AS703" s="4" t="n">
        <f aca="false">IF(ISBLANK(AG703),"",AG703/86400000 + DATE(1970,1,1))</f>
        <v>45846.0833333333</v>
      </c>
    </row>
    <row r="704" customFormat="false" ht="15" hidden="true" customHeight="false" outlineLevel="0" collapsed="false">
      <c r="A704" s="0" t="s">
        <v>5316</v>
      </c>
      <c r="B704" s="0" t="s">
        <v>5317</v>
      </c>
      <c r="C704" s="0" t="s">
        <v>54</v>
      </c>
      <c r="E704" s="2" t="n">
        <v>45800.3228139468</v>
      </c>
      <c r="F704" s="2" t="n">
        <v>45814.0837575</v>
      </c>
      <c r="G704" s="0" t="s">
        <v>63</v>
      </c>
      <c r="K704" s="0" t="n">
        <v>0</v>
      </c>
      <c r="L704" s="0" t="s">
        <v>5318</v>
      </c>
      <c r="M704" s="0" t="s">
        <v>5319</v>
      </c>
      <c r="N704" s="0" t="s">
        <v>5320</v>
      </c>
      <c r="S704" s="0" t="s">
        <v>5321</v>
      </c>
      <c r="AC704" s="0" t="s">
        <v>4653</v>
      </c>
      <c r="AO704" s="0" t="n">
        <v>4</v>
      </c>
    </row>
    <row r="705" customFormat="false" ht="15" hidden="true" customHeight="false" outlineLevel="0" collapsed="false">
      <c r="A705" s="0" t="s">
        <v>5322</v>
      </c>
      <c r="B705" s="0" t="s">
        <v>5323</v>
      </c>
      <c r="C705" s="0" t="s">
        <v>54</v>
      </c>
      <c r="E705" s="2" t="n">
        <v>45800.3178771759</v>
      </c>
      <c r="F705" s="2" t="n">
        <v>45817.2778889005</v>
      </c>
      <c r="G705" s="0" t="s">
        <v>5324</v>
      </c>
      <c r="K705" s="0" t="n">
        <v>1</v>
      </c>
      <c r="L705" s="0" t="s">
        <v>5325</v>
      </c>
      <c r="M705" s="0" t="s">
        <v>5326</v>
      </c>
      <c r="N705" s="0" t="s">
        <v>5327</v>
      </c>
      <c r="S705" s="0" t="s">
        <v>5328</v>
      </c>
      <c r="T705" s="0" t="s">
        <v>5329</v>
      </c>
      <c r="AB705" s="0" t="s">
        <v>312</v>
      </c>
      <c r="AC705" s="0" t="s">
        <v>5147</v>
      </c>
      <c r="AO705" s="0" t="n">
        <v>4</v>
      </c>
    </row>
    <row r="706" customFormat="false" ht="15" hidden="true" customHeight="false" outlineLevel="0" collapsed="false">
      <c r="A706" s="0" t="s">
        <v>5330</v>
      </c>
      <c r="B706" s="0" t="s">
        <v>5331</v>
      </c>
      <c r="C706" s="0" t="s">
        <v>54</v>
      </c>
      <c r="E706" s="2" t="n">
        <v>45800.3124377199</v>
      </c>
      <c r="F706" s="2" t="n">
        <v>45822.0834404398</v>
      </c>
      <c r="G706" s="0" t="s">
        <v>106</v>
      </c>
      <c r="K706" s="0" t="n">
        <v>2</v>
      </c>
      <c r="L706" s="0" t="s">
        <v>5332</v>
      </c>
      <c r="M706" s="0" t="s">
        <v>5333</v>
      </c>
      <c r="N706" s="0" t="s">
        <v>5334</v>
      </c>
      <c r="S706" s="0" t="s">
        <v>5335</v>
      </c>
      <c r="T706" s="0" t="s">
        <v>5336</v>
      </c>
      <c r="U706" s="0" t="s">
        <v>5246</v>
      </c>
      <c r="Z706" s="0" t="n">
        <v>0</v>
      </c>
      <c r="AC706" s="0" t="s">
        <v>4254</v>
      </c>
      <c r="AO706" s="0" t="n">
        <v>4</v>
      </c>
    </row>
    <row r="707" customFormat="false" ht="15" hidden="true" customHeight="false" outlineLevel="0" collapsed="false">
      <c r="A707" s="0" t="s">
        <v>5337</v>
      </c>
      <c r="B707" s="0" t="s">
        <v>5338</v>
      </c>
      <c r="C707" s="0" t="s">
        <v>54</v>
      </c>
      <c r="D707" s="0" t="s">
        <v>5339</v>
      </c>
      <c r="E707" s="2" t="n">
        <v>45799.5991606482</v>
      </c>
      <c r="F707" s="2" t="n">
        <v>45820.5782434375</v>
      </c>
      <c r="G707" s="0" t="s">
        <v>63</v>
      </c>
      <c r="K707" s="0" t="n">
        <v>1</v>
      </c>
      <c r="L707" s="0" t="s">
        <v>5340</v>
      </c>
      <c r="M707" s="0" t="s">
        <v>5341</v>
      </c>
      <c r="N707" s="0" t="s">
        <v>5342</v>
      </c>
      <c r="S707" s="0" t="s">
        <v>5343</v>
      </c>
      <c r="T707" s="0" t="s">
        <v>5344</v>
      </c>
      <c r="Z707" s="0" t="n">
        <v>0</v>
      </c>
      <c r="AB707" s="0" t="s">
        <v>4849</v>
      </c>
      <c r="AC707" s="0" t="s">
        <v>5147</v>
      </c>
      <c r="AO707" s="0" t="n">
        <v>4</v>
      </c>
    </row>
    <row r="708" customFormat="false" ht="15" hidden="true" customHeight="false" outlineLevel="0" collapsed="false">
      <c r="A708" s="0" t="s">
        <v>5345</v>
      </c>
      <c r="B708" s="0" t="s">
        <v>5346</v>
      </c>
      <c r="C708" s="0" t="s">
        <v>54</v>
      </c>
      <c r="E708" s="2" t="n">
        <v>45799.5797631019</v>
      </c>
      <c r="F708" s="2" t="n">
        <v>45801.0834368287</v>
      </c>
      <c r="G708" s="0" t="s">
        <v>106</v>
      </c>
      <c r="K708" s="0" t="n">
        <v>0</v>
      </c>
      <c r="L708" s="0" t="s">
        <v>5347</v>
      </c>
      <c r="M708" s="0" t="s">
        <v>5348</v>
      </c>
      <c r="N708" s="0" t="s">
        <v>5349</v>
      </c>
      <c r="S708" s="0" t="s">
        <v>5350</v>
      </c>
      <c r="U708" s="0" t="s">
        <v>5351</v>
      </c>
      <c r="Z708" s="0" t="n">
        <v>7</v>
      </c>
      <c r="AC708" s="0" t="s">
        <v>5351</v>
      </c>
      <c r="AO708" s="0" t="n">
        <v>4</v>
      </c>
    </row>
    <row r="709" customFormat="false" ht="15" hidden="true" customHeight="false" outlineLevel="0" collapsed="false">
      <c r="A709" s="0" t="s">
        <v>5352</v>
      </c>
      <c r="B709" s="0" t="s">
        <v>5353</v>
      </c>
      <c r="C709" s="0" t="s">
        <v>54</v>
      </c>
      <c r="E709" s="2" t="n">
        <v>45799.5685242014</v>
      </c>
      <c r="F709" s="2" t="n">
        <v>45801.0834013773</v>
      </c>
      <c r="G709" s="0" t="s">
        <v>106</v>
      </c>
      <c r="K709" s="0" t="n">
        <v>0</v>
      </c>
      <c r="L709" s="0" t="s">
        <v>5354</v>
      </c>
      <c r="M709" s="0" t="s">
        <v>5355</v>
      </c>
      <c r="N709" s="0" t="s">
        <v>5356</v>
      </c>
      <c r="S709" s="0" t="s">
        <v>5357</v>
      </c>
      <c r="T709" s="0" t="s">
        <v>5358</v>
      </c>
      <c r="U709" s="0" t="s">
        <v>5351</v>
      </c>
      <c r="Z709" s="0" t="n">
        <v>1</v>
      </c>
      <c r="AC709" s="0" t="s">
        <v>5351</v>
      </c>
      <c r="AO709" s="0" t="n">
        <v>4</v>
      </c>
    </row>
    <row r="710" customFormat="false" ht="15" hidden="true" customHeight="false" outlineLevel="0" collapsed="false">
      <c r="A710" s="0" t="s">
        <v>5359</v>
      </c>
      <c r="B710" s="0" t="s">
        <v>5360</v>
      </c>
      <c r="C710" s="0" t="s">
        <v>54</v>
      </c>
      <c r="E710" s="2" t="n">
        <v>45799.5623324769</v>
      </c>
      <c r="F710" s="2" t="n">
        <v>45876.3087002546</v>
      </c>
      <c r="G710" s="0" t="s">
        <v>63</v>
      </c>
      <c r="I710" s="0" t="s">
        <v>79</v>
      </c>
      <c r="K710" s="0" t="n">
        <v>0</v>
      </c>
      <c r="L710" s="0" t="s">
        <v>5361</v>
      </c>
      <c r="M710" s="0" t="s">
        <v>5362</v>
      </c>
      <c r="N710" s="0" t="s">
        <v>5363</v>
      </c>
      <c r="S710" s="0" t="s">
        <v>5364</v>
      </c>
      <c r="Y710" s="0" t="s">
        <v>83</v>
      </c>
      <c r="AC710" s="0" t="s">
        <v>5351</v>
      </c>
      <c r="AG710" s="0" t="s">
        <v>286</v>
      </c>
      <c r="AH710" s="0" t="s">
        <v>5365</v>
      </c>
      <c r="AI710" s="0" t="s">
        <v>5366</v>
      </c>
      <c r="AO710" s="0" t="n">
        <v>5</v>
      </c>
    </row>
    <row r="711" customFormat="false" ht="15" hidden="true" customHeight="false" outlineLevel="0" collapsed="false">
      <c r="A711" s="0" t="s">
        <v>5367</v>
      </c>
      <c r="B711" s="0" t="s">
        <v>5368</v>
      </c>
      <c r="C711" s="0" t="s">
        <v>54</v>
      </c>
      <c r="E711" s="2" t="n">
        <v>45799.5581853241</v>
      </c>
      <c r="F711" s="2" t="n">
        <v>45801.0837856366</v>
      </c>
      <c r="G711" s="0" t="s">
        <v>3508</v>
      </c>
      <c r="K711" s="0" t="n">
        <v>1</v>
      </c>
      <c r="L711" s="0" t="s">
        <v>5369</v>
      </c>
      <c r="M711" s="0" t="s">
        <v>5370</v>
      </c>
      <c r="N711" s="0" t="s">
        <v>5371</v>
      </c>
      <c r="S711" s="0" t="s">
        <v>5372</v>
      </c>
      <c r="AB711" s="0" t="s">
        <v>891</v>
      </c>
      <c r="AC711" s="0" t="s">
        <v>5351</v>
      </c>
      <c r="AO711" s="0" t="n">
        <v>4</v>
      </c>
    </row>
    <row r="712" customFormat="false" ht="15" hidden="true" customHeight="false" outlineLevel="0" collapsed="false">
      <c r="A712" s="0" t="s">
        <v>5373</v>
      </c>
      <c r="B712" s="0" t="s">
        <v>5374</v>
      </c>
      <c r="C712" s="0" t="s">
        <v>54</v>
      </c>
      <c r="E712" s="2" t="n">
        <v>45799.5408754398</v>
      </c>
      <c r="F712" s="2" t="n">
        <v>45834.0840595023</v>
      </c>
      <c r="G712" s="0" t="s">
        <v>56</v>
      </c>
      <c r="I712" s="0" t="s">
        <v>79</v>
      </c>
      <c r="K712" s="0" t="n">
        <v>0</v>
      </c>
      <c r="L712" s="0" t="s">
        <v>5375</v>
      </c>
      <c r="M712" s="0" t="s">
        <v>5376</v>
      </c>
      <c r="N712" s="0" t="s">
        <v>5377</v>
      </c>
      <c r="S712" s="0" t="s">
        <v>5378</v>
      </c>
      <c r="U712" s="0" t="s">
        <v>5351</v>
      </c>
      <c r="Y712" s="0" t="s">
        <v>83</v>
      </c>
      <c r="Z712" s="0" t="n">
        <v>0</v>
      </c>
      <c r="AC712" s="0" t="s">
        <v>5351</v>
      </c>
      <c r="AG712" s="0" t="s">
        <v>4254</v>
      </c>
      <c r="AH712" s="0" t="s">
        <v>5379</v>
      </c>
      <c r="AI712" s="0" t="s">
        <v>1940</v>
      </c>
      <c r="AO712" s="0" t="n">
        <v>6</v>
      </c>
    </row>
    <row r="713" customFormat="false" ht="92.75" hidden="true" customHeight="false" outlineLevel="0" collapsed="false">
      <c r="A713" s="0" t="s">
        <v>5380</v>
      </c>
      <c r="B713" s="0" t="s">
        <v>5381</v>
      </c>
      <c r="C713" s="0" t="s">
        <v>54</v>
      </c>
      <c r="D713" s="3" t="s">
        <v>5382</v>
      </c>
      <c r="E713" s="2" t="n">
        <v>45799.498529132</v>
      </c>
      <c r="F713" s="2" t="n">
        <v>45874.3795899074</v>
      </c>
      <c r="G713" s="0" t="s">
        <v>106</v>
      </c>
      <c r="I713" s="0" t="s">
        <v>79</v>
      </c>
      <c r="K713" s="0" t="n">
        <v>0</v>
      </c>
      <c r="L713" s="0" t="s">
        <v>5383</v>
      </c>
      <c r="M713" s="0" t="s">
        <v>5384</v>
      </c>
      <c r="N713" s="0" t="s">
        <v>5385</v>
      </c>
      <c r="S713" s="0" t="s">
        <v>5386</v>
      </c>
      <c r="U713" s="0" t="s">
        <v>5351</v>
      </c>
      <c r="Y713" s="0" t="s">
        <v>83</v>
      </c>
      <c r="Z713" s="0" t="n">
        <v>0</v>
      </c>
      <c r="AC713" s="0" t="s">
        <v>5351</v>
      </c>
      <c r="AD713" s="0" t="s">
        <v>5387</v>
      </c>
      <c r="AG713" s="0" t="s">
        <v>3739</v>
      </c>
      <c r="AH713" s="0" t="s">
        <v>5388</v>
      </c>
      <c r="AI713" s="0" t="s">
        <v>3716</v>
      </c>
      <c r="AO713" s="0" t="n">
        <v>10</v>
      </c>
    </row>
    <row r="714" customFormat="false" ht="15" hidden="true" customHeight="false" outlineLevel="0" collapsed="false">
      <c r="A714" s="0" t="s">
        <v>5389</v>
      </c>
      <c r="B714" s="0" t="s">
        <v>5390</v>
      </c>
      <c r="C714" s="0" t="s">
        <v>54</v>
      </c>
      <c r="E714" s="2" t="n">
        <v>45799.4729289468</v>
      </c>
      <c r="F714" s="2" t="n">
        <v>45801.0834081829</v>
      </c>
      <c r="G714" s="0" t="s">
        <v>106</v>
      </c>
      <c r="K714" s="0" t="n">
        <v>0</v>
      </c>
      <c r="L714" s="0" t="s">
        <v>5391</v>
      </c>
      <c r="M714" s="0" t="s">
        <v>5392</v>
      </c>
      <c r="N714" s="0" t="s">
        <v>5393</v>
      </c>
      <c r="S714" s="0" t="s">
        <v>5394</v>
      </c>
      <c r="U714" s="0" t="s">
        <v>5351</v>
      </c>
      <c r="Z714" s="0" t="n">
        <v>7</v>
      </c>
      <c r="AC714" s="0" t="s">
        <v>5351</v>
      </c>
      <c r="AO714" s="0" t="n">
        <v>4</v>
      </c>
    </row>
    <row r="715" customFormat="false" ht="15" hidden="true" customHeight="false" outlineLevel="0" collapsed="false">
      <c r="A715" s="0" t="s">
        <v>5395</v>
      </c>
      <c r="B715" s="0" t="s">
        <v>5396</v>
      </c>
      <c r="C715" s="0" t="s">
        <v>54</v>
      </c>
      <c r="E715" s="2" t="n">
        <v>45799.4522475579</v>
      </c>
      <c r="F715" s="2" t="n">
        <v>45806.3770529861</v>
      </c>
      <c r="G715" s="0" t="s">
        <v>5397</v>
      </c>
      <c r="K715" s="0" t="n">
        <v>1</v>
      </c>
      <c r="L715" s="0" t="s">
        <v>5398</v>
      </c>
      <c r="M715" s="0" t="s">
        <v>5399</v>
      </c>
      <c r="N715" s="0" t="s">
        <v>5400</v>
      </c>
      <c r="S715" s="0" t="s">
        <v>5401</v>
      </c>
      <c r="U715" s="0" t="s">
        <v>5351</v>
      </c>
      <c r="Z715" s="0" t="n">
        <v>2</v>
      </c>
      <c r="AB715" s="0" t="s">
        <v>842</v>
      </c>
      <c r="AC715" s="0" t="s">
        <v>5351</v>
      </c>
      <c r="AO715" s="0" t="n">
        <v>4</v>
      </c>
    </row>
    <row r="716" customFormat="false" ht="15" hidden="true" customHeight="false" outlineLevel="0" collapsed="false">
      <c r="A716" s="0" t="s">
        <v>5402</v>
      </c>
      <c r="B716" s="0" t="s">
        <v>5403</v>
      </c>
      <c r="C716" s="0" t="s">
        <v>54</v>
      </c>
      <c r="D716" s="0" t="s">
        <v>5404</v>
      </c>
      <c r="E716" s="2" t="n">
        <v>45799.4396127083</v>
      </c>
      <c r="F716" s="2" t="n">
        <v>45817.0839902894</v>
      </c>
      <c r="G716" s="0" t="s">
        <v>63</v>
      </c>
      <c r="I716" s="0" t="s">
        <v>79</v>
      </c>
      <c r="K716" s="0" t="n">
        <v>0</v>
      </c>
      <c r="L716" s="0" t="s">
        <v>5405</v>
      </c>
      <c r="M716" s="0" t="s">
        <v>5406</v>
      </c>
      <c r="N716" s="0" t="s">
        <v>5407</v>
      </c>
      <c r="S716" s="0" t="s">
        <v>5408</v>
      </c>
      <c r="Y716" s="0" t="s">
        <v>83</v>
      </c>
      <c r="AC716" s="0" t="s">
        <v>5351</v>
      </c>
      <c r="AG716" s="0" t="s">
        <v>5147</v>
      </c>
      <c r="AH716" s="0" t="s">
        <v>5409</v>
      </c>
      <c r="AI716" s="0" t="s">
        <v>894</v>
      </c>
      <c r="AO716" s="0" t="n">
        <v>6</v>
      </c>
    </row>
    <row r="717" customFormat="false" ht="58.4" hidden="false" customHeight="false" outlineLevel="0" collapsed="false">
      <c r="A717" s="0" t="s">
        <v>5410</v>
      </c>
      <c r="B717" s="0" t="s">
        <v>5411</v>
      </c>
      <c r="C717" s="0" t="s">
        <v>264</v>
      </c>
      <c r="D717" s="3" t="s">
        <v>5412</v>
      </c>
      <c r="E717" s="2" t="n">
        <v>45799.4374002546</v>
      </c>
      <c r="F717" s="2" t="n">
        <v>45838.4785369792</v>
      </c>
      <c r="G717" s="0" t="s">
        <v>56</v>
      </c>
      <c r="I717" s="0" t="s">
        <v>79</v>
      </c>
      <c r="K717" s="0" t="n">
        <v>0</v>
      </c>
      <c r="L717" s="0" t="s">
        <v>5413</v>
      </c>
      <c r="M717" s="0" t="s">
        <v>5414</v>
      </c>
      <c r="N717" s="0" t="s">
        <v>5415</v>
      </c>
      <c r="S717" s="0" t="s">
        <v>5416</v>
      </c>
      <c r="U717" s="0" t="s">
        <v>5351</v>
      </c>
      <c r="Y717" s="0" t="s">
        <v>83</v>
      </c>
      <c r="Z717" s="0" t="n">
        <v>2</v>
      </c>
      <c r="AC717" s="0" t="s">
        <v>5351</v>
      </c>
      <c r="AD717" s="0" t="s">
        <v>5417</v>
      </c>
      <c r="AE717" s="0" t="s">
        <v>79</v>
      </c>
      <c r="AG717" s="0" t="s">
        <v>4427</v>
      </c>
      <c r="AH717" s="0" t="s">
        <v>5418</v>
      </c>
      <c r="AI717" s="0" t="s">
        <v>2504</v>
      </c>
      <c r="AJ717" s="0" t="s">
        <v>3847</v>
      </c>
      <c r="AK717" s="0" t="s">
        <v>3084</v>
      </c>
      <c r="AL717" s="0" t="s">
        <v>862</v>
      </c>
      <c r="AO717" s="0" t="n">
        <v>13</v>
      </c>
      <c r="AP717" s="0" t="n">
        <v>0</v>
      </c>
      <c r="AS717" s="4" t="n">
        <f aca="false">IF(ISBLANK(AG717),"",AG717/86400000 + DATE(1970,1,1))</f>
        <v>45817.0833333333</v>
      </c>
    </row>
    <row r="718" customFormat="false" ht="15" hidden="true" customHeight="false" outlineLevel="0" collapsed="false">
      <c r="A718" s="0" t="s">
        <v>5419</v>
      </c>
      <c r="B718" s="0" t="s">
        <v>5420</v>
      </c>
      <c r="C718" s="0" t="s">
        <v>54</v>
      </c>
      <c r="E718" s="2" t="n">
        <v>45799.4359370718</v>
      </c>
      <c r="F718" s="2" t="n">
        <v>45801.0834403472</v>
      </c>
      <c r="G718" s="0" t="s">
        <v>106</v>
      </c>
      <c r="K718" s="0" t="n">
        <v>0</v>
      </c>
      <c r="L718" s="0" t="s">
        <v>5421</v>
      </c>
      <c r="M718" s="0" t="s">
        <v>5422</v>
      </c>
      <c r="N718" s="0" t="s">
        <v>5423</v>
      </c>
      <c r="S718" s="0" t="s">
        <v>5424</v>
      </c>
      <c r="Z718" s="0" t="n">
        <v>2</v>
      </c>
      <c r="AC718" s="0" t="s">
        <v>5351</v>
      </c>
      <c r="AO718" s="0" t="n">
        <v>4</v>
      </c>
    </row>
    <row r="719" customFormat="false" ht="35.5" hidden="false" customHeight="false" outlineLevel="0" collapsed="false">
      <c r="A719" s="0" t="s">
        <v>5425</v>
      </c>
      <c r="B719" s="0" t="s">
        <v>5426</v>
      </c>
      <c r="C719" s="0" t="s">
        <v>264</v>
      </c>
      <c r="D719" s="3" t="s">
        <v>5427</v>
      </c>
      <c r="E719" s="2" t="n">
        <v>45799.4323973958</v>
      </c>
      <c r="F719" s="2" t="n">
        <v>45838.4690545139</v>
      </c>
      <c r="G719" s="0" t="s">
        <v>63</v>
      </c>
      <c r="I719" s="0" t="s">
        <v>79</v>
      </c>
      <c r="K719" s="0" t="n">
        <v>1</v>
      </c>
      <c r="L719" s="0" t="s">
        <v>5428</v>
      </c>
      <c r="M719" s="0" t="s">
        <v>5429</v>
      </c>
      <c r="N719" s="0" t="s">
        <v>5430</v>
      </c>
      <c r="S719" s="0" t="s">
        <v>5431</v>
      </c>
      <c r="Y719" s="0" t="s">
        <v>83</v>
      </c>
      <c r="AB719" s="0" t="s">
        <v>4849</v>
      </c>
      <c r="AC719" s="0" t="s">
        <v>5351</v>
      </c>
      <c r="AD719" s="0" t="s">
        <v>5432</v>
      </c>
      <c r="AE719" s="0" t="s">
        <v>79</v>
      </c>
      <c r="AH719" s="0" t="s">
        <v>5433</v>
      </c>
      <c r="AJ719" s="0" t="s">
        <v>4169</v>
      </c>
      <c r="AK719" s="0" t="s">
        <v>2385</v>
      </c>
      <c r="AO719" s="0" t="n">
        <v>13</v>
      </c>
      <c r="AP719" s="0" t="n">
        <v>0</v>
      </c>
      <c r="AS719" s="4" t="str">
        <f aca="false">IF(ISBLANK(AG719),"",AG719/86400000 + DATE(1970,1,1))</f>
        <v/>
      </c>
    </row>
    <row r="720" customFormat="false" ht="58.4" hidden="false" customHeight="false" outlineLevel="0" collapsed="false">
      <c r="A720" s="0" t="s">
        <v>5434</v>
      </c>
      <c r="B720" s="0" t="s">
        <v>5435</v>
      </c>
      <c r="C720" s="0" t="s">
        <v>264</v>
      </c>
      <c r="D720" s="3" t="s">
        <v>5436</v>
      </c>
      <c r="E720" s="2" t="n">
        <v>45799.4118909028</v>
      </c>
      <c r="F720" s="2" t="n">
        <v>45854.5760257176</v>
      </c>
      <c r="G720" s="0" t="s">
        <v>56</v>
      </c>
      <c r="I720" s="0" t="s">
        <v>79</v>
      </c>
      <c r="K720" s="0" t="n">
        <v>0</v>
      </c>
      <c r="L720" s="0" t="s">
        <v>5437</v>
      </c>
      <c r="M720" s="0" t="s">
        <v>5438</v>
      </c>
      <c r="N720" s="0" t="s">
        <v>5439</v>
      </c>
      <c r="S720" s="0" t="s">
        <v>5440</v>
      </c>
      <c r="U720" s="0" t="s">
        <v>5351</v>
      </c>
      <c r="Y720" s="0" t="s">
        <v>83</v>
      </c>
      <c r="Z720" s="0" t="n">
        <v>2</v>
      </c>
      <c r="AC720" s="0" t="s">
        <v>5351</v>
      </c>
      <c r="AG720" s="0" t="s">
        <v>4107</v>
      </c>
      <c r="AH720" s="0" t="s">
        <v>5441</v>
      </c>
      <c r="AI720" s="0" t="s">
        <v>1773</v>
      </c>
      <c r="AJ720" s="0" t="s">
        <v>1930</v>
      </c>
      <c r="AK720" s="0" t="s">
        <v>5442</v>
      </c>
      <c r="AL720" s="0" t="s">
        <v>2579</v>
      </c>
      <c r="AO720" s="0" t="n">
        <v>13</v>
      </c>
      <c r="AP720" s="0" t="n">
        <v>0</v>
      </c>
      <c r="AS720" s="4" t="n">
        <f aca="false">IF(ISBLANK(AG720),"",AG720/86400000 + DATE(1970,1,1))</f>
        <v>45825.0833333333</v>
      </c>
    </row>
    <row r="721" customFormat="false" ht="127.1" hidden="false" customHeight="false" outlineLevel="0" collapsed="false">
      <c r="A721" s="0" t="s">
        <v>5443</v>
      </c>
      <c r="B721" s="0" t="s">
        <v>5444</v>
      </c>
      <c r="C721" s="0" t="s">
        <v>264</v>
      </c>
      <c r="D721" s="3" t="s">
        <v>5445</v>
      </c>
      <c r="E721" s="2" t="n">
        <v>45799.4100594676</v>
      </c>
      <c r="F721" s="2" t="n">
        <v>45881.3109972454</v>
      </c>
      <c r="G721" s="0" t="s">
        <v>106</v>
      </c>
      <c r="I721" s="0" t="s">
        <v>79</v>
      </c>
      <c r="K721" s="0" t="n">
        <v>1</v>
      </c>
      <c r="L721" s="0" t="s">
        <v>5446</v>
      </c>
      <c r="M721" s="0" t="s">
        <v>5447</v>
      </c>
      <c r="N721" s="0" t="s">
        <v>5448</v>
      </c>
      <c r="S721" s="0" t="s">
        <v>5449</v>
      </c>
      <c r="Y721" s="0" t="s">
        <v>83</v>
      </c>
      <c r="AB721" s="0" t="s">
        <v>4306</v>
      </c>
      <c r="AC721" s="0" t="s">
        <v>4677</v>
      </c>
      <c r="AD721" s="0" t="s">
        <v>5450</v>
      </c>
      <c r="AE721" s="0" t="s">
        <v>79</v>
      </c>
      <c r="AG721" s="0" t="s">
        <v>4550</v>
      </c>
      <c r="AH721" s="0" t="s">
        <v>5451</v>
      </c>
      <c r="AI721" s="0" t="s">
        <v>189</v>
      </c>
      <c r="AJ721" s="0" t="s">
        <v>3847</v>
      </c>
      <c r="AK721" s="0" t="s">
        <v>1308</v>
      </c>
      <c r="AL721" s="0" t="s">
        <v>2588</v>
      </c>
      <c r="AO721" s="0" t="n">
        <v>13</v>
      </c>
      <c r="AP721" s="0" t="n">
        <v>0</v>
      </c>
      <c r="AS721" s="4" t="n">
        <f aca="false">IF(ISBLANK(AG721),"",AG721/86400000 + DATE(1970,1,1))</f>
        <v>45813.0833333333</v>
      </c>
    </row>
    <row r="722" customFormat="false" ht="58.4" hidden="true" customHeight="false" outlineLevel="0" collapsed="false">
      <c r="A722" s="0" t="s">
        <v>5452</v>
      </c>
      <c r="B722" s="0" t="s">
        <v>5453</v>
      </c>
      <c r="C722" s="0" t="s">
        <v>54</v>
      </c>
      <c r="D722" s="3" t="s">
        <v>5454</v>
      </c>
      <c r="E722" s="2" t="n">
        <v>45799.3788224653</v>
      </c>
      <c r="F722" s="2" t="n">
        <v>45852.4181380787</v>
      </c>
      <c r="G722" s="0" t="s">
        <v>63</v>
      </c>
      <c r="I722" s="0" t="s">
        <v>79</v>
      </c>
      <c r="K722" s="0" t="n">
        <v>0</v>
      </c>
      <c r="L722" s="0" t="s">
        <v>5455</v>
      </c>
      <c r="M722" s="0" t="s">
        <v>5456</v>
      </c>
      <c r="N722" s="0" t="s">
        <v>5457</v>
      </c>
      <c r="S722" s="0" t="s">
        <v>5458</v>
      </c>
      <c r="Y722" s="0" t="s">
        <v>83</v>
      </c>
      <c r="AC722" s="0" t="s">
        <v>5351</v>
      </c>
      <c r="AG722" s="0" t="s">
        <v>4020</v>
      </c>
      <c r="AH722" s="0" t="s">
        <v>5459</v>
      </c>
      <c r="AI722" s="0" t="s">
        <v>2579</v>
      </c>
      <c r="AO722" s="0" t="n">
        <v>7</v>
      </c>
    </row>
    <row r="723" customFormat="false" ht="15" hidden="true" customHeight="false" outlineLevel="0" collapsed="false">
      <c r="A723" s="0" t="s">
        <v>5460</v>
      </c>
      <c r="B723" s="0" t="s">
        <v>5461</v>
      </c>
      <c r="C723" s="0" t="s">
        <v>54</v>
      </c>
      <c r="D723" s="0" t="s">
        <v>5462</v>
      </c>
      <c r="E723" s="2" t="n">
        <v>45799.3772768866</v>
      </c>
      <c r="F723" s="2" t="n">
        <v>45828.0836783102</v>
      </c>
      <c r="G723" s="0" t="s">
        <v>56</v>
      </c>
      <c r="I723" s="0" t="s">
        <v>79</v>
      </c>
      <c r="K723" s="0" t="n">
        <v>1</v>
      </c>
      <c r="L723" s="0" t="s">
        <v>5463</v>
      </c>
      <c r="M723" s="0" t="s">
        <v>5464</v>
      </c>
      <c r="N723" s="0" t="s">
        <v>5465</v>
      </c>
      <c r="S723" s="0" t="s">
        <v>5466</v>
      </c>
      <c r="T723" s="0" t="s">
        <v>5467</v>
      </c>
      <c r="Y723" s="0" t="s">
        <v>83</v>
      </c>
      <c r="Z723" s="0" t="n">
        <v>0</v>
      </c>
      <c r="AB723" s="0" t="s">
        <v>2852</v>
      </c>
      <c r="AC723" s="0" t="s">
        <v>5351</v>
      </c>
      <c r="AG723" s="0" t="s">
        <v>4481</v>
      </c>
      <c r="AH723" s="0" t="s">
        <v>5468</v>
      </c>
      <c r="AI723" s="0" t="s">
        <v>803</v>
      </c>
      <c r="AO723" s="0" t="n">
        <v>6</v>
      </c>
    </row>
    <row r="724" customFormat="false" ht="15" hidden="true" customHeight="false" outlineLevel="0" collapsed="false">
      <c r="A724" s="0" t="s">
        <v>5469</v>
      </c>
      <c r="B724" s="0" t="s">
        <v>5470</v>
      </c>
      <c r="C724" s="0" t="s">
        <v>54</v>
      </c>
      <c r="E724" s="2" t="n">
        <v>45799.3673117824</v>
      </c>
      <c r="F724" s="2" t="n">
        <v>45801.083803125</v>
      </c>
      <c r="G724" s="0" t="s">
        <v>106</v>
      </c>
      <c r="K724" s="0" t="n">
        <v>0</v>
      </c>
      <c r="L724" s="0" t="s">
        <v>5471</v>
      </c>
      <c r="M724" s="0" t="s">
        <v>5472</v>
      </c>
      <c r="N724" s="0" t="s">
        <v>5473</v>
      </c>
      <c r="S724" s="0" t="s">
        <v>5474</v>
      </c>
      <c r="U724" s="0" t="s">
        <v>5351</v>
      </c>
      <c r="Z724" s="0" t="n">
        <v>7</v>
      </c>
      <c r="AC724" s="0" t="s">
        <v>5351</v>
      </c>
      <c r="AO724" s="0" t="n">
        <v>4</v>
      </c>
    </row>
    <row r="725" customFormat="false" ht="172.85" hidden="false" customHeight="false" outlineLevel="0" collapsed="false">
      <c r="A725" s="0" t="s">
        <v>5475</v>
      </c>
      <c r="B725" s="0" t="s">
        <v>5476</v>
      </c>
      <c r="C725" s="0" t="s">
        <v>264</v>
      </c>
      <c r="D725" s="3" t="s">
        <v>5477</v>
      </c>
      <c r="E725" s="2" t="n">
        <v>45799.2860153935</v>
      </c>
      <c r="F725" s="2" t="n">
        <v>45852.2801838773</v>
      </c>
      <c r="G725" s="0" t="s">
        <v>56</v>
      </c>
      <c r="I725" s="0" t="s">
        <v>79</v>
      </c>
      <c r="K725" s="0" t="n">
        <v>1</v>
      </c>
      <c r="L725" s="0" t="s">
        <v>5478</v>
      </c>
      <c r="M725" s="0" t="s">
        <v>5479</v>
      </c>
      <c r="N725" s="0" t="s">
        <v>5480</v>
      </c>
      <c r="S725" s="0" t="s">
        <v>5481</v>
      </c>
      <c r="T725" s="0" t="s">
        <v>5482</v>
      </c>
      <c r="Y725" s="0" t="s">
        <v>83</v>
      </c>
      <c r="Z725" s="0" t="n">
        <v>5</v>
      </c>
      <c r="AB725" s="0" t="s">
        <v>1477</v>
      </c>
      <c r="AC725" s="0" t="s">
        <v>5351</v>
      </c>
      <c r="AD725" s="0" t="s">
        <v>5483</v>
      </c>
      <c r="AG725" s="0" t="s">
        <v>5351</v>
      </c>
      <c r="AH725" s="0" t="s">
        <v>5484</v>
      </c>
      <c r="AI725" s="0" t="s">
        <v>127</v>
      </c>
      <c r="AJ725" s="0" t="s">
        <v>3207</v>
      </c>
      <c r="AK725" s="0" t="s">
        <v>4133</v>
      </c>
      <c r="AL725" s="0" t="s">
        <v>4133</v>
      </c>
      <c r="AO725" s="0" t="n">
        <v>13</v>
      </c>
      <c r="AP725" s="0" t="n">
        <v>0</v>
      </c>
      <c r="AS725" s="4" t="n">
        <f aca="false">IF(ISBLANK(AG725),"",AG725/86400000 + DATE(1970,1,1))</f>
        <v>45799.0833333333</v>
      </c>
    </row>
    <row r="726" customFormat="false" ht="15" hidden="true" customHeight="false" outlineLevel="0" collapsed="false">
      <c r="A726" s="0" t="s">
        <v>5485</v>
      </c>
      <c r="B726" s="0" t="s">
        <v>5486</v>
      </c>
      <c r="C726" s="0" t="s">
        <v>54</v>
      </c>
      <c r="E726" s="2" t="n">
        <v>45798.568128044</v>
      </c>
      <c r="F726" s="2" t="n">
        <v>45870.0854633218</v>
      </c>
      <c r="G726" s="0" t="s">
        <v>106</v>
      </c>
      <c r="I726" s="0" t="s">
        <v>79</v>
      </c>
      <c r="K726" s="0" t="n">
        <v>0</v>
      </c>
      <c r="L726" s="0" t="s">
        <v>5487</v>
      </c>
      <c r="M726" s="0" t="s">
        <v>5488</v>
      </c>
      <c r="N726" s="0" t="s">
        <v>5489</v>
      </c>
      <c r="S726" s="0" t="s">
        <v>5490</v>
      </c>
      <c r="U726" s="0" t="s">
        <v>3159</v>
      </c>
      <c r="Y726" s="0" t="s">
        <v>83</v>
      </c>
      <c r="Z726" s="0" t="n">
        <v>7</v>
      </c>
      <c r="AC726" s="0" t="s">
        <v>3159</v>
      </c>
      <c r="AG726" s="0" t="s">
        <v>1595</v>
      </c>
      <c r="AH726" s="0" t="s">
        <v>5491</v>
      </c>
      <c r="AI726" s="0" t="s">
        <v>5492</v>
      </c>
      <c r="AO726" s="0" t="n">
        <v>6</v>
      </c>
    </row>
    <row r="727" customFormat="false" ht="81.3" hidden="false" customHeight="false" outlineLevel="0" collapsed="false">
      <c r="A727" s="0" t="s">
        <v>5493</v>
      </c>
      <c r="B727" s="0" t="s">
        <v>5494</v>
      </c>
      <c r="C727" s="0" t="s">
        <v>264</v>
      </c>
      <c r="D727" s="3" t="s">
        <v>5495</v>
      </c>
      <c r="E727" s="2" t="n">
        <v>45798.5471888889</v>
      </c>
      <c r="F727" s="2" t="n">
        <v>45881.3092155208</v>
      </c>
      <c r="G727" s="0" t="s">
        <v>106</v>
      </c>
      <c r="I727" s="0" t="s">
        <v>79</v>
      </c>
      <c r="K727" s="0" t="n">
        <v>0</v>
      </c>
      <c r="L727" s="0" t="s">
        <v>5496</v>
      </c>
      <c r="M727" s="0" t="s">
        <v>5497</v>
      </c>
      <c r="N727" s="0" t="s">
        <v>5498</v>
      </c>
      <c r="S727" s="0" t="s">
        <v>5499</v>
      </c>
      <c r="U727" s="0" t="s">
        <v>3159</v>
      </c>
      <c r="Y727" s="0" t="s">
        <v>83</v>
      </c>
      <c r="Z727" s="0" t="n">
        <v>5</v>
      </c>
      <c r="AC727" s="0" t="s">
        <v>4653</v>
      </c>
      <c r="AD727" s="0" t="s">
        <v>5500</v>
      </c>
      <c r="AE727" s="0" t="s">
        <v>79</v>
      </c>
      <c r="AG727" s="0" t="s">
        <v>4481</v>
      </c>
      <c r="AH727" s="0" t="s">
        <v>5501</v>
      </c>
      <c r="AI727" s="0" t="s">
        <v>189</v>
      </c>
      <c r="AJ727" s="0" t="s">
        <v>3847</v>
      </c>
      <c r="AK727" s="0" t="s">
        <v>1940</v>
      </c>
      <c r="AL727" s="0" t="s">
        <v>999</v>
      </c>
      <c r="AO727" s="0" t="n">
        <v>13</v>
      </c>
      <c r="AP727" s="0" t="n">
        <v>0</v>
      </c>
      <c r="AS727" s="4" t="n">
        <f aca="false">IF(ISBLANK(AG727),"",AG727/86400000 + DATE(1970,1,1))</f>
        <v>45814.0833333333</v>
      </c>
    </row>
    <row r="728" customFormat="false" ht="15" hidden="true" customHeight="false" outlineLevel="0" collapsed="false">
      <c r="A728" s="0" t="s">
        <v>5502</v>
      </c>
      <c r="B728" s="0" t="s">
        <v>5503</v>
      </c>
      <c r="C728" s="0" t="s">
        <v>54</v>
      </c>
      <c r="E728" s="2" t="n">
        <v>45798.5436935185</v>
      </c>
      <c r="F728" s="2" t="n">
        <v>45820.2749151157</v>
      </c>
      <c r="G728" s="0" t="s">
        <v>5050</v>
      </c>
      <c r="K728" s="0" t="n">
        <v>0</v>
      </c>
      <c r="L728" s="0" t="s">
        <v>5504</v>
      </c>
      <c r="M728" s="0" t="s">
        <v>5505</v>
      </c>
      <c r="N728" s="0" t="s">
        <v>5506</v>
      </c>
      <c r="S728" s="0" t="s">
        <v>5507</v>
      </c>
      <c r="U728" s="0" t="s">
        <v>3159</v>
      </c>
      <c r="Z728" s="0" t="n">
        <v>2</v>
      </c>
      <c r="AC728" s="0" t="s">
        <v>3159</v>
      </c>
      <c r="AO728" s="0" t="n">
        <v>4</v>
      </c>
    </row>
    <row r="729" customFormat="false" ht="15" hidden="true" customHeight="false" outlineLevel="0" collapsed="false">
      <c r="A729" s="0" t="s">
        <v>5508</v>
      </c>
      <c r="B729" s="0" t="s">
        <v>5509</v>
      </c>
      <c r="C729" s="0" t="s">
        <v>54</v>
      </c>
      <c r="E729" s="2" t="n">
        <v>45798.5367625463</v>
      </c>
      <c r="F729" s="2" t="n">
        <v>45800.0840512731</v>
      </c>
      <c r="G729" s="0" t="s">
        <v>56</v>
      </c>
      <c r="K729" s="0" t="n">
        <v>0</v>
      </c>
      <c r="L729" s="0" t="s">
        <v>5510</v>
      </c>
      <c r="M729" s="0" t="s">
        <v>5511</v>
      </c>
      <c r="N729" s="0" t="s">
        <v>5512</v>
      </c>
      <c r="S729" s="0" t="s">
        <v>5513</v>
      </c>
      <c r="U729" s="0" t="s">
        <v>3159</v>
      </c>
      <c r="Z729" s="0" t="n">
        <v>5</v>
      </c>
      <c r="AC729" s="0" t="s">
        <v>3159</v>
      </c>
      <c r="AO729" s="0" t="n">
        <v>4</v>
      </c>
    </row>
    <row r="730" customFormat="false" ht="35.5" hidden="true" customHeight="false" outlineLevel="0" collapsed="false">
      <c r="A730" s="0" t="s">
        <v>5514</v>
      </c>
      <c r="B730" s="0" t="s">
        <v>5368</v>
      </c>
      <c r="C730" s="0" t="s">
        <v>54</v>
      </c>
      <c r="D730" s="3" t="s">
        <v>5515</v>
      </c>
      <c r="E730" s="2" t="n">
        <v>45798.5367464931</v>
      </c>
      <c r="F730" s="2" t="n">
        <v>45828.3059146759</v>
      </c>
      <c r="G730" s="0" t="s">
        <v>719</v>
      </c>
      <c r="K730" s="0" t="n">
        <v>1</v>
      </c>
      <c r="L730" s="0" t="s">
        <v>5516</v>
      </c>
      <c r="M730" s="0" t="s">
        <v>5370</v>
      </c>
      <c r="N730" s="0" t="s">
        <v>5371</v>
      </c>
      <c r="S730" s="0" t="s">
        <v>5372</v>
      </c>
      <c r="T730" s="0" t="s">
        <v>5517</v>
      </c>
      <c r="U730" s="0" t="s">
        <v>4687</v>
      </c>
      <c r="Z730" s="0" t="n">
        <v>2</v>
      </c>
      <c r="AB730" s="0" t="s">
        <v>891</v>
      </c>
      <c r="AC730" s="0" t="s">
        <v>3159</v>
      </c>
      <c r="AO730" s="0" t="n">
        <v>4</v>
      </c>
    </row>
    <row r="731" customFormat="false" ht="58.4" hidden="false" customHeight="false" outlineLevel="0" collapsed="false">
      <c r="A731" s="0" t="s">
        <v>5518</v>
      </c>
      <c r="B731" s="0" t="s">
        <v>5519</v>
      </c>
      <c r="C731" s="0" t="s">
        <v>264</v>
      </c>
      <c r="D731" s="3" t="s">
        <v>5520</v>
      </c>
      <c r="E731" s="2" t="n">
        <v>45798.5273293403</v>
      </c>
      <c r="F731" s="2" t="n">
        <v>45838.4777646412</v>
      </c>
      <c r="G731" s="0" t="s">
        <v>56</v>
      </c>
      <c r="I731" s="0" t="s">
        <v>79</v>
      </c>
      <c r="K731" s="0" t="n">
        <v>0</v>
      </c>
      <c r="L731" s="0" t="s">
        <v>5521</v>
      </c>
      <c r="M731" s="0" t="s">
        <v>5522</v>
      </c>
      <c r="N731" s="0" t="s">
        <v>5523</v>
      </c>
      <c r="S731" s="0" t="s">
        <v>5524</v>
      </c>
      <c r="T731" s="0" t="s">
        <v>5525</v>
      </c>
      <c r="U731" s="0" t="s">
        <v>3159</v>
      </c>
      <c r="Y731" s="0" t="s">
        <v>83</v>
      </c>
      <c r="Z731" s="0" t="n">
        <v>2</v>
      </c>
      <c r="AC731" s="0" t="s">
        <v>3159</v>
      </c>
      <c r="AD731" s="0" t="s">
        <v>5526</v>
      </c>
      <c r="AE731" s="0" t="s">
        <v>79</v>
      </c>
      <c r="AH731" s="0" t="s">
        <v>5527</v>
      </c>
      <c r="AJ731" s="0" t="s">
        <v>4481</v>
      </c>
      <c r="AK731" s="0" t="s">
        <v>862</v>
      </c>
      <c r="AO731" s="0" t="n">
        <v>13</v>
      </c>
      <c r="AP731" s="0" t="n">
        <v>0</v>
      </c>
      <c r="AS731" s="4" t="str">
        <f aca="false">IF(ISBLANK(AG731),"",AG731/86400000 + DATE(1970,1,1))</f>
        <v/>
      </c>
    </row>
    <row r="732" customFormat="false" ht="15" hidden="true" customHeight="false" outlineLevel="0" collapsed="false">
      <c r="A732" s="0" t="s">
        <v>5528</v>
      </c>
      <c r="B732" s="0" t="s">
        <v>5529</v>
      </c>
      <c r="C732" s="0" t="s">
        <v>54</v>
      </c>
      <c r="D732" s="0" t="s">
        <v>2626</v>
      </c>
      <c r="E732" s="2" t="n">
        <v>45798.5130995486</v>
      </c>
      <c r="F732" s="2" t="n">
        <v>45870.4844776968</v>
      </c>
      <c r="G732" s="0" t="s">
        <v>106</v>
      </c>
      <c r="K732" s="0" t="n">
        <v>0</v>
      </c>
      <c r="L732" s="0" t="s">
        <v>5530</v>
      </c>
      <c r="M732" s="0" t="s">
        <v>5531</v>
      </c>
      <c r="N732" s="0" t="s">
        <v>5532</v>
      </c>
      <c r="S732" s="0" t="s">
        <v>5533</v>
      </c>
      <c r="U732" s="0" t="s">
        <v>3159</v>
      </c>
      <c r="Z732" s="0" t="n">
        <v>2</v>
      </c>
      <c r="AC732" s="0" t="s">
        <v>784</v>
      </c>
      <c r="AO732" s="0" t="n">
        <v>4</v>
      </c>
    </row>
    <row r="733" customFormat="false" ht="15" hidden="true" customHeight="false" outlineLevel="0" collapsed="false">
      <c r="A733" s="0" t="s">
        <v>5534</v>
      </c>
      <c r="B733" s="0" t="s">
        <v>5535</v>
      </c>
      <c r="C733" s="0" t="s">
        <v>54</v>
      </c>
      <c r="D733" s="0" t="s">
        <v>5536</v>
      </c>
      <c r="E733" s="2" t="n">
        <v>45798.4913641551</v>
      </c>
      <c r="F733" s="2" t="n">
        <v>45813.5504268634</v>
      </c>
      <c r="G733" s="0" t="s">
        <v>56</v>
      </c>
      <c r="K733" s="0" t="n">
        <v>0</v>
      </c>
      <c r="L733" s="0" t="s">
        <v>5537</v>
      </c>
      <c r="M733" s="0" t="s">
        <v>5538</v>
      </c>
      <c r="N733" s="0" t="s">
        <v>5539</v>
      </c>
      <c r="S733" s="0" t="s">
        <v>5540</v>
      </c>
      <c r="U733" s="0" t="s">
        <v>3159</v>
      </c>
      <c r="Z733" s="0" t="n">
        <v>8</v>
      </c>
      <c r="AC733" s="0" t="s">
        <v>3159</v>
      </c>
      <c r="AO733" s="0" t="n">
        <v>4</v>
      </c>
    </row>
    <row r="734" customFormat="false" ht="15" hidden="true" customHeight="false" outlineLevel="0" collapsed="false">
      <c r="A734" s="0" t="s">
        <v>5541</v>
      </c>
      <c r="B734" s="0" t="s">
        <v>5542</v>
      </c>
      <c r="C734" s="0" t="s">
        <v>54</v>
      </c>
      <c r="E734" s="2" t="n">
        <v>45798.4623043056</v>
      </c>
      <c r="F734" s="2" t="n">
        <v>45800.0840117593</v>
      </c>
      <c r="G734" s="0" t="s">
        <v>63</v>
      </c>
      <c r="K734" s="0" t="n">
        <v>0</v>
      </c>
      <c r="L734" s="0" t="s">
        <v>5543</v>
      </c>
      <c r="M734" s="0" t="s">
        <v>5544</v>
      </c>
      <c r="N734" s="0" t="s">
        <v>5545</v>
      </c>
      <c r="S734" s="0" t="s">
        <v>5546</v>
      </c>
      <c r="AC734" s="0" t="s">
        <v>3159</v>
      </c>
      <c r="AO734" s="0" t="n">
        <v>4</v>
      </c>
    </row>
    <row r="735" customFormat="false" ht="46.95" hidden="false" customHeight="false" outlineLevel="0" collapsed="false">
      <c r="A735" s="0" t="s">
        <v>5547</v>
      </c>
      <c r="B735" s="0" t="s">
        <v>5548</v>
      </c>
      <c r="C735" s="0" t="s">
        <v>264</v>
      </c>
      <c r="D735" s="3" t="s">
        <v>5549</v>
      </c>
      <c r="E735" s="2" t="n">
        <v>45798.458556007</v>
      </c>
      <c r="F735" s="2" t="n">
        <v>45838.4756625926</v>
      </c>
      <c r="G735" s="0" t="s">
        <v>63</v>
      </c>
      <c r="I735" s="0" t="s">
        <v>79</v>
      </c>
      <c r="K735" s="0" t="n">
        <v>0</v>
      </c>
      <c r="L735" s="0" t="s">
        <v>5550</v>
      </c>
      <c r="M735" s="0" t="s">
        <v>5551</v>
      </c>
      <c r="N735" s="0" t="s">
        <v>5552</v>
      </c>
      <c r="S735" s="0" t="s">
        <v>5553</v>
      </c>
      <c r="Y735" s="0" t="s">
        <v>83</v>
      </c>
      <c r="AC735" s="0" t="s">
        <v>3159</v>
      </c>
      <c r="AD735" s="0" t="s">
        <v>5554</v>
      </c>
      <c r="AE735" s="0" t="s">
        <v>79</v>
      </c>
      <c r="AG735" s="0" t="s">
        <v>3159</v>
      </c>
      <c r="AH735" s="0" t="s">
        <v>5555</v>
      </c>
      <c r="AI735" s="0" t="s">
        <v>127</v>
      </c>
      <c r="AJ735" s="0" t="s">
        <v>4864</v>
      </c>
      <c r="AK735" s="0" t="s">
        <v>450</v>
      </c>
      <c r="AL735" s="0" t="s">
        <v>450</v>
      </c>
      <c r="AO735" s="0" t="n">
        <v>13</v>
      </c>
      <c r="AP735" s="0" t="n">
        <v>0</v>
      </c>
      <c r="AS735" s="4" t="n">
        <f aca="false">IF(ISBLANK(AG735),"",AG735/86400000 + DATE(1970,1,1))</f>
        <v>45798.0833333333</v>
      </c>
    </row>
    <row r="736" customFormat="false" ht="58.4" hidden="false" customHeight="false" outlineLevel="0" collapsed="false">
      <c r="A736" s="0" t="s">
        <v>5556</v>
      </c>
      <c r="B736" s="0" t="s">
        <v>5557</v>
      </c>
      <c r="C736" s="0" t="s">
        <v>264</v>
      </c>
      <c r="D736" s="3" t="s">
        <v>5558</v>
      </c>
      <c r="E736" s="2" t="n">
        <v>45798.4368331944</v>
      </c>
      <c r="F736" s="2" t="n">
        <v>45824.4548446181</v>
      </c>
      <c r="G736" s="0" t="s">
        <v>56</v>
      </c>
      <c r="I736" s="0" t="s">
        <v>79</v>
      </c>
      <c r="K736" s="0" t="n">
        <v>2</v>
      </c>
      <c r="L736" s="0" t="s">
        <v>5559</v>
      </c>
      <c r="M736" s="0" t="s">
        <v>5560</v>
      </c>
      <c r="N736" s="0" t="s">
        <v>5561</v>
      </c>
      <c r="S736" s="0" t="s">
        <v>5562</v>
      </c>
      <c r="U736" s="0" t="s">
        <v>3159</v>
      </c>
      <c r="Y736" s="0" t="s">
        <v>83</v>
      </c>
      <c r="Z736" s="0" t="n">
        <v>4</v>
      </c>
      <c r="AC736" s="0" t="s">
        <v>3159</v>
      </c>
      <c r="AD736" s="0" t="s">
        <v>5563</v>
      </c>
      <c r="AG736" s="0" t="s">
        <v>3159</v>
      </c>
      <c r="AH736" s="0" t="s">
        <v>5564</v>
      </c>
      <c r="AI736" s="0" t="s">
        <v>127</v>
      </c>
      <c r="AJ736" s="0" t="s">
        <v>4169</v>
      </c>
      <c r="AK736" s="0" t="s">
        <v>1773</v>
      </c>
      <c r="AL736" s="0" t="s">
        <v>1773</v>
      </c>
      <c r="AM736" s="0" t="s">
        <v>5565</v>
      </c>
      <c r="AO736" s="0" t="n">
        <v>13</v>
      </c>
      <c r="AP736" s="0" t="n">
        <v>0</v>
      </c>
      <c r="AS736" s="4" t="n">
        <f aca="false">IF(ISBLANK(AG736),"",AG736/86400000 + DATE(1970,1,1))</f>
        <v>45798.0833333333</v>
      </c>
    </row>
    <row r="737" customFormat="false" ht="35.5" hidden="false" customHeight="false" outlineLevel="0" collapsed="false">
      <c r="A737" s="0" t="s">
        <v>5566</v>
      </c>
      <c r="B737" s="0" t="s">
        <v>5567</v>
      </c>
      <c r="C737" s="0" t="s">
        <v>264</v>
      </c>
      <c r="D737" s="3" t="s">
        <v>5568</v>
      </c>
      <c r="E737" s="2" t="n">
        <v>45798.4257654745</v>
      </c>
      <c r="F737" s="2" t="n">
        <v>45870.5631487153</v>
      </c>
      <c r="G737" s="0" t="s">
        <v>56</v>
      </c>
      <c r="I737" s="0" t="s">
        <v>79</v>
      </c>
      <c r="K737" s="0" t="n">
        <v>0</v>
      </c>
      <c r="L737" s="0" t="s">
        <v>5569</v>
      </c>
      <c r="M737" s="0" t="s">
        <v>5570</v>
      </c>
      <c r="N737" s="0" t="s">
        <v>5571</v>
      </c>
      <c r="S737" s="0" t="s">
        <v>5572</v>
      </c>
      <c r="U737" s="0" t="s">
        <v>3159</v>
      </c>
      <c r="Y737" s="0" t="s">
        <v>83</v>
      </c>
      <c r="Z737" s="0" t="n">
        <v>3</v>
      </c>
      <c r="AC737" s="0" t="s">
        <v>3159</v>
      </c>
      <c r="AD737" s="0" t="s">
        <v>5573</v>
      </c>
      <c r="AG737" s="0" t="s">
        <v>4925</v>
      </c>
      <c r="AH737" s="0" t="s">
        <v>5574</v>
      </c>
      <c r="AI737" s="0" t="s">
        <v>871</v>
      </c>
      <c r="AJ737" s="0" t="s">
        <v>3207</v>
      </c>
      <c r="AK737" s="0" t="s">
        <v>5575</v>
      </c>
      <c r="AL737" s="0" t="s">
        <v>5576</v>
      </c>
      <c r="AO737" s="0" t="n">
        <v>13</v>
      </c>
      <c r="AP737" s="0" t="n">
        <v>0</v>
      </c>
      <c r="AS737" s="4" t="n">
        <f aca="false">IF(ISBLANK(AG737),"",AG737/86400000 + DATE(1970,1,1))</f>
        <v>45805.0833333333</v>
      </c>
    </row>
    <row r="738" customFormat="false" ht="35.5" hidden="false" customHeight="false" outlineLevel="0" collapsed="false">
      <c r="A738" s="0" t="s">
        <v>5577</v>
      </c>
      <c r="B738" s="0" t="s">
        <v>5578</v>
      </c>
      <c r="C738" s="0" t="s">
        <v>264</v>
      </c>
      <c r="D738" s="3" t="s">
        <v>5579</v>
      </c>
      <c r="E738" s="2" t="n">
        <v>45798.4141838079</v>
      </c>
      <c r="F738" s="2" t="n">
        <v>45841.3009304977</v>
      </c>
      <c r="G738" s="0" t="s">
        <v>5021</v>
      </c>
      <c r="I738" s="0" t="s">
        <v>79</v>
      </c>
      <c r="K738" s="0" t="n">
        <v>0</v>
      </c>
      <c r="L738" s="0" t="s">
        <v>5580</v>
      </c>
      <c r="M738" s="0" t="s">
        <v>5581</v>
      </c>
      <c r="N738" s="0" t="s">
        <v>5582</v>
      </c>
      <c r="S738" s="0" t="s">
        <v>5583</v>
      </c>
      <c r="U738" s="0" t="s">
        <v>3159</v>
      </c>
      <c r="Y738" s="0" t="s">
        <v>83</v>
      </c>
      <c r="AC738" s="0" t="s">
        <v>4254</v>
      </c>
      <c r="AG738" s="0" t="s">
        <v>4169</v>
      </c>
      <c r="AH738" s="0" t="s">
        <v>5584</v>
      </c>
      <c r="AI738" s="0" t="s">
        <v>894</v>
      </c>
      <c r="AJ738" s="0" t="s">
        <v>3581</v>
      </c>
      <c r="AK738" s="0" t="s">
        <v>2504</v>
      </c>
      <c r="AL738" s="0" t="s">
        <v>740</v>
      </c>
      <c r="AO738" s="0" t="n">
        <v>13</v>
      </c>
      <c r="AP738" s="0" t="n">
        <v>0</v>
      </c>
      <c r="AS738" s="4" t="n">
        <f aca="false">IF(ISBLANK(AG738),"",AG738/86400000 + DATE(1970,1,1))</f>
        <v>45824.0833333333</v>
      </c>
    </row>
    <row r="739" customFormat="false" ht="58.4" hidden="false" customHeight="false" outlineLevel="0" collapsed="false">
      <c r="A739" s="0" t="s">
        <v>5585</v>
      </c>
      <c r="B739" s="0" t="s">
        <v>5586</v>
      </c>
      <c r="C739" s="0" t="s">
        <v>264</v>
      </c>
      <c r="D739" s="3" t="s">
        <v>5587</v>
      </c>
      <c r="E739" s="2" t="n">
        <v>45798.3664520023</v>
      </c>
      <c r="F739" s="2" t="n">
        <v>45838.4732553935</v>
      </c>
      <c r="G739" s="0" t="s">
        <v>5050</v>
      </c>
      <c r="I739" s="0" t="s">
        <v>79</v>
      </c>
      <c r="K739" s="0" t="n">
        <v>0</v>
      </c>
      <c r="L739" s="0" t="s">
        <v>5588</v>
      </c>
      <c r="M739" s="0" t="s">
        <v>5589</v>
      </c>
      <c r="N739" s="0" t="s">
        <v>5590</v>
      </c>
      <c r="S739" s="0" t="s">
        <v>5591</v>
      </c>
      <c r="U739" s="0" t="s">
        <v>3159</v>
      </c>
      <c r="Y739" s="0" t="s">
        <v>83</v>
      </c>
      <c r="AC739" s="0" t="s">
        <v>3159</v>
      </c>
      <c r="AE739" s="0" t="s">
        <v>79</v>
      </c>
      <c r="AG739" s="0" t="s">
        <v>3159</v>
      </c>
      <c r="AH739" s="0" t="s">
        <v>5592</v>
      </c>
      <c r="AI739" s="0" t="s">
        <v>127</v>
      </c>
      <c r="AJ739" s="0" t="s">
        <v>4864</v>
      </c>
      <c r="AK739" s="0" t="s">
        <v>450</v>
      </c>
      <c r="AL739" s="0" t="s">
        <v>450</v>
      </c>
      <c r="AO739" s="0" t="n">
        <v>13</v>
      </c>
      <c r="AP739" s="0" t="n">
        <v>1</v>
      </c>
      <c r="AS739" s="4" t="n">
        <f aca="false">IF(ISBLANK(AG739),"",AG739/86400000 + DATE(1970,1,1))</f>
        <v>45798.0833333333</v>
      </c>
    </row>
    <row r="740" customFormat="false" ht="127.1" hidden="false" customHeight="false" outlineLevel="0" collapsed="false">
      <c r="A740" s="0" t="s">
        <v>5593</v>
      </c>
      <c r="B740" s="0" t="s">
        <v>5594</v>
      </c>
      <c r="C740" s="0" t="s">
        <v>264</v>
      </c>
      <c r="D740" s="3" t="s">
        <v>5595</v>
      </c>
      <c r="E740" s="2" t="n">
        <v>45798.3057423843</v>
      </c>
      <c r="F740" s="2" t="n">
        <v>45881.308498669</v>
      </c>
      <c r="G740" s="0" t="s">
        <v>106</v>
      </c>
      <c r="I740" s="0" t="s">
        <v>79</v>
      </c>
      <c r="L740" s="0" t="s">
        <v>5596</v>
      </c>
      <c r="M740" s="0" t="s">
        <v>5597</v>
      </c>
      <c r="N740" s="0" t="s">
        <v>5598</v>
      </c>
      <c r="S740" s="0" t="s">
        <v>5599</v>
      </c>
      <c r="Y740" s="0" t="s">
        <v>83</v>
      </c>
      <c r="AC740" s="0" t="s">
        <v>5033</v>
      </c>
      <c r="AD740" s="0" t="s">
        <v>5600</v>
      </c>
      <c r="AG740" s="0" t="s">
        <v>5033</v>
      </c>
      <c r="AH740" s="0" t="s">
        <v>5601</v>
      </c>
      <c r="AI740" s="0" t="s">
        <v>127</v>
      </c>
      <c r="AJ740" s="0" t="s">
        <v>3581</v>
      </c>
      <c r="AK740" s="0" t="s">
        <v>3084</v>
      </c>
      <c r="AL740" s="0" t="s">
        <v>3084</v>
      </c>
      <c r="AO740" s="0" t="n">
        <v>13</v>
      </c>
      <c r="AP740" s="0" t="n">
        <v>1</v>
      </c>
      <c r="AS740" s="4" t="n">
        <f aca="false">IF(ISBLANK(AG740),"",AG740/86400000 + DATE(1970,1,1))</f>
        <v>45804.0833333333</v>
      </c>
    </row>
    <row r="741" customFormat="false" ht="115.65" hidden="false" customHeight="false" outlineLevel="0" collapsed="false">
      <c r="A741" s="0" t="s">
        <v>5602</v>
      </c>
      <c r="B741" s="0" t="s">
        <v>5603</v>
      </c>
      <c r="C741" s="0" t="s">
        <v>264</v>
      </c>
      <c r="D741" s="3" t="s">
        <v>5604</v>
      </c>
      <c r="E741" s="2" t="n">
        <v>45797.8469230208</v>
      </c>
      <c r="F741" s="2" t="n">
        <v>45854.5737951505</v>
      </c>
      <c r="G741" s="0" t="s">
        <v>63</v>
      </c>
      <c r="I741" s="0" t="s">
        <v>79</v>
      </c>
      <c r="L741" s="0" t="s">
        <v>5605</v>
      </c>
      <c r="M741" s="0" t="s">
        <v>5606</v>
      </c>
      <c r="N741" s="0" t="s">
        <v>5607</v>
      </c>
      <c r="S741" s="0" t="s">
        <v>5608</v>
      </c>
      <c r="Y741" s="0" t="s">
        <v>83</v>
      </c>
      <c r="AC741" s="0" t="s">
        <v>5351</v>
      </c>
      <c r="AG741" s="0" t="s">
        <v>5609</v>
      </c>
      <c r="AH741" s="0" t="s">
        <v>5610</v>
      </c>
      <c r="AI741" s="0" t="s">
        <v>189</v>
      </c>
      <c r="AJ741" s="0" t="s">
        <v>1930</v>
      </c>
      <c r="AO741" s="0" t="n">
        <v>13</v>
      </c>
      <c r="AP741" s="0" t="n">
        <v>0</v>
      </c>
      <c r="AS741" s="4" t="n">
        <f aca="false">IF(ISBLANK(AG741),"",AG741/86400000 + DATE(1970,1,1))</f>
        <v>45801.0833333333</v>
      </c>
    </row>
    <row r="742" customFormat="false" ht="58.4" hidden="false" customHeight="false" outlineLevel="0" collapsed="false">
      <c r="A742" s="0" t="s">
        <v>5611</v>
      </c>
      <c r="B742" s="0" t="s">
        <v>5612</v>
      </c>
      <c r="C742" s="0" t="s">
        <v>264</v>
      </c>
      <c r="D742" s="3" t="s">
        <v>5613</v>
      </c>
      <c r="E742" s="2" t="n">
        <v>45797.4910286227</v>
      </c>
      <c r="F742" s="2" t="n">
        <v>45838.4758659838</v>
      </c>
      <c r="G742" s="0" t="s">
        <v>63</v>
      </c>
      <c r="I742" s="0" t="s">
        <v>79</v>
      </c>
      <c r="L742" s="0" t="s">
        <v>5614</v>
      </c>
      <c r="M742" s="0" t="s">
        <v>5615</v>
      </c>
      <c r="N742" s="0" t="s">
        <v>5616</v>
      </c>
      <c r="S742" s="0" t="s">
        <v>5617</v>
      </c>
      <c r="Y742" s="0" t="s">
        <v>83</v>
      </c>
      <c r="AC742" s="0" t="s">
        <v>5618</v>
      </c>
      <c r="AE742" s="0" t="s">
        <v>79</v>
      </c>
      <c r="AG742" s="0" t="s">
        <v>5618</v>
      </c>
      <c r="AH742" s="0" t="s">
        <v>5619</v>
      </c>
      <c r="AI742" s="0" t="s">
        <v>127</v>
      </c>
      <c r="AJ742" s="0" t="s">
        <v>4864</v>
      </c>
      <c r="AK742" s="0" t="s">
        <v>709</v>
      </c>
      <c r="AL742" s="0" t="s">
        <v>709</v>
      </c>
      <c r="AO742" s="0" t="n">
        <v>13</v>
      </c>
      <c r="AP742" s="0" t="n">
        <v>0</v>
      </c>
      <c r="AS742" s="4" t="n">
        <f aca="false">IF(ISBLANK(AG742),"",AG742/86400000 + DATE(1970,1,1))</f>
        <v>45797.0833333333</v>
      </c>
    </row>
    <row r="743" customFormat="false" ht="15" hidden="true" customHeight="false" outlineLevel="0" collapsed="false">
      <c r="A743" s="0" t="s">
        <v>5620</v>
      </c>
      <c r="B743" s="0" t="s">
        <v>5621</v>
      </c>
      <c r="C743" s="0" t="s">
        <v>54</v>
      </c>
      <c r="E743" s="2" t="n">
        <v>45797.4399364005</v>
      </c>
      <c r="F743" s="2" t="n">
        <v>45799.0839304398</v>
      </c>
      <c r="G743" s="0" t="s">
        <v>63</v>
      </c>
      <c r="K743" s="0" t="n">
        <v>1</v>
      </c>
      <c r="L743" s="0" t="s">
        <v>5622</v>
      </c>
      <c r="M743" s="0" t="s">
        <v>5623</v>
      </c>
      <c r="N743" s="0" t="s">
        <v>5624</v>
      </c>
      <c r="S743" s="0" t="s">
        <v>5625</v>
      </c>
      <c r="AB743" s="0" t="s">
        <v>4306</v>
      </c>
      <c r="AC743" s="0" t="s">
        <v>5618</v>
      </c>
      <c r="AO743" s="0" t="n">
        <v>4</v>
      </c>
    </row>
    <row r="744" customFormat="false" ht="15" hidden="true" customHeight="false" outlineLevel="0" collapsed="false">
      <c r="A744" s="0" t="s">
        <v>5626</v>
      </c>
      <c r="B744" s="0" t="s">
        <v>5627</v>
      </c>
      <c r="C744" s="0" t="s">
        <v>54</v>
      </c>
      <c r="E744" s="2" t="n">
        <v>45797.4382316667</v>
      </c>
      <c r="F744" s="2" t="n">
        <v>45852.3753779514</v>
      </c>
      <c r="G744" s="0" t="s">
        <v>106</v>
      </c>
      <c r="K744" s="0" t="n">
        <v>0</v>
      </c>
      <c r="L744" s="0" t="s">
        <v>5628</v>
      </c>
      <c r="M744" s="0" t="s">
        <v>5629</v>
      </c>
      <c r="N744" s="0" t="s">
        <v>5630</v>
      </c>
      <c r="S744" s="0" t="s">
        <v>4480</v>
      </c>
      <c r="AC744" s="0" t="s">
        <v>581</v>
      </c>
      <c r="AO744" s="0" t="n">
        <v>4</v>
      </c>
    </row>
    <row r="745" customFormat="false" ht="15" hidden="true" customHeight="false" outlineLevel="0" collapsed="false">
      <c r="A745" s="0" t="s">
        <v>5631</v>
      </c>
      <c r="B745" s="0" t="s">
        <v>178</v>
      </c>
      <c r="C745" s="0" t="s">
        <v>54</v>
      </c>
      <c r="E745" s="2" t="n">
        <v>45797.4379194444</v>
      </c>
      <c r="F745" s="2" t="n">
        <v>45797.439552419</v>
      </c>
      <c r="G745" s="0" t="s">
        <v>56</v>
      </c>
      <c r="M745" s="0" t="s">
        <v>5632</v>
      </c>
      <c r="T745" s="0" t="s">
        <v>5633</v>
      </c>
      <c r="U745" s="0" t="s">
        <v>5618</v>
      </c>
      <c r="Z745" s="0" t="n">
        <v>1</v>
      </c>
      <c r="AO745" s="0" t="n">
        <v>1</v>
      </c>
    </row>
    <row r="746" customFormat="false" ht="35.5" hidden="false" customHeight="false" outlineLevel="0" collapsed="false">
      <c r="A746" s="0" t="s">
        <v>5634</v>
      </c>
      <c r="B746" s="0" t="s">
        <v>5635</v>
      </c>
      <c r="C746" s="0" t="s">
        <v>264</v>
      </c>
      <c r="D746" s="3" t="s">
        <v>5636</v>
      </c>
      <c r="E746" s="2" t="n">
        <v>45797.3533421296</v>
      </c>
      <c r="F746" s="2" t="n">
        <v>45841.298717037</v>
      </c>
      <c r="G746" s="0" t="s">
        <v>63</v>
      </c>
      <c r="I746" s="0" t="s">
        <v>79</v>
      </c>
      <c r="K746" s="0" t="n">
        <v>1</v>
      </c>
      <c r="L746" s="0" t="s">
        <v>5637</v>
      </c>
      <c r="M746" s="0" t="s">
        <v>5638</v>
      </c>
      <c r="N746" s="0" t="s">
        <v>5639</v>
      </c>
      <c r="S746" s="0" t="s">
        <v>5640</v>
      </c>
      <c r="Y746" s="0" t="s">
        <v>83</v>
      </c>
      <c r="AB746" s="0" t="s">
        <v>811</v>
      </c>
      <c r="AC746" s="0" t="s">
        <v>5618</v>
      </c>
      <c r="AD746" s="0" t="s">
        <v>5641</v>
      </c>
      <c r="AE746" s="0" t="s">
        <v>79</v>
      </c>
      <c r="AG746" s="0" t="s">
        <v>4169</v>
      </c>
      <c r="AH746" s="0" t="s">
        <v>5642</v>
      </c>
      <c r="AI746" s="0" t="s">
        <v>2030</v>
      </c>
      <c r="AJ746" s="0" t="s">
        <v>3581</v>
      </c>
      <c r="AK746" s="0" t="s">
        <v>5576</v>
      </c>
      <c r="AL746" s="0" t="s">
        <v>740</v>
      </c>
      <c r="AO746" s="0" t="n">
        <v>13</v>
      </c>
      <c r="AP746" s="0" t="n">
        <v>0</v>
      </c>
      <c r="AS746" s="4" t="n">
        <f aca="false">IF(ISBLANK(AG746),"",AG746/86400000 + DATE(1970,1,1))</f>
        <v>45824.0833333333</v>
      </c>
    </row>
    <row r="747" customFormat="false" ht="15" hidden="true" customHeight="false" outlineLevel="0" collapsed="false">
      <c r="A747" s="0" t="s">
        <v>5643</v>
      </c>
      <c r="B747" s="0" t="s">
        <v>5644</v>
      </c>
      <c r="C747" s="0" t="s">
        <v>54</v>
      </c>
      <c r="E747" s="2" t="n">
        <v>45797.3018659375</v>
      </c>
      <c r="F747" s="2" t="n">
        <v>45817.2805350347</v>
      </c>
      <c r="G747" s="0" t="s">
        <v>106</v>
      </c>
      <c r="K747" s="0" t="n">
        <v>0</v>
      </c>
      <c r="L747" s="0" t="s">
        <v>5645</v>
      </c>
      <c r="M747" s="0" t="s">
        <v>5646</v>
      </c>
      <c r="N747" s="0" t="s">
        <v>5647</v>
      </c>
      <c r="S747" s="0" t="s">
        <v>5648</v>
      </c>
      <c r="T747" s="0" t="s">
        <v>5649</v>
      </c>
      <c r="AC747" s="0" t="s">
        <v>5618</v>
      </c>
      <c r="AO747" s="0" t="n">
        <v>4</v>
      </c>
    </row>
    <row r="748" customFormat="false" ht="15" hidden="true" customHeight="false" outlineLevel="0" collapsed="false">
      <c r="A748" s="0" t="s">
        <v>5650</v>
      </c>
      <c r="B748" s="0" t="s">
        <v>5651</v>
      </c>
      <c r="C748" s="0" t="s">
        <v>54</v>
      </c>
      <c r="D748" s="0" t="s">
        <v>5652</v>
      </c>
      <c r="E748" s="2" t="n">
        <v>45797.2682391204</v>
      </c>
      <c r="F748" s="2" t="n">
        <v>45799.0838935648</v>
      </c>
      <c r="G748" s="0" t="s">
        <v>56</v>
      </c>
      <c r="K748" s="0" t="n">
        <v>1</v>
      </c>
      <c r="L748" s="0" t="s">
        <v>5653</v>
      </c>
      <c r="M748" s="0" t="s">
        <v>5654</v>
      </c>
      <c r="N748" s="0" t="s">
        <v>5655</v>
      </c>
      <c r="S748" s="0" t="s">
        <v>5656</v>
      </c>
      <c r="T748" s="0" t="s">
        <v>5657</v>
      </c>
      <c r="Z748" s="0" t="n">
        <v>1</v>
      </c>
      <c r="AB748" s="0" t="s">
        <v>1921</v>
      </c>
      <c r="AC748" s="0" t="s">
        <v>5618</v>
      </c>
      <c r="AO748" s="0" t="n">
        <v>4</v>
      </c>
    </row>
    <row r="749" customFormat="false" ht="58.4" hidden="false" customHeight="false" outlineLevel="0" collapsed="false">
      <c r="A749" s="0" t="s">
        <v>5658</v>
      </c>
      <c r="B749" s="0" t="s">
        <v>5659</v>
      </c>
      <c r="C749" s="0" t="s">
        <v>264</v>
      </c>
      <c r="D749" s="3" t="s">
        <v>5660</v>
      </c>
      <c r="E749" s="2" t="n">
        <v>45796.8392978472</v>
      </c>
      <c r="F749" s="2" t="n">
        <v>45838.4777156713</v>
      </c>
      <c r="G749" s="0" t="s">
        <v>5050</v>
      </c>
      <c r="I749" s="0" t="s">
        <v>79</v>
      </c>
      <c r="K749" s="0" t="n">
        <v>0</v>
      </c>
      <c r="L749" s="0" t="s">
        <v>5661</v>
      </c>
      <c r="M749" s="0" t="s">
        <v>5662</v>
      </c>
      <c r="N749" s="0" t="s">
        <v>5663</v>
      </c>
      <c r="S749" s="0" t="s">
        <v>5664</v>
      </c>
      <c r="T749" s="0" t="s">
        <v>5665</v>
      </c>
      <c r="Y749" s="0" t="s">
        <v>83</v>
      </c>
      <c r="AC749" s="0" t="s">
        <v>5618</v>
      </c>
      <c r="AD749" s="0" t="s">
        <v>5666</v>
      </c>
      <c r="AE749" s="0" t="s">
        <v>79</v>
      </c>
      <c r="AG749" s="0" t="s">
        <v>5618</v>
      </c>
      <c r="AH749" s="0" t="s">
        <v>5667</v>
      </c>
      <c r="AI749" s="0" t="s">
        <v>127</v>
      </c>
      <c r="AJ749" s="0" t="s">
        <v>4864</v>
      </c>
      <c r="AK749" s="0" t="s">
        <v>709</v>
      </c>
      <c r="AL749" s="0" t="s">
        <v>709</v>
      </c>
      <c r="AO749" s="0" t="n">
        <v>13</v>
      </c>
      <c r="AP749" s="0" t="n">
        <v>1</v>
      </c>
      <c r="AS749" s="4" t="n">
        <f aca="false">IF(ISBLANK(AG749),"",AG749/86400000 + DATE(1970,1,1))</f>
        <v>45797.0833333333</v>
      </c>
    </row>
    <row r="750" customFormat="false" ht="15" hidden="true" customHeight="false" outlineLevel="0" collapsed="false">
      <c r="A750" s="0" t="s">
        <v>5668</v>
      </c>
      <c r="B750" s="0" t="s">
        <v>5669</v>
      </c>
      <c r="C750" s="0" t="s">
        <v>47</v>
      </c>
      <c r="E750" s="2" t="n">
        <v>45796.6583596991</v>
      </c>
      <c r="F750" s="2" t="n">
        <v>45835.2989771181</v>
      </c>
      <c r="G750" s="0" t="s">
        <v>56</v>
      </c>
      <c r="M750" s="0" t="s">
        <v>5670</v>
      </c>
      <c r="AO750" s="0" t="n">
        <v>1</v>
      </c>
    </row>
    <row r="751" customFormat="false" ht="184.3" hidden="true" customHeight="false" outlineLevel="0" collapsed="false">
      <c r="A751" s="0" t="s">
        <v>5671</v>
      </c>
      <c r="B751" s="0" t="s">
        <v>5672</v>
      </c>
      <c r="C751" s="0" t="s">
        <v>54</v>
      </c>
      <c r="D751" s="3" t="s">
        <v>5673</v>
      </c>
      <c r="E751" s="2" t="n">
        <v>45796.6270076157</v>
      </c>
      <c r="F751" s="2" t="n">
        <v>45881.5587368171</v>
      </c>
      <c r="G751" s="0" t="s">
        <v>2159</v>
      </c>
      <c r="I751" s="0" t="s">
        <v>79</v>
      </c>
      <c r="K751" s="0" t="n">
        <v>1</v>
      </c>
      <c r="L751" s="0" t="s">
        <v>5674</v>
      </c>
      <c r="M751" s="0" t="s">
        <v>5675</v>
      </c>
      <c r="N751" s="0" t="s">
        <v>5676</v>
      </c>
      <c r="S751" s="0" t="s">
        <v>5677</v>
      </c>
      <c r="T751" s="0" t="s">
        <v>5678</v>
      </c>
      <c r="Y751" s="0" t="s">
        <v>83</v>
      </c>
      <c r="Z751" s="0" t="n">
        <v>6</v>
      </c>
      <c r="AB751" s="0" t="s">
        <v>4849</v>
      </c>
      <c r="AC751" s="0" t="s">
        <v>3159</v>
      </c>
      <c r="AD751" s="0" t="s">
        <v>5679</v>
      </c>
      <c r="AG751" s="0" t="s">
        <v>3159</v>
      </c>
      <c r="AH751" s="0" t="s">
        <v>5680</v>
      </c>
      <c r="AI751" s="0" t="s">
        <v>127</v>
      </c>
      <c r="AO751" s="0" t="n">
        <v>10</v>
      </c>
    </row>
    <row r="752" customFormat="false" ht="150" hidden="true" customHeight="false" outlineLevel="0" collapsed="false">
      <c r="A752" s="0" t="s">
        <v>5681</v>
      </c>
      <c r="B752" s="0" t="s">
        <v>5682</v>
      </c>
      <c r="C752" s="0" t="s">
        <v>54</v>
      </c>
      <c r="D752" s="3" t="s">
        <v>5683</v>
      </c>
      <c r="E752" s="2" t="n">
        <v>45796.539582257</v>
      </c>
      <c r="F752" s="2" t="n">
        <v>45849.4265878935</v>
      </c>
      <c r="G752" s="0" t="s">
        <v>56</v>
      </c>
      <c r="I752" s="0" t="s">
        <v>79</v>
      </c>
      <c r="K752" s="0" t="n">
        <v>0</v>
      </c>
      <c r="L752" s="0" t="s">
        <v>5684</v>
      </c>
      <c r="M752" s="0" t="s">
        <v>5685</v>
      </c>
      <c r="N752" s="0" t="s">
        <v>5686</v>
      </c>
      <c r="S752" s="0" t="s">
        <v>5687</v>
      </c>
      <c r="T752" s="0" t="s">
        <v>5688</v>
      </c>
      <c r="U752" s="0" t="s">
        <v>5689</v>
      </c>
      <c r="Y752" s="0" t="s">
        <v>83</v>
      </c>
      <c r="Z752" s="0" t="n">
        <v>5</v>
      </c>
      <c r="AC752" s="0" t="s">
        <v>4734</v>
      </c>
      <c r="AG752" s="0" t="s">
        <v>4734</v>
      </c>
      <c r="AH752" s="0" t="s">
        <v>5690</v>
      </c>
      <c r="AI752" s="0" t="s">
        <v>127</v>
      </c>
      <c r="AO752" s="0" t="n">
        <v>9</v>
      </c>
    </row>
    <row r="753" customFormat="false" ht="15" hidden="true" customHeight="false" outlineLevel="0" collapsed="false">
      <c r="A753" s="0" t="s">
        <v>5691</v>
      </c>
      <c r="B753" s="0" t="s">
        <v>5692</v>
      </c>
      <c r="C753" s="0" t="s">
        <v>54</v>
      </c>
      <c r="E753" s="2" t="n">
        <v>45796.5335728935</v>
      </c>
      <c r="F753" s="2" t="n">
        <v>45798.0838711458</v>
      </c>
      <c r="G753" s="0" t="s">
        <v>106</v>
      </c>
      <c r="K753" s="0" t="n">
        <v>0</v>
      </c>
      <c r="L753" s="0" t="s">
        <v>5693</v>
      </c>
      <c r="M753" s="0" t="s">
        <v>5694</v>
      </c>
      <c r="N753" s="0" t="s">
        <v>5695</v>
      </c>
      <c r="S753" s="0" t="s">
        <v>5696</v>
      </c>
      <c r="U753" s="0" t="s">
        <v>5689</v>
      </c>
      <c r="Z753" s="0" t="n">
        <v>3</v>
      </c>
      <c r="AC753" s="0" t="s">
        <v>5689</v>
      </c>
      <c r="AO753" s="0" t="n">
        <v>4</v>
      </c>
    </row>
    <row r="754" customFormat="false" ht="15" hidden="true" customHeight="false" outlineLevel="0" collapsed="false">
      <c r="A754" s="0" t="s">
        <v>5697</v>
      </c>
      <c r="B754" s="0" t="s">
        <v>5698</v>
      </c>
      <c r="C754" s="0" t="s">
        <v>54</v>
      </c>
      <c r="E754" s="2" t="n">
        <v>45796.5302804514</v>
      </c>
      <c r="F754" s="2" t="n">
        <v>45798.0837201505</v>
      </c>
      <c r="G754" s="0" t="s">
        <v>63</v>
      </c>
      <c r="K754" s="0" t="n">
        <v>0</v>
      </c>
      <c r="L754" s="0" t="s">
        <v>5699</v>
      </c>
      <c r="M754" s="0" t="s">
        <v>5700</v>
      </c>
      <c r="N754" s="0" t="s">
        <v>5701</v>
      </c>
      <c r="S754" s="0" t="s">
        <v>5702</v>
      </c>
      <c r="AC754" s="0" t="s">
        <v>5689</v>
      </c>
      <c r="AO754" s="0" t="n">
        <v>4</v>
      </c>
    </row>
    <row r="755" customFormat="false" ht="15" hidden="true" customHeight="false" outlineLevel="0" collapsed="false">
      <c r="A755" s="0" t="s">
        <v>5703</v>
      </c>
      <c r="B755" s="0" t="s">
        <v>5704</v>
      </c>
      <c r="C755" s="0" t="s">
        <v>54</v>
      </c>
      <c r="E755" s="2" t="n">
        <v>45796.5263787037</v>
      </c>
      <c r="F755" s="2" t="n">
        <v>45798.0836159028</v>
      </c>
      <c r="G755" s="0" t="s">
        <v>106</v>
      </c>
      <c r="K755" s="0" t="n">
        <v>0</v>
      </c>
      <c r="L755" s="0" t="s">
        <v>5705</v>
      </c>
      <c r="M755" s="0" t="s">
        <v>5706</v>
      </c>
      <c r="N755" s="0" t="s">
        <v>5707</v>
      </c>
      <c r="S755" s="0" t="s">
        <v>5708</v>
      </c>
      <c r="U755" s="0" t="s">
        <v>5689</v>
      </c>
      <c r="Z755" s="0" t="n">
        <v>0</v>
      </c>
      <c r="AC755" s="0" t="s">
        <v>5689</v>
      </c>
      <c r="AO755" s="0" t="n">
        <v>4</v>
      </c>
    </row>
    <row r="756" customFormat="false" ht="15" hidden="true" customHeight="false" outlineLevel="0" collapsed="false">
      <c r="A756" s="0" t="s">
        <v>5709</v>
      </c>
      <c r="B756" s="0" t="s">
        <v>5710</v>
      </c>
      <c r="C756" s="0" t="s">
        <v>54</v>
      </c>
      <c r="E756" s="2" t="n">
        <v>45796.518346007</v>
      </c>
      <c r="F756" s="2" t="n">
        <v>45798.083859456</v>
      </c>
      <c r="G756" s="0" t="s">
        <v>5050</v>
      </c>
      <c r="K756" s="0" t="n">
        <v>0</v>
      </c>
      <c r="L756" s="0" t="s">
        <v>5711</v>
      </c>
      <c r="M756" s="0" t="s">
        <v>5712</v>
      </c>
      <c r="N756" s="0" t="s">
        <v>5713</v>
      </c>
      <c r="S756" s="0" t="s">
        <v>5714</v>
      </c>
      <c r="U756" s="0" t="s">
        <v>5689</v>
      </c>
      <c r="AC756" s="0" t="s">
        <v>5689</v>
      </c>
      <c r="AO756" s="0" t="n">
        <v>4</v>
      </c>
    </row>
    <row r="757" customFormat="false" ht="92.75" hidden="false" customHeight="false" outlineLevel="0" collapsed="false">
      <c r="A757" s="0" t="s">
        <v>5715</v>
      </c>
      <c r="B757" s="0" t="s">
        <v>5716</v>
      </c>
      <c r="C757" s="0" t="s">
        <v>264</v>
      </c>
      <c r="D757" s="3" t="s">
        <v>5717</v>
      </c>
      <c r="E757" s="2" t="n">
        <v>45796.5131311458</v>
      </c>
      <c r="F757" s="2" t="n">
        <v>45854.5786554398</v>
      </c>
      <c r="G757" s="0" t="s">
        <v>56</v>
      </c>
      <c r="I757" s="0" t="s">
        <v>79</v>
      </c>
      <c r="K757" s="0" t="n">
        <v>0</v>
      </c>
      <c r="L757" s="0" t="s">
        <v>5718</v>
      </c>
      <c r="M757" s="0" t="s">
        <v>5719</v>
      </c>
      <c r="N757" s="0" t="s">
        <v>5720</v>
      </c>
      <c r="S757" s="0" t="s">
        <v>5721</v>
      </c>
      <c r="T757" s="0" t="s">
        <v>5722</v>
      </c>
      <c r="U757" s="0" t="s">
        <v>5689</v>
      </c>
      <c r="Y757" s="0" t="s">
        <v>83</v>
      </c>
      <c r="Z757" s="0" t="n">
        <v>2</v>
      </c>
      <c r="AC757" s="0" t="s">
        <v>5689</v>
      </c>
      <c r="AG757" s="0" t="s">
        <v>3581</v>
      </c>
      <c r="AH757" s="0" t="s">
        <v>5723</v>
      </c>
      <c r="AI757" s="0" t="s">
        <v>3648</v>
      </c>
      <c r="AJ757" s="0" t="s">
        <v>1930</v>
      </c>
      <c r="AK757" s="0" t="s">
        <v>5492</v>
      </c>
      <c r="AL757" s="0" t="s">
        <v>862</v>
      </c>
      <c r="AO757" s="0" t="n">
        <v>13</v>
      </c>
      <c r="AP757" s="0" t="n">
        <v>0</v>
      </c>
      <c r="AS757" s="4" t="n">
        <f aca="false">IF(ISBLANK(AG757),"",AG757/86400000 + DATE(1970,1,1))</f>
        <v>45838.0833333333</v>
      </c>
    </row>
    <row r="758" customFormat="false" ht="81.3" hidden="false" customHeight="false" outlineLevel="0" collapsed="false">
      <c r="A758" s="0" t="s">
        <v>5724</v>
      </c>
      <c r="B758" s="0" t="s">
        <v>5725</v>
      </c>
      <c r="C758" s="0" t="s">
        <v>264</v>
      </c>
      <c r="D758" s="3" t="s">
        <v>5726</v>
      </c>
      <c r="E758" s="2" t="n">
        <v>45796.4880273958</v>
      </c>
      <c r="F758" s="2" t="n">
        <v>45881.3127529051</v>
      </c>
      <c r="G758" s="0" t="s">
        <v>106</v>
      </c>
      <c r="I758" s="0" t="s">
        <v>79</v>
      </c>
      <c r="K758" s="0" t="n">
        <v>1</v>
      </c>
      <c r="L758" s="0" t="s">
        <v>5727</v>
      </c>
      <c r="M758" s="0" t="s">
        <v>5728</v>
      </c>
      <c r="N758" s="0" t="s">
        <v>5729</v>
      </c>
      <c r="S758" s="0" t="s">
        <v>5730</v>
      </c>
      <c r="Y758" s="0" t="s">
        <v>83</v>
      </c>
      <c r="AB758" s="0" t="s">
        <v>2852</v>
      </c>
      <c r="AC758" s="0" t="s">
        <v>5351</v>
      </c>
      <c r="AD758" s="0" t="s">
        <v>5731</v>
      </c>
      <c r="AE758" s="0" t="s">
        <v>79</v>
      </c>
      <c r="AG758" s="0" t="s">
        <v>4734</v>
      </c>
      <c r="AH758" s="0" t="s">
        <v>5732</v>
      </c>
      <c r="AI758" s="0" t="s">
        <v>604</v>
      </c>
      <c r="AJ758" s="0" t="s">
        <v>4169</v>
      </c>
      <c r="AK758" s="0" t="s">
        <v>2385</v>
      </c>
      <c r="AL758" s="0" t="s">
        <v>740</v>
      </c>
      <c r="AO758" s="0" t="n">
        <v>13</v>
      </c>
      <c r="AP758" s="0" t="n">
        <v>0</v>
      </c>
      <c r="AS758" s="4" t="n">
        <f aca="false">IF(ISBLANK(AG758),"",AG758/86400000 + DATE(1970,1,1))</f>
        <v>45810.0833333333</v>
      </c>
    </row>
    <row r="759" customFormat="false" ht="15" hidden="true" customHeight="false" outlineLevel="0" collapsed="false">
      <c r="A759" s="0" t="s">
        <v>5733</v>
      </c>
      <c r="B759" s="0" t="s">
        <v>5734</v>
      </c>
      <c r="C759" s="0" t="s">
        <v>54</v>
      </c>
      <c r="E759" s="2" t="n">
        <v>45796.461171331</v>
      </c>
      <c r="F759" s="2" t="n">
        <v>45798.0837508333</v>
      </c>
      <c r="G759" s="0" t="s">
        <v>63</v>
      </c>
      <c r="K759" s="0" t="n">
        <v>0</v>
      </c>
      <c r="L759" s="0" t="s">
        <v>5735</v>
      </c>
      <c r="M759" s="0" t="s">
        <v>5736</v>
      </c>
      <c r="N759" s="0" t="s">
        <v>5737</v>
      </c>
      <c r="S759" s="0" t="s">
        <v>5738</v>
      </c>
      <c r="AC759" s="0" t="s">
        <v>5689</v>
      </c>
      <c r="AO759" s="0" t="n">
        <v>4</v>
      </c>
    </row>
    <row r="760" customFormat="false" ht="15" hidden="true" customHeight="false" outlineLevel="0" collapsed="false">
      <c r="A760" s="0" t="s">
        <v>5739</v>
      </c>
      <c r="B760" s="0" t="s">
        <v>5740</v>
      </c>
      <c r="C760" s="0" t="s">
        <v>54</v>
      </c>
      <c r="E760" s="2" t="n">
        <v>45796.4507615394</v>
      </c>
      <c r="F760" s="2" t="n">
        <v>45798.0835472107</v>
      </c>
      <c r="G760" s="0" t="s">
        <v>56</v>
      </c>
      <c r="K760" s="0" t="n">
        <v>0</v>
      </c>
      <c r="L760" s="0" t="s">
        <v>5741</v>
      </c>
      <c r="M760" s="0" t="s">
        <v>5742</v>
      </c>
      <c r="N760" s="0" t="s">
        <v>5743</v>
      </c>
      <c r="S760" s="0" t="s">
        <v>5744</v>
      </c>
      <c r="T760" s="0" t="s">
        <v>5745</v>
      </c>
      <c r="U760" s="0" t="s">
        <v>5689</v>
      </c>
      <c r="Z760" s="0" t="n">
        <v>2</v>
      </c>
      <c r="AC760" s="0" t="s">
        <v>5689</v>
      </c>
      <c r="AO760" s="0" t="n">
        <v>4</v>
      </c>
    </row>
    <row r="761" customFormat="false" ht="15" hidden="true" customHeight="false" outlineLevel="0" collapsed="false">
      <c r="A761" s="0" t="s">
        <v>5746</v>
      </c>
      <c r="B761" s="0" t="s">
        <v>5747</v>
      </c>
      <c r="C761" s="0" t="s">
        <v>54</v>
      </c>
      <c r="E761" s="2" t="n">
        <v>45796.4275984028</v>
      </c>
      <c r="F761" s="2" t="n">
        <v>45846.0839850926</v>
      </c>
      <c r="G761" s="0" t="s">
        <v>56</v>
      </c>
      <c r="I761" s="0" t="s">
        <v>79</v>
      </c>
      <c r="K761" s="0" t="n">
        <v>0</v>
      </c>
      <c r="L761" s="0" t="s">
        <v>5748</v>
      </c>
      <c r="M761" s="0" t="s">
        <v>5749</v>
      </c>
      <c r="N761" s="0" t="s">
        <v>5750</v>
      </c>
      <c r="S761" s="0" t="s">
        <v>5751</v>
      </c>
      <c r="T761" s="0" t="s">
        <v>5752</v>
      </c>
      <c r="U761" s="0" t="s">
        <v>5689</v>
      </c>
      <c r="Y761" s="0" t="s">
        <v>83</v>
      </c>
      <c r="Z761" s="0" t="n">
        <v>2</v>
      </c>
      <c r="AC761" s="0" t="s">
        <v>5689</v>
      </c>
      <c r="AG761" s="0" t="s">
        <v>3937</v>
      </c>
      <c r="AH761" s="0" t="s">
        <v>5753</v>
      </c>
      <c r="AI761" s="0" t="s">
        <v>3548</v>
      </c>
      <c r="AO761" s="0" t="n">
        <v>6</v>
      </c>
    </row>
    <row r="762" customFormat="false" ht="15" hidden="true" customHeight="false" outlineLevel="0" collapsed="false">
      <c r="A762" s="0" t="s">
        <v>5754</v>
      </c>
      <c r="B762" s="0" t="s">
        <v>5755</v>
      </c>
      <c r="C762" s="0" t="s">
        <v>54</v>
      </c>
      <c r="E762" s="2" t="n">
        <v>45796.4111341551</v>
      </c>
      <c r="F762" s="2" t="n">
        <v>45812.0834505671</v>
      </c>
      <c r="G762" s="0" t="s">
        <v>63</v>
      </c>
      <c r="I762" s="0" t="s">
        <v>79</v>
      </c>
      <c r="K762" s="0" t="n">
        <v>0</v>
      </c>
      <c r="L762" s="0" t="s">
        <v>5756</v>
      </c>
      <c r="M762" s="0" t="s">
        <v>5757</v>
      </c>
      <c r="N762" s="0" t="s">
        <v>5758</v>
      </c>
      <c r="S762" s="0" t="s">
        <v>5759</v>
      </c>
      <c r="Y762" s="0" t="s">
        <v>83</v>
      </c>
      <c r="AC762" s="0" t="s">
        <v>5689</v>
      </c>
      <c r="AG762" s="0" t="s">
        <v>3159</v>
      </c>
      <c r="AH762" s="0" t="s">
        <v>5760</v>
      </c>
      <c r="AI762" s="0" t="s">
        <v>189</v>
      </c>
      <c r="AO762" s="0" t="n">
        <v>6</v>
      </c>
    </row>
    <row r="763" customFormat="false" ht="46.95" hidden="false" customHeight="false" outlineLevel="0" collapsed="false">
      <c r="A763" s="0" t="s">
        <v>5761</v>
      </c>
      <c r="B763" s="0" t="s">
        <v>5762</v>
      </c>
      <c r="C763" s="0" t="s">
        <v>264</v>
      </c>
      <c r="D763" s="3" t="s">
        <v>5763</v>
      </c>
      <c r="E763" s="2" t="n">
        <v>45796.3870245833</v>
      </c>
      <c r="F763" s="2" t="n">
        <v>45855.7068679977</v>
      </c>
      <c r="G763" s="0" t="s">
        <v>63</v>
      </c>
      <c r="I763" s="0" t="s">
        <v>79</v>
      </c>
      <c r="K763" s="0" t="n">
        <v>0</v>
      </c>
      <c r="L763" s="0" t="s">
        <v>5764</v>
      </c>
      <c r="M763" s="0" t="s">
        <v>5765</v>
      </c>
      <c r="N763" s="0" t="s">
        <v>5766</v>
      </c>
      <c r="S763" s="0" t="s">
        <v>5767</v>
      </c>
      <c r="Y763" s="0" t="s">
        <v>83</v>
      </c>
      <c r="AC763" s="0" t="s">
        <v>5689</v>
      </c>
      <c r="AD763" s="0" t="s">
        <v>5768</v>
      </c>
      <c r="AG763" s="0" t="s">
        <v>4481</v>
      </c>
      <c r="AH763" s="0" t="s">
        <v>5769</v>
      </c>
      <c r="AI763" s="0" t="s">
        <v>2504</v>
      </c>
      <c r="AJ763" s="0" t="s">
        <v>1930</v>
      </c>
      <c r="AK763" s="0" t="s">
        <v>5492</v>
      </c>
      <c r="AL763" s="0" t="s">
        <v>3513</v>
      </c>
      <c r="AO763" s="0" t="n">
        <v>13</v>
      </c>
      <c r="AP763" s="0" t="n">
        <v>0</v>
      </c>
      <c r="AS763" s="4" t="n">
        <f aca="false">IF(ISBLANK(AG763),"",AG763/86400000 + DATE(1970,1,1))</f>
        <v>45814.0833333333</v>
      </c>
    </row>
    <row r="764" customFormat="false" ht="69.85" hidden="true" customHeight="false" outlineLevel="0" collapsed="false">
      <c r="A764" s="0" t="s">
        <v>5770</v>
      </c>
      <c r="B764" s="0" t="s">
        <v>5771</v>
      </c>
      <c r="C764" s="0" t="s">
        <v>54</v>
      </c>
      <c r="D764" s="3" t="s">
        <v>5772</v>
      </c>
      <c r="E764" s="2" t="n">
        <v>45796.3606062732</v>
      </c>
      <c r="F764" s="2" t="n">
        <v>45853.4609522917</v>
      </c>
      <c r="G764" s="0" t="s">
        <v>56</v>
      </c>
      <c r="I764" s="0" t="s">
        <v>79</v>
      </c>
      <c r="K764" s="0" t="n">
        <v>1</v>
      </c>
      <c r="L764" s="0" t="s">
        <v>5773</v>
      </c>
      <c r="M764" s="0" t="s">
        <v>5774</v>
      </c>
      <c r="N764" s="0" t="s">
        <v>5775</v>
      </c>
      <c r="S764" s="0" t="s">
        <v>5776</v>
      </c>
      <c r="T764" s="0" t="s">
        <v>5777</v>
      </c>
      <c r="Y764" s="0" t="s">
        <v>83</v>
      </c>
      <c r="Z764" s="0" t="n">
        <v>2</v>
      </c>
      <c r="AB764" s="0" t="s">
        <v>2852</v>
      </c>
      <c r="AC764" s="0" t="s">
        <v>5689</v>
      </c>
      <c r="AG764" s="0" t="s">
        <v>4842</v>
      </c>
      <c r="AH764" s="0" t="s">
        <v>5778</v>
      </c>
      <c r="AI764" s="0" t="s">
        <v>604</v>
      </c>
      <c r="AO764" s="0" t="n">
        <v>6</v>
      </c>
    </row>
    <row r="765" customFormat="false" ht="115.65" hidden="false" customHeight="false" outlineLevel="0" collapsed="false">
      <c r="A765" s="0" t="s">
        <v>5779</v>
      </c>
      <c r="B765" s="0" t="s">
        <v>5780</v>
      </c>
      <c r="C765" s="0" t="s">
        <v>264</v>
      </c>
      <c r="D765" s="3" t="s">
        <v>5781</v>
      </c>
      <c r="E765" s="2" t="n">
        <v>45793.5621873264</v>
      </c>
      <c r="F765" s="2" t="n">
        <v>45860.3387325232</v>
      </c>
      <c r="G765" s="0" t="s">
        <v>106</v>
      </c>
      <c r="I765" s="0" t="s">
        <v>79</v>
      </c>
      <c r="K765" s="0" t="n">
        <v>0</v>
      </c>
      <c r="L765" s="0" t="s">
        <v>5782</v>
      </c>
      <c r="M765" s="0" t="s">
        <v>5783</v>
      </c>
      <c r="N765" s="0" t="s">
        <v>5784</v>
      </c>
      <c r="S765" s="0" t="s">
        <v>5785</v>
      </c>
      <c r="U765" s="0" t="s">
        <v>5786</v>
      </c>
      <c r="Y765" s="0" t="s">
        <v>83</v>
      </c>
      <c r="Z765" s="0" t="n">
        <v>2</v>
      </c>
      <c r="AC765" s="0" t="s">
        <v>5786</v>
      </c>
      <c r="AG765" s="0" t="s">
        <v>5689</v>
      </c>
      <c r="AH765" s="0" t="s">
        <v>5787</v>
      </c>
      <c r="AI765" s="0" t="s">
        <v>881</v>
      </c>
      <c r="AJ765" s="0" t="s">
        <v>1526</v>
      </c>
      <c r="AK765" s="0" t="s">
        <v>5788</v>
      </c>
      <c r="AL765" s="0" t="s">
        <v>5789</v>
      </c>
      <c r="AO765" s="0" t="n">
        <v>13</v>
      </c>
      <c r="AP765" s="0" t="n">
        <v>0</v>
      </c>
      <c r="AS765" s="4" t="n">
        <f aca="false">IF(ISBLANK(AG765),"",AG765/86400000 + DATE(1970,1,1))</f>
        <v>45796.0833333333</v>
      </c>
    </row>
    <row r="766" customFormat="false" ht="15" hidden="true" customHeight="false" outlineLevel="0" collapsed="false">
      <c r="A766" s="0" t="s">
        <v>5790</v>
      </c>
      <c r="B766" s="0" t="s">
        <v>5791</v>
      </c>
      <c r="C766" s="0" t="s">
        <v>54</v>
      </c>
      <c r="D766" s="0" t="s">
        <v>5792</v>
      </c>
      <c r="E766" s="2" t="n">
        <v>45793.5078620602</v>
      </c>
      <c r="F766" s="2" t="n">
        <v>45820.5782825</v>
      </c>
      <c r="G766" s="0" t="s">
        <v>106</v>
      </c>
      <c r="K766" s="0" t="n">
        <v>1</v>
      </c>
      <c r="L766" s="0" t="s">
        <v>5793</v>
      </c>
      <c r="M766" s="0" t="s">
        <v>5794</v>
      </c>
      <c r="N766" s="0" t="s">
        <v>5795</v>
      </c>
      <c r="S766" s="0" t="s">
        <v>5796</v>
      </c>
      <c r="T766" s="0" t="s">
        <v>5797</v>
      </c>
      <c r="Z766" s="0" t="n">
        <v>1</v>
      </c>
      <c r="AB766" s="0" t="s">
        <v>1784</v>
      </c>
      <c r="AC766" s="0" t="s">
        <v>5618</v>
      </c>
      <c r="AO766" s="0" t="n">
        <v>4</v>
      </c>
    </row>
    <row r="767" customFormat="false" ht="15" hidden="false" customHeight="false" outlineLevel="0" collapsed="false">
      <c r="A767" s="0" t="s">
        <v>5798</v>
      </c>
      <c r="B767" s="0" t="s">
        <v>5799</v>
      </c>
      <c r="C767" s="0" t="s">
        <v>264</v>
      </c>
      <c r="E767" s="2" t="n">
        <v>45793.4567274537</v>
      </c>
      <c r="F767" s="2" t="n">
        <v>45860.3380866319</v>
      </c>
      <c r="G767" s="0" t="s">
        <v>3508</v>
      </c>
      <c r="I767" s="0" t="s">
        <v>79</v>
      </c>
      <c r="K767" s="0" t="n">
        <v>1</v>
      </c>
      <c r="L767" s="0" t="s">
        <v>5800</v>
      </c>
      <c r="M767" s="0" t="s">
        <v>5801</v>
      </c>
      <c r="N767" s="0" t="s">
        <v>5802</v>
      </c>
      <c r="S767" s="0" t="s">
        <v>5803</v>
      </c>
      <c r="AB767" s="0" t="s">
        <v>1477</v>
      </c>
      <c r="AC767" s="0" t="s">
        <v>5786</v>
      </c>
      <c r="AD767" s="0" t="s">
        <v>5804</v>
      </c>
      <c r="AG767" s="0" t="s">
        <v>5786</v>
      </c>
      <c r="AH767" s="0" t="s">
        <v>5805</v>
      </c>
      <c r="AI767" s="0" t="s">
        <v>127</v>
      </c>
      <c r="AJ767" s="0" t="s">
        <v>1930</v>
      </c>
      <c r="AK767" s="0" t="s">
        <v>5806</v>
      </c>
      <c r="AL767" s="0" t="s">
        <v>5806</v>
      </c>
      <c r="AO767" s="0" t="n">
        <v>13</v>
      </c>
      <c r="AP767" s="0" t="n">
        <v>1</v>
      </c>
      <c r="AS767" s="4" t="n">
        <f aca="false">IF(ISBLANK(AG767),"",AG767/86400000 + DATE(1970,1,1))</f>
        <v>45793.0833333333</v>
      </c>
    </row>
    <row r="768" customFormat="false" ht="46.95" hidden="true" customHeight="false" outlineLevel="0" collapsed="false">
      <c r="A768" s="0" t="s">
        <v>5807</v>
      </c>
      <c r="B768" s="0" t="s">
        <v>5808</v>
      </c>
      <c r="C768" s="0" t="s">
        <v>54</v>
      </c>
      <c r="D768" s="3" t="s">
        <v>5809</v>
      </c>
      <c r="E768" s="2" t="n">
        <v>45793.4162651157</v>
      </c>
      <c r="F768" s="2" t="n">
        <v>45882.4211863773</v>
      </c>
      <c r="G768" s="0" t="s">
        <v>63</v>
      </c>
      <c r="I768" s="0" t="s">
        <v>79</v>
      </c>
      <c r="K768" s="0" t="n">
        <v>0</v>
      </c>
      <c r="L768" s="0" t="s">
        <v>5810</v>
      </c>
      <c r="M768" s="0" t="s">
        <v>5811</v>
      </c>
      <c r="N768" s="0" t="s">
        <v>5812</v>
      </c>
      <c r="S768" s="0" t="s">
        <v>5813</v>
      </c>
      <c r="Y768" s="0" t="s">
        <v>83</v>
      </c>
      <c r="AC768" s="0" t="s">
        <v>5786</v>
      </c>
      <c r="AE768" s="0" t="s">
        <v>79</v>
      </c>
      <c r="AG768" s="0" t="s">
        <v>693</v>
      </c>
      <c r="AH768" s="0" t="s">
        <v>5814</v>
      </c>
      <c r="AI768" s="0" t="s">
        <v>5815</v>
      </c>
      <c r="AO768" s="0" t="n">
        <v>10</v>
      </c>
    </row>
    <row r="769" customFormat="false" ht="69.85" hidden="false" customHeight="false" outlineLevel="0" collapsed="false">
      <c r="A769" s="0" t="s">
        <v>5816</v>
      </c>
      <c r="B769" s="0" t="s">
        <v>5817</v>
      </c>
      <c r="C769" s="0" t="s">
        <v>264</v>
      </c>
      <c r="D769" s="3" t="s">
        <v>5818</v>
      </c>
      <c r="E769" s="2" t="n">
        <v>45793.3968109491</v>
      </c>
      <c r="F769" s="2" t="n">
        <v>45841.2969675</v>
      </c>
      <c r="G769" s="0" t="s">
        <v>56</v>
      </c>
      <c r="I769" s="0" t="s">
        <v>79</v>
      </c>
      <c r="K769" s="0" t="n">
        <v>0</v>
      </c>
      <c r="L769" s="0" t="s">
        <v>5819</v>
      </c>
      <c r="M769" s="0" t="s">
        <v>5820</v>
      </c>
      <c r="N769" s="0" t="s">
        <v>5821</v>
      </c>
      <c r="S769" s="0" t="s">
        <v>5822</v>
      </c>
      <c r="U769" s="0" t="s">
        <v>5823</v>
      </c>
      <c r="Y769" s="0" t="s">
        <v>83</v>
      </c>
      <c r="Z769" s="0" t="n">
        <v>4</v>
      </c>
      <c r="AC769" s="0" t="s">
        <v>5786</v>
      </c>
      <c r="AG769" s="0" t="s">
        <v>4044</v>
      </c>
      <c r="AH769" s="0" t="s">
        <v>5824</v>
      </c>
      <c r="AI769" s="0" t="s">
        <v>3025</v>
      </c>
      <c r="AJ769" s="0" t="s">
        <v>3581</v>
      </c>
      <c r="AK769" s="0" t="s">
        <v>5825</v>
      </c>
      <c r="AL769" s="0" t="s">
        <v>669</v>
      </c>
      <c r="AO769" s="0" t="n">
        <v>13</v>
      </c>
      <c r="AP769" s="0" t="n">
        <v>0</v>
      </c>
      <c r="AS769" s="4" t="n">
        <f aca="false">IF(ISBLANK(AG769),"",AG769/86400000 + DATE(1970,1,1))</f>
        <v>45826.0833333333</v>
      </c>
    </row>
    <row r="770" customFormat="false" ht="81.3" hidden="false" customHeight="false" outlineLevel="0" collapsed="false">
      <c r="A770" s="0" t="s">
        <v>5826</v>
      </c>
      <c r="B770" s="0" t="s">
        <v>5827</v>
      </c>
      <c r="C770" s="0" t="s">
        <v>264</v>
      </c>
      <c r="D770" s="3" t="s">
        <v>5828</v>
      </c>
      <c r="E770" s="2" t="n">
        <v>45793.3333617824</v>
      </c>
      <c r="F770" s="2" t="n">
        <v>45881.3147953357</v>
      </c>
      <c r="G770" s="0" t="s">
        <v>106</v>
      </c>
      <c r="I770" s="0" t="s">
        <v>79</v>
      </c>
      <c r="K770" s="0" t="n">
        <v>0</v>
      </c>
      <c r="L770" s="0" t="s">
        <v>5829</v>
      </c>
      <c r="M770" s="0" t="s">
        <v>5830</v>
      </c>
      <c r="N770" s="0" t="s">
        <v>5831</v>
      </c>
      <c r="S770" s="0" t="s">
        <v>5832</v>
      </c>
      <c r="T770" s="0" t="s">
        <v>5833</v>
      </c>
      <c r="U770" s="0" t="s">
        <v>5786</v>
      </c>
      <c r="Y770" s="0" t="s">
        <v>83</v>
      </c>
      <c r="Z770" s="0" t="n">
        <v>3</v>
      </c>
      <c r="AC770" s="0" t="s">
        <v>5786</v>
      </c>
      <c r="AD770" s="0" t="s">
        <v>5834</v>
      </c>
      <c r="AE770" s="0" t="s">
        <v>79</v>
      </c>
      <c r="AG770" s="0" t="s">
        <v>5786</v>
      </c>
      <c r="AH770" s="0" t="s">
        <v>5835</v>
      </c>
      <c r="AI770" s="0" t="s">
        <v>127</v>
      </c>
      <c r="AJ770" s="0" t="s">
        <v>4254</v>
      </c>
      <c r="AK770" s="0" t="s">
        <v>2030</v>
      </c>
      <c r="AL770" s="0" t="s">
        <v>2030</v>
      </c>
      <c r="AO770" s="0" t="n">
        <v>13</v>
      </c>
      <c r="AP770" s="0" t="n">
        <v>0</v>
      </c>
      <c r="AS770" s="4" t="n">
        <f aca="false">IF(ISBLANK(AG770),"",AG770/86400000 + DATE(1970,1,1))</f>
        <v>45793.0833333333</v>
      </c>
    </row>
    <row r="771" customFormat="false" ht="58.4" hidden="false" customHeight="false" outlineLevel="0" collapsed="false">
      <c r="A771" s="0" t="s">
        <v>5836</v>
      </c>
      <c r="B771" s="0" t="s">
        <v>5837</v>
      </c>
      <c r="C771" s="0" t="s">
        <v>264</v>
      </c>
      <c r="D771" s="3" t="s">
        <v>5838</v>
      </c>
      <c r="E771" s="2" t="n">
        <v>45793.2900800579</v>
      </c>
      <c r="F771" s="2" t="n">
        <v>45868.282478044</v>
      </c>
      <c r="G771" s="0" t="s">
        <v>3508</v>
      </c>
      <c r="I771" s="0" t="s">
        <v>79</v>
      </c>
      <c r="K771" s="0" t="n">
        <v>1</v>
      </c>
      <c r="L771" s="0" t="s">
        <v>5839</v>
      </c>
      <c r="M771" s="0" t="s">
        <v>5840</v>
      </c>
      <c r="N771" s="0" t="s">
        <v>5841</v>
      </c>
      <c r="S771" s="0" t="s">
        <v>5803</v>
      </c>
      <c r="T771" s="0" t="s">
        <v>5842</v>
      </c>
      <c r="U771" s="0" t="s">
        <v>4687</v>
      </c>
      <c r="Y771" s="0" t="s">
        <v>83</v>
      </c>
      <c r="Z771" s="0" t="n">
        <v>0</v>
      </c>
      <c r="AB771" s="0" t="s">
        <v>1477</v>
      </c>
      <c r="AC771" s="0" t="s">
        <v>5786</v>
      </c>
      <c r="AD771" s="0" t="s">
        <v>5843</v>
      </c>
      <c r="AG771" s="0" t="s">
        <v>5786</v>
      </c>
      <c r="AH771" s="0" t="s">
        <v>5844</v>
      </c>
      <c r="AI771" s="0" t="s">
        <v>127</v>
      </c>
      <c r="AJ771" s="0" t="s">
        <v>4169</v>
      </c>
      <c r="AK771" s="0" t="s">
        <v>4889</v>
      </c>
      <c r="AL771" s="0" t="s">
        <v>4889</v>
      </c>
      <c r="AM771" s="0" t="s">
        <v>5805</v>
      </c>
      <c r="AO771" s="0" t="n">
        <v>13</v>
      </c>
      <c r="AP771" s="0" t="n">
        <v>0</v>
      </c>
      <c r="AS771" s="4" t="n">
        <f aca="false">IF(ISBLANK(AG771),"",AG771/86400000 + DATE(1970,1,1))</f>
        <v>45793.0833333333</v>
      </c>
    </row>
    <row r="772" customFormat="false" ht="58.4" hidden="false" customHeight="false" outlineLevel="0" collapsed="false">
      <c r="A772" s="0" t="s">
        <v>5845</v>
      </c>
      <c r="B772" s="0" t="s">
        <v>5846</v>
      </c>
      <c r="C772" s="0" t="s">
        <v>264</v>
      </c>
      <c r="D772" s="3" t="s">
        <v>5847</v>
      </c>
      <c r="E772" s="2" t="n">
        <v>45793.2792929861</v>
      </c>
      <c r="F772" s="2" t="n">
        <v>45803.3741235532</v>
      </c>
      <c r="G772" s="0" t="s">
        <v>56</v>
      </c>
      <c r="I772" s="0" t="s">
        <v>79</v>
      </c>
      <c r="K772" s="0" t="n">
        <v>0</v>
      </c>
      <c r="L772" s="0" t="s">
        <v>5848</v>
      </c>
      <c r="M772" s="0" t="s">
        <v>5849</v>
      </c>
      <c r="N772" s="0" t="s">
        <v>5850</v>
      </c>
      <c r="S772" s="0" t="s">
        <v>5851</v>
      </c>
      <c r="T772" s="0" t="s">
        <v>5852</v>
      </c>
      <c r="U772" s="0" t="s">
        <v>5786</v>
      </c>
      <c r="Y772" s="0" t="s">
        <v>83</v>
      </c>
      <c r="Z772" s="0" t="n">
        <v>0</v>
      </c>
      <c r="AC772" s="0" t="s">
        <v>5786</v>
      </c>
      <c r="AD772" s="0" t="s">
        <v>5853</v>
      </c>
      <c r="AG772" s="0" t="s">
        <v>5689</v>
      </c>
      <c r="AH772" s="0" t="s">
        <v>5854</v>
      </c>
      <c r="AI772" s="0" t="s">
        <v>881</v>
      </c>
      <c r="AJ772" s="0" t="s">
        <v>5147</v>
      </c>
      <c r="AK772" s="0" t="s">
        <v>1345</v>
      </c>
      <c r="AL772" s="0" t="s">
        <v>871</v>
      </c>
      <c r="AO772" s="0" t="n">
        <v>13</v>
      </c>
      <c r="AP772" s="0" t="n">
        <v>0</v>
      </c>
      <c r="AS772" s="4" t="n">
        <f aca="false">IF(ISBLANK(AG772),"",AG772/86400000 + DATE(1970,1,1))</f>
        <v>45796.0833333333</v>
      </c>
    </row>
    <row r="773" customFormat="false" ht="15" hidden="true" customHeight="false" outlineLevel="0" collapsed="false">
      <c r="A773" s="0" t="s">
        <v>5855</v>
      </c>
      <c r="B773" s="0" t="s">
        <v>5856</v>
      </c>
      <c r="C773" s="0" t="s">
        <v>54</v>
      </c>
      <c r="E773" s="2" t="n">
        <v>45792.5269388426</v>
      </c>
      <c r="F773" s="2" t="n">
        <v>45839.2917356945</v>
      </c>
      <c r="G773" s="0" t="s">
        <v>3508</v>
      </c>
      <c r="M773" s="0" t="s">
        <v>5857</v>
      </c>
      <c r="AO773" s="0" t="n">
        <v>1</v>
      </c>
    </row>
    <row r="774" customFormat="false" ht="15" hidden="true" customHeight="false" outlineLevel="0" collapsed="false">
      <c r="A774" s="0" t="s">
        <v>5858</v>
      </c>
      <c r="B774" s="0" t="s">
        <v>5859</v>
      </c>
      <c r="C774" s="0" t="s">
        <v>54</v>
      </c>
      <c r="E774" s="2" t="n">
        <v>45792.521171331</v>
      </c>
      <c r="F774" s="2" t="n">
        <v>45817.2792393634</v>
      </c>
      <c r="G774" s="0" t="s">
        <v>63</v>
      </c>
      <c r="L774" s="0" t="s">
        <v>5860</v>
      </c>
      <c r="M774" s="0" t="s">
        <v>5861</v>
      </c>
      <c r="T774" s="0" t="s">
        <v>5862</v>
      </c>
      <c r="AC774" s="0" t="s">
        <v>5689</v>
      </c>
      <c r="AO774" s="0" t="n">
        <v>4</v>
      </c>
    </row>
    <row r="775" customFormat="false" ht="58.4" hidden="false" customHeight="false" outlineLevel="0" collapsed="false">
      <c r="A775" s="0" t="s">
        <v>5863</v>
      </c>
      <c r="B775" s="0" t="s">
        <v>5864</v>
      </c>
      <c r="C775" s="0" t="s">
        <v>264</v>
      </c>
      <c r="D775" s="3" t="s">
        <v>5865</v>
      </c>
      <c r="E775" s="2" t="n">
        <v>45792.5100728009</v>
      </c>
      <c r="F775" s="2" t="n">
        <v>45820.3768172801</v>
      </c>
      <c r="G775" s="0" t="s">
        <v>106</v>
      </c>
      <c r="I775" s="0" t="s">
        <v>79</v>
      </c>
      <c r="L775" s="0" t="s">
        <v>5866</v>
      </c>
      <c r="M775" s="0" t="s">
        <v>5867</v>
      </c>
      <c r="S775" s="0" t="s">
        <v>5868</v>
      </c>
      <c r="T775" s="0" t="s">
        <v>5869</v>
      </c>
      <c r="Y775" s="0" t="s">
        <v>83</v>
      </c>
      <c r="AA775" s="0" t="s">
        <v>5870</v>
      </c>
      <c r="AC775" s="0" t="s">
        <v>5786</v>
      </c>
      <c r="AD775" s="0" t="s">
        <v>5871</v>
      </c>
      <c r="AG775" s="0" t="s">
        <v>5786</v>
      </c>
      <c r="AH775" s="0" t="s">
        <v>5872</v>
      </c>
      <c r="AI775" s="0" t="s">
        <v>127</v>
      </c>
      <c r="AJ775" s="0" t="s">
        <v>4254</v>
      </c>
      <c r="AK775" s="0" t="s">
        <v>2030</v>
      </c>
      <c r="AL775" s="0" t="s">
        <v>2030</v>
      </c>
      <c r="AO775" s="0" t="n">
        <v>13</v>
      </c>
      <c r="AP775" s="0" t="n">
        <v>0</v>
      </c>
      <c r="AS775" s="4" t="n">
        <f aca="false">IF(ISBLANK(AG775),"",AG775/86400000 + DATE(1970,1,1))</f>
        <v>45793.0833333333</v>
      </c>
    </row>
    <row r="776" customFormat="false" ht="58.4" hidden="false" customHeight="false" outlineLevel="0" collapsed="false">
      <c r="A776" s="0" t="s">
        <v>5873</v>
      </c>
      <c r="B776" s="0" t="s">
        <v>5874</v>
      </c>
      <c r="C776" s="0" t="s">
        <v>264</v>
      </c>
      <c r="D776" s="3" t="s">
        <v>5875</v>
      </c>
      <c r="E776" s="2" t="n">
        <v>45792.4892953357</v>
      </c>
      <c r="F776" s="2" t="n">
        <v>45848.4599862269</v>
      </c>
      <c r="G776" s="0" t="s">
        <v>56</v>
      </c>
      <c r="I776" s="0" t="s">
        <v>79</v>
      </c>
      <c r="K776" s="0" t="n">
        <v>0</v>
      </c>
      <c r="L776" s="0" t="s">
        <v>5876</v>
      </c>
      <c r="M776" s="0" t="s">
        <v>5877</v>
      </c>
      <c r="N776" s="0" t="s">
        <v>5878</v>
      </c>
      <c r="S776" s="0" t="s">
        <v>5879</v>
      </c>
      <c r="U776" s="0" t="s">
        <v>5823</v>
      </c>
      <c r="Y776" s="0" t="s">
        <v>83</v>
      </c>
      <c r="Z776" s="0" t="n">
        <v>2</v>
      </c>
      <c r="AC776" s="0" t="s">
        <v>5823</v>
      </c>
      <c r="AE776" s="0" t="s">
        <v>79</v>
      </c>
      <c r="AG776" s="0" t="s">
        <v>5786</v>
      </c>
      <c r="AH776" s="0" t="s">
        <v>5880</v>
      </c>
      <c r="AI776" s="0" t="s">
        <v>85</v>
      </c>
      <c r="AJ776" s="0" t="s">
        <v>3581</v>
      </c>
      <c r="AK776" s="0" t="s">
        <v>5881</v>
      </c>
      <c r="AL776" s="0" t="s">
        <v>5825</v>
      </c>
      <c r="AO776" s="0" t="n">
        <v>13</v>
      </c>
      <c r="AP776" s="0" t="n">
        <v>0</v>
      </c>
      <c r="AS776" s="4" t="n">
        <f aca="false">IF(ISBLANK(AG776),"",AG776/86400000 + DATE(1970,1,1))</f>
        <v>45793.0833333333</v>
      </c>
    </row>
    <row r="777" customFormat="false" ht="58.4" hidden="false" customHeight="false" outlineLevel="0" collapsed="false">
      <c r="A777" s="0" t="s">
        <v>5882</v>
      </c>
      <c r="B777" s="0" t="s">
        <v>5883</v>
      </c>
      <c r="C777" s="0" t="s">
        <v>264</v>
      </c>
      <c r="D777" s="3" t="s">
        <v>5884</v>
      </c>
      <c r="E777" s="2" t="n">
        <v>45792.4577190394</v>
      </c>
      <c r="F777" s="2" t="n">
        <v>45838.4708481829</v>
      </c>
      <c r="G777" s="0" t="s">
        <v>106</v>
      </c>
      <c r="I777" s="0" t="s">
        <v>79</v>
      </c>
      <c r="K777" s="0" t="n">
        <v>0</v>
      </c>
      <c r="L777" s="0" t="s">
        <v>5885</v>
      </c>
      <c r="M777" s="0" t="s">
        <v>5886</v>
      </c>
      <c r="N777" s="0" t="s">
        <v>5887</v>
      </c>
      <c r="S777" s="0" t="s">
        <v>5888</v>
      </c>
      <c r="U777" s="0" t="s">
        <v>5823</v>
      </c>
      <c r="Y777" s="0" t="s">
        <v>83</v>
      </c>
      <c r="Z777" s="0" t="n">
        <v>0</v>
      </c>
      <c r="AC777" s="0" t="s">
        <v>5823</v>
      </c>
      <c r="AD777" s="0" t="s">
        <v>5889</v>
      </c>
      <c r="AE777" s="0" t="s">
        <v>79</v>
      </c>
      <c r="AG777" s="0" t="s">
        <v>5823</v>
      </c>
      <c r="AH777" s="0" t="s">
        <v>5890</v>
      </c>
      <c r="AI777" s="0" t="s">
        <v>127</v>
      </c>
      <c r="AJ777" s="0" t="s">
        <v>5147</v>
      </c>
      <c r="AK777" s="0" t="s">
        <v>604</v>
      </c>
      <c r="AL777" s="0" t="s">
        <v>604</v>
      </c>
      <c r="AO777" s="0" t="n">
        <v>13</v>
      </c>
      <c r="AP777" s="0" t="n">
        <v>1</v>
      </c>
      <c r="AS777" s="4" t="n">
        <f aca="false">IF(ISBLANK(AG777),"",AG777/86400000 + DATE(1970,1,1))</f>
        <v>45792.0833333333</v>
      </c>
    </row>
    <row r="778" customFormat="false" ht="15" hidden="true" customHeight="false" outlineLevel="0" collapsed="false">
      <c r="A778" s="0" t="s">
        <v>5891</v>
      </c>
      <c r="B778" s="0" t="s">
        <v>5892</v>
      </c>
      <c r="C778" s="0" t="s">
        <v>54</v>
      </c>
      <c r="E778" s="2" t="n">
        <v>45792.4262728009</v>
      </c>
      <c r="F778" s="2" t="n">
        <v>45798.0834444792</v>
      </c>
      <c r="G778" s="0" t="s">
        <v>63</v>
      </c>
      <c r="K778" s="0" t="n">
        <v>0</v>
      </c>
      <c r="L778" s="0" t="s">
        <v>5893</v>
      </c>
      <c r="M778" s="0" t="s">
        <v>5894</v>
      </c>
      <c r="N778" s="0" t="s">
        <v>5895</v>
      </c>
      <c r="S778" s="0" t="s">
        <v>5896</v>
      </c>
      <c r="AC778" s="0" t="s">
        <v>5689</v>
      </c>
      <c r="AO778" s="0" t="n">
        <v>4</v>
      </c>
    </row>
    <row r="779" customFormat="false" ht="58.4" hidden="false" customHeight="false" outlineLevel="0" collapsed="false">
      <c r="A779" s="0" t="s">
        <v>5897</v>
      </c>
      <c r="B779" s="0" t="s">
        <v>5898</v>
      </c>
      <c r="C779" s="0" t="s">
        <v>264</v>
      </c>
      <c r="D779" s="3" t="s">
        <v>5899</v>
      </c>
      <c r="E779" s="2" t="n">
        <v>45792.4072052894</v>
      </c>
      <c r="F779" s="2" t="n">
        <v>45828.318300787</v>
      </c>
      <c r="G779" s="0" t="s">
        <v>63</v>
      </c>
      <c r="I779" s="0" t="s">
        <v>79</v>
      </c>
      <c r="K779" s="0" t="n">
        <v>0</v>
      </c>
      <c r="L779" s="0" t="s">
        <v>5900</v>
      </c>
      <c r="M779" s="0" t="s">
        <v>5901</v>
      </c>
      <c r="N779" s="0" t="s">
        <v>5902</v>
      </c>
      <c r="S779" s="0" t="s">
        <v>5903</v>
      </c>
      <c r="Y779" s="0" t="s">
        <v>83</v>
      </c>
      <c r="AC779" s="0" t="s">
        <v>5823</v>
      </c>
      <c r="AG779" s="0" t="s">
        <v>5823</v>
      </c>
      <c r="AH779" s="0" t="s">
        <v>5904</v>
      </c>
      <c r="AI779" s="0" t="s">
        <v>127</v>
      </c>
      <c r="AJ779" s="0" t="s">
        <v>5147</v>
      </c>
      <c r="AK779" s="0" t="s">
        <v>604</v>
      </c>
      <c r="AL779" s="0" t="s">
        <v>604</v>
      </c>
      <c r="AO779" s="0" t="n">
        <v>13</v>
      </c>
      <c r="AP779" s="0" t="n">
        <v>0</v>
      </c>
      <c r="AS779" s="4" t="n">
        <f aca="false">IF(ISBLANK(AG779),"",AG779/86400000 + DATE(1970,1,1))</f>
        <v>45792.0833333333</v>
      </c>
    </row>
    <row r="780" customFormat="false" ht="15" hidden="true" customHeight="false" outlineLevel="0" collapsed="false">
      <c r="A780" s="0" t="s">
        <v>5905</v>
      </c>
      <c r="B780" s="0" t="s">
        <v>5906</v>
      </c>
      <c r="C780" s="0" t="s">
        <v>54</v>
      </c>
      <c r="E780" s="2" t="n">
        <v>45792.3969752778</v>
      </c>
      <c r="F780" s="2" t="n">
        <v>45873.3086085185</v>
      </c>
      <c r="G780" s="0" t="s">
        <v>3508</v>
      </c>
      <c r="K780" s="0" t="n">
        <v>0</v>
      </c>
      <c r="M780" s="0" t="s">
        <v>5907</v>
      </c>
      <c r="N780" s="0" t="s">
        <v>5908</v>
      </c>
      <c r="S780" s="0" t="s">
        <v>5909</v>
      </c>
      <c r="AO780" s="0" t="n">
        <v>1</v>
      </c>
    </row>
    <row r="781" customFormat="false" ht="46.95" hidden="false" customHeight="false" outlineLevel="0" collapsed="false">
      <c r="A781" s="0" t="s">
        <v>5910</v>
      </c>
      <c r="B781" s="0" t="s">
        <v>5911</v>
      </c>
      <c r="C781" s="0" t="s">
        <v>264</v>
      </c>
      <c r="D781" s="3" t="s">
        <v>5912</v>
      </c>
      <c r="E781" s="2" t="n">
        <v>45792.3906304282</v>
      </c>
      <c r="F781" s="2" t="n">
        <v>45838.4764292708</v>
      </c>
      <c r="G781" s="0" t="s">
        <v>56</v>
      </c>
      <c r="I781" s="0" t="s">
        <v>79</v>
      </c>
      <c r="K781" s="0" t="n">
        <v>0</v>
      </c>
      <c r="L781" s="0" t="s">
        <v>5913</v>
      </c>
      <c r="M781" s="0" t="s">
        <v>5914</v>
      </c>
      <c r="N781" s="0" t="s">
        <v>5915</v>
      </c>
      <c r="S781" s="0" t="s">
        <v>5916</v>
      </c>
      <c r="T781" s="0" t="s">
        <v>5917</v>
      </c>
      <c r="U781" s="0" t="s">
        <v>4687</v>
      </c>
      <c r="Y781" s="0" t="s">
        <v>83</v>
      </c>
      <c r="Z781" s="0" t="n">
        <v>4</v>
      </c>
      <c r="AC781" s="0" t="s">
        <v>5823</v>
      </c>
      <c r="AD781" s="0" t="s">
        <v>5918</v>
      </c>
      <c r="AE781" s="0" t="s">
        <v>79</v>
      </c>
      <c r="AG781" s="0" t="s">
        <v>5823</v>
      </c>
      <c r="AH781" s="0" t="s">
        <v>5919</v>
      </c>
      <c r="AI781" s="0" t="s">
        <v>127</v>
      </c>
      <c r="AJ781" s="0" t="s">
        <v>5147</v>
      </c>
      <c r="AK781" s="0" t="s">
        <v>604</v>
      </c>
      <c r="AL781" s="0" t="s">
        <v>604</v>
      </c>
      <c r="AO781" s="0" t="n">
        <v>13</v>
      </c>
      <c r="AP781" s="0" t="n">
        <v>0</v>
      </c>
      <c r="AS781" s="4" t="n">
        <f aca="false">IF(ISBLANK(AG781),"",AG781/86400000 + DATE(1970,1,1))</f>
        <v>45792.0833333333</v>
      </c>
    </row>
    <row r="782" customFormat="false" ht="15" hidden="true" customHeight="false" outlineLevel="0" collapsed="false">
      <c r="A782" s="0" t="s">
        <v>5920</v>
      </c>
      <c r="B782" s="0" t="s">
        <v>5921</v>
      </c>
      <c r="C782" s="0" t="s">
        <v>54</v>
      </c>
      <c r="E782" s="2" t="n">
        <v>45792.3677066551</v>
      </c>
      <c r="F782" s="2" t="n">
        <v>45794.083822662</v>
      </c>
      <c r="G782" s="0" t="s">
        <v>106</v>
      </c>
      <c r="K782" s="0" t="n">
        <v>0</v>
      </c>
      <c r="L782" s="0" t="s">
        <v>5922</v>
      </c>
      <c r="M782" s="0" t="s">
        <v>5923</v>
      </c>
      <c r="N782" s="0" t="s">
        <v>5924</v>
      </c>
      <c r="S782" s="0" t="s">
        <v>5925</v>
      </c>
      <c r="T782" s="0" t="s">
        <v>5926</v>
      </c>
      <c r="U782" s="0" t="s">
        <v>5823</v>
      </c>
      <c r="Z782" s="0" t="n">
        <v>1</v>
      </c>
      <c r="AC782" s="0" t="s">
        <v>5823</v>
      </c>
      <c r="AO782" s="0" t="n">
        <v>4</v>
      </c>
    </row>
    <row r="783" customFormat="false" ht="92.75" hidden="false" customHeight="false" outlineLevel="0" collapsed="false">
      <c r="A783" s="0" t="s">
        <v>5927</v>
      </c>
      <c r="B783" s="0" t="s">
        <v>5928</v>
      </c>
      <c r="C783" s="0" t="s">
        <v>264</v>
      </c>
      <c r="D783" s="3" t="s">
        <v>5929</v>
      </c>
      <c r="E783" s="2" t="n">
        <v>45792.3463110764</v>
      </c>
      <c r="F783" s="2" t="n">
        <v>45838.4776623495</v>
      </c>
      <c r="G783" s="0" t="s">
        <v>63</v>
      </c>
      <c r="I783" s="0" t="s">
        <v>79</v>
      </c>
      <c r="K783" s="0" t="n">
        <v>1</v>
      </c>
      <c r="L783" s="0" t="s">
        <v>5930</v>
      </c>
      <c r="M783" s="0" t="s">
        <v>5931</v>
      </c>
      <c r="N783" s="0" t="s">
        <v>5932</v>
      </c>
      <c r="S783" s="0" t="s">
        <v>5933</v>
      </c>
      <c r="T783" s="0" t="s">
        <v>5934</v>
      </c>
      <c r="Y783" s="0" t="s">
        <v>83</v>
      </c>
      <c r="AB783" s="0" t="s">
        <v>136</v>
      </c>
      <c r="AC783" s="0" t="s">
        <v>5786</v>
      </c>
      <c r="AD783" s="0" t="s">
        <v>5935</v>
      </c>
      <c r="AE783" s="0" t="s">
        <v>79</v>
      </c>
      <c r="AG783" s="0" t="s">
        <v>5689</v>
      </c>
      <c r="AH783" s="0" t="s">
        <v>5936</v>
      </c>
      <c r="AI783" s="0" t="s">
        <v>881</v>
      </c>
      <c r="AJ783" s="0" t="s">
        <v>5147</v>
      </c>
      <c r="AK783" s="0" t="s">
        <v>1345</v>
      </c>
      <c r="AL783" s="0" t="s">
        <v>871</v>
      </c>
      <c r="AO783" s="0" t="n">
        <v>13</v>
      </c>
      <c r="AP783" s="0" t="n">
        <v>0</v>
      </c>
      <c r="AS783" s="4" t="n">
        <f aca="false">IF(ISBLANK(AG783),"",AG783/86400000 + DATE(1970,1,1))</f>
        <v>45796.0833333333</v>
      </c>
    </row>
    <row r="784" customFormat="false" ht="104.2" hidden="false" customHeight="false" outlineLevel="0" collapsed="false">
      <c r="A784" s="0" t="s">
        <v>5937</v>
      </c>
      <c r="B784" s="0" t="s">
        <v>5938</v>
      </c>
      <c r="C784" s="0" t="s">
        <v>264</v>
      </c>
      <c r="D784" s="3" t="s">
        <v>5939</v>
      </c>
      <c r="E784" s="2" t="n">
        <v>45791.6913801042</v>
      </c>
      <c r="F784" s="2" t="n">
        <v>45825.3539574306</v>
      </c>
      <c r="G784" s="0" t="s">
        <v>63</v>
      </c>
      <c r="I784" s="0" t="s">
        <v>79</v>
      </c>
      <c r="K784" s="0" t="n">
        <v>0</v>
      </c>
      <c r="L784" s="0" t="s">
        <v>5940</v>
      </c>
      <c r="M784" s="0" t="s">
        <v>5941</v>
      </c>
      <c r="N784" s="0" t="s">
        <v>5942</v>
      </c>
      <c r="S784" s="0" t="s">
        <v>5943</v>
      </c>
      <c r="T784" s="0" t="s">
        <v>5944</v>
      </c>
      <c r="Y784" s="0" t="s">
        <v>83</v>
      </c>
      <c r="AC784" s="0" t="s">
        <v>5823</v>
      </c>
      <c r="AD784" s="0" t="s">
        <v>5945</v>
      </c>
      <c r="AG784" s="0" t="s">
        <v>5786</v>
      </c>
      <c r="AH784" s="0" t="s">
        <v>5946</v>
      </c>
      <c r="AI784" s="0" t="s">
        <v>85</v>
      </c>
      <c r="AJ784" s="0" t="s">
        <v>4169</v>
      </c>
      <c r="AK784" s="0" t="s">
        <v>3717</v>
      </c>
      <c r="AL784" s="0" t="s">
        <v>4889</v>
      </c>
      <c r="AO784" s="0" t="n">
        <v>13</v>
      </c>
      <c r="AP784" s="0" t="n">
        <v>1</v>
      </c>
      <c r="AS784" s="4" t="n">
        <f aca="false">IF(ISBLANK(AG784),"",AG784/86400000 + DATE(1970,1,1))</f>
        <v>45793.0833333333</v>
      </c>
    </row>
    <row r="785" customFormat="false" ht="81.3" hidden="false" customHeight="false" outlineLevel="0" collapsed="false">
      <c r="A785" s="0" t="s">
        <v>5947</v>
      </c>
      <c r="B785" s="0" t="s">
        <v>5948</v>
      </c>
      <c r="C785" s="0" t="s">
        <v>264</v>
      </c>
      <c r="D785" s="3" t="s">
        <v>5949</v>
      </c>
      <c r="E785" s="2" t="n">
        <v>45791.5852222569</v>
      </c>
      <c r="F785" s="2" t="n">
        <v>45880.3959344097</v>
      </c>
      <c r="G785" s="0" t="s">
        <v>106</v>
      </c>
      <c r="I785" s="0" t="s">
        <v>79</v>
      </c>
      <c r="K785" s="0" t="n">
        <v>0</v>
      </c>
      <c r="L785" s="0" t="s">
        <v>5950</v>
      </c>
      <c r="M785" s="0" t="s">
        <v>5951</v>
      </c>
      <c r="N785" s="0" t="s">
        <v>5952</v>
      </c>
      <c r="S785" s="0" t="s">
        <v>5953</v>
      </c>
      <c r="T785" s="0" t="s">
        <v>5954</v>
      </c>
      <c r="Y785" s="0" t="s">
        <v>83</v>
      </c>
      <c r="AC785" s="0" t="s">
        <v>792</v>
      </c>
      <c r="AD785" s="0" t="s">
        <v>5955</v>
      </c>
      <c r="AG785" s="0" t="s">
        <v>1595</v>
      </c>
      <c r="AH785" s="0" t="s">
        <v>5956</v>
      </c>
      <c r="AI785" s="0" t="s">
        <v>803</v>
      </c>
      <c r="AJ785" s="0" t="s">
        <v>325</v>
      </c>
      <c r="AK785" s="0" t="s">
        <v>3084</v>
      </c>
      <c r="AL785" s="0" t="s">
        <v>999</v>
      </c>
      <c r="AO785" s="0" t="n">
        <v>13</v>
      </c>
      <c r="AP785" s="0" t="n">
        <v>0</v>
      </c>
      <c r="AS785" s="4" t="n">
        <f aca="false">IF(ISBLANK(AG785),"",AG785/86400000 + DATE(1970,1,1))</f>
        <v>45856.0833333333</v>
      </c>
    </row>
    <row r="786" customFormat="false" ht="92.75" hidden="false" customHeight="false" outlineLevel="0" collapsed="false">
      <c r="A786" s="0" t="s">
        <v>5957</v>
      </c>
      <c r="B786" s="0" t="s">
        <v>5958</v>
      </c>
      <c r="C786" s="0" t="s">
        <v>264</v>
      </c>
      <c r="D786" s="3" t="s">
        <v>5959</v>
      </c>
      <c r="E786" s="2" t="n">
        <v>45791.565765706</v>
      </c>
      <c r="F786" s="2" t="n">
        <v>45838.5439734144</v>
      </c>
      <c r="G786" s="0" t="s">
        <v>63</v>
      </c>
      <c r="I786" s="0" t="s">
        <v>79</v>
      </c>
      <c r="K786" s="0" t="n">
        <v>1</v>
      </c>
      <c r="L786" s="0" t="s">
        <v>5960</v>
      </c>
      <c r="M786" s="0" t="s">
        <v>5961</v>
      </c>
      <c r="N786" s="0" t="s">
        <v>5962</v>
      </c>
      <c r="S786" s="0" t="s">
        <v>5963</v>
      </c>
      <c r="T786" s="0" t="s">
        <v>5964</v>
      </c>
      <c r="Y786" s="0" t="s">
        <v>83</v>
      </c>
      <c r="Z786" s="0" t="n">
        <v>2</v>
      </c>
      <c r="AB786" s="0" t="s">
        <v>582</v>
      </c>
      <c r="AD786" s="0" t="s">
        <v>5965</v>
      </c>
      <c r="AG786" s="0" t="s">
        <v>5618</v>
      </c>
      <c r="AH786" s="0" t="s">
        <v>5966</v>
      </c>
      <c r="AJ786" s="0" t="s">
        <v>3581</v>
      </c>
      <c r="AL786" s="0" t="s">
        <v>5576</v>
      </c>
      <c r="AO786" s="0" t="n">
        <v>13</v>
      </c>
      <c r="AP786" s="0" t="n">
        <v>0</v>
      </c>
      <c r="AS786" s="4" t="n">
        <f aca="false">IF(ISBLANK(AG786),"",AG786/86400000 + DATE(1970,1,1))</f>
        <v>45797.0833333333</v>
      </c>
    </row>
    <row r="787" customFormat="false" ht="58.4" hidden="false" customHeight="false" outlineLevel="0" collapsed="false">
      <c r="A787" s="0" t="s">
        <v>5967</v>
      </c>
      <c r="B787" s="0" t="s">
        <v>5968</v>
      </c>
      <c r="C787" s="0" t="s">
        <v>264</v>
      </c>
      <c r="D787" s="3" t="s">
        <v>5969</v>
      </c>
      <c r="E787" s="2" t="n">
        <v>45791.5461134375</v>
      </c>
      <c r="F787" s="2" t="n">
        <v>45838.4692788542</v>
      </c>
      <c r="G787" s="0" t="s">
        <v>56</v>
      </c>
      <c r="I787" s="0" t="s">
        <v>79</v>
      </c>
      <c r="K787" s="0" t="n">
        <v>0</v>
      </c>
      <c r="L787" s="0" t="s">
        <v>5970</v>
      </c>
      <c r="M787" s="0" t="s">
        <v>5971</v>
      </c>
      <c r="N787" s="0" t="s">
        <v>5972</v>
      </c>
      <c r="S787" s="0" t="s">
        <v>5973</v>
      </c>
      <c r="T787" s="0" t="s">
        <v>5974</v>
      </c>
      <c r="Y787" s="0" t="s">
        <v>83</v>
      </c>
      <c r="AC787" s="0" t="s">
        <v>5823</v>
      </c>
      <c r="AD787" s="0" t="s">
        <v>5975</v>
      </c>
      <c r="AE787" s="0" t="s">
        <v>79</v>
      </c>
      <c r="AG787" s="0" t="s">
        <v>5689</v>
      </c>
      <c r="AH787" s="0" t="s">
        <v>5976</v>
      </c>
      <c r="AI787" s="0" t="s">
        <v>894</v>
      </c>
      <c r="AJ787" s="0" t="s">
        <v>4864</v>
      </c>
      <c r="AK787" s="0" t="s">
        <v>740</v>
      </c>
      <c r="AL787" s="0" t="s">
        <v>1345</v>
      </c>
      <c r="AO787" s="0" t="n">
        <v>13</v>
      </c>
      <c r="AP787" s="0" t="n">
        <v>0</v>
      </c>
      <c r="AS787" s="4" t="n">
        <f aca="false">IF(ISBLANK(AG787),"",AG787/86400000 + DATE(1970,1,1))</f>
        <v>45796.0833333333</v>
      </c>
    </row>
    <row r="788" customFormat="false" ht="24.05" hidden="true" customHeight="false" outlineLevel="0" collapsed="false">
      <c r="A788" s="0" t="s">
        <v>5977</v>
      </c>
      <c r="B788" s="0" t="s">
        <v>5978</v>
      </c>
      <c r="C788" s="0" t="s">
        <v>54</v>
      </c>
      <c r="D788" s="3" t="s">
        <v>5979</v>
      </c>
      <c r="E788" s="2" t="n">
        <v>45791.5413215394</v>
      </c>
      <c r="F788" s="2" t="n">
        <v>45832.4697848843</v>
      </c>
      <c r="G788" s="0" t="s">
        <v>106</v>
      </c>
      <c r="K788" s="0" t="n">
        <v>1</v>
      </c>
      <c r="L788" s="0" t="s">
        <v>5980</v>
      </c>
      <c r="M788" s="0" t="s">
        <v>5981</v>
      </c>
      <c r="N788" s="0" t="s">
        <v>5982</v>
      </c>
      <c r="S788" s="0" t="s">
        <v>5983</v>
      </c>
      <c r="T788" s="0" t="s">
        <v>5984</v>
      </c>
      <c r="U788" s="0" t="s">
        <v>5985</v>
      </c>
      <c r="Z788" s="0" t="n">
        <v>2</v>
      </c>
      <c r="AB788" s="0" t="s">
        <v>891</v>
      </c>
      <c r="AC788" s="0" t="s">
        <v>5985</v>
      </c>
      <c r="AO788" s="0" t="n">
        <v>4</v>
      </c>
    </row>
    <row r="789" customFormat="false" ht="58.4" hidden="false" customHeight="false" outlineLevel="0" collapsed="false">
      <c r="A789" s="0" t="s">
        <v>5986</v>
      </c>
      <c r="B789" s="0" t="s">
        <v>5987</v>
      </c>
      <c r="C789" s="0" t="s">
        <v>264</v>
      </c>
      <c r="D789" s="3" t="s">
        <v>5988</v>
      </c>
      <c r="E789" s="2" t="n">
        <v>45791.5365303009</v>
      </c>
      <c r="F789" s="2" t="n">
        <v>45838.4746573958</v>
      </c>
      <c r="G789" s="0" t="s">
        <v>3153</v>
      </c>
      <c r="I789" s="0" t="s">
        <v>79</v>
      </c>
      <c r="K789" s="0" t="n">
        <v>0</v>
      </c>
      <c r="L789" s="0" t="s">
        <v>5989</v>
      </c>
      <c r="M789" s="0" t="s">
        <v>5990</v>
      </c>
      <c r="N789" s="0" t="s">
        <v>5991</v>
      </c>
      <c r="S789" s="0" t="s">
        <v>5992</v>
      </c>
      <c r="T789" s="0" t="s">
        <v>5993</v>
      </c>
      <c r="Y789" s="0" t="s">
        <v>83</v>
      </c>
      <c r="AC789" s="0" t="s">
        <v>3159</v>
      </c>
      <c r="AD789" s="0" t="s">
        <v>5994</v>
      </c>
      <c r="AE789" s="0" t="s">
        <v>79</v>
      </c>
      <c r="AG789" s="0" t="s">
        <v>3159</v>
      </c>
      <c r="AH789" s="0" t="s">
        <v>5995</v>
      </c>
      <c r="AI789" s="0" t="s">
        <v>127</v>
      </c>
      <c r="AJ789" s="0" t="s">
        <v>4169</v>
      </c>
      <c r="AK789" s="0" t="s">
        <v>1773</v>
      </c>
      <c r="AL789" s="0" t="s">
        <v>1773</v>
      </c>
      <c r="AO789" s="0" t="n">
        <v>13</v>
      </c>
      <c r="AP789" s="0" t="n">
        <v>0</v>
      </c>
      <c r="AS789" s="4" t="n">
        <f aca="false">IF(ISBLANK(AG789),"",AG789/86400000 + DATE(1970,1,1))</f>
        <v>45798.0833333333</v>
      </c>
    </row>
    <row r="790" customFormat="false" ht="46.95" hidden="false" customHeight="false" outlineLevel="0" collapsed="false">
      <c r="A790" s="0" t="s">
        <v>5996</v>
      </c>
      <c r="B790" s="0" t="s">
        <v>5997</v>
      </c>
      <c r="C790" s="0" t="s">
        <v>264</v>
      </c>
      <c r="D790" s="3" t="s">
        <v>5998</v>
      </c>
      <c r="E790" s="2" t="n">
        <v>45791.5295317708</v>
      </c>
      <c r="F790" s="2" t="n">
        <v>45846.3170897801</v>
      </c>
      <c r="G790" s="0" t="s">
        <v>56</v>
      </c>
      <c r="I790" s="0" t="s">
        <v>79</v>
      </c>
      <c r="K790" s="0" t="n">
        <v>0</v>
      </c>
      <c r="L790" s="0" t="s">
        <v>5999</v>
      </c>
      <c r="M790" s="0" t="s">
        <v>6000</v>
      </c>
      <c r="N790" s="0" t="s">
        <v>6001</v>
      </c>
      <c r="S790" s="0" t="s">
        <v>6002</v>
      </c>
      <c r="U790" s="0" t="s">
        <v>5985</v>
      </c>
      <c r="Y790" s="0" t="s">
        <v>83</v>
      </c>
      <c r="Z790" s="0" t="n">
        <v>2</v>
      </c>
      <c r="AC790" s="0" t="s">
        <v>5985</v>
      </c>
      <c r="AG790" s="0" t="s">
        <v>581</v>
      </c>
      <c r="AH790" s="0" t="s">
        <v>6003</v>
      </c>
      <c r="AI790" s="0" t="s">
        <v>5575</v>
      </c>
      <c r="AJ790" s="0" t="s">
        <v>3207</v>
      </c>
      <c r="AO790" s="0" t="n">
        <v>13</v>
      </c>
      <c r="AP790" s="0" t="n">
        <v>0</v>
      </c>
      <c r="AS790" s="4" t="n">
        <f aca="false">IF(ISBLANK(AG790),"",AG790/86400000 + DATE(1970,1,1))</f>
        <v>45839.0833333333</v>
      </c>
    </row>
    <row r="791" customFormat="false" ht="69.85" hidden="false" customHeight="false" outlineLevel="0" collapsed="false">
      <c r="A791" s="0" t="s">
        <v>6004</v>
      </c>
      <c r="B791" s="0" t="s">
        <v>6005</v>
      </c>
      <c r="C791" s="0" t="s">
        <v>264</v>
      </c>
      <c r="D791" s="3" t="s">
        <v>6006</v>
      </c>
      <c r="E791" s="2" t="n">
        <v>45791.5251438773</v>
      </c>
      <c r="F791" s="2" t="n">
        <v>45875.5225370486</v>
      </c>
      <c r="G791" s="0" t="s">
        <v>3153</v>
      </c>
      <c r="K791" s="0" t="n">
        <v>1</v>
      </c>
      <c r="L791" s="0" t="s">
        <v>6007</v>
      </c>
      <c r="M791" s="0" t="s">
        <v>6008</v>
      </c>
      <c r="N791" s="0" t="s">
        <v>6009</v>
      </c>
      <c r="S791" s="0" t="s">
        <v>6010</v>
      </c>
      <c r="U791" s="0" t="s">
        <v>4687</v>
      </c>
      <c r="Y791" s="0" t="s">
        <v>83</v>
      </c>
      <c r="Z791" s="0" t="n">
        <v>9</v>
      </c>
      <c r="AB791" s="0" t="s">
        <v>842</v>
      </c>
      <c r="AC791" s="0" t="s">
        <v>5786</v>
      </c>
      <c r="AE791" s="0" t="s">
        <v>79</v>
      </c>
      <c r="AH791" s="0" t="s">
        <v>6011</v>
      </c>
      <c r="AJ791" s="0" t="s">
        <v>3847</v>
      </c>
      <c r="AK791" s="0" t="s">
        <v>3513</v>
      </c>
      <c r="AM791" s="0" t="s">
        <v>6011</v>
      </c>
      <c r="AO791" s="0" t="n">
        <v>13</v>
      </c>
      <c r="AP791" s="0" t="n">
        <v>0</v>
      </c>
      <c r="AS791" s="4" t="str">
        <f aca="false">IF(ISBLANK(AG791),"",AG791/86400000 + DATE(1970,1,1))</f>
        <v/>
      </c>
    </row>
    <row r="792" customFormat="false" ht="241.55" hidden="true" customHeight="false" outlineLevel="0" collapsed="false">
      <c r="A792" s="0" t="s">
        <v>6012</v>
      </c>
      <c r="B792" s="0" t="s">
        <v>6013</v>
      </c>
      <c r="C792" s="0" t="s">
        <v>54</v>
      </c>
      <c r="D792" s="3" t="s">
        <v>6014</v>
      </c>
      <c r="E792" s="2" t="n">
        <v>45791.5244308565</v>
      </c>
      <c r="F792" s="2" t="n">
        <v>45881.4471287847</v>
      </c>
      <c r="G792" s="0" t="s">
        <v>6015</v>
      </c>
      <c r="I792" s="0" t="s">
        <v>79</v>
      </c>
      <c r="K792" s="0" t="n">
        <v>1</v>
      </c>
      <c r="L792" s="0" t="s">
        <v>6016</v>
      </c>
      <c r="M792" s="0" t="s">
        <v>6017</v>
      </c>
      <c r="N792" s="0" t="s">
        <v>6018</v>
      </c>
      <c r="S792" s="0" t="s">
        <v>6019</v>
      </c>
      <c r="T792" s="0" t="s">
        <v>6020</v>
      </c>
      <c r="Y792" s="0" t="s">
        <v>83</v>
      </c>
      <c r="Z792" s="0" t="n">
        <v>2</v>
      </c>
      <c r="AB792" s="0" t="s">
        <v>136</v>
      </c>
      <c r="AC792" s="0" t="s">
        <v>3990</v>
      </c>
      <c r="AD792" s="0" t="s">
        <v>6021</v>
      </c>
      <c r="AG792" s="0" t="s">
        <v>3847</v>
      </c>
      <c r="AH792" s="0" t="s">
        <v>6022</v>
      </c>
      <c r="AI792" s="0" t="s">
        <v>189</v>
      </c>
      <c r="AO792" s="0" t="n">
        <v>10</v>
      </c>
    </row>
    <row r="793" customFormat="false" ht="35.5" hidden="true" customHeight="false" outlineLevel="0" collapsed="false">
      <c r="A793" s="0" t="s">
        <v>6023</v>
      </c>
      <c r="B793" s="0" t="s">
        <v>6024</v>
      </c>
      <c r="C793" s="0" t="s">
        <v>54</v>
      </c>
      <c r="D793" s="3" t="s">
        <v>6025</v>
      </c>
      <c r="E793" s="2" t="n">
        <v>45791.4936787732</v>
      </c>
      <c r="F793" s="2" t="n">
        <v>45817.5180844792</v>
      </c>
      <c r="G793" s="0" t="s">
        <v>63</v>
      </c>
      <c r="K793" s="0" t="n">
        <v>1</v>
      </c>
      <c r="L793" s="0" t="s">
        <v>6026</v>
      </c>
      <c r="M793" s="0" t="s">
        <v>6027</v>
      </c>
      <c r="N793" s="0" t="s">
        <v>6028</v>
      </c>
      <c r="S793" s="0" t="s">
        <v>6029</v>
      </c>
      <c r="AB793" s="0" t="s">
        <v>1565</v>
      </c>
      <c r="AC793" s="0" t="s">
        <v>5985</v>
      </c>
      <c r="AO793" s="0" t="n">
        <v>4</v>
      </c>
    </row>
    <row r="794" customFormat="false" ht="104.2" hidden="false" customHeight="false" outlineLevel="0" collapsed="false">
      <c r="A794" s="0" t="s">
        <v>6030</v>
      </c>
      <c r="B794" s="0" t="s">
        <v>6031</v>
      </c>
      <c r="C794" s="0" t="s">
        <v>264</v>
      </c>
      <c r="D794" s="3" t="s">
        <v>6032</v>
      </c>
      <c r="E794" s="2" t="n">
        <v>45791.4930496759</v>
      </c>
      <c r="F794" s="2" t="n">
        <v>45838.469438831</v>
      </c>
      <c r="G794" s="0" t="s">
        <v>5050</v>
      </c>
      <c r="I794" s="0" t="s">
        <v>79</v>
      </c>
      <c r="K794" s="0" t="n">
        <v>0</v>
      </c>
      <c r="L794" s="0" t="s">
        <v>6033</v>
      </c>
      <c r="M794" s="0" t="s">
        <v>6034</v>
      </c>
      <c r="N794" s="0" t="s">
        <v>6035</v>
      </c>
      <c r="S794" s="0" t="s">
        <v>6036</v>
      </c>
      <c r="U794" s="0" t="s">
        <v>5985</v>
      </c>
      <c r="Y794" s="0" t="s">
        <v>83</v>
      </c>
      <c r="Z794" s="0" t="n">
        <v>5</v>
      </c>
      <c r="AC794" s="0" t="s">
        <v>5985</v>
      </c>
      <c r="AD794" s="0" t="s">
        <v>6037</v>
      </c>
      <c r="AE794" s="0" t="s">
        <v>79</v>
      </c>
      <c r="AG794" s="0" t="s">
        <v>5985</v>
      </c>
      <c r="AH794" s="0" t="s">
        <v>6038</v>
      </c>
      <c r="AI794" s="0" t="s">
        <v>127</v>
      </c>
      <c r="AJ794" s="0" t="s">
        <v>4864</v>
      </c>
      <c r="AK794" s="0" t="s">
        <v>803</v>
      </c>
      <c r="AL794" s="0" t="s">
        <v>803</v>
      </c>
      <c r="AO794" s="0" t="n">
        <v>13</v>
      </c>
      <c r="AP794" s="0" t="n">
        <v>0</v>
      </c>
      <c r="AS794" s="4" t="n">
        <f aca="false">IF(ISBLANK(AG794),"",AG794/86400000 + DATE(1970,1,1))</f>
        <v>45791.0833333333</v>
      </c>
    </row>
    <row r="795" customFormat="false" ht="81.3" hidden="true" customHeight="false" outlineLevel="0" collapsed="false">
      <c r="A795" s="0" t="s">
        <v>6039</v>
      </c>
      <c r="B795" s="0" t="s">
        <v>6040</v>
      </c>
      <c r="C795" s="0" t="s">
        <v>54</v>
      </c>
      <c r="D795" s="3" t="s">
        <v>6041</v>
      </c>
      <c r="E795" s="2" t="n">
        <v>45791.4807118171</v>
      </c>
      <c r="F795" s="2" t="n">
        <v>45882.4310035764</v>
      </c>
      <c r="G795" s="0" t="s">
        <v>56</v>
      </c>
      <c r="I795" s="0" t="s">
        <v>79</v>
      </c>
      <c r="K795" s="0" t="n">
        <v>0</v>
      </c>
      <c r="L795" s="0" t="s">
        <v>6042</v>
      </c>
      <c r="M795" s="0" t="s">
        <v>6043</v>
      </c>
      <c r="N795" s="0" t="s">
        <v>6044</v>
      </c>
      <c r="S795" s="0" t="s">
        <v>6045</v>
      </c>
      <c r="U795" s="0" t="s">
        <v>5985</v>
      </c>
      <c r="Y795" s="0" t="s">
        <v>83</v>
      </c>
      <c r="Z795" s="0" t="n">
        <v>1</v>
      </c>
      <c r="AC795" s="0" t="s">
        <v>5689</v>
      </c>
      <c r="AG795" s="0" t="s">
        <v>407</v>
      </c>
      <c r="AH795" s="0" t="s">
        <v>6046</v>
      </c>
      <c r="AI795" s="0" t="s">
        <v>6047</v>
      </c>
      <c r="AO795" s="0" t="n">
        <v>8</v>
      </c>
    </row>
    <row r="796" customFormat="false" ht="15" hidden="true" customHeight="false" outlineLevel="0" collapsed="false">
      <c r="A796" s="0" t="s">
        <v>6048</v>
      </c>
      <c r="B796" s="0" t="s">
        <v>6049</v>
      </c>
      <c r="C796" s="0" t="s">
        <v>54</v>
      </c>
      <c r="E796" s="2" t="n">
        <v>45791.4686659144</v>
      </c>
      <c r="F796" s="2" t="n">
        <v>45817.2796220718</v>
      </c>
      <c r="G796" s="0" t="s">
        <v>63</v>
      </c>
      <c r="K796" s="0" t="n">
        <v>1</v>
      </c>
      <c r="L796" s="0" t="s">
        <v>6050</v>
      </c>
      <c r="M796" s="0" t="s">
        <v>6051</v>
      </c>
      <c r="N796" s="0" t="s">
        <v>6052</v>
      </c>
      <c r="S796" s="0" t="s">
        <v>6053</v>
      </c>
      <c r="AB796" s="0" t="s">
        <v>1565</v>
      </c>
      <c r="AC796" s="0" t="s">
        <v>5985</v>
      </c>
      <c r="AO796" s="0" t="n">
        <v>4</v>
      </c>
    </row>
    <row r="797" customFormat="false" ht="35.5" hidden="false" customHeight="false" outlineLevel="0" collapsed="false">
      <c r="A797" s="0" t="s">
        <v>6054</v>
      </c>
      <c r="B797" s="0" t="s">
        <v>6055</v>
      </c>
      <c r="C797" s="0" t="s">
        <v>264</v>
      </c>
      <c r="D797" s="3" t="s">
        <v>6056</v>
      </c>
      <c r="E797" s="2" t="n">
        <v>45791.4640059144</v>
      </c>
      <c r="F797" s="2" t="n">
        <v>45882.2724909954</v>
      </c>
      <c r="G797" s="0" t="s">
        <v>56</v>
      </c>
      <c r="I797" s="0" t="s">
        <v>79</v>
      </c>
      <c r="K797" s="0" t="n">
        <v>0</v>
      </c>
      <c r="L797" s="0" t="s">
        <v>6057</v>
      </c>
      <c r="M797" s="0" t="s">
        <v>6058</v>
      </c>
      <c r="N797" s="0" t="s">
        <v>6059</v>
      </c>
      <c r="S797" s="0" t="s">
        <v>6060</v>
      </c>
      <c r="U797" s="0" t="s">
        <v>5985</v>
      </c>
      <c r="Y797" s="0" t="s">
        <v>83</v>
      </c>
      <c r="Z797" s="0" t="n">
        <v>0</v>
      </c>
      <c r="AC797" s="0" t="s">
        <v>5823</v>
      </c>
      <c r="AG797" s="0" t="s">
        <v>5823</v>
      </c>
      <c r="AH797" s="0" t="s">
        <v>6061</v>
      </c>
      <c r="AI797" s="0" t="s">
        <v>127</v>
      </c>
      <c r="AJ797" s="0" t="s">
        <v>69</v>
      </c>
      <c r="AK797" s="0" t="s">
        <v>6062</v>
      </c>
      <c r="AL797" s="0" t="s">
        <v>6062</v>
      </c>
      <c r="AO797" s="0" t="n">
        <v>13</v>
      </c>
      <c r="AS797" s="4" t="n">
        <f aca="false">IF(ISBLANK(AG797),"",AG797/86400000 + DATE(1970,1,1))</f>
        <v>45792.0833333333</v>
      </c>
    </row>
    <row r="798" customFormat="false" ht="115.65" hidden="false" customHeight="false" outlineLevel="0" collapsed="false">
      <c r="A798" s="0" t="s">
        <v>6063</v>
      </c>
      <c r="B798" s="0" t="s">
        <v>6064</v>
      </c>
      <c r="C798" s="0" t="s">
        <v>264</v>
      </c>
      <c r="D798" s="3" t="s">
        <v>6065</v>
      </c>
      <c r="E798" s="2" t="n">
        <v>45791.4293803935</v>
      </c>
      <c r="F798" s="2" t="n">
        <v>45880.394442419</v>
      </c>
      <c r="G798" s="0" t="s">
        <v>63</v>
      </c>
      <c r="I798" s="0" t="s">
        <v>79</v>
      </c>
      <c r="K798" s="0" t="n">
        <v>0</v>
      </c>
      <c r="L798" s="0" t="s">
        <v>6066</v>
      </c>
      <c r="M798" s="0" t="s">
        <v>6067</v>
      </c>
      <c r="N798" s="0" t="s">
        <v>6068</v>
      </c>
      <c r="S798" s="0" t="s">
        <v>6069</v>
      </c>
      <c r="Y798" s="0" t="s">
        <v>83</v>
      </c>
      <c r="AC798" s="0" t="s">
        <v>5985</v>
      </c>
      <c r="AD798" s="0" t="s">
        <v>6070</v>
      </c>
      <c r="AG798" s="0" t="s">
        <v>5823</v>
      </c>
      <c r="AH798" s="0" t="s">
        <v>6071</v>
      </c>
      <c r="AI798" s="0" t="s">
        <v>85</v>
      </c>
      <c r="AJ798" s="0" t="s">
        <v>325</v>
      </c>
      <c r="AK798" s="0" t="s">
        <v>6072</v>
      </c>
      <c r="AL798" s="0" t="s">
        <v>6073</v>
      </c>
      <c r="AO798" s="0" t="n">
        <v>13</v>
      </c>
      <c r="AP798" s="0" t="n">
        <v>0</v>
      </c>
      <c r="AS798" s="4" t="n">
        <f aca="false">IF(ISBLANK(AG798),"",AG798/86400000 + DATE(1970,1,1))</f>
        <v>45792.0833333333</v>
      </c>
    </row>
    <row r="799" customFormat="false" ht="115.65" hidden="true" customHeight="false" outlineLevel="0" collapsed="false">
      <c r="A799" s="0" t="s">
        <v>6074</v>
      </c>
      <c r="B799" s="0" t="s">
        <v>6075</v>
      </c>
      <c r="C799" s="0" t="s">
        <v>54</v>
      </c>
      <c r="D799" s="3" t="s">
        <v>6076</v>
      </c>
      <c r="E799" s="2" t="n">
        <v>45791.4119477315</v>
      </c>
      <c r="F799" s="2" t="n">
        <v>45846.5191304051</v>
      </c>
      <c r="G799" s="0" t="s">
        <v>56</v>
      </c>
      <c r="I799" s="0" t="s">
        <v>79</v>
      </c>
      <c r="K799" s="0" t="n">
        <v>0</v>
      </c>
      <c r="L799" s="0" t="s">
        <v>6077</v>
      </c>
      <c r="M799" s="0" t="s">
        <v>6078</v>
      </c>
      <c r="N799" s="0" t="s">
        <v>6079</v>
      </c>
      <c r="S799" s="0" t="s">
        <v>6080</v>
      </c>
      <c r="Y799" s="0" t="s">
        <v>83</v>
      </c>
      <c r="AC799" s="0" t="s">
        <v>5786</v>
      </c>
      <c r="AG799" s="0" t="s">
        <v>3990</v>
      </c>
      <c r="AH799" s="0" t="s">
        <v>6081</v>
      </c>
      <c r="AI799" s="0" t="s">
        <v>3857</v>
      </c>
      <c r="AO799" s="0" t="n">
        <v>6</v>
      </c>
    </row>
    <row r="800" customFormat="false" ht="35.5" hidden="false" customHeight="false" outlineLevel="0" collapsed="false">
      <c r="A800" s="0" t="s">
        <v>6082</v>
      </c>
      <c r="B800" s="0" t="s">
        <v>6083</v>
      </c>
      <c r="C800" s="0" t="s">
        <v>264</v>
      </c>
      <c r="D800" s="3" t="s">
        <v>6084</v>
      </c>
      <c r="E800" s="2" t="n">
        <v>45791.3969117245</v>
      </c>
      <c r="F800" s="2" t="n">
        <v>45798.3101582755</v>
      </c>
      <c r="G800" s="0" t="s">
        <v>56</v>
      </c>
      <c r="I800" s="0" t="s">
        <v>79</v>
      </c>
      <c r="K800" s="0" t="n">
        <v>0</v>
      </c>
      <c r="L800" s="0" t="s">
        <v>6085</v>
      </c>
      <c r="M800" s="0" t="s">
        <v>6086</v>
      </c>
      <c r="N800" s="0" t="s">
        <v>6087</v>
      </c>
      <c r="S800" s="0" t="s">
        <v>6088</v>
      </c>
      <c r="Y800" s="0" t="s">
        <v>83</v>
      </c>
      <c r="AC800" s="0" t="s">
        <v>5985</v>
      </c>
      <c r="AD800" s="0" t="s">
        <v>6089</v>
      </c>
      <c r="AG800" s="0" t="s">
        <v>5823</v>
      </c>
      <c r="AH800" s="0" t="s">
        <v>6090</v>
      </c>
      <c r="AI800" s="0" t="s">
        <v>85</v>
      </c>
      <c r="AJ800" s="0" t="s">
        <v>3159</v>
      </c>
      <c r="AK800" s="0" t="s">
        <v>871</v>
      </c>
      <c r="AL800" s="0" t="s">
        <v>641</v>
      </c>
      <c r="AO800" s="0" t="n">
        <v>13</v>
      </c>
      <c r="AP800" s="0" t="n">
        <v>0</v>
      </c>
      <c r="AS800" s="4" t="n">
        <f aca="false">IF(ISBLANK(AG800),"",AG800/86400000 + DATE(1970,1,1))</f>
        <v>45792.0833333333</v>
      </c>
    </row>
    <row r="801" customFormat="false" ht="92.75" hidden="false" customHeight="false" outlineLevel="0" collapsed="false">
      <c r="A801" s="0" t="s">
        <v>6091</v>
      </c>
      <c r="B801" s="0" t="s">
        <v>6092</v>
      </c>
      <c r="C801" s="0" t="s">
        <v>264</v>
      </c>
      <c r="D801" s="3" t="s">
        <v>6093</v>
      </c>
      <c r="E801" s="2" t="n">
        <v>45791.3503726736</v>
      </c>
      <c r="F801" s="2" t="n">
        <v>45838.4707982986</v>
      </c>
      <c r="G801" s="0" t="s">
        <v>6094</v>
      </c>
      <c r="I801" s="0" t="s">
        <v>79</v>
      </c>
      <c r="K801" s="0" t="n">
        <v>0</v>
      </c>
      <c r="L801" s="0" t="s">
        <v>6095</v>
      </c>
      <c r="M801" s="0" t="s">
        <v>6096</v>
      </c>
      <c r="N801" s="0" t="s">
        <v>6097</v>
      </c>
      <c r="S801" s="0" t="s">
        <v>4924</v>
      </c>
      <c r="U801" s="0" t="s">
        <v>4687</v>
      </c>
      <c r="Y801" s="0" t="s">
        <v>83</v>
      </c>
      <c r="AC801" s="0" t="s">
        <v>5985</v>
      </c>
      <c r="AD801" s="0" t="s">
        <v>6098</v>
      </c>
      <c r="AE801" s="0" t="s">
        <v>79</v>
      </c>
      <c r="AG801" s="0" t="s">
        <v>6099</v>
      </c>
      <c r="AH801" s="0" t="s">
        <v>6100</v>
      </c>
      <c r="AI801" s="0" t="s">
        <v>894</v>
      </c>
      <c r="AJ801" s="0" t="s">
        <v>4169</v>
      </c>
      <c r="AK801" s="0" t="s">
        <v>3025</v>
      </c>
      <c r="AL801" s="0" t="s">
        <v>2579</v>
      </c>
      <c r="AO801" s="0" t="n">
        <v>13</v>
      </c>
      <c r="AP801" s="0" t="n">
        <v>0</v>
      </c>
      <c r="AS801" s="4" t="n">
        <f aca="false">IF(ISBLANK(AG801),"",AG801/86400000 + DATE(1970,1,1))</f>
        <v>45795.0833333333</v>
      </c>
    </row>
    <row r="802" customFormat="false" ht="15" hidden="true" customHeight="false" outlineLevel="0" collapsed="false">
      <c r="A802" s="0" t="s">
        <v>6101</v>
      </c>
      <c r="B802" s="0" t="s">
        <v>178</v>
      </c>
      <c r="C802" s="0" t="s">
        <v>54</v>
      </c>
      <c r="D802" s="0" t="s">
        <v>6102</v>
      </c>
      <c r="E802" s="2" t="n">
        <v>45791.3415208449</v>
      </c>
      <c r="F802" s="2" t="n">
        <v>45793.0834048611</v>
      </c>
      <c r="G802" s="0" t="s">
        <v>6094</v>
      </c>
      <c r="L802" s="0" t="s">
        <v>6103</v>
      </c>
      <c r="M802" s="0" t="s">
        <v>6104</v>
      </c>
      <c r="N802" s="0" t="s">
        <v>6105</v>
      </c>
      <c r="Z802" s="0" t="n">
        <v>1</v>
      </c>
      <c r="AC802" s="0" t="s">
        <v>5985</v>
      </c>
      <c r="AO802" s="0" t="n">
        <v>4</v>
      </c>
    </row>
    <row r="803" customFormat="false" ht="35.5" hidden="true" customHeight="false" outlineLevel="0" collapsed="false">
      <c r="A803" s="0" t="s">
        <v>6106</v>
      </c>
      <c r="B803" s="0" t="s">
        <v>6107</v>
      </c>
      <c r="C803" s="0" t="s">
        <v>54</v>
      </c>
      <c r="D803" s="3" t="s">
        <v>6108</v>
      </c>
      <c r="E803" s="2" t="n">
        <v>45791.3183317245</v>
      </c>
      <c r="F803" s="2" t="n">
        <v>45860.3566155903</v>
      </c>
      <c r="G803" s="0" t="s">
        <v>63</v>
      </c>
      <c r="K803" s="0" t="n">
        <v>1</v>
      </c>
      <c r="L803" s="0" t="s">
        <v>6109</v>
      </c>
      <c r="M803" s="0" t="s">
        <v>6110</v>
      </c>
      <c r="N803" s="0" t="s">
        <v>6111</v>
      </c>
      <c r="S803" s="0" t="s">
        <v>6112</v>
      </c>
      <c r="T803" s="0" t="s">
        <v>6113</v>
      </c>
      <c r="Z803" s="0" t="n">
        <v>1</v>
      </c>
      <c r="AB803" s="0" t="s">
        <v>1784</v>
      </c>
      <c r="AC803" s="0" t="s">
        <v>5823</v>
      </c>
      <c r="AF803" s="0" t="s">
        <v>6114</v>
      </c>
      <c r="AO803" s="0" t="n">
        <v>4</v>
      </c>
    </row>
    <row r="804" customFormat="false" ht="138.55" hidden="false" customHeight="false" outlineLevel="0" collapsed="false">
      <c r="A804" s="0" t="s">
        <v>6115</v>
      </c>
      <c r="B804" s="0" t="s">
        <v>6116</v>
      </c>
      <c r="C804" s="0" t="s">
        <v>264</v>
      </c>
      <c r="D804" s="3" t="s">
        <v>6117</v>
      </c>
      <c r="E804" s="2" t="n">
        <v>45791.3007139468</v>
      </c>
      <c r="F804" s="2" t="n">
        <v>45838.4787042245</v>
      </c>
      <c r="G804" s="0" t="s">
        <v>63</v>
      </c>
      <c r="I804" s="0" t="s">
        <v>79</v>
      </c>
      <c r="K804" s="0" t="n">
        <v>1</v>
      </c>
      <c r="L804" s="0" t="s">
        <v>6118</v>
      </c>
      <c r="M804" s="0" t="s">
        <v>6119</v>
      </c>
      <c r="N804" s="0" t="s">
        <v>6120</v>
      </c>
      <c r="S804" s="0" t="s">
        <v>6121</v>
      </c>
      <c r="T804" s="0" t="s">
        <v>6122</v>
      </c>
      <c r="Y804" s="0" t="s">
        <v>83</v>
      </c>
      <c r="Z804" s="0" t="n">
        <v>2</v>
      </c>
      <c r="AB804" s="0" t="s">
        <v>811</v>
      </c>
      <c r="AC804" s="0" t="s">
        <v>5823</v>
      </c>
      <c r="AD804" s="0" t="s">
        <v>6123</v>
      </c>
      <c r="AE804" s="0" t="s">
        <v>79</v>
      </c>
      <c r="AF804" s="0" t="s">
        <v>6124</v>
      </c>
      <c r="AG804" s="0" t="s">
        <v>5786</v>
      </c>
      <c r="AH804" s="0" t="s">
        <v>6125</v>
      </c>
      <c r="AI804" s="0" t="s">
        <v>85</v>
      </c>
      <c r="AJ804" s="0" t="s">
        <v>4481</v>
      </c>
      <c r="AK804" s="0" t="s">
        <v>1308</v>
      </c>
      <c r="AL804" s="0" t="s">
        <v>1940</v>
      </c>
      <c r="AO804" s="0" t="n">
        <v>13</v>
      </c>
      <c r="AP804" s="0" t="n">
        <v>0</v>
      </c>
      <c r="AS804" s="4" t="n">
        <f aca="false">IF(ISBLANK(AG804),"",AG804/86400000 + DATE(1970,1,1))</f>
        <v>45793.0833333333</v>
      </c>
    </row>
    <row r="805" customFormat="false" ht="15" hidden="true" customHeight="false" outlineLevel="0" collapsed="false">
      <c r="A805" s="0" t="s">
        <v>6126</v>
      </c>
      <c r="B805" s="0" t="s">
        <v>6127</v>
      </c>
      <c r="C805" s="0" t="s">
        <v>54</v>
      </c>
      <c r="E805" s="2" t="n">
        <v>45791.2689615509</v>
      </c>
      <c r="F805" s="2" t="n">
        <v>45800.0837158333</v>
      </c>
      <c r="G805" s="0" t="s">
        <v>56</v>
      </c>
      <c r="K805" s="0" t="n">
        <v>0</v>
      </c>
      <c r="L805" s="0" t="s">
        <v>6128</v>
      </c>
      <c r="M805" s="0" t="s">
        <v>6129</v>
      </c>
      <c r="N805" s="0" t="s">
        <v>6130</v>
      </c>
      <c r="S805" s="0" t="s">
        <v>6131</v>
      </c>
      <c r="AC805" s="0" t="s">
        <v>3159</v>
      </c>
      <c r="AO805" s="0" t="n">
        <v>4</v>
      </c>
    </row>
    <row r="806" customFormat="false" ht="127.1" hidden="true" customHeight="false" outlineLevel="0" collapsed="false">
      <c r="A806" s="0" t="s">
        <v>6132</v>
      </c>
      <c r="B806" s="0" t="s">
        <v>6133</v>
      </c>
      <c r="C806" s="0" t="s">
        <v>54</v>
      </c>
      <c r="D806" s="3" t="s">
        <v>6134</v>
      </c>
      <c r="E806" s="2" t="n">
        <v>45790.806251956</v>
      </c>
      <c r="F806" s="2" t="n">
        <v>45824.4830207639</v>
      </c>
      <c r="G806" s="0" t="s">
        <v>56</v>
      </c>
      <c r="I806" s="0" t="s">
        <v>79</v>
      </c>
      <c r="K806" s="0" t="n">
        <v>0</v>
      </c>
      <c r="L806" s="0" t="s">
        <v>6135</v>
      </c>
      <c r="M806" s="0" t="s">
        <v>6136</v>
      </c>
      <c r="N806" s="0" t="s">
        <v>6137</v>
      </c>
      <c r="S806" s="0" t="s">
        <v>6138</v>
      </c>
      <c r="Y806" s="0" t="s">
        <v>83</v>
      </c>
      <c r="AC806" s="0" t="s">
        <v>5985</v>
      </c>
      <c r="AG806" s="0" t="s">
        <v>5823</v>
      </c>
      <c r="AH806" s="0" t="s">
        <v>6139</v>
      </c>
      <c r="AI806" s="0" t="s">
        <v>85</v>
      </c>
      <c r="AO806" s="0" t="n">
        <v>9</v>
      </c>
    </row>
    <row r="807" customFormat="false" ht="15" hidden="true" customHeight="false" outlineLevel="0" collapsed="false">
      <c r="A807" s="0" t="s">
        <v>6140</v>
      </c>
      <c r="B807" s="0" t="s">
        <v>6141</v>
      </c>
      <c r="C807" s="0" t="s">
        <v>54</v>
      </c>
      <c r="E807" s="2" t="n">
        <v>45790.6103040278</v>
      </c>
      <c r="F807" s="2" t="n">
        <v>45817.279118912</v>
      </c>
      <c r="G807" s="0" t="s">
        <v>63</v>
      </c>
      <c r="K807" s="0" t="n">
        <v>1</v>
      </c>
      <c r="L807" s="0" t="s">
        <v>6142</v>
      </c>
      <c r="M807" s="0" t="s">
        <v>6143</v>
      </c>
      <c r="N807" s="0" t="s">
        <v>6144</v>
      </c>
      <c r="S807" s="0" t="s">
        <v>6145</v>
      </c>
      <c r="AB807" s="0" t="s">
        <v>1549</v>
      </c>
      <c r="AC807" s="0" t="s">
        <v>5985</v>
      </c>
      <c r="AO807" s="0" t="n">
        <v>4</v>
      </c>
    </row>
    <row r="808" customFormat="false" ht="92.75" hidden="false" customHeight="false" outlineLevel="0" collapsed="false">
      <c r="A808" s="0" t="s">
        <v>6146</v>
      </c>
      <c r="B808" s="0" t="s">
        <v>6147</v>
      </c>
      <c r="C808" s="0" t="s">
        <v>264</v>
      </c>
      <c r="D808" s="3" t="s">
        <v>6148</v>
      </c>
      <c r="E808" s="2" t="n">
        <v>45790.6097718403</v>
      </c>
      <c r="F808" s="2" t="n">
        <v>45838.4760911806</v>
      </c>
      <c r="G808" s="0" t="s">
        <v>56</v>
      </c>
      <c r="I808" s="0" t="s">
        <v>79</v>
      </c>
      <c r="K808" s="0" t="n">
        <v>0</v>
      </c>
      <c r="L808" s="0" t="s">
        <v>6149</v>
      </c>
      <c r="M808" s="0" t="s">
        <v>6150</v>
      </c>
      <c r="N808" s="0" t="s">
        <v>6151</v>
      </c>
      <c r="S808" s="0" t="s">
        <v>6152</v>
      </c>
      <c r="Y808" s="0" t="s">
        <v>83</v>
      </c>
      <c r="AC808" s="0" t="s">
        <v>5985</v>
      </c>
      <c r="AE808" s="0" t="s">
        <v>79</v>
      </c>
      <c r="AG808" s="0" t="s">
        <v>5985</v>
      </c>
      <c r="AH808" s="0" t="s">
        <v>6153</v>
      </c>
      <c r="AI808" s="0" t="s">
        <v>127</v>
      </c>
      <c r="AJ808" s="0" t="s">
        <v>5147</v>
      </c>
      <c r="AK808" s="0" t="s">
        <v>669</v>
      </c>
      <c r="AL808" s="0" t="s">
        <v>669</v>
      </c>
      <c r="AO808" s="0" t="n">
        <v>13</v>
      </c>
      <c r="AP808" s="0" t="n">
        <v>0</v>
      </c>
      <c r="AS808" s="4" t="n">
        <f aca="false">IF(ISBLANK(AG808),"",AG808/86400000 + DATE(1970,1,1))</f>
        <v>45791.0833333333</v>
      </c>
    </row>
    <row r="809" customFormat="false" ht="138.55" hidden="false" customHeight="false" outlineLevel="0" collapsed="false">
      <c r="A809" s="0" t="s">
        <v>6154</v>
      </c>
      <c r="B809" s="0" t="s">
        <v>6155</v>
      </c>
      <c r="C809" s="0" t="s">
        <v>264</v>
      </c>
      <c r="D809" s="3" t="s">
        <v>6156</v>
      </c>
      <c r="E809" s="2" t="n">
        <v>45790.6096556019</v>
      </c>
      <c r="F809" s="2" t="n">
        <v>45838.4728402778</v>
      </c>
      <c r="G809" s="0" t="s">
        <v>6015</v>
      </c>
      <c r="I809" s="0" t="s">
        <v>79</v>
      </c>
      <c r="K809" s="0" t="n">
        <v>1</v>
      </c>
      <c r="L809" s="0" t="s">
        <v>6157</v>
      </c>
      <c r="M809" s="0" t="s">
        <v>6158</v>
      </c>
      <c r="N809" s="0" t="s">
        <v>6159</v>
      </c>
      <c r="S809" s="0" t="s">
        <v>6160</v>
      </c>
      <c r="T809" s="0" t="s">
        <v>6161</v>
      </c>
      <c r="Y809" s="0" t="s">
        <v>83</v>
      </c>
      <c r="AC809" s="0" t="s">
        <v>5985</v>
      </c>
      <c r="AD809" s="0" t="s">
        <v>6162</v>
      </c>
      <c r="AE809" s="0" t="s">
        <v>79</v>
      </c>
      <c r="AF809" s="0" t="s">
        <v>6163</v>
      </c>
      <c r="AG809" s="0" t="s">
        <v>5985</v>
      </c>
      <c r="AH809" s="0" t="s">
        <v>6164</v>
      </c>
      <c r="AI809" s="0" t="s">
        <v>127</v>
      </c>
      <c r="AJ809" s="0" t="s">
        <v>3159</v>
      </c>
      <c r="AK809" s="0" t="s">
        <v>871</v>
      </c>
      <c r="AL809" s="0" t="s">
        <v>871</v>
      </c>
      <c r="AO809" s="0" t="n">
        <v>13</v>
      </c>
      <c r="AP809" s="0" t="n">
        <v>0</v>
      </c>
      <c r="AS809" s="4" t="n">
        <f aca="false">IF(ISBLANK(AG809),"",AG809/86400000 + DATE(1970,1,1))</f>
        <v>45791.0833333333</v>
      </c>
    </row>
    <row r="810" customFormat="false" ht="81.3" hidden="false" customHeight="false" outlineLevel="0" collapsed="false">
      <c r="A810" s="0" t="s">
        <v>6165</v>
      </c>
      <c r="B810" s="0" t="s">
        <v>6166</v>
      </c>
      <c r="C810" s="0" t="s">
        <v>264</v>
      </c>
      <c r="D810" s="3" t="s">
        <v>6167</v>
      </c>
      <c r="E810" s="2" t="n">
        <v>45790.6095622222</v>
      </c>
      <c r="F810" s="2" t="n">
        <v>45871.5100630093</v>
      </c>
      <c r="G810" s="0" t="s">
        <v>63</v>
      </c>
      <c r="I810" s="0" t="s">
        <v>79</v>
      </c>
      <c r="K810" s="0" t="n">
        <v>0</v>
      </c>
      <c r="L810" s="0" t="s">
        <v>6168</v>
      </c>
      <c r="M810" s="0" t="s">
        <v>6169</v>
      </c>
      <c r="N810" s="0" t="s">
        <v>6170</v>
      </c>
      <c r="S810" s="0" t="s">
        <v>6171</v>
      </c>
      <c r="Y810" s="0" t="s">
        <v>83</v>
      </c>
      <c r="AC810" s="0" t="s">
        <v>5985</v>
      </c>
      <c r="AD810" s="0" t="s">
        <v>6172</v>
      </c>
      <c r="AG810" s="0" t="s">
        <v>6173</v>
      </c>
      <c r="AH810" s="0" t="s">
        <v>6174</v>
      </c>
      <c r="AI810" s="0" t="s">
        <v>881</v>
      </c>
      <c r="AJ810" s="0" t="s">
        <v>3581</v>
      </c>
      <c r="AK810" s="0" t="s">
        <v>4133</v>
      </c>
      <c r="AL810" s="0" t="s">
        <v>3647</v>
      </c>
      <c r="AO810" s="0" t="n">
        <v>13</v>
      </c>
      <c r="AP810" s="0" t="n">
        <v>0</v>
      </c>
      <c r="AS810" s="4" t="n">
        <f aca="false">IF(ISBLANK(AG810),"",AG810/86400000 + DATE(1970,1,1))</f>
        <v>45794.0833333333</v>
      </c>
    </row>
    <row r="811" customFormat="false" ht="92.75" hidden="false" customHeight="false" outlineLevel="0" collapsed="false">
      <c r="A811" s="0" t="s">
        <v>6175</v>
      </c>
      <c r="B811" s="0" t="s">
        <v>6176</v>
      </c>
      <c r="C811" s="0" t="s">
        <v>264</v>
      </c>
      <c r="D811" s="3" t="s">
        <v>6177</v>
      </c>
      <c r="E811" s="2" t="n">
        <v>45790.6092748495</v>
      </c>
      <c r="F811" s="2" t="n">
        <v>45860.3357862732</v>
      </c>
      <c r="G811" s="0" t="s">
        <v>63</v>
      </c>
      <c r="I811" s="0" t="s">
        <v>79</v>
      </c>
      <c r="K811" s="0" t="n">
        <v>0</v>
      </c>
      <c r="L811" s="0" t="s">
        <v>6178</v>
      </c>
      <c r="M811" s="0" t="s">
        <v>6179</v>
      </c>
      <c r="N811" s="0" t="s">
        <v>6180</v>
      </c>
      <c r="S811" s="0" t="s">
        <v>6181</v>
      </c>
      <c r="Y811" s="0" t="s">
        <v>83</v>
      </c>
      <c r="AC811" s="0" t="s">
        <v>5985</v>
      </c>
      <c r="AG811" s="0" t="s">
        <v>4116</v>
      </c>
      <c r="AH811" s="0" t="s">
        <v>6182</v>
      </c>
      <c r="AI811" s="0" t="s">
        <v>2030</v>
      </c>
      <c r="AJ811" s="0" t="s">
        <v>1930</v>
      </c>
      <c r="AK811" s="0" t="s">
        <v>5789</v>
      </c>
      <c r="AL811" s="0" t="s">
        <v>3548</v>
      </c>
      <c r="AO811" s="0" t="n">
        <v>13</v>
      </c>
      <c r="AP811" s="0" t="n">
        <v>0</v>
      </c>
      <c r="AS811" s="4" t="n">
        <f aca="false">IF(ISBLANK(AG811),"",AG811/86400000 + DATE(1970,1,1))</f>
        <v>45818.0833333333</v>
      </c>
    </row>
    <row r="812" customFormat="false" ht="15" hidden="true" customHeight="false" outlineLevel="0" collapsed="false">
      <c r="A812" s="0" t="s">
        <v>6183</v>
      </c>
      <c r="B812" s="0" t="s">
        <v>6184</v>
      </c>
      <c r="C812" s="0" t="s">
        <v>54</v>
      </c>
      <c r="E812" s="2" t="n">
        <v>45790.5959173495</v>
      </c>
      <c r="F812" s="2" t="n">
        <v>45817.2790497454</v>
      </c>
      <c r="G812" s="0" t="s">
        <v>63</v>
      </c>
      <c r="K812" s="0" t="n">
        <v>1</v>
      </c>
      <c r="L812" s="0" t="s">
        <v>6185</v>
      </c>
      <c r="M812" s="0" t="s">
        <v>6186</v>
      </c>
      <c r="N812" s="0" t="s">
        <v>6187</v>
      </c>
      <c r="S812" s="0" t="s">
        <v>6188</v>
      </c>
      <c r="AB812" s="0" t="s">
        <v>1709</v>
      </c>
      <c r="AC812" s="0" t="s">
        <v>5985</v>
      </c>
      <c r="AO812" s="0" t="n">
        <v>4</v>
      </c>
    </row>
    <row r="813" customFormat="false" ht="15" hidden="true" customHeight="false" outlineLevel="0" collapsed="false">
      <c r="A813" s="0" t="s">
        <v>6189</v>
      </c>
      <c r="B813" s="0" t="s">
        <v>6190</v>
      </c>
      <c r="C813" s="0" t="s">
        <v>54</v>
      </c>
      <c r="E813" s="2" t="n">
        <v>45790.5583009607</v>
      </c>
      <c r="F813" s="2" t="n">
        <v>45817.281285625</v>
      </c>
      <c r="G813" s="0" t="s">
        <v>106</v>
      </c>
      <c r="K813" s="0" t="n">
        <v>1</v>
      </c>
      <c r="L813" s="0" t="s">
        <v>6191</v>
      </c>
      <c r="M813" s="0" t="s">
        <v>6192</v>
      </c>
      <c r="N813" s="0" t="s">
        <v>6193</v>
      </c>
      <c r="S813" s="0" t="s">
        <v>6194</v>
      </c>
      <c r="AB813" s="0" t="s">
        <v>1477</v>
      </c>
      <c r="AC813" s="0" t="s">
        <v>5823</v>
      </c>
      <c r="AO813" s="0" t="n">
        <v>4</v>
      </c>
    </row>
    <row r="814" customFormat="false" ht="24.05" hidden="true" customHeight="false" outlineLevel="0" collapsed="false">
      <c r="A814" s="0" t="s">
        <v>6195</v>
      </c>
      <c r="B814" s="0" t="s">
        <v>6196</v>
      </c>
      <c r="C814" s="0" t="s">
        <v>54</v>
      </c>
      <c r="D814" s="3" t="s">
        <v>6197</v>
      </c>
      <c r="E814" s="2" t="n">
        <v>45790.5194310417</v>
      </c>
      <c r="F814" s="2" t="n">
        <v>45850.0836382523</v>
      </c>
      <c r="G814" s="0" t="s">
        <v>56</v>
      </c>
      <c r="I814" s="0" t="s">
        <v>79</v>
      </c>
      <c r="K814" s="0" t="n">
        <v>2</v>
      </c>
      <c r="L814" s="0" t="s">
        <v>6198</v>
      </c>
      <c r="M814" s="0" t="s">
        <v>6199</v>
      </c>
      <c r="N814" s="0" t="s">
        <v>6200</v>
      </c>
      <c r="S814" s="0" t="s">
        <v>6201</v>
      </c>
      <c r="Y814" s="0" t="s">
        <v>83</v>
      </c>
      <c r="AC814" s="0" t="s">
        <v>5985</v>
      </c>
      <c r="AG814" s="0" t="s">
        <v>3771</v>
      </c>
      <c r="AH814" s="0" t="s">
        <v>6202</v>
      </c>
      <c r="AI814" s="0" t="s">
        <v>5825</v>
      </c>
      <c r="AO814" s="0" t="n">
        <v>6</v>
      </c>
    </row>
    <row r="815" customFormat="false" ht="15" hidden="true" customHeight="false" outlineLevel="0" collapsed="false">
      <c r="A815" s="0" t="s">
        <v>6203</v>
      </c>
      <c r="B815" s="0" t="s">
        <v>6204</v>
      </c>
      <c r="C815" s="0" t="s">
        <v>54</v>
      </c>
      <c r="E815" s="2" t="n">
        <v>45790.517607662</v>
      </c>
      <c r="F815" s="2" t="n">
        <v>45800.0838834607</v>
      </c>
      <c r="G815" s="0" t="s">
        <v>56</v>
      </c>
      <c r="K815" s="0" t="n">
        <v>0</v>
      </c>
      <c r="L815" s="0" t="s">
        <v>6205</v>
      </c>
      <c r="M815" s="0" t="s">
        <v>6206</v>
      </c>
      <c r="N815" s="0" t="s">
        <v>6207</v>
      </c>
      <c r="S815" s="0" t="s">
        <v>6208</v>
      </c>
      <c r="AC815" s="0" t="s">
        <v>3159</v>
      </c>
      <c r="AO815" s="0" t="n">
        <v>4</v>
      </c>
    </row>
    <row r="816" customFormat="false" ht="115.65" hidden="false" customHeight="false" outlineLevel="0" collapsed="false">
      <c r="A816" s="0" t="s">
        <v>6209</v>
      </c>
      <c r="B816" s="0" t="s">
        <v>6210</v>
      </c>
      <c r="C816" s="0" t="s">
        <v>264</v>
      </c>
      <c r="D816" s="3" t="s">
        <v>6211</v>
      </c>
      <c r="E816" s="2" t="n">
        <v>45790.5171476852</v>
      </c>
      <c r="F816" s="2" t="n">
        <v>45860.3347928472</v>
      </c>
      <c r="G816" s="0" t="s">
        <v>106</v>
      </c>
      <c r="I816" s="0" t="s">
        <v>79</v>
      </c>
      <c r="L816" s="0" t="s">
        <v>6212</v>
      </c>
      <c r="M816" s="0" t="s">
        <v>6213</v>
      </c>
      <c r="N816" s="0" t="s">
        <v>6214</v>
      </c>
      <c r="T816" s="0" t="s">
        <v>6215</v>
      </c>
      <c r="Y816" s="0" t="s">
        <v>83</v>
      </c>
      <c r="AC816" s="0" t="s">
        <v>5985</v>
      </c>
      <c r="AD816" s="0" t="s">
        <v>6216</v>
      </c>
      <c r="AG816" s="0" t="s">
        <v>6099</v>
      </c>
      <c r="AH816" s="0" t="s">
        <v>6217</v>
      </c>
      <c r="AI816" s="0" t="s">
        <v>894</v>
      </c>
      <c r="AJ816" s="0" t="s">
        <v>1930</v>
      </c>
      <c r="AK816" s="0" t="s">
        <v>5789</v>
      </c>
      <c r="AL816" s="0" t="s">
        <v>6218</v>
      </c>
      <c r="AO816" s="0" t="n">
        <v>13</v>
      </c>
      <c r="AP816" s="0" t="n">
        <v>0</v>
      </c>
      <c r="AS816" s="4" t="n">
        <f aca="false">IF(ISBLANK(AG816),"",AG816/86400000 + DATE(1970,1,1))</f>
        <v>45795.0833333333</v>
      </c>
    </row>
    <row r="817" customFormat="false" ht="15" hidden="true" customHeight="false" outlineLevel="0" collapsed="false">
      <c r="A817" s="0" t="s">
        <v>6219</v>
      </c>
      <c r="B817" s="0" t="s">
        <v>6220</v>
      </c>
      <c r="C817" s="0" t="s">
        <v>54</v>
      </c>
      <c r="E817" s="2" t="n">
        <v>45790.5113763889</v>
      </c>
      <c r="F817" s="2" t="n">
        <v>45792.0837245023</v>
      </c>
      <c r="G817" s="0" t="s">
        <v>5050</v>
      </c>
      <c r="K817" s="0" t="n">
        <v>0</v>
      </c>
      <c r="L817" s="0" t="s">
        <v>6221</v>
      </c>
      <c r="M817" s="0" t="s">
        <v>6222</v>
      </c>
      <c r="N817" s="0" t="s">
        <v>6223</v>
      </c>
      <c r="S817" s="0" t="s">
        <v>6224</v>
      </c>
      <c r="U817" s="0" t="s">
        <v>4687</v>
      </c>
      <c r="Z817" s="0" t="n">
        <v>2</v>
      </c>
      <c r="AC817" s="0" t="s">
        <v>4687</v>
      </c>
      <c r="AO817" s="0" t="n">
        <v>4</v>
      </c>
    </row>
    <row r="818" customFormat="false" ht="115.65" hidden="false" customHeight="false" outlineLevel="0" collapsed="false">
      <c r="A818" s="0" t="s">
        <v>6225</v>
      </c>
      <c r="B818" s="0" t="s">
        <v>6226</v>
      </c>
      <c r="C818" s="0" t="s">
        <v>264</v>
      </c>
      <c r="D818" s="3" t="s">
        <v>6227</v>
      </c>
      <c r="E818" s="2" t="n">
        <v>45790.4978781019</v>
      </c>
      <c r="F818" s="2" t="n">
        <v>45881.3100332407</v>
      </c>
      <c r="G818" s="0" t="s">
        <v>106</v>
      </c>
      <c r="I818" s="0" t="s">
        <v>79</v>
      </c>
      <c r="K818" s="0" t="n">
        <v>0</v>
      </c>
      <c r="L818" s="0" t="s">
        <v>6228</v>
      </c>
      <c r="M818" s="0" t="s">
        <v>6229</v>
      </c>
      <c r="N818" s="0" t="s">
        <v>6230</v>
      </c>
      <c r="S818" s="0" t="s">
        <v>6231</v>
      </c>
      <c r="U818" s="0" t="s">
        <v>4687</v>
      </c>
      <c r="Y818" s="0" t="s">
        <v>83</v>
      </c>
      <c r="Z818" s="0" t="n">
        <v>0</v>
      </c>
      <c r="AC818" s="0" t="s">
        <v>4687</v>
      </c>
      <c r="AD818" s="0" t="s">
        <v>6232</v>
      </c>
      <c r="AE818" s="0" t="s">
        <v>79</v>
      </c>
      <c r="AG818" s="0" t="s">
        <v>4333</v>
      </c>
      <c r="AH818" s="0" t="s">
        <v>6233</v>
      </c>
      <c r="AI818" s="0" t="s">
        <v>2579</v>
      </c>
      <c r="AJ818" s="0" t="s">
        <v>3847</v>
      </c>
      <c r="AK818" s="0" t="s">
        <v>5164</v>
      </c>
      <c r="AL818" s="0" t="s">
        <v>740</v>
      </c>
      <c r="AO818" s="0" t="n">
        <v>13</v>
      </c>
      <c r="AP818" s="0" t="n">
        <v>1</v>
      </c>
      <c r="AS818" s="4" t="n">
        <f aca="false">IF(ISBLANK(AG818),"",AG818/86400000 + DATE(1970,1,1))</f>
        <v>45819.0833333333</v>
      </c>
    </row>
    <row r="819" customFormat="false" ht="15" hidden="true" customHeight="false" outlineLevel="0" collapsed="false">
      <c r="A819" s="0" t="s">
        <v>6234</v>
      </c>
      <c r="B819" s="0" t="s">
        <v>6235</v>
      </c>
      <c r="C819" s="0" t="s">
        <v>54</v>
      </c>
      <c r="E819" s="2" t="n">
        <v>45790.4547677894</v>
      </c>
      <c r="F819" s="2" t="n">
        <v>45792.0837382176</v>
      </c>
      <c r="G819" s="0" t="s">
        <v>106</v>
      </c>
      <c r="K819" s="0" t="n">
        <v>0</v>
      </c>
      <c r="L819" s="0" t="s">
        <v>6236</v>
      </c>
      <c r="M819" s="0" t="s">
        <v>6237</v>
      </c>
      <c r="N819" s="0" t="s">
        <v>6238</v>
      </c>
      <c r="S819" s="0" t="s">
        <v>6239</v>
      </c>
      <c r="U819" s="0" t="s">
        <v>4687</v>
      </c>
      <c r="Z819" s="0" t="n">
        <v>4</v>
      </c>
      <c r="AC819" s="0" t="s">
        <v>4687</v>
      </c>
      <c r="AO819" s="0" t="n">
        <v>4</v>
      </c>
    </row>
    <row r="820" customFormat="false" ht="58.4" hidden="false" customHeight="false" outlineLevel="0" collapsed="false">
      <c r="A820" s="0" t="s">
        <v>6240</v>
      </c>
      <c r="B820" s="0" t="s">
        <v>6241</v>
      </c>
      <c r="C820" s="0" t="s">
        <v>264</v>
      </c>
      <c r="D820" s="3" t="s">
        <v>6242</v>
      </c>
      <c r="E820" s="2" t="n">
        <v>45790.452539294</v>
      </c>
      <c r="F820" s="2" t="n">
        <v>45881.3070715741</v>
      </c>
      <c r="G820" s="0" t="s">
        <v>106</v>
      </c>
      <c r="I820" s="0" t="s">
        <v>79</v>
      </c>
      <c r="K820" s="0" t="n">
        <v>0</v>
      </c>
      <c r="L820" s="0" t="s">
        <v>6243</v>
      </c>
      <c r="M820" s="0" t="s">
        <v>6244</v>
      </c>
      <c r="N820" s="0" t="s">
        <v>6245</v>
      </c>
      <c r="S820" s="0" t="s">
        <v>6246</v>
      </c>
      <c r="U820" s="0" t="s">
        <v>4687</v>
      </c>
      <c r="Y820" s="0" t="s">
        <v>83</v>
      </c>
      <c r="Z820" s="0" t="n">
        <v>3</v>
      </c>
      <c r="AC820" s="0" t="s">
        <v>4687</v>
      </c>
      <c r="AG820" s="0" t="s">
        <v>4248</v>
      </c>
      <c r="AH820" s="0" t="s">
        <v>6247</v>
      </c>
      <c r="AI820" s="0" t="s">
        <v>4889</v>
      </c>
      <c r="AJ820" s="0" t="s">
        <v>3207</v>
      </c>
      <c r="AK820" s="0" t="s">
        <v>6248</v>
      </c>
      <c r="AL820" s="0" t="s">
        <v>2385</v>
      </c>
      <c r="AO820" s="0" t="n">
        <v>13</v>
      </c>
      <c r="AP820" s="0" t="n">
        <v>0</v>
      </c>
      <c r="AS820" s="4" t="n">
        <f aca="false">IF(ISBLANK(AG820),"",AG820/86400000 + DATE(1970,1,1))</f>
        <v>45821.0833333333</v>
      </c>
    </row>
    <row r="821" customFormat="false" ht="15" hidden="true" customHeight="false" outlineLevel="0" collapsed="false">
      <c r="A821" s="0" t="s">
        <v>6249</v>
      </c>
      <c r="B821" s="0" t="s">
        <v>6250</v>
      </c>
      <c r="C821" s="0" t="s">
        <v>54</v>
      </c>
      <c r="E821" s="2" t="n">
        <v>45790.4418716782</v>
      </c>
      <c r="F821" s="2" t="n">
        <v>45821.5616213542</v>
      </c>
      <c r="G821" s="0" t="s">
        <v>63</v>
      </c>
      <c r="K821" s="0" t="n">
        <v>0</v>
      </c>
      <c r="L821" s="0" t="s">
        <v>6251</v>
      </c>
      <c r="M821" s="0" t="s">
        <v>6252</v>
      </c>
      <c r="N821" s="0" t="s">
        <v>6253</v>
      </c>
      <c r="S821" s="0" t="s">
        <v>6254</v>
      </c>
      <c r="AC821" s="0" t="s">
        <v>4687</v>
      </c>
      <c r="AO821" s="0" t="n">
        <v>1</v>
      </c>
    </row>
    <row r="822" customFormat="false" ht="15" hidden="true" customHeight="false" outlineLevel="0" collapsed="false">
      <c r="A822" s="0" t="s">
        <v>6255</v>
      </c>
      <c r="B822" s="0" t="s">
        <v>6256</v>
      </c>
      <c r="C822" s="0" t="s">
        <v>54</v>
      </c>
      <c r="D822" s="0" t="s">
        <v>6257</v>
      </c>
      <c r="E822" s="2" t="n">
        <v>45790.385805787</v>
      </c>
      <c r="F822" s="2" t="n">
        <v>45820.5783403009</v>
      </c>
      <c r="G822" s="0" t="s">
        <v>5324</v>
      </c>
      <c r="K822" s="0" t="n">
        <v>1</v>
      </c>
      <c r="L822" s="0" t="s">
        <v>6258</v>
      </c>
      <c r="M822" s="0" t="s">
        <v>6259</v>
      </c>
      <c r="N822" s="0" t="s">
        <v>6260</v>
      </c>
      <c r="S822" s="0" t="s">
        <v>6261</v>
      </c>
      <c r="T822" s="0" t="s">
        <v>6262</v>
      </c>
      <c r="Z822" s="0" t="n">
        <v>1</v>
      </c>
      <c r="AB822" s="0" t="s">
        <v>1477</v>
      </c>
      <c r="AC822" s="0" t="s">
        <v>5147</v>
      </c>
      <c r="AF822" s="0" t="s">
        <v>6263</v>
      </c>
      <c r="AO822" s="0" t="n">
        <v>4</v>
      </c>
    </row>
    <row r="823" customFormat="false" ht="58.4" hidden="false" customHeight="false" outlineLevel="0" collapsed="false">
      <c r="A823" s="0" t="s">
        <v>6264</v>
      </c>
      <c r="B823" s="0" t="s">
        <v>6265</v>
      </c>
      <c r="C823" s="0" t="s">
        <v>264</v>
      </c>
      <c r="D823" s="3" t="s">
        <v>6266</v>
      </c>
      <c r="E823" s="2" t="n">
        <v>45790.3594594792</v>
      </c>
      <c r="F823" s="2" t="n">
        <v>45833.3918983449</v>
      </c>
      <c r="G823" s="0" t="s">
        <v>63</v>
      </c>
      <c r="I823" s="0" t="s">
        <v>79</v>
      </c>
      <c r="K823" s="0" t="n">
        <v>0</v>
      </c>
      <c r="L823" s="0" t="s">
        <v>6267</v>
      </c>
      <c r="M823" s="0" t="s">
        <v>6268</v>
      </c>
      <c r="N823" s="0" t="s">
        <v>6269</v>
      </c>
      <c r="S823" s="0" t="s">
        <v>6270</v>
      </c>
      <c r="Y823" s="0" t="s">
        <v>83</v>
      </c>
      <c r="AC823" s="0" t="s">
        <v>4687</v>
      </c>
      <c r="AD823" s="0" t="s">
        <v>6271</v>
      </c>
      <c r="AG823" s="0" t="s">
        <v>5147</v>
      </c>
      <c r="AH823" s="0" t="s">
        <v>6272</v>
      </c>
      <c r="AI823" s="0" t="s">
        <v>668</v>
      </c>
      <c r="AJ823" s="0" t="s">
        <v>3847</v>
      </c>
      <c r="AK823" s="0" t="s">
        <v>5164</v>
      </c>
      <c r="AL823" s="0" t="s">
        <v>2933</v>
      </c>
      <c r="AO823" s="0" t="n">
        <v>13</v>
      </c>
      <c r="AP823" s="0" t="n">
        <v>0</v>
      </c>
      <c r="AS823" s="4" t="n">
        <f aca="false">IF(ISBLANK(AG823),"",AG823/86400000 + DATE(1970,1,1))</f>
        <v>45803.0833333333</v>
      </c>
    </row>
    <row r="824" customFormat="false" ht="15" hidden="true" customHeight="false" outlineLevel="0" collapsed="false">
      <c r="A824" s="0" t="s">
        <v>6273</v>
      </c>
      <c r="B824" s="0" t="s">
        <v>6274</v>
      </c>
      <c r="C824" s="0" t="s">
        <v>54</v>
      </c>
      <c r="E824" s="2" t="n">
        <v>45790.2875940741</v>
      </c>
      <c r="F824" s="2" t="n">
        <v>45817.2790221296</v>
      </c>
      <c r="G824" s="0" t="s">
        <v>63</v>
      </c>
      <c r="K824" s="0" t="n">
        <v>0</v>
      </c>
      <c r="L824" s="0" t="s">
        <v>6275</v>
      </c>
      <c r="M824" s="0" t="s">
        <v>6276</v>
      </c>
      <c r="N824" s="0" t="s">
        <v>6277</v>
      </c>
      <c r="S824" s="0" t="s">
        <v>6278</v>
      </c>
      <c r="AC824" s="0" t="s">
        <v>4687</v>
      </c>
      <c r="AO824" s="0" t="n">
        <v>4</v>
      </c>
    </row>
    <row r="825" customFormat="false" ht="15" hidden="true" customHeight="false" outlineLevel="0" collapsed="false">
      <c r="A825" s="0" t="s">
        <v>6279</v>
      </c>
      <c r="B825" s="0" t="s">
        <v>6280</v>
      </c>
      <c r="C825" s="0" t="s">
        <v>54</v>
      </c>
      <c r="E825" s="2" t="n">
        <v>45789.5608523611</v>
      </c>
      <c r="F825" s="2" t="n">
        <v>45792.0840004398</v>
      </c>
      <c r="G825" s="0" t="s">
        <v>106</v>
      </c>
      <c r="K825" s="0" t="n">
        <v>0</v>
      </c>
      <c r="L825" s="0" t="s">
        <v>6281</v>
      </c>
      <c r="M825" s="0" t="s">
        <v>6282</v>
      </c>
      <c r="N825" s="0" t="s">
        <v>6283</v>
      </c>
      <c r="S825" s="0" t="s">
        <v>6284</v>
      </c>
      <c r="Z825" s="0" t="n">
        <v>7</v>
      </c>
      <c r="AC825" s="0" t="s">
        <v>4687</v>
      </c>
      <c r="AO825" s="0" t="n">
        <v>4</v>
      </c>
    </row>
    <row r="826" customFormat="false" ht="15" hidden="true" customHeight="false" outlineLevel="0" collapsed="false">
      <c r="A826" s="0" t="s">
        <v>6285</v>
      </c>
      <c r="B826" s="0" t="s">
        <v>6286</v>
      </c>
      <c r="C826" s="0" t="s">
        <v>54</v>
      </c>
      <c r="E826" s="2" t="n">
        <v>45789.5551153241</v>
      </c>
      <c r="F826" s="2" t="n">
        <v>45791.0834177083</v>
      </c>
      <c r="G826" s="0" t="s">
        <v>5050</v>
      </c>
      <c r="K826" s="0" t="n">
        <v>0</v>
      </c>
      <c r="L826" s="0" t="s">
        <v>6287</v>
      </c>
      <c r="M826" s="0" t="s">
        <v>6288</v>
      </c>
      <c r="N826" s="0" t="s">
        <v>6289</v>
      </c>
      <c r="S826" s="0" t="s">
        <v>6290</v>
      </c>
      <c r="U826" s="0" t="s">
        <v>6291</v>
      </c>
      <c r="Z826" s="0" t="n">
        <v>2</v>
      </c>
      <c r="AC826" s="0" t="s">
        <v>6291</v>
      </c>
      <c r="AO826" s="0" t="n">
        <v>4</v>
      </c>
    </row>
    <row r="827" customFormat="false" ht="58.4" hidden="false" customHeight="false" outlineLevel="0" collapsed="false">
      <c r="A827" s="0" t="s">
        <v>6292</v>
      </c>
      <c r="B827" s="0" t="s">
        <v>6293</v>
      </c>
      <c r="C827" s="0" t="s">
        <v>264</v>
      </c>
      <c r="D827" s="3" t="s">
        <v>6294</v>
      </c>
      <c r="E827" s="2" t="n">
        <v>45789.4809114005</v>
      </c>
      <c r="F827" s="2" t="n">
        <v>45841.3299216204</v>
      </c>
      <c r="G827" s="0" t="s">
        <v>56</v>
      </c>
      <c r="I827" s="0" t="s">
        <v>79</v>
      </c>
      <c r="K827" s="0" t="n">
        <v>0</v>
      </c>
      <c r="L827" s="0" t="s">
        <v>6295</v>
      </c>
      <c r="M827" s="0" t="s">
        <v>6296</v>
      </c>
      <c r="N827" s="0" t="s">
        <v>6297</v>
      </c>
      <c r="S827" s="0" t="s">
        <v>6298</v>
      </c>
      <c r="U827" s="0" t="s">
        <v>6291</v>
      </c>
      <c r="Y827" s="0" t="s">
        <v>83</v>
      </c>
      <c r="Z827" s="0" t="n">
        <v>2</v>
      </c>
      <c r="AC827" s="0" t="s">
        <v>6291</v>
      </c>
      <c r="AD827" s="0" t="s">
        <v>6299</v>
      </c>
      <c r="AE827" s="0" t="s">
        <v>79</v>
      </c>
      <c r="AH827" s="0" t="s">
        <v>6300</v>
      </c>
      <c r="AJ827" s="0" t="s">
        <v>3847</v>
      </c>
      <c r="AK827" s="0" t="s">
        <v>3647</v>
      </c>
      <c r="AO827" s="0" t="n">
        <v>13</v>
      </c>
      <c r="AP827" s="0" t="n">
        <v>0</v>
      </c>
      <c r="AS827" s="4" t="str">
        <f aca="false">IF(ISBLANK(AG827),"",AG827/86400000 + DATE(1970,1,1))</f>
        <v/>
      </c>
    </row>
    <row r="828" customFormat="false" ht="195.75" hidden="false" customHeight="false" outlineLevel="0" collapsed="false">
      <c r="A828" s="0" t="s">
        <v>6301</v>
      </c>
      <c r="B828" s="0" t="s">
        <v>6302</v>
      </c>
      <c r="C828" s="0" t="s">
        <v>264</v>
      </c>
      <c r="D828" s="3" t="s">
        <v>6303</v>
      </c>
      <c r="E828" s="2" t="n">
        <v>45789.4158735764</v>
      </c>
      <c r="F828" s="2" t="n">
        <v>45860.3335351389</v>
      </c>
      <c r="G828" s="0" t="s">
        <v>106</v>
      </c>
      <c r="I828" s="0" t="s">
        <v>79</v>
      </c>
      <c r="K828" s="0" t="n">
        <v>0</v>
      </c>
      <c r="L828" s="0" t="s">
        <v>6304</v>
      </c>
      <c r="M828" s="0" t="s">
        <v>6305</v>
      </c>
      <c r="N828" s="0" t="s">
        <v>6306</v>
      </c>
      <c r="S828" s="0" t="s">
        <v>6307</v>
      </c>
      <c r="T828" s="0" t="s">
        <v>6308</v>
      </c>
      <c r="U828" s="0" t="s">
        <v>6291</v>
      </c>
      <c r="Y828" s="0" t="s">
        <v>83</v>
      </c>
      <c r="Z828" s="0" t="n">
        <v>2</v>
      </c>
      <c r="AC828" s="0" t="s">
        <v>6291</v>
      </c>
      <c r="AD828" s="0" t="s">
        <v>6309</v>
      </c>
      <c r="AG828" s="0" t="s">
        <v>4925</v>
      </c>
      <c r="AH828" s="0" t="s">
        <v>6310</v>
      </c>
      <c r="AI828" s="0" t="s">
        <v>862</v>
      </c>
      <c r="AJ828" s="0" t="s">
        <v>1930</v>
      </c>
      <c r="AK828" s="0" t="s">
        <v>6311</v>
      </c>
      <c r="AL828" s="0" t="s">
        <v>4988</v>
      </c>
      <c r="AO828" s="0" t="n">
        <v>13</v>
      </c>
      <c r="AP828" s="0" t="n">
        <v>0</v>
      </c>
      <c r="AS828" s="4" t="n">
        <f aca="false">IF(ISBLANK(AG828),"",AG828/86400000 + DATE(1970,1,1))</f>
        <v>45805.0833333333</v>
      </c>
    </row>
    <row r="829" customFormat="false" ht="15" hidden="true" customHeight="false" outlineLevel="0" collapsed="false">
      <c r="A829" s="0" t="s">
        <v>6312</v>
      </c>
      <c r="B829" s="0" t="s">
        <v>6313</v>
      </c>
      <c r="C829" s="0" t="s">
        <v>54</v>
      </c>
      <c r="E829" s="2" t="n">
        <v>45789.389120162</v>
      </c>
      <c r="F829" s="2" t="n">
        <v>45821.0841855903</v>
      </c>
      <c r="G829" s="0" t="s">
        <v>5021</v>
      </c>
      <c r="K829" s="0" t="n">
        <v>0</v>
      </c>
      <c r="L829" s="0" t="s">
        <v>6314</v>
      </c>
      <c r="M829" s="0" t="s">
        <v>6315</v>
      </c>
      <c r="N829" s="0" t="s">
        <v>6316</v>
      </c>
      <c r="S829" s="0" t="s">
        <v>6317</v>
      </c>
      <c r="U829" s="0" t="s">
        <v>6291</v>
      </c>
      <c r="Z829" s="0" t="n">
        <v>0</v>
      </c>
      <c r="AC829" s="0" t="s">
        <v>4333</v>
      </c>
      <c r="AO829" s="0" t="n">
        <v>4</v>
      </c>
    </row>
    <row r="830" customFormat="false" ht="35.5" hidden="true" customHeight="false" outlineLevel="0" collapsed="false">
      <c r="A830" s="0" t="s">
        <v>6318</v>
      </c>
      <c r="B830" s="0" t="s">
        <v>6319</v>
      </c>
      <c r="C830" s="0" t="s">
        <v>54</v>
      </c>
      <c r="D830" s="3" t="s">
        <v>6320</v>
      </c>
      <c r="E830" s="2" t="n">
        <v>45787.7166728588</v>
      </c>
      <c r="F830" s="2" t="n">
        <v>45862.4000592824</v>
      </c>
      <c r="G830" s="0" t="s">
        <v>63</v>
      </c>
      <c r="M830" s="0" t="s">
        <v>6321</v>
      </c>
      <c r="AO830" s="0" t="n">
        <v>1</v>
      </c>
    </row>
    <row r="831" customFormat="false" ht="15" hidden="true" customHeight="false" outlineLevel="0" collapsed="false">
      <c r="A831" s="0" t="s">
        <v>6322</v>
      </c>
      <c r="B831" s="0" t="s">
        <v>6323</v>
      </c>
      <c r="C831" s="0" t="s">
        <v>54</v>
      </c>
      <c r="E831" s="2" t="n">
        <v>45786.5428487616</v>
      </c>
      <c r="F831" s="2" t="n">
        <v>45788.0834713426</v>
      </c>
      <c r="G831" s="0" t="s">
        <v>56</v>
      </c>
      <c r="K831" s="0" t="n">
        <v>0</v>
      </c>
      <c r="L831" s="0" t="s">
        <v>6324</v>
      </c>
      <c r="M831" s="0" t="s">
        <v>6325</v>
      </c>
      <c r="N831" s="0" t="s">
        <v>6326</v>
      </c>
      <c r="S831" s="0" t="s">
        <v>6327</v>
      </c>
      <c r="T831" s="0" t="s">
        <v>6328</v>
      </c>
      <c r="U831" s="0" t="s">
        <v>6329</v>
      </c>
      <c r="Z831" s="0" t="n">
        <v>3</v>
      </c>
      <c r="AC831" s="0" t="s">
        <v>6329</v>
      </c>
      <c r="AO831" s="0" t="n">
        <v>4</v>
      </c>
    </row>
    <row r="832" customFormat="false" ht="92.75" hidden="false" customHeight="false" outlineLevel="0" collapsed="false">
      <c r="A832" s="0" t="s">
        <v>6330</v>
      </c>
      <c r="B832" s="0" t="s">
        <v>6331</v>
      </c>
      <c r="C832" s="0" t="s">
        <v>264</v>
      </c>
      <c r="D832" s="3" t="s">
        <v>6332</v>
      </c>
      <c r="E832" s="2" t="n">
        <v>45786.5089078472</v>
      </c>
      <c r="F832" s="2" t="n">
        <v>45848.5672942708</v>
      </c>
      <c r="G832" s="0" t="s">
        <v>63</v>
      </c>
      <c r="I832" s="0" t="s">
        <v>79</v>
      </c>
      <c r="K832" s="0" t="n">
        <v>0</v>
      </c>
      <c r="L832" s="0" t="s">
        <v>6333</v>
      </c>
      <c r="M832" s="0" t="s">
        <v>6334</v>
      </c>
      <c r="N832" s="0" t="s">
        <v>6335</v>
      </c>
      <c r="S832" s="0" t="s">
        <v>6336</v>
      </c>
      <c r="U832" s="0" t="s">
        <v>6329</v>
      </c>
      <c r="Y832" s="0" t="s">
        <v>83</v>
      </c>
      <c r="Z832" s="0" t="n">
        <v>2</v>
      </c>
      <c r="AC832" s="0" t="s">
        <v>4169</v>
      </c>
      <c r="AG832" s="0" t="s">
        <v>3847</v>
      </c>
      <c r="AH832" s="0" t="s">
        <v>6337</v>
      </c>
      <c r="AI832" s="0" t="s">
        <v>709</v>
      </c>
      <c r="AJ832" s="0" t="s">
        <v>3207</v>
      </c>
      <c r="AK832" s="0" t="s">
        <v>1308</v>
      </c>
      <c r="AL832" s="0" t="s">
        <v>668</v>
      </c>
      <c r="AO832" s="0" t="n">
        <v>13</v>
      </c>
      <c r="AP832" s="0" t="n">
        <v>1</v>
      </c>
      <c r="AS832" s="4" t="n">
        <f aca="false">IF(ISBLANK(AG832),"",AG832/86400000 + DATE(1970,1,1))</f>
        <v>45833.0833333333</v>
      </c>
    </row>
    <row r="833" customFormat="false" ht="15" hidden="true" customHeight="false" outlineLevel="0" collapsed="false">
      <c r="A833" s="0" t="s">
        <v>6338</v>
      </c>
      <c r="B833" s="0" t="s">
        <v>6339</v>
      </c>
      <c r="C833" s="0" t="s">
        <v>54</v>
      </c>
      <c r="E833" s="2" t="n">
        <v>45786.4789844792</v>
      </c>
      <c r="F833" s="2" t="n">
        <v>45788.0833914005</v>
      </c>
      <c r="G833" s="0" t="s">
        <v>106</v>
      </c>
      <c r="K833" s="0" t="n">
        <v>0</v>
      </c>
      <c r="L833" s="0" t="s">
        <v>6340</v>
      </c>
      <c r="M833" s="0" t="s">
        <v>6341</v>
      </c>
      <c r="N833" s="0" t="s">
        <v>6342</v>
      </c>
      <c r="S833" s="0" t="s">
        <v>6343</v>
      </c>
      <c r="T833" s="0" t="s">
        <v>6344</v>
      </c>
      <c r="U833" s="0" t="s">
        <v>6329</v>
      </c>
      <c r="Z833" s="0" t="n">
        <v>2</v>
      </c>
      <c r="AC833" s="0" t="s">
        <v>6329</v>
      </c>
      <c r="AO833" s="0" t="n">
        <v>4</v>
      </c>
    </row>
    <row r="834" customFormat="false" ht="92.75" hidden="false" customHeight="false" outlineLevel="0" collapsed="false">
      <c r="A834" s="0" t="s">
        <v>6345</v>
      </c>
      <c r="B834" s="0" t="s">
        <v>6346</v>
      </c>
      <c r="C834" s="0" t="s">
        <v>264</v>
      </c>
      <c r="D834" s="3" t="s">
        <v>6347</v>
      </c>
      <c r="E834" s="2" t="n">
        <v>45786.3988943287</v>
      </c>
      <c r="F834" s="2" t="n">
        <v>45845.3781693982</v>
      </c>
      <c r="G834" s="0" t="s">
        <v>63</v>
      </c>
      <c r="I834" s="0" t="s">
        <v>79</v>
      </c>
      <c r="K834" s="0" t="n">
        <v>0</v>
      </c>
      <c r="L834" s="0" t="s">
        <v>6348</v>
      </c>
      <c r="M834" s="0" t="s">
        <v>6349</v>
      </c>
      <c r="N834" s="0" t="s">
        <v>6350</v>
      </c>
      <c r="S834" s="0" t="s">
        <v>6351</v>
      </c>
      <c r="Y834" s="0" t="s">
        <v>83</v>
      </c>
      <c r="AC834" s="0" t="s">
        <v>6329</v>
      </c>
      <c r="AE834" s="0" t="s">
        <v>79</v>
      </c>
      <c r="AG834" s="0" t="s">
        <v>5985</v>
      </c>
      <c r="AH834" s="0" t="s">
        <v>6352</v>
      </c>
      <c r="AI834" s="0" t="s">
        <v>272</v>
      </c>
      <c r="AJ834" s="0" t="s">
        <v>3847</v>
      </c>
      <c r="AK834" s="0" t="s">
        <v>4133</v>
      </c>
      <c r="AL834" s="0" t="s">
        <v>3648</v>
      </c>
      <c r="AO834" s="0" t="n">
        <v>13</v>
      </c>
      <c r="AP834" s="0" t="n">
        <v>0</v>
      </c>
      <c r="AS834" s="4" t="n">
        <f aca="false">IF(ISBLANK(AG834),"",AG834/86400000 + DATE(1970,1,1))</f>
        <v>45791.0833333333</v>
      </c>
    </row>
    <row r="835" customFormat="false" ht="81.3" hidden="true" customHeight="false" outlineLevel="0" collapsed="false">
      <c r="A835" s="0" t="s">
        <v>6353</v>
      </c>
      <c r="B835" s="0" t="s">
        <v>6354</v>
      </c>
      <c r="C835" s="0" t="s">
        <v>54</v>
      </c>
      <c r="D835" s="3" t="s">
        <v>6355</v>
      </c>
      <c r="E835" s="2" t="n">
        <v>45786.3539215278</v>
      </c>
      <c r="F835" s="2" t="n">
        <v>45876.3274363889</v>
      </c>
      <c r="G835" s="0" t="s">
        <v>106</v>
      </c>
      <c r="I835" s="0" t="s">
        <v>79</v>
      </c>
      <c r="K835" s="0" t="n">
        <v>0</v>
      </c>
      <c r="L835" s="0" t="s">
        <v>6356</v>
      </c>
      <c r="M835" s="0" t="s">
        <v>6357</v>
      </c>
      <c r="N835" s="0" t="s">
        <v>6358</v>
      </c>
      <c r="S835" s="0" t="s">
        <v>6359</v>
      </c>
      <c r="U835" s="0" t="s">
        <v>6329</v>
      </c>
      <c r="Y835" s="0" t="s">
        <v>83</v>
      </c>
      <c r="Z835" s="0" t="n">
        <v>1</v>
      </c>
      <c r="AC835" s="0" t="s">
        <v>6329</v>
      </c>
      <c r="AD835" s="0" t="s">
        <v>6360</v>
      </c>
      <c r="AG835" s="0" t="s">
        <v>2164</v>
      </c>
      <c r="AH835" s="0" t="s">
        <v>6361</v>
      </c>
      <c r="AI835" s="0" t="s">
        <v>6362</v>
      </c>
      <c r="AO835" s="0" t="n">
        <v>7</v>
      </c>
    </row>
    <row r="836" customFormat="false" ht="15" hidden="true" customHeight="false" outlineLevel="0" collapsed="false">
      <c r="A836" s="0" t="s">
        <v>6363</v>
      </c>
      <c r="B836" s="0" t="s">
        <v>6364</v>
      </c>
      <c r="C836" s="0" t="s">
        <v>54</v>
      </c>
      <c r="E836" s="2" t="n">
        <v>45786.3510858333</v>
      </c>
      <c r="F836" s="2" t="n">
        <v>45788.0835531019</v>
      </c>
      <c r="G836" s="0" t="s">
        <v>63</v>
      </c>
      <c r="K836" s="0" t="n">
        <v>0</v>
      </c>
      <c r="L836" s="0" t="s">
        <v>6365</v>
      </c>
      <c r="M836" s="0" t="s">
        <v>6366</v>
      </c>
      <c r="N836" s="0" t="s">
        <v>6367</v>
      </c>
      <c r="S836" s="0" t="s">
        <v>6368</v>
      </c>
      <c r="AC836" s="0" t="s">
        <v>6329</v>
      </c>
      <c r="AO836" s="0" t="n">
        <v>4</v>
      </c>
    </row>
    <row r="837" customFormat="false" ht="58.4" hidden="false" customHeight="false" outlineLevel="0" collapsed="false">
      <c r="A837" s="0" t="s">
        <v>6369</v>
      </c>
      <c r="B837" s="0" t="s">
        <v>6370</v>
      </c>
      <c r="C837" s="0" t="s">
        <v>264</v>
      </c>
      <c r="D837" s="3" t="s">
        <v>6371</v>
      </c>
      <c r="E837" s="2" t="n">
        <v>45786.3384936921</v>
      </c>
      <c r="F837" s="2" t="n">
        <v>45796.3449172338</v>
      </c>
      <c r="G837" s="0" t="s">
        <v>63</v>
      </c>
      <c r="I837" s="0" t="s">
        <v>79</v>
      </c>
      <c r="K837" s="0" t="n">
        <v>0</v>
      </c>
      <c r="L837" s="0" t="s">
        <v>6372</v>
      </c>
      <c r="M837" s="0" t="s">
        <v>6373</v>
      </c>
      <c r="N837" s="0" t="s">
        <v>6374</v>
      </c>
      <c r="S837" s="0" t="s">
        <v>6375</v>
      </c>
      <c r="Y837" s="0" t="s">
        <v>83</v>
      </c>
      <c r="AC837" s="0" t="s">
        <v>6329</v>
      </c>
      <c r="AD837" s="0" t="s">
        <v>6376</v>
      </c>
      <c r="AG837" s="0" t="s">
        <v>6329</v>
      </c>
      <c r="AH837" s="0" t="s">
        <v>6377</v>
      </c>
      <c r="AI837" s="0" t="s">
        <v>127</v>
      </c>
      <c r="AJ837" s="0" t="s">
        <v>5689</v>
      </c>
      <c r="AK837" s="0" t="s">
        <v>1345</v>
      </c>
      <c r="AL837" s="0" t="s">
        <v>1345</v>
      </c>
      <c r="AO837" s="0" t="n">
        <v>13</v>
      </c>
      <c r="AP837" s="0" t="n">
        <v>0</v>
      </c>
      <c r="AS837" s="4" t="n">
        <f aca="false">IF(ISBLANK(AG837),"",AG837/86400000 + DATE(1970,1,1))</f>
        <v>45786.0833333333</v>
      </c>
    </row>
    <row r="838" customFormat="false" ht="15" hidden="true" customHeight="false" outlineLevel="0" collapsed="false">
      <c r="A838" s="0" t="s">
        <v>6378</v>
      </c>
      <c r="B838" s="0" t="s">
        <v>6379</v>
      </c>
      <c r="C838" s="0" t="s">
        <v>54</v>
      </c>
      <c r="E838" s="2" t="n">
        <v>45786.3328226042</v>
      </c>
      <c r="F838" s="2" t="n">
        <v>45819.5227819792</v>
      </c>
      <c r="G838" s="0" t="s">
        <v>5050</v>
      </c>
      <c r="K838" s="0" t="n">
        <v>0</v>
      </c>
      <c r="L838" s="0" t="s">
        <v>6380</v>
      </c>
      <c r="M838" s="0" t="s">
        <v>6381</v>
      </c>
      <c r="N838" s="0" t="s">
        <v>6382</v>
      </c>
      <c r="S838" s="0" t="s">
        <v>6383</v>
      </c>
      <c r="U838" s="0" t="s">
        <v>6329</v>
      </c>
      <c r="Z838" s="0" t="n">
        <v>0</v>
      </c>
      <c r="AC838" s="0" t="s">
        <v>6329</v>
      </c>
      <c r="AO838" s="0" t="n">
        <v>4</v>
      </c>
    </row>
    <row r="839" customFormat="false" ht="58.4" hidden="false" customHeight="false" outlineLevel="0" collapsed="false">
      <c r="A839" s="0" t="s">
        <v>6384</v>
      </c>
      <c r="B839" s="0" t="s">
        <v>6385</v>
      </c>
      <c r="C839" s="0" t="s">
        <v>264</v>
      </c>
      <c r="D839" s="3" t="s">
        <v>6386</v>
      </c>
      <c r="E839" s="2" t="n">
        <v>45786.2148211921</v>
      </c>
      <c r="F839" s="2" t="n">
        <v>45838.4751837037</v>
      </c>
      <c r="G839" s="0" t="s">
        <v>56</v>
      </c>
      <c r="I839" s="0" t="s">
        <v>79</v>
      </c>
      <c r="K839" s="0" t="n">
        <v>0</v>
      </c>
      <c r="L839" s="0" t="s">
        <v>6387</v>
      </c>
      <c r="M839" s="0" t="s">
        <v>6388</v>
      </c>
      <c r="N839" s="0" t="s">
        <v>6389</v>
      </c>
      <c r="S839" s="0" t="s">
        <v>6390</v>
      </c>
      <c r="Y839" s="0" t="s">
        <v>83</v>
      </c>
      <c r="AC839" s="0" t="s">
        <v>6291</v>
      </c>
      <c r="AE839" s="0" t="s">
        <v>79</v>
      </c>
      <c r="AG839" s="0" t="s">
        <v>6291</v>
      </c>
      <c r="AH839" s="0" t="s">
        <v>6391</v>
      </c>
      <c r="AI839" s="0" t="s">
        <v>127</v>
      </c>
      <c r="AJ839" s="0" t="s">
        <v>4481</v>
      </c>
      <c r="AK839" s="0" t="s">
        <v>2385</v>
      </c>
      <c r="AL839" s="0" t="s">
        <v>2385</v>
      </c>
      <c r="AO839" s="0" t="n">
        <v>13</v>
      </c>
      <c r="AP839" s="0" t="n">
        <v>0</v>
      </c>
      <c r="AS839" s="4" t="n">
        <f aca="false">IF(ISBLANK(AG839),"",AG839/86400000 + DATE(1970,1,1))</f>
        <v>45789.0833333333</v>
      </c>
    </row>
    <row r="840" customFormat="false" ht="58.4" hidden="false" customHeight="false" outlineLevel="0" collapsed="false">
      <c r="A840" s="0" t="s">
        <v>6392</v>
      </c>
      <c r="B840" s="0" t="s">
        <v>6393</v>
      </c>
      <c r="C840" s="0" t="s">
        <v>264</v>
      </c>
      <c r="D840" s="3" t="s">
        <v>6394</v>
      </c>
      <c r="E840" s="2" t="n">
        <v>45785.5255896991</v>
      </c>
      <c r="F840" s="2" t="n">
        <v>45846.3188048958</v>
      </c>
      <c r="G840" s="0" t="s">
        <v>56</v>
      </c>
      <c r="I840" s="0" t="s">
        <v>79</v>
      </c>
      <c r="K840" s="0" t="n">
        <v>0</v>
      </c>
      <c r="L840" s="0" t="s">
        <v>6395</v>
      </c>
      <c r="M840" s="0" t="s">
        <v>6396</v>
      </c>
      <c r="N840" s="0" t="s">
        <v>6397</v>
      </c>
      <c r="S840" s="0" t="s">
        <v>6398</v>
      </c>
      <c r="U840" s="0" t="s">
        <v>6399</v>
      </c>
      <c r="Y840" s="0" t="s">
        <v>83</v>
      </c>
      <c r="Z840" s="0" t="n">
        <v>2</v>
      </c>
      <c r="AC840" s="0" t="s">
        <v>6399</v>
      </c>
      <c r="AE840" s="0" t="s">
        <v>79</v>
      </c>
      <c r="AG840" s="0" t="s">
        <v>5985</v>
      </c>
      <c r="AH840" s="0" t="s">
        <v>6400</v>
      </c>
      <c r="AI840" s="0" t="s">
        <v>641</v>
      </c>
      <c r="AJ840" s="0" t="s">
        <v>3207</v>
      </c>
      <c r="AK840" s="0" t="s">
        <v>5575</v>
      </c>
      <c r="AL840" s="0" t="s">
        <v>3648</v>
      </c>
      <c r="AO840" s="0" t="n">
        <v>13</v>
      </c>
      <c r="AP840" s="0" t="n">
        <v>1</v>
      </c>
      <c r="AS840" s="4" t="n">
        <f aca="false">IF(ISBLANK(AG840),"",AG840/86400000 + DATE(1970,1,1))</f>
        <v>45791.0833333333</v>
      </c>
    </row>
    <row r="841" customFormat="false" ht="115.65" hidden="false" customHeight="false" outlineLevel="0" collapsed="false">
      <c r="A841" s="0" t="s">
        <v>6401</v>
      </c>
      <c r="B841" s="0" t="s">
        <v>6402</v>
      </c>
      <c r="C841" s="0" t="s">
        <v>264</v>
      </c>
      <c r="D841" s="3" t="s">
        <v>6403</v>
      </c>
      <c r="E841" s="2" t="n">
        <v>45785.5247324537</v>
      </c>
      <c r="F841" s="2" t="n">
        <v>45833.3929480556</v>
      </c>
      <c r="G841" s="0" t="s">
        <v>63</v>
      </c>
      <c r="I841" s="0" t="s">
        <v>79</v>
      </c>
      <c r="K841" s="0" t="n">
        <v>0</v>
      </c>
      <c r="L841" s="0" t="s">
        <v>6404</v>
      </c>
      <c r="M841" s="0" t="s">
        <v>6405</v>
      </c>
      <c r="N841" s="0" t="s">
        <v>6406</v>
      </c>
      <c r="S841" s="0" t="s">
        <v>6407</v>
      </c>
      <c r="Y841" s="0" t="s">
        <v>83</v>
      </c>
      <c r="AC841" s="0" t="s">
        <v>6399</v>
      </c>
      <c r="AG841" s="0" t="s">
        <v>6408</v>
      </c>
      <c r="AH841" s="0" t="s">
        <v>6409</v>
      </c>
      <c r="AI841" s="0" t="s">
        <v>881</v>
      </c>
      <c r="AJ841" s="0" t="s">
        <v>3847</v>
      </c>
      <c r="AK841" s="0" t="s">
        <v>5575</v>
      </c>
      <c r="AL841" s="0" t="s">
        <v>5825</v>
      </c>
      <c r="AO841" s="0" t="n">
        <v>13</v>
      </c>
      <c r="AP841" s="0" t="n">
        <v>0</v>
      </c>
      <c r="AS841" s="4" t="n">
        <f aca="false">IF(ISBLANK(AG841),"",AG841/86400000 + DATE(1970,1,1))</f>
        <v>45788.0833333333</v>
      </c>
    </row>
    <row r="842" customFormat="false" ht="15" hidden="true" customHeight="false" outlineLevel="0" collapsed="false">
      <c r="A842" s="0" t="s">
        <v>6410</v>
      </c>
      <c r="B842" s="0" t="s">
        <v>6411</v>
      </c>
      <c r="C842" s="0" t="s">
        <v>54</v>
      </c>
      <c r="D842" s="0" t="s">
        <v>6412</v>
      </c>
      <c r="E842" s="2" t="n">
        <v>45785.5079361574</v>
      </c>
      <c r="F842" s="2" t="n">
        <v>45817.5394323727</v>
      </c>
      <c r="G842" s="0" t="s">
        <v>5021</v>
      </c>
      <c r="K842" s="0" t="n">
        <v>1</v>
      </c>
      <c r="L842" s="0" t="s">
        <v>6413</v>
      </c>
      <c r="M842" s="0" t="s">
        <v>6414</v>
      </c>
      <c r="N842" s="0" t="s">
        <v>6415</v>
      </c>
      <c r="S842" s="0" t="s">
        <v>6416</v>
      </c>
      <c r="U842" s="0" t="s">
        <v>6399</v>
      </c>
      <c r="Z842" s="0" t="n">
        <v>1</v>
      </c>
      <c r="AB842" s="0" t="s">
        <v>4306</v>
      </c>
      <c r="AC842" s="0" t="s">
        <v>4864</v>
      </c>
      <c r="AO842" s="0" t="n">
        <v>4</v>
      </c>
    </row>
    <row r="843" customFormat="false" ht="15" hidden="true" customHeight="false" outlineLevel="0" collapsed="false">
      <c r="A843" s="0" t="s">
        <v>6417</v>
      </c>
      <c r="B843" s="0" t="s">
        <v>6418</v>
      </c>
      <c r="C843" s="0" t="s">
        <v>54</v>
      </c>
      <c r="E843" s="2" t="n">
        <v>45785.4701646528</v>
      </c>
      <c r="F843" s="2" t="n">
        <v>45799.0839647917</v>
      </c>
      <c r="G843" s="0" t="s">
        <v>56</v>
      </c>
      <c r="I843" s="0" t="s">
        <v>79</v>
      </c>
      <c r="K843" s="0" t="n">
        <v>0</v>
      </c>
      <c r="L843" s="0" t="s">
        <v>6419</v>
      </c>
      <c r="M843" s="0" t="s">
        <v>6420</v>
      </c>
      <c r="N843" s="0" t="s">
        <v>6421</v>
      </c>
      <c r="S843" s="0" t="s">
        <v>6422</v>
      </c>
      <c r="U843" s="0" t="s">
        <v>6399</v>
      </c>
      <c r="Y843" s="0" t="s">
        <v>83</v>
      </c>
      <c r="Z843" s="0" t="n">
        <v>3</v>
      </c>
      <c r="AC843" s="0" t="s">
        <v>6399</v>
      </c>
      <c r="AG843" s="0" t="s">
        <v>6399</v>
      </c>
      <c r="AH843" s="0" t="s">
        <v>6423</v>
      </c>
      <c r="AI843" s="0" t="s">
        <v>127</v>
      </c>
      <c r="AO843" s="0" t="n">
        <v>6</v>
      </c>
    </row>
    <row r="844" customFormat="false" ht="15" hidden="true" customHeight="false" outlineLevel="0" collapsed="false">
      <c r="A844" s="0" t="s">
        <v>6424</v>
      </c>
      <c r="B844" s="0" t="s">
        <v>6425</v>
      </c>
      <c r="C844" s="0" t="s">
        <v>54</v>
      </c>
      <c r="E844" s="2" t="n">
        <v>45785.4109204861</v>
      </c>
      <c r="F844" s="2" t="n">
        <v>45832.0834634028</v>
      </c>
      <c r="G844" s="0" t="s">
        <v>56</v>
      </c>
      <c r="I844" s="0" t="s">
        <v>79</v>
      </c>
      <c r="K844" s="0" t="n">
        <v>0</v>
      </c>
      <c r="L844" s="0" t="s">
        <v>6426</v>
      </c>
      <c r="M844" s="0" t="s">
        <v>6427</v>
      </c>
      <c r="N844" s="0" t="s">
        <v>6428</v>
      </c>
      <c r="S844" s="0" t="s">
        <v>6429</v>
      </c>
      <c r="T844" s="0" t="s">
        <v>6430</v>
      </c>
      <c r="U844" s="0" t="s">
        <v>6399</v>
      </c>
      <c r="Y844" s="0" t="s">
        <v>83</v>
      </c>
      <c r="Z844" s="0" t="n">
        <v>4</v>
      </c>
      <c r="AC844" s="0" t="s">
        <v>6399</v>
      </c>
      <c r="AG844" s="0" t="s">
        <v>4116</v>
      </c>
      <c r="AH844" s="0" t="s">
        <v>6431</v>
      </c>
      <c r="AI844" s="0" t="s">
        <v>3025</v>
      </c>
      <c r="AO844" s="0" t="n">
        <v>6</v>
      </c>
    </row>
    <row r="845" customFormat="false" ht="58.4" hidden="false" customHeight="false" outlineLevel="0" collapsed="false">
      <c r="A845" s="0" t="s">
        <v>6432</v>
      </c>
      <c r="B845" s="0" t="s">
        <v>6433</v>
      </c>
      <c r="C845" s="0" t="s">
        <v>264</v>
      </c>
      <c r="D845" s="3" t="s">
        <v>6434</v>
      </c>
      <c r="E845" s="2" t="n">
        <v>45785.4061499421</v>
      </c>
      <c r="F845" s="2" t="n">
        <v>45838.4741672338</v>
      </c>
      <c r="G845" s="0" t="s">
        <v>106</v>
      </c>
      <c r="I845" s="0" t="s">
        <v>79</v>
      </c>
      <c r="K845" s="0" t="n">
        <v>0</v>
      </c>
      <c r="L845" s="0" t="s">
        <v>6435</v>
      </c>
      <c r="M845" s="0" t="s">
        <v>6436</v>
      </c>
      <c r="N845" s="0" t="s">
        <v>6437</v>
      </c>
      <c r="S845" s="0" t="s">
        <v>6438</v>
      </c>
      <c r="T845" s="0" t="s">
        <v>6439</v>
      </c>
      <c r="U845" s="0" t="s">
        <v>6399</v>
      </c>
      <c r="Y845" s="0" t="s">
        <v>83</v>
      </c>
      <c r="Z845" s="0" t="n">
        <v>6</v>
      </c>
      <c r="AC845" s="0" t="s">
        <v>6399</v>
      </c>
      <c r="AD845" s="0" t="s">
        <v>6440</v>
      </c>
      <c r="AE845" s="0" t="s">
        <v>79</v>
      </c>
      <c r="AG845" s="0" t="s">
        <v>4677</v>
      </c>
      <c r="AH845" s="0" t="s">
        <v>6441</v>
      </c>
      <c r="AI845" s="0" t="s">
        <v>1773</v>
      </c>
      <c r="AJ845" s="0" t="s">
        <v>3847</v>
      </c>
      <c r="AK845" s="0" t="s">
        <v>5575</v>
      </c>
      <c r="AL845" s="0" t="s">
        <v>1308</v>
      </c>
      <c r="AO845" s="0" t="n">
        <v>13</v>
      </c>
      <c r="AP845" s="0" t="n">
        <v>0</v>
      </c>
      <c r="AS845" s="4" t="n">
        <f aca="false">IF(ISBLANK(AG845),"",AG845/86400000 + DATE(1970,1,1))</f>
        <v>45811.0833333333</v>
      </c>
    </row>
    <row r="846" customFormat="false" ht="81.3" hidden="false" customHeight="false" outlineLevel="0" collapsed="false">
      <c r="A846" s="0" t="s">
        <v>6442</v>
      </c>
      <c r="B846" s="0" t="s">
        <v>6443</v>
      </c>
      <c r="C846" s="0" t="s">
        <v>264</v>
      </c>
      <c r="D846" s="3" t="s">
        <v>6444</v>
      </c>
      <c r="E846" s="2" t="n">
        <v>45785.3937731019</v>
      </c>
      <c r="F846" s="2" t="n">
        <v>45824.4531966667</v>
      </c>
      <c r="G846" s="0" t="s">
        <v>63</v>
      </c>
      <c r="I846" s="0" t="s">
        <v>79</v>
      </c>
      <c r="K846" s="0" t="n">
        <v>0</v>
      </c>
      <c r="L846" s="0" t="s">
        <v>6445</v>
      </c>
      <c r="M846" s="0" t="s">
        <v>6446</v>
      </c>
      <c r="N846" s="0" t="s">
        <v>6447</v>
      </c>
      <c r="S846" s="0" t="s">
        <v>6448</v>
      </c>
      <c r="Y846" s="0" t="s">
        <v>83</v>
      </c>
      <c r="AC846" s="0" t="s">
        <v>6399</v>
      </c>
      <c r="AG846" s="0" t="s">
        <v>6291</v>
      </c>
      <c r="AH846" s="0" t="s">
        <v>6449</v>
      </c>
      <c r="AI846" s="0" t="s">
        <v>894</v>
      </c>
      <c r="AJ846" s="0" t="s">
        <v>4169</v>
      </c>
      <c r="AK846" s="0" t="s">
        <v>6450</v>
      </c>
      <c r="AL846" s="0" t="s">
        <v>3716</v>
      </c>
      <c r="AO846" s="0" t="n">
        <v>13</v>
      </c>
      <c r="AP846" s="0" t="n">
        <v>0</v>
      </c>
      <c r="AS846" s="4" t="n">
        <f aca="false">IF(ISBLANK(AG846),"",AG846/86400000 + DATE(1970,1,1))</f>
        <v>45789.0833333333</v>
      </c>
    </row>
    <row r="847" customFormat="false" ht="115.65" hidden="false" customHeight="false" outlineLevel="0" collapsed="false">
      <c r="A847" s="0" t="s">
        <v>6451</v>
      </c>
      <c r="B847" s="0" t="s">
        <v>6452</v>
      </c>
      <c r="C847" s="0" t="s">
        <v>264</v>
      </c>
      <c r="D847" s="3" t="s">
        <v>6453</v>
      </c>
      <c r="E847" s="2" t="n">
        <v>45785.3601945833</v>
      </c>
      <c r="F847" s="2" t="n">
        <v>45838.4667400232</v>
      </c>
      <c r="G847" s="0" t="s">
        <v>63</v>
      </c>
      <c r="I847" s="0" t="s">
        <v>79</v>
      </c>
      <c r="K847" s="0" t="n">
        <v>0</v>
      </c>
      <c r="L847" s="0" t="s">
        <v>6454</v>
      </c>
      <c r="M847" s="0" t="s">
        <v>6455</v>
      </c>
      <c r="N847" s="0" t="s">
        <v>6456</v>
      </c>
      <c r="S847" s="0" t="s">
        <v>6457</v>
      </c>
      <c r="Y847" s="0" t="s">
        <v>83</v>
      </c>
      <c r="AC847" s="0" t="s">
        <v>6399</v>
      </c>
      <c r="AE847" s="0" t="s">
        <v>79</v>
      </c>
      <c r="AG847" s="0" t="s">
        <v>6329</v>
      </c>
      <c r="AH847" s="0" t="s">
        <v>6458</v>
      </c>
      <c r="AI847" s="0" t="s">
        <v>85</v>
      </c>
      <c r="AJ847" s="0" t="s">
        <v>4169</v>
      </c>
      <c r="AK847" s="0" t="s">
        <v>6450</v>
      </c>
      <c r="AL847" s="0" t="s">
        <v>3857</v>
      </c>
      <c r="AO847" s="0" t="n">
        <v>13</v>
      </c>
      <c r="AP847" s="0" t="n">
        <v>0</v>
      </c>
      <c r="AS847" s="4" t="n">
        <f aca="false">IF(ISBLANK(AG847),"",AG847/86400000 + DATE(1970,1,1))</f>
        <v>45786.0833333333</v>
      </c>
    </row>
    <row r="848" customFormat="false" ht="15" hidden="true" customHeight="false" outlineLevel="0" collapsed="false">
      <c r="A848" s="0" t="s">
        <v>6459</v>
      </c>
      <c r="B848" s="0" t="s">
        <v>6460</v>
      </c>
      <c r="C848" s="0" t="s">
        <v>54</v>
      </c>
      <c r="E848" s="2" t="n">
        <v>45784.5679138426</v>
      </c>
      <c r="F848" s="2" t="n">
        <v>45786.0836679398</v>
      </c>
      <c r="G848" s="0" t="s">
        <v>5050</v>
      </c>
      <c r="K848" s="0" t="n">
        <v>0</v>
      </c>
      <c r="L848" s="0" t="s">
        <v>6461</v>
      </c>
      <c r="M848" s="0" t="s">
        <v>6462</v>
      </c>
      <c r="N848" s="0" t="s">
        <v>6463</v>
      </c>
      <c r="S848" s="0" t="s">
        <v>6464</v>
      </c>
      <c r="U848" s="0" t="s">
        <v>6465</v>
      </c>
      <c r="Z848" s="0" t="n">
        <v>2</v>
      </c>
      <c r="AC848" s="0" t="s">
        <v>6465</v>
      </c>
      <c r="AO848" s="0" t="n">
        <v>4</v>
      </c>
    </row>
    <row r="849" customFormat="false" ht="58.4" hidden="false" customHeight="false" outlineLevel="0" collapsed="false">
      <c r="A849" s="0" t="s">
        <v>6466</v>
      </c>
      <c r="B849" s="0" t="s">
        <v>6467</v>
      </c>
      <c r="C849" s="0" t="s">
        <v>264</v>
      </c>
      <c r="D849" s="3" t="s">
        <v>6468</v>
      </c>
      <c r="E849" s="2" t="n">
        <v>45784.529366412</v>
      </c>
      <c r="F849" s="2" t="n">
        <v>45846.3173546296</v>
      </c>
      <c r="G849" s="0" t="s">
        <v>5050</v>
      </c>
      <c r="I849" s="0" t="s">
        <v>79</v>
      </c>
      <c r="K849" s="0" t="n">
        <v>0</v>
      </c>
      <c r="L849" s="0" t="s">
        <v>6469</v>
      </c>
      <c r="M849" s="0" t="s">
        <v>6470</v>
      </c>
      <c r="N849" s="0" t="s">
        <v>6471</v>
      </c>
      <c r="S849" s="0" t="s">
        <v>6472</v>
      </c>
      <c r="U849" s="0" t="s">
        <v>6465</v>
      </c>
      <c r="Y849" s="0" t="s">
        <v>83</v>
      </c>
      <c r="Z849" s="0" t="n">
        <v>2</v>
      </c>
      <c r="AC849" s="0" t="s">
        <v>6465</v>
      </c>
      <c r="AG849" s="0" t="s">
        <v>6329</v>
      </c>
      <c r="AH849" s="0" t="s">
        <v>6473</v>
      </c>
      <c r="AI849" s="0" t="s">
        <v>189</v>
      </c>
      <c r="AJ849" s="0" t="s">
        <v>3207</v>
      </c>
      <c r="AO849" s="0" t="n">
        <v>13</v>
      </c>
      <c r="AP849" s="0" t="n">
        <v>0</v>
      </c>
      <c r="AS849" s="4" t="n">
        <f aca="false">IF(ISBLANK(AG849),"",AG849/86400000 + DATE(1970,1,1))</f>
        <v>45786.0833333333</v>
      </c>
    </row>
    <row r="850" customFormat="false" ht="15" hidden="true" customHeight="false" outlineLevel="0" collapsed="false">
      <c r="A850" s="0" t="s">
        <v>6474</v>
      </c>
      <c r="B850" s="0" t="s">
        <v>6475</v>
      </c>
      <c r="C850" s="0" t="s">
        <v>54</v>
      </c>
      <c r="E850" s="2" t="n">
        <v>45784.472742963</v>
      </c>
      <c r="F850" s="2" t="n">
        <v>45876.3136834491</v>
      </c>
      <c r="G850" s="0" t="s">
        <v>106</v>
      </c>
      <c r="I850" s="0" t="s">
        <v>79</v>
      </c>
      <c r="K850" s="0" t="n">
        <v>0</v>
      </c>
      <c r="L850" s="0" t="s">
        <v>6476</v>
      </c>
      <c r="M850" s="0" t="s">
        <v>6477</v>
      </c>
      <c r="N850" s="0" t="s">
        <v>6478</v>
      </c>
      <c r="S850" s="0" t="s">
        <v>6479</v>
      </c>
      <c r="U850" s="0" t="s">
        <v>6465</v>
      </c>
      <c r="Y850" s="0" t="s">
        <v>83</v>
      </c>
      <c r="Z850" s="0" t="n">
        <v>1</v>
      </c>
      <c r="AC850" s="0" t="s">
        <v>6465</v>
      </c>
      <c r="AG850" s="0" t="s">
        <v>468</v>
      </c>
      <c r="AH850" s="0" t="s">
        <v>6480</v>
      </c>
      <c r="AI850" s="0" t="s">
        <v>6481</v>
      </c>
      <c r="AO850" s="0" t="n">
        <v>5</v>
      </c>
    </row>
    <row r="851" customFormat="false" ht="15" hidden="true" customHeight="false" outlineLevel="0" collapsed="false">
      <c r="A851" s="0" t="s">
        <v>6482</v>
      </c>
      <c r="B851" s="0" t="s">
        <v>6483</v>
      </c>
      <c r="C851" s="0" t="s">
        <v>54</v>
      </c>
      <c r="E851" s="2" t="n">
        <v>45784.4301064815</v>
      </c>
      <c r="F851" s="2" t="n">
        <v>45792.083976632</v>
      </c>
      <c r="G851" s="0" t="s">
        <v>63</v>
      </c>
      <c r="K851" s="0" t="n">
        <v>0</v>
      </c>
      <c r="L851" s="0" t="s">
        <v>6484</v>
      </c>
      <c r="M851" s="0" t="s">
        <v>6485</v>
      </c>
      <c r="N851" s="0" t="s">
        <v>6486</v>
      </c>
      <c r="S851" s="0" t="s">
        <v>6487</v>
      </c>
      <c r="AC851" s="0" t="s">
        <v>4687</v>
      </c>
      <c r="AO851" s="0" t="n">
        <v>4</v>
      </c>
    </row>
    <row r="852" customFormat="false" ht="92.75" hidden="false" customHeight="false" outlineLevel="0" collapsed="false">
      <c r="A852" s="0" t="s">
        <v>6488</v>
      </c>
      <c r="B852" s="0" t="s">
        <v>6489</v>
      </c>
      <c r="C852" s="0" t="s">
        <v>264</v>
      </c>
      <c r="D852" s="3" t="s">
        <v>6490</v>
      </c>
      <c r="E852" s="2" t="n">
        <v>45784.4162620255</v>
      </c>
      <c r="F852" s="2" t="n">
        <v>45881.3229022801</v>
      </c>
      <c r="G852" s="0" t="s">
        <v>106</v>
      </c>
      <c r="I852" s="0" t="s">
        <v>79</v>
      </c>
      <c r="K852" s="0" t="n">
        <v>0</v>
      </c>
      <c r="L852" s="0" t="s">
        <v>6491</v>
      </c>
      <c r="M852" s="0" t="s">
        <v>6492</v>
      </c>
      <c r="N852" s="0" t="s">
        <v>6493</v>
      </c>
      <c r="S852" s="0" t="s">
        <v>6494</v>
      </c>
      <c r="U852" s="0" t="s">
        <v>6465</v>
      </c>
      <c r="Y852" s="0" t="s">
        <v>83</v>
      </c>
      <c r="Z852" s="0" t="n">
        <v>0</v>
      </c>
      <c r="AC852" s="0" t="s">
        <v>6465</v>
      </c>
      <c r="AD852" s="0" t="s">
        <v>6495</v>
      </c>
      <c r="AE852" s="0" t="s">
        <v>79</v>
      </c>
      <c r="AG852" s="0" t="s">
        <v>6465</v>
      </c>
      <c r="AH852" s="0" t="s">
        <v>6496</v>
      </c>
      <c r="AI852" s="0" t="s">
        <v>127</v>
      </c>
      <c r="AJ852" s="0" t="s">
        <v>5689</v>
      </c>
      <c r="AK852" s="0" t="s">
        <v>669</v>
      </c>
      <c r="AL852" s="0" t="s">
        <v>669</v>
      </c>
      <c r="AO852" s="0" t="n">
        <v>13</v>
      </c>
      <c r="AP852" s="0" t="n">
        <v>0</v>
      </c>
      <c r="AS852" s="4" t="n">
        <f aca="false">IF(ISBLANK(AG852),"",AG852/86400000 + DATE(1970,1,1))</f>
        <v>45784.0833333333</v>
      </c>
    </row>
    <row r="853" customFormat="false" ht="150" hidden="false" customHeight="false" outlineLevel="0" collapsed="false">
      <c r="A853" s="0" t="s">
        <v>6497</v>
      </c>
      <c r="B853" s="0" t="s">
        <v>6498</v>
      </c>
      <c r="C853" s="0" t="s">
        <v>264</v>
      </c>
      <c r="D853" s="3" t="s">
        <v>6499</v>
      </c>
      <c r="E853" s="2" t="n">
        <v>45784.414440081</v>
      </c>
      <c r="F853" s="2" t="n">
        <v>45881.3233715278</v>
      </c>
      <c r="G853" s="0" t="s">
        <v>106</v>
      </c>
      <c r="I853" s="0" t="s">
        <v>79</v>
      </c>
      <c r="K853" s="0" t="n">
        <v>0</v>
      </c>
      <c r="L853" s="0" t="s">
        <v>6491</v>
      </c>
      <c r="M853" s="0" t="s">
        <v>6500</v>
      </c>
      <c r="N853" s="0" t="s">
        <v>6501</v>
      </c>
      <c r="S853" s="0" t="s">
        <v>6502</v>
      </c>
      <c r="U853" s="0" t="s">
        <v>6465</v>
      </c>
      <c r="Y853" s="0" t="s">
        <v>83</v>
      </c>
      <c r="Z853" s="0" t="n">
        <v>2</v>
      </c>
      <c r="AC853" s="0" t="s">
        <v>6465</v>
      </c>
      <c r="AD853" s="0" t="s">
        <v>6503</v>
      </c>
      <c r="AE853" s="0" t="s">
        <v>79</v>
      </c>
      <c r="AG853" s="0" t="s">
        <v>5985</v>
      </c>
      <c r="AH853" s="0" t="s">
        <v>6504</v>
      </c>
      <c r="AI853" s="0" t="s">
        <v>871</v>
      </c>
      <c r="AJ853" s="0" t="s">
        <v>5689</v>
      </c>
      <c r="AK853" s="0" t="s">
        <v>669</v>
      </c>
      <c r="AL853" s="0" t="s">
        <v>272</v>
      </c>
      <c r="AO853" s="0" t="n">
        <v>13</v>
      </c>
      <c r="AP853" s="0" t="n">
        <v>0</v>
      </c>
      <c r="AS853" s="4" t="n">
        <f aca="false">IF(ISBLANK(AG853),"",AG853/86400000 + DATE(1970,1,1))</f>
        <v>45791.0833333333</v>
      </c>
    </row>
    <row r="854" customFormat="false" ht="58.4" hidden="false" customHeight="false" outlineLevel="0" collapsed="false">
      <c r="A854" s="0" t="s">
        <v>6505</v>
      </c>
      <c r="B854" s="0" t="s">
        <v>6506</v>
      </c>
      <c r="C854" s="0" t="s">
        <v>264</v>
      </c>
      <c r="D854" s="3" t="s">
        <v>6507</v>
      </c>
      <c r="E854" s="2" t="n">
        <v>45784.4081934259</v>
      </c>
      <c r="F854" s="2" t="n">
        <v>45880.3938332292</v>
      </c>
      <c r="G854" s="0" t="s">
        <v>56</v>
      </c>
      <c r="I854" s="0" t="s">
        <v>79</v>
      </c>
      <c r="K854" s="0" t="n">
        <v>0</v>
      </c>
      <c r="L854" s="0" t="s">
        <v>6508</v>
      </c>
      <c r="M854" s="0" t="s">
        <v>6509</v>
      </c>
      <c r="N854" s="0" t="s">
        <v>6510</v>
      </c>
      <c r="S854" s="0" t="s">
        <v>6511</v>
      </c>
      <c r="U854" s="0" t="s">
        <v>6465</v>
      </c>
      <c r="Y854" s="0" t="s">
        <v>83</v>
      </c>
      <c r="Z854" s="0" t="n">
        <v>5</v>
      </c>
      <c r="AC854" s="0" t="s">
        <v>6465</v>
      </c>
      <c r="AG854" s="0" t="s">
        <v>4687</v>
      </c>
      <c r="AH854" s="0" t="s">
        <v>6512</v>
      </c>
      <c r="AI854" s="0" t="s">
        <v>641</v>
      </c>
      <c r="AJ854" s="0" t="s">
        <v>784</v>
      </c>
      <c r="AK854" s="0" t="s">
        <v>6073</v>
      </c>
      <c r="AL854" s="0" t="s">
        <v>5366</v>
      </c>
      <c r="AO854" s="0" t="n">
        <v>13</v>
      </c>
      <c r="AP854" s="0" t="n">
        <v>0</v>
      </c>
      <c r="AS854" s="4" t="n">
        <f aca="false">IF(ISBLANK(AG854),"",AG854/86400000 + DATE(1970,1,1))</f>
        <v>45790.0833333333</v>
      </c>
    </row>
    <row r="855" customFormat="false" ht="58.4" hidden="false" customHeight="false" outlineLevel="0" collapsed="false">
      <c r="A855" s="0" t="s">
        <v>6513</v>
      </c>
      <c r="B855" s="0" t="s">
        <v>6514</v>
      </c>
      <c r="C855" s="0" t="s">
        <v>264</v>
      </c>
      <c r="D855" s="3" t="s">
        <v>6515</v>
      </c>
      <c r="E855" s="2" t="n">
        <v>45784.40617125</v>
      </c>
      <c r="F855" s="2" t="n">
        <v>45838.4733592477</v>
      </c>
      <c r="G855" s="0" t="s">
        <v>63</v>
      </c>
      <c r="I855" s="0" t="s">
        <v>79</v>
      </c>
      <c r="K855" s="0" t="n">
        <v>0</v>
      </c>
      <c r="L855" s="0" t="s">
        <v>6516</v>
      </c>
      <c r="M855" s="0" t="s">
        <v>6517</v>
      </c>
      <c r="N855" s="0" t="s">
        <v>6518</v>
      </c>
      <c r="S855" s="0" t="s">
        <v>6519</v>
      </c>
      <c r="Y855" s="0" t="s">
        <v>83</v>
      </c>
      <c r="AC855" s="0" t="s">
        <v>5618</v>
      </c>
      <c r="AE855" s="0" t="s">
        <v>79</v>
      </c>
      <c r="AG855" s="0" t="s">
        <v>5351</v>
      </c>
      <c r="AH855" s="0" t="s">
        <v>6520</v>
      </c>
      <c r="AI855" s="0" t="s">
        <v>189</v>
      </c>
      <c r="AJ855" s="0" t="s">
        <v>4169</v>
      </c>
      <c r="AK855" s="0" t="s">
        <v>2030</v>
      </c>
      <c r="AL855" s="0" t="s">
        <v>2385</v>
      </c>
      <c r="AO855" s="0" t="n">
        <v>13</v>
      </c>
      <c r="AP855" s="0" t="n">
        <v>0</v>
      </c>
      <c r="AS855" s="4" t="n">
        <f aca="false">IF(ISBLANK(AG855),"",AG855/86400000 + DATE(1970,1,1))</f>
        <v>45799.0833333333</v>
      </c>
    </row>
    <row r="856" customFormat="false" ht="15" hidden="true" customHeight="false" outlineLevel="0" collapsed="false">
      <c r="A856" s="0" t="s">
        <v>6521</v>
      </c>
      <c r="B856" s="0" t="s">
        <v>6522</v>
      </c>
      <c r="C856" s="0" t="s">
        <v>54</v>
      </c>
      <c r="E856" s="2" t="n">
        <v>45784.3644891204</v>
      </c>
      <c r="F856" s="2" t="n">
        <v>45786.0838201852</v>
      </c>
      <c r="G856" s="0" t="s">
        <v>106</v>
      </c>
      <c r="K856" s="0" t="n">
        <v>0</v>
      </c>
      <c r="L856" s="0" t="s">
        <v>6523</v>
      </c>
      <c r="M856" s="0" t="s">
        <v>6524</v>
      </c>
      <c r="N856" s="0" t="s">
        <v>6525</v>
      </c>
      <c r="S856" s="0" t="s">
        <v>6526</v>
      </c>
      <c r="U856" s="0" t="s">
        <v>6465</v>
      </c>
      <c r="Z856" s="0" t="n">
        <v>0</v>
      </c>
      <c r="AC856" s="0" t="s">
        <v>6465</v>
      </c>
      <c r="AO856" s="0" t="n">
        <v>4</v>
      </c>
    </row>
    <row r="857" customFormat="false" ht="115.65" hidden="false" customHeight="false" outlineLevel="0" collapsed="false">
      <c r="A857" s="0" t="s">
        <v>6527</v>
      </c>
      <c r="B857" s="0" t="s">
        <v>6528</v>
      </c>
      <c r="C857" s="0" t="s">
        <v>264</v>
      </c>
      <c r="D857" s="3" t="s">
        <v>6529</v>
      </c>
      <c r="E857" s="2" t="n">
        <v>45784.3544771991</v>
      </c>
      <c r="F857" s="2" t="n">
        <v>45881.316825162</v>
      </c>
      <c r="G857" s="0" t="s">
        <v>106</v>
      </c>
      <c r="I857" s="0" t="s">
        <v>79</v>
      </c>
      <c r="K857" s="0" t="n">
        <v>0</v>
      </c>
      <c r="L857" s="0" t="s">
        <v>6530</v>
      </c>
      <c r="M857" s="0" t="s">
        <v>6531</v>
      </c>
      <c r="N857" s="0" t="s">
        <v>6532</v>
      </c>
      <c r="S857" s="0" t="s">
        <v>6533</v>
      </c>
      <c r="U857" s="0" t="s">
        <v>6465</v>
      </c>
      <c r="Y857" s="0" t="s">
        <v>83</v>
      </c>
      <c r="Z857" s="0" t="n">
        <v>0</v>
      </c>
      <c r="AC857" s="0" t="s">
        <v>6465</v>
      </c>
      <c r="AD857" s="0" t="s">
        <v>6534</v>
      </c>
      <c r="AE857" s="0" t="s">
        <v>79</v>
      </c>
      <c r="AG857" s="0" t="s">
        <v>5823</v>
      </c>
      <c r="AH857" s="0" t="s">
        <v>6535</v>
      </c>
      <c r="AI857" s="0" t="s">
        <v>450</v>
      </c>
      <c r="AJ857" s="0" t="s">
        <v>4864</v>
      </c>
      <c r="AK857" s="0" t="s">
        <v>1308</v>
      </c>
      <c r="AL857" s="0" t="s">
        <v>740</v>
      </c>
      <c r="AO857" s="0" t="n">
        <v>13</v>
      </c>
      <c r="AP857" s="0" t="n">
        <v>1</v>
      </c>
      <c r="AS857" s="4" t="n">
        <f aca="false">IF(ISBLANK(AG857),"",AG857/86400000 + DATE(1970,1,1))</f>
        <v>45792.0833333333</v>
      </c>
    </row>
    <row r="858" customFormat="false" ht="138.55" hidden="true" customHeight="false" outlineLevel="0" collapsed="false">
      <c r="A858" s="0" t="s">
        <v>6536</v>
      </c>
      <c r="B858" s="0" t="s">
        <v>6537</v>
      </c>
      <c r="C858" s="0" t="s">
        <v>54</v>
      </c>
      <c r="D858" s="3" t="s">
        <v>6538</v>
      </c>
      <c r="E858" s="2" t="n">
        <v>45784.3505927778</v>
      </c>
      <c r="F858" s="2" t="n">
        <v>45874.378708206</v>
      </c>
      <c r="G858" s="0" t="s">
        <v>106</v>
      </c>
      <c r="I858" s="0" t="s">
        <v>79</v>
      </c>
      <c r="K858" s="0" t="n">
        <v>1</v>
      </c>
      <c r="L858" s="0" t="s">
        <v>6539</v>
      </c>
      <c r="M858" s="0" t="s">
        <v>6540</v>
      </c>
      <c r="N858" s="0" t="s">
        <v>6541</v>
      </c>
      <c r="S858" s="0" t="s">
        <v>6542</v>
      </c>
      <c r="T858" s="0" t="s">
        <v>6543</v>
      </c>
      <c r="Y858" s="0" t="s">
        <v>83</v>
      </c>
      <c r="AC858" s="0" t="s">
        <v>6399</v>
      </c>
      <c r="AG858" s="0" t="s">
        <v>3250</v>
      </c>
      <c r="AH858" s="0" t="s">
        <v>6544</v>
      </c>
      <c r="AI858" s="0" t="s">
        <v>6545</v>
      </c>
      <c r="AO858" s="0" t="n">
        <v>9</v>
      </c>
    </row>
    <row r="859" customFormat="false" ht="92.75" hidden="true" customHeight="false" outlineLevel="0" collapsed="false">
      <c r="A859" s="0" t="s">
        <v>6546</v>
      </c>
      <c r="B859" s="0" t="s">
        <v>3804</v>
      </c>
      <c r="C859" s="0" t="s">
        <v>54</v>
      </c>
      <c r="D859" s="3" t="s">
        <v>6547</v>
      </c>
      <c r="E859" s="2" t="n">
        <v>45784.3477625232</v>
      </c>
      <c r="F859" s="2" t="n">
        <v>45882.3250615625</v>
      </c>
      <c r="G859" s="0" t="s">
        <v>3508</v>
      </c>
      <c r="I859" s="0" t="s">
        <v>79</v>
      </c>
      <c r="K859" s="0" t="n">
        <v>0</v>
      </c>
      <c r="L859" s="0" t="s">
        <v>6548</v>
      </c>
      <c r="M859" s="0" t="s">
        <v>3806</v>
      </c>
      <c r="N859" s="0" t="s">
        <v>3807</v>
      </c>
      <c r="P859" s="0" t="s">
        <v>6549</v>
      </c>
      <c r="S859" s="0" t="s">
        <v>1060</v>
      </c>
      <c r="Y859" s="0" t="s">
        <v>83</v>
      </c>
      <c r="AC859" s="0" t="s">
        <v>6465</v>
      </c>
      <c r="AG859" s="0" t="s">
        <v>3250</v>
      </c>
      <c r="AH859" s="0" t="s">
        <v>3808</v>
      </c>
      <c r="AI859" s="0" t="s">
        <v>5806</v>
      </c>
      <c r="AO859" s="0" t="n">
        <v>8</v>
      </c>
    </row>
    <row r="860" customFormat="false" ht="69.85" hidden="false" customHeight="false" outlineLevel="0" collapsed="false">
      <c r="A860" s="0" t="s">
        <v>6550</v>
      </c>
      <c r="B860" s="0" t="s">
        <v>6551</v>
      </c>
      <c r="C860" s="0" t="s">
        <v>264</v>
      </c>
      <c r="D860" s="3" t="s">
        <v>6552</v>
      </c>
      <c r="E860" s="2" t="n">
        <v>45784.2638345602</v>
      </c>
      <c r="F860" s="2" t="n">
        <v>45882.2680906482</v>
      </c>
      <c r="G860" s="0" t="s">
        <v>63</v>
      </c>
      <c r="I860" s="0" t="s">
        <v>79</v>
      </c>
      <c r="K860" s="0" t="n">
        <v>1</v>
      </c>
      <c r="L860" s="0" t="s">
        <v>6553</v>
      </c>
      <c r="M860" s="0" t="s">
        <v>6554</v>
      </c>
      <c r="N860" s="0" t="s">
        <v>6555</v>
      </c>
      <c r="S860" s="0" t="s">
        <v>6556</v>
      </c>
      <c r="Y860" s="0" t="s">
        <v>83</v>
      </c>
      <c r="AB860" s="0" t="s">
        <v>2852</v>
      </c>
      <c r="AC860" s="0" t="s">
        <v>707</v>
      </c>
      <c r="AD860" s="0" t="s">
        <v>6557</v>
      </c>
      <c r="AG860" s="0" t="s">
        <v>841</v>
      </c>
      <c r="AH860" s="0" t="s">
        <v>6558</v>
      </c>
      <c r="AI860" s="0" t="s">
        <v>881</v>
      </c>
      <c r="AJ860" s="0" t="s">
        <v>69</v>
      </c>
      <c r="AK860" s="0" t="s">
        <v>999</v>
      </c>
      <c r="AL860" s="0" t="s">
        <v>862</v>
      </c>
      <c r="AO860" s="0" t="n">
        <v>13</v>
      </c>
      <c r="AS860" s="4" t="n">
        <f aca="false">IF(ISBLANK(AG860),"",AG860/86400000 + DATE(1970,1,1))</f>
        <v>45866.0833333333</v>
      </c>
    </row>
    <row r="861" customFormat="false" ht="58.4" hidden="false" customHeight="false" outlineLevel="0" collapsed="false">
      <c r="A861" s="0" t="s">
        <v>6559</v>
      </c>
      <c r="B861" s="0" t="s">
        <v>6560</v>
      </c>
      <c r="C861" s="0" t="s">
        <v>264</v>
      </c>
      <c r="D861" s="3" t="s">
        <v>6561</v>
      </c>
      <c r="E861" s="2" t="n">
        <v>45783.6049492824</v>
      </c>
      <c r="F861" s="2" t="n">
        <v>45838.4786571759</v>
      </c>
      <c r="G861" s="0" t="s">
        <v>63</v>
      </c>
      <c r="I861" s="0" t="s">
        <v>79</v>
      </c>
      <c r="K861" s="0" t="n">
        <v>0</v>
      </c>
      <c r="L861" s="0" t="s">
        <v>6562</v>
      </c>
      <c r="M861" s="0" t="s">
        <v>6563</v>
      </c>
      <c r="N861" s="0" t="s">
        <v>6564</v>
      </c>
      <c r="S861" s="0" t="s">
        <v>6565</v>
      </c>
      <c r="T861" s="0" t="s">
        <v>6566</v>
      </c>
      <c r="Y861" s="0" t="s">
        <v>83</v>
      </c>
      <c r="AC861" s="0" t="s">
        <v>6465</v>
      </c>
      <c r="AE861" s="0" t="s">
        <v>79</v>
      </c>
      <c r="AG861" s="0" t="s">
        <v>6399</v>
      </c>
      <c r="AH861" s="0" t="s">
        <v>6567</v>
      </c>
      <c r="AI861" s="0" t="s">
        <v>85</v>
      </c>
      <c r="AJ861" s="0" t="s">
        <v>5689</v>
      </c>
      <c r="AK861" s="0" t="s">
        <v>669</v>
      </c>
      <c r="AL861" s="0" t="s">
        <v>604</v>
      </c>
      <c r="AO861" s="0" t="n">
        <v>13</v>
      </c>
      <c r="AP861" s="0" t="n">
        <v>0</v>
      </c>
      <c r="AS861" s="4" t="n">
        <f aca="false">IF(ISBLANK(AG861),"",AG861/86400000 + DATE(1970,1,1))</f>
        <v>45785.0833333333</v>
      </c>
    </row>
    <row r="862" customFormat="false" ht="15" hidden="true" customHeight="false" outlineLevel="0" collapsed="false">
      <c r="A862" s="0" t="s">
        <v>6568</v>
      </c>
      <c r="B862" s="0" t="s">
        <v>6569</v>
      </c>
      <c r="C862" s="0" t="s">
        <v>54</v>
      </c>
      <c r="E862" s="2" t="n">
        <v>45783.5109744792</v>
      </c>
      <c r="F862" s="2" t="n">
        <v>45785.0839206482</v>
      </c>
      <c r="G862" s="0" t="s">
        <v>56</v>
      </c>
      <c r="K862" s="0" t="n">
        <v>0</v>
      </c>
      <c r="L862" s="0" t="s">
        <v>6570</v>
      </c>
      <c r="M862" s="0" t="s">
        <v>6571</v>
      </c>
      <c r="N862" s="0" t="s">
        <v>6572</v>
      </c>
      <c r="S862" s="0" t="s">
        <v>6573</v>
      </c>
      <c r="T862" s="0" t="s">
        <v>6574</v>
      </c>
      <c r="U862" s="0" t="s">
        <v>6575</v>
      </c>
      <c r="Z862" s="0" t="n">
        <v>2</v>
      </c>
      <c r="AC862" s="0" t="s">
        <v>6575</v>
      </c>
      <c r="AO862" s="0" t="n">
        <v>4</v>
      </c>
    </row>
    <row r="863" customFormat="false" ht="15" hidden="true" customHeight="false" outlineLevel="0" collapsed="false">
      <c r="A863" s="0" t="s">
        <v>6576</v>
      </c>
      <c r="B863" s="0" t="s">
        <v>6577</v>
      </c>
      <c r="C863" s="0" t="s">
        <v>54</v>
      </c>
      <c r="E863" s="2" t="n">
        <v>45783.4935306134</v>
      </c>
      <c r="F863" s="2" t="n">
        <v>45819.4768548264</v>
      </c>
      <c r="G863" s="0" t="s">
        <v>56</v>
      </c>
      <c r="K863" s="0" t="n">
        <v>0</v>
      </c>
      <c r="L863" s="0" t="s">
        <v>6578</v>
      </c>
      <c r="M863" s="0" t="s">
        <v>6579</v>
      </c>
      <c r="N863" s="0" t="s">
        <v>6580</v>
      </c>
      <c r="S863" s="0" t="s">
        <v>6581</v>
      </c>
      <c r="U863" s="0" t="s">
        <v>6575</v>
      </c>
      <c r="Z863" s="0" t="n">
        <v>2</v>
      </c>
      <c r="AC863" s="0" t="s">
        <v>6575</v>
      </c>
      <c r="AO863" s="0" t="n">
        <v>4</v>
      </c>
    </row>
    <row r="864" customFormat="false" ht="58.4" hidden="false" customHeight="false" outlineLevel="0" collapsed="false">
      <c r="A864" s="0" t="s">
        <v>6582</v>
      </c>
      <c r="B864" s="0" t="s">
        <v>6583</v>
      </c>
      <c r="C864" s="0" t="s">
        <v>264</v>
      </c>
      <c r="D864" s="3" t="s">
        <v>6584</v>
      </c>
      <c r="E864" s="2" t="n">
        <v>45783.4580416435</v>
      </c>
      <c r="F864" s="2" t="n">
        <v>45838.4767151505</v>
      </c>
      <c r="G864" s="0" t="s">
        <v>56</v>
      </c>
      <c r="I864" s="0" t="s">
        <v>79</v>
      </c>
      <c r="K864" s="0" t="n">
        <v>0</v>
      </c>
      <c r="L864" s="0" t="s">
        <v>6585</v>
      </c>
      <c r="M864" s="0" t="s">
        <v>6586</v>
      </c>
      <c r="N864" s="0" t="s">
        <v>6587</v>
      </c>
      <c r="S864" s="0" t="s">
        <v>6588</v>
      </c>
      <c r="T864" s="0" t="s">
        <v>6589</v>
      </c>
      <c r="U864" s="0" t="s">
        <v>6575</v>
      </c>
      <c r="Y864" s="0" t="s">
        <v>83</v>
      </c>
      <c r="Z864" s="0" t="n">
        <v>7</v>
      </c>
      <c r="AC864" s="0" t="s">
        <v>6575</v>
      </c>
      <c r="AD864" s="0" t="s">
        <v>6590</v>
      </c>
      <c r="AE864" s="0" t="s">
        <v>79</v>
      </c>
      <c r="AG864" s="0" t="s">
        <v>6465</v>
      </c>
      <c r="AH864" s="0" t="s">
        <v>6591</v>
      </c>
      <c r="AI864" s="0" t="s">
        <v>85</v>
      </c>
      <c r="AJ864" s="0" t="s">
        <v>5823</v>
      </c>
      <c r="AK864" s="0" t="s">
        <v>709</v>
      </c>
      <c r="AL864" s="0" t="s">
        <v>450</v>
      </c>
      <c r="AO864" s="0" t="n">
        <v>13</v>
      </c>
      <c r="AP864" s="0" t="n">
        <v>0</v>
      </c>
      <c r="AS864" s="4" t="n">
        <f aca="false">IF(ISBLANK(AG864),"",AG864/86400000 + DATE(1970,1,1))</f>
        <v>45784.0833333333</v>
      </c>
    </row>
    <row r="865" customFormat="false" ht="15" hidden="true" customHeight="false" outlineLevel="0" collapsed="false">
      <c r="A865" s="0" t="s">
        <v>6592</v>
      </c>
      <c r="B865" s="0" t="s">
        <v>6593</v>
      </c>
      <c r="C865" s="0" t="s">
        <v>54</v>
      </c>
      <c r="E865" s="2" t="n">
        <v>45783.4361442477</v>
      </c>
      <c r="F865" s="2" t="n">
        <v>45783.4371510417</v>
      </c>
      <c r="G865" s="0" t="s">
        <v>56</v>
      </c>
      <c r="K865" s="0" t="n">
        <v>0</v>
      </c>
      <c r="L865" s="0" t="s">
        <v>6594</v>
      </c>
      <c r="M865" s="0" t="s">
        <v>6595</v>
      </c>
      <c r="N865" s="0" t="s">
        <v>6596</v>
      </c>
      <c r="S865" s="0" t="s">
        <v>6597</v>
      </c>
      <c r="U865" s="0" t="s">
        <v>6575</v>
      </c>
      <c r="Z865" s="0" t="n">
        <v>3</v>
      </c>
      <c r="AO865" s="0" t="n">
        <v>1</v>
      </c>
    </row>
    <row r="866" customFormat="false" ht="35.5" hidden="true" customHeight="false" outlineLevel="0" collapsed="false">
      <c r="A866" s="0" t="s">
        <v>6598</v>
      </c>
      <c r="B866" s="0" t="s">
        <v>6599</v>
      </c>
      <c r="C866" s="0" t="s">
        <v>54</v>
      </c>
      <c r="D866" s="3" t="s">
        <v>6600</v>
      </c>
      <c r="E866" s="2" t="n">
        <v>45783.4164396644</v>
      </c>
      <c r="F866" s="2" t="n">
        <v>45862.5322322801</v>
      </c>
      <c r="G866" s="0" t="s">
        <v>106</v>
      </c>
      <c r="K866" s="0" t="n">
        <v>0</v>
      </c>
      <c r="L866" s="0" t="s">
        <v>6601</v>
      </c>
      <c r="M866" s="0" t="s">
        <v>6602</v>
      </c>
      <c r="N866" s="0" t="s">
        <v>6603</v>
      </c>
      <c r="S866" s="0" t="s">
        <v>6604</v>
      </c>
      <c r="U866" s="0" t="s">
        <v>6575</v>
      </c>
      <c r="Z866" s="0" t="n">
        <v>2</v>
      </c>
      <c r="AC866" s="0" t="s">
        <v>6575</v>
      </c>
      <c r="AD866" s="0" t="s">
        <v>6605</v>
      </c>
      <c r="AO866" s="0" t="n">
        <v>4</v>
      </c>
    </row>
    <row r="867" customFormat="false" ht="15" hidden="true" customHeight="false" outlineLevel="0" collapsed="false">
      <c r="A867" s="0" t="s">
        <v>6606</v>
      </c>
      <c r="B867" s="0" t="s">
        <v>6607</v>
      </c>
      <c r="C867" s="0" t="s">
        <v>54</v>
      </c>
      <c r="E867" s="2" t="n">
        <v>45783.4149220949</v>
      </c>
      <c r="F867" s="2" t="n">
        <v>45783.4168301273</v>
      </c>
      <c r="G867" s="0" t="s">
        <v>56</v>
      </c>
      <c r="K867" s="0" t="n">
        <v>0</v>
      </c>
      <c r="L867" s="0" t="s">
        <v>6608</v>
      </c>
      <c r="M867" s="0" t="s">
        <v>6609</v>
      </c>
      <c r="N867" s="0" t="s">
        <v>6610</v>
      </c>
      <c r="S867" s="0" t="s">
        <v>6611</v>
      </c>
      <c r="U867" s="0" t="s">
        <v>6575</v>
      </c>
      <c r="Z867" s="0" t="n">
        <v>3</v>
      </c>
      <c r="AO867" s="0" t="n">
        <v>1</v>
      </c>
    </row>
    <row r="868" customFormat="false" ht="15" hidden="true" customHeight="false" outlineLevel="0" collapsed="false">
      <c r="A868" s="0" t="s">
        <v>6612</v>
      </c>
      <c r="B868" s="0" t="s">
        <v>6613</v>
      </c>
      <c r="C868" s="0" t="s">
        <v>54</v>
      </c>
      <c r="E868" s="2" t="n">
        <v>45783.4128190625</v>
      </c>
      <c r="F868" s="2" t="n">
        <v>45785.083729375</v>
      </c>
      <c r="G868" s="0" t="s">
        <v>63</v>
      </c>
      <c r="K868" s="0" t="n">
        <v>1</v>
      </c>
      <c r="L868" s="0" t="s">
        <v>6614</v>
      </c>
      <c r="M868" s="0" t="s">
        <v>6615</v>
      </c>
      <c r="N868" s="0" t="s">
        <v>6616</v>
      </c>
      <c r="S868" s="0" t="s">
        <v>6617</v>
      </c>
      <c r="AB868" s="0" t="s">
        <v>312</v>
      </c>
      <c r="AC868" s="0" t="s">
        <v>6575</v>
      </c>
      <c r="AO868" s="0" t="n">
        <v>4</v>
      </c>
    </row>
    <row r="869" customFormat="false" ht="150" hidden="false" customHeight="false" outlineLevel="0" collapsed="false">
      <c r="A869" s="0" t="s">
        <v>6618</v>
      </c>
      <c r="B869" s="0" t="s">
        <v>6619</v>
      </c>
      <c r="C869" s="0" t="s">
        <v>264</v>
      </c>
      <c r="D869" s="3" t="s">
        <v>6620</v>
      </c>
      <c r="E869" s="2" t="n">
        <v>45782.5553233449</v>
      </c>
      <c r="F869" s="2" t="n">
        <v>45881.3192323032</v>
      </c>
      <c r="G869" s="0" t="s">
        <v>106</v>
      </c>
      <c r="I869" s="0" t="s">
        <v>79</v>
      </c>
      <c r="L869" s="0" t="s">
        <v>6621</v>
      </c>
      <c r="M869" s="0" t="s">
        <v>6622</v>
      </c>
      <c r="N869" s="0" t="s">
        <v>6623</v>
      </c>
      <c r="S869" s="0" t="s">
        <v>6624</v>
      </c>
      <c r="U869" s="0" t="s">
        <v>6625</v>
      </c>
      <c r="Y869" s="0" t="s">
        <v>83</v>
      </c>
      <c r="Z869" s="0" t="n">
        <v>2</v>
      </c>
      <c r="AC869" s="0" t="s">
        <v>6399</v>
      </c>
      <c r="AD869" s="0" t="s">
        <v>6626</v>
      </c>
      <c r="AG869" s="0" t="s">
        <v>6329</v>
      </c>
      <c r="AH869" s="0" t="s">
        <v>6627</v>
      </c>
      <c r="AI869" s="0" t="s">
        <v>85</v>
      </c>
      <c r="AJ869" s="0" t="s">
        <v>5147</v>
      </c>
      <c r="AK869" s="0" t="s">
        <v>2504</v>
      </c>
      <c r="AL869" s="0" t="s">
        <v>2597</v>
      </c>
      <c r="AO869" s="0" t="n">
        <v>13</v>
      </c>
      <c r="AP869" s="0" t="n">
        <v>1</v>
      </c>
      <c r="AS869" s="4" t="n">
        <f aca="false">IF(ISBLANK(AG869),"",AG869/86400000 + DATE(1970,1,1))</f>
        <v>45786.0833333333</v>
      </c>
    </row>
    <row r="870" customFormat="false" ht="104.2" hidden="true" customHeight="false" outlineLevel="0" collapsed="false">
      <c r="A870" s="0" t="s">
        <v>6628</v>
      </c>
      <c r="B870" s="0" t="s">
        <v>6629</v>
      </c>
      <c r="C870" s="0" t="s">
        <v>54</v>
      </c>
      <c r="D870" s="3" t="s">
        <v>6630</v>
      </c>
      <c r="E870" s="2" t="n">
        <v>45782.552762882</v>
      </c>
      <c r="F870" s="2" t="n">
        <v>45847.3312675695</v>
      </c>
      <c r="G870" s="0" t="s">
        <v>5021</v>
      </c>
      <c r="I870" s="0" t="s">
        <v>79</v>
      </c>
      <c r="K870" s="0" t="n">
        <v>0</v>
      </c>
      <c r="L870" s="0" t="s">
        <v>6631</v>
      </c>
      <c r="M870" s="0" t="s">
        <v>6632</v>
      </c>
      <c r="N870" s="0" t="s">
        <v>6633</v>
      </c>
      <c r="S870" s="0" t="s">
        <v>6634</v>
      </c>
      <c r="Y870" s="0" t="s">
        <v>83</v>
      </c>
      <c r="AC870" s="0" t="s">
        <v>6625</v>
      </c>
      <c r="AG870" s="0" t="s">
        <v>5985</v>
      </c>
      <c r="AH870" s="0" t="s">
        <v>6635</v>
      </c>
      <c r="AI870" s="0" t="s">
        <v>709</v>
      </c>
      <c r="AO870" s="0" t="n">
        <v>6</v>
      </c>
    </row>
    <row r="871" customFormat="false" ht="92.75" hidden="false" customHeight="false" outlineLevel="0" collapsed="false">
      <c r="A871" s="0" t="s">
        <v>6636</v>
      </c>
      <c r="B871" s="0" t="s">
        <v>6637</v>
      </c>
      <c r="C871" s="0" t="s">
        <v>264</v>
      </c>
      <c r="D871" s="3" t="s">
        <v>6638</v>
      </c>
      <c r="E871" s="2" t="n">
        <v>45782.5279305324</v>
      </c>
      <c r="F871" s="2" t="n">
        <v>45838.4713057755</v>
      </c>
      <c r="G871" s="0" t="s">
        <v>5050</v>
      </c>
      <c r="I871" s="0" t="s">
        <v>79</v>
      </c>
      <c r="K871" s="0" t="n">
        <v>0</v>
      </c>
      <c r="L871" s="0" t="s">
        <v>6639</v>
      </c>
      <c r="M871" s="0" t="s">
        <v>6640</v>
      </c>
      <c r="N871" s="0" t="s">
        <v>6641</v>
      </c>
      <c r="S871" s="0" t="s">
        <v>6642</v>
      </c>
      <c r="U871" s="0" t="s">
        <v>6625</v>
      </c>
      <c r="Y871" s="0" t="s">
        <v>83</v>
      </c>
      <c r="Z871" s="0" t="n">
        <v>2</v>
      </c>
      <c r="AC871" s="0" t="s">
        <v>6329</v>
      </c>
      <c r="AE871" s="0" t="s">
        <v>79</v>
      </c>
      <c r="AG871" s="0" t="s">
        <v>6329</v>
      </c>
      <c r="AH871" s="0" t="s">
        <v>6643</v>
      </c>
      <c r="AI871" s="0" t="s">
        <v>127</v>
      </c>
      <c r="AJ871" s="0" t="s">
        <v>4864</v>
      </c>
      <c r="AK871" s="0" t="s">
        <v>2588</v>
      </c>
      <c r="AL871" s="0" t="s">
        <v>2588</v>
      </c>
      <c r="AO871" s="0" t="n">
        <v>13</v>
      </c>
      <c r="AP871" s="0" t="n">
        <v>1</v>
      </c>
      <c r="AS871" s="4" t="n">
        <f aca="false">IF(ISBLANK(AG871),"",AG871/86400000 + DATE(1970,1,1))</f>
        <v>45786.0833333333</v>
      </c>
    </row>
    <row r="872" customFormat="false" ht="15" hidden="true" customHeight="false" outlineLevel="0" collapsed="false">
      <c r="A872" s="0" t="s">
        <v>6644</v>
      </c>
      <c r="B872" s="0" t="s">
        <v>6645</v>
      </c>
      <c r="C872" s="0" t="s">
        <v>54</v>
      </c>
      <c r="E872" s="2" t="n">
        <v>45782.4833405208</v>
      </c>
      <c r="F872" s="2" t="n">
        <v>45834.0834249884</v>
      </c>
      <c r="G872" s="0" t="s">
        <v>106</v>
      </c>
      <c r="K872" s="0" t="n">
        <v>0</v>
      </c>
      <c r="L872" s="0" t="s">
        <v>6646</v>
      </c>
      <c r="M872" s="0" t="s">
        <v>6647</v>
      </c>
      <c r="N872" s="0" t="s">
        <v>6648</v>
      </c>
      <c r="S872" s="0" t="s">
        <v>6649</v>
      </c>
      <c r="U872" s="0" t="s">
        <v>6625</v>
      </c>
      <c r="Z872" s="0" t="n">
        <v>2</v>
      </c>
      <c r="AC872" s="0" t="s">
        <v>3937</v>
      </c>
      <c r="AO872" s="0" t="n">
        <v>4</v>
      </c>
    </row>
    <row r="873" customFormat="false" ht="15" hidden="true" customHeight="false" outlineLevel="0" collapsed="false">
      <c r="A873" s="0" t="s">
        <v>6650</v>
      </c>
      <c r="B873" s="0" t="s">
        <v>6651</v>
      </c>
      <c r="C873" s="0" t="s">
        <v>54</v>
      </c>
      <c r="E873" s="2" t="n">
        <v>45782.4646156944</v>
      </c>
      <c r="F873" s="2" t="n">
        <v>45820.2733837616</v>
      </c>
      <c r="G873" s="0" t="s">
        <v>5050</v>
      </c>
      <c r="K873" s="0" t="n">
        <v>0</v>
      </c>
      <c r="L873" s="0" t="s">
        <v>6652</v>
      </c>
      <c r="M873" s="0" t="s">
        <v>6653</v>
      </c>
      <c r="N873" s="0" t="s">
        <v>6654</v>
      </c>
      <c r="S873" s="0" t="s">
        <v>6655</v>
      </c>
      <c r="U873" s="0" t="s">
        <v>6625</v>
      </c>
      <c r="Z873" s="0" t="n">
        <v>2</v>
      </c>
      <c r="AC873" s="0" t="s">
        <v>6625</v>
      </c>
      <c r="AO873" s="0" t="n">
        <v>4</v>
      </c>
    </row>
    <row r="874" customFormat="false" ht="69.85" hidden="false" customHeight="false" outlineLevel="0" collapsed="false">
      <c r="A874" s="0" t="s">
        <v>6656</v>
      </c>
      <c r="B874" s="0" t="s">
        <v>6657</v>
      </c>
      <c r="C874" s="0" t="s">
        <v>264</v>
      </c>
      <c r="D874" s="3" t="s">
        <v>6658</v>
      </c>
      <c r="E874" s="2" t="n">
        <v>45782.4633193519</v>
      </c>
      <c r="F874" s="2" t="n">
        <v>45838.4759848495</v>
      </c>
      <c r="G874" s="0" t="s">
        <v>106</v>
      </c>
      <c r="I874" s="0" t="s">
        <v>79</v>
      </c>
      <c r="K874" s="0" t="n">
        <v>0</v>
      </c>
      <c r="L874" s="0" t="s">
        <v>6659</v>
      </c>
      <c r="M874" s="0" t="s">
        <v>6660</v>
      </c>
      <c r="N874" s="0" t="s">
        <v>6661</v>
      </c>
      <c r="S874" s="0" t="s">
        <v>6662</v>
      </c>
      <c r="U874" s="0" t="s">
        <v>6625</v>
      </c>
      <c r="Y874" s="0" t="s">
        <v>83</v>
      </c>
      <c r="Z874" s="0" t="n">
        <v>2</v>
      </c>
      <c r="AC874" s="0" t="s">
        <v>6625</v>
      </c>
      <c r="AD874" s="0" t="s">
        <v>6663</v>
      </c>
      <c r="AE874" s="0" t="s">
        <v>79</v>
      </c>
      <c r="AG874" s="0" t="s">
        <v>6329</v>
      </c>
      <c r="AH874" s="0" t="s">
        <v>6664</v>
      </c>
      <c r="AI874" s="0" t="s">
        <v>894</v>
      </c>
      <c r="AJ874" s="0" t="s">
        <v>3159</v>
      </c>
      <c r="AK874" s="0" t="s">
        <v>862</v>
      </c>
      <c r="AL874" s="0" t="s">
        <v>669</v>
      </c>
      <c r="AO874" s="0" t="n">
        <v>13</v>
      </c>
      <c r="AP874" s="0" t="n">
        <v>0</v>
      </c>
      <c r="AS874" s="4" t="n">
        <f aca="false">IF(ISBLANK(AG874),"",AG874/86400000 + DATE(1970,1,1))</f>
        <v>45786.0833333333</v>
      </c>
    </row>
    <row r="875" customFormat="false" ht="15" hidden="true" customHeight="false" outlineLevel="0" collapsed="false">
      <c r="A875" s="0" t="s">
        <v>6665</v>
      </c>
      <c r="B875" s="0" t="s">
        <v>6666</v>
      </c>
      <c r="C875" s="0" t="s">
        <v>54</v>
      </c>
      <c r="E875" s="2" t="n">
        <v>45782.4158976157</v>
      </c>
      <c r="F875" s="2" t="n">
        <v>45835.3011030671</v>
      </c>
      <c r="G875" s="0" t="s">
        <v>63</v>
      </c>
      <c r="K875" s="0" t="n">
        <v>2</v>
      </c>
      <c r="L875" s="0" t="s">
        <v>6667</v>
      </c>
      <c r="M875" s="0" t="s">
        <v>6668</v>
      </c>
      <c r="N875" s="0" t="s">
        <v>6669</v>
      </c>
      <c r="S875" s="0" t="s">
        <v>6670</v>
      </c>
      <c r="U875" s="0" t="s">
        <v>6625</v>
      </c>
      <c r="Z875" s="0" t="n">
        <v>0</v>
      </c>
      <c r="AO875" s="0" t="n">
        <v>1</v>
      </c>
    </row>
    <row r="876" customFormat="false" ht="15" hidden="true" customHeight="false" outlineLevel="0" collapsed="false">
      <c r="A876" s="0" t="s">
        <v>6671</v>
      </c>
      <c r="B876" s="0" t="s">
        <v>6672</v>
      </c>
      <c r="C876" s="0" t="s">
        <v>54</v>
      </c>
      <c r="E876" s="2" t="n">
        <v>45782.4017077546</v>
      </c>
      <c r="F876" s="2" t="n">
        <v>45820.2742527199</v>
      </c>
      <c r="G876" s="0" t="s">
        <v>5050</v>
      </c>
      <c r="K876" s="0" t="n">
        <v>0</v>
      </c>
      <c r="L876" s="0" t="s">
        <v>6673</v>
      </c>
      <c r="M876" s="0" t="s">
        <v>6674</v>
      </c>
      <c r="N876" s="0" t="s">
        <v>6675</v>
      </c>
      <c r="S876" s="0" t="s">
        <v>6676</v>
      </c>
      <c r="U876" s="0" t="s">
        <v>6625</v>
      </c>
      <c r="Z876" s="0" t="n">
        <v>2</v>
      </c>
      <c r="AC876" s="0" t="s">
        <v>6625</v>
      </c>
      <c r="AO876" s="0" t="n">
        <v>4</v>
      </c>
    </row>
    <row r="877" customFormat="false" ht="15" hidden="true" customHeight="false" outlineLevel="0" collapsed="false">
      <c r="A877" s="0" t="s">
        <v>6677</v>
      </c>
      <c r="B877" s="0" t="s">
        <v>6678</v>
      </c>
      <c r="C877" s="0" t="s">
        <v>54</v>
      </c>
      <c r="E877" s="2" t="n">
        <v>45782.3649890162</v>
      </c>
      <c r="F877" s="2" t="n">
        <v>45818.3000558333</v>
      </c>
      <c r="G877" s="0" t="s">
        <v>106</v>
      </c>
      <c r="K877" s="0" t="n">
        <v>0</v>
      </c>
      <c r="L877" s="0" t="s">
        <v>6679</v>
      </c>
      <c r="M877" s="0" t="s">
        <v>6680</v>
      </c>
      <c r="N877" s="0" t="s">
        <v>6681</v>
      </c>
      <c r="S877" s="0" t="s">
        <v>4480</v>
      </c>
      <c r="U877" s="0" t="s">
        <v>6625</v>
      </c>
      <c r="Z877" s="0" t="n">
        <v>2</v>
      </c>
      <c r="AC877" s="0" t="s">
        <v>6625</v>
      </c>
      <c r="AO877" s="0" t="n">
        <v>4</v>
      </c>
    </row>
    <row r="878" customFormat="false" ht="58.4" hidden="false" customHeight="false" outlineLevel="0" collapsed="false">
      <c r="A878" s="0" t="s">
        <v>6682</v>
      </c>
      <c r="B878" s="0" t="s">
        <v>6683</v>
      </c>
      <c r="C878" s="0" t="s">
        <v>264</v>
      </c>
      <c r="D878" s="3" t="s">
        <v>6684</v>
      </c>
      <c r="E878" s="2" t="n">
        <v>45782.3473458796</v>
      </c>
      <c r="F878" s="2" t="n">
        <v>45838.4779684838</v>
      </c>
      <c r="G878" s="0" t="s">
        <v>5050</v>
      </c>
      <c r="I878" s="0" t="s">
        <v>79</v>
      </c>
      <c r="K878" s="0" t="n">
        <v>0</v>
      </c>
      <c r="L878" s="0" t="s">
        <v>6685</v>
      </c>
      <c r="M878" s="0" t="s">
        <v>6686</v>
      </c>
      <c r="N878" s="0" t="s">
        <v>6687</v>
      </c>
      <c r="S878" s="0" t="s">
        <v>6688</v>
      </c>
      <c r="T878" s="0" t="s">
        <v>6689</v>
      </c>
      <c r="U878" s="0" t="s">
        <v>6625</v>
      </c>
      <c r="Y878" s="0" t="s">
        <v>83</v>
      </c>
      <c r="Z878" s="0" t="n">
        <v>2</v>
      </c>
      <c r="AC878" s="0" t="s">
        <v>6625</v>
      </c>
      <c r="AE878" s="0" t="s">
        <v>79</v>
      </c>
      <c r="AG878" s="0" t="s">
        <v>5618</v>
      </c>
      <c r="AH878" s="0" t="s">
        <v>6690</v>
      </c>
      <c r="AI878" s="0" t="s">
        <v>803</v>
      </c>
      <c r="AJ878" s="0" t="s">
        <v>5147</v>
      </c>
      <c r="AK878" s="0" t="s">
        <v>1940</v>
      </c>
      <c r="AL878" s="0" t="s">
        <v>641</v>
      </c>
      <c r="AO878" s="0" t="n">
        <v>13</v>
      </c>
      <c r="AP878" s="0" t="n">
        <v>1</v>
      </c>
      <c r="AS878" s="4" t="n">
        <f aca="false">IF(ISBLANK(AG878),"",AG878/86400000 + DATE(1970,1,1))</f>
        <v>45797.0833333333</v>
      </c>
    </row>
    <row r="879" customFormat="false" ht="138.55" hidden="false" customHeight="false" outlineLevel="0" collapsed="false">
      <c r="A879" s="0" t="s">
        <v>6691</v>
      </c>
      <c r="B879" s="0" t="s">
        <v>6692</v>
      </c>
      <c r="C879" s="0" t="s">
        <v>264</v>
      </c>
      <c r="D879" s="3" t="s">
        <v>6693</v>
      </c>
      <c r="E879" s="2" t="n">
        <v>45778.3699340625</v>
      </c>
      <c r="F879" s="2" t="n">
        <v>45881.3053242014</v>
      </c>
      <c r="G879" s="0" t="s">
        <v>106</v>
      </c>
      <c r="I879" s="0" t="s">
        <v>79</v>
      </c>
      <c r="K879" s="0" t="n">
        <v>0</v>
      </c>
      <c r="L879" s="0" t="s">
        <v>6694</v>
      </c>
      <c r="M879" s="0" t="s">
        <v>6695</v>
      </c>
      <c r="N879" s="0" t="s">
        <v>6696</v>
      </c>
      <c r="S879" s="0" t="s">
        <v>6697</v>
      </c>
      <c r="T879" s="0" t="s">
        <v>6698</v>
      </c>
      <c r="Y879" s="0" t="s">
        <v>83</v>
      </c>
      <c r="AC879" s="0" t="s">
        <v>4925</v>
      </c>
      <c r="AD879" s="0" t="s">
        <v>6699</v>
      </c>
      <c r="AE879" s="0" t="s">
        <v>79</v>
      </c>
      <c r="AG879" s="0" t="s">
        <v>4842</v>
      </c>
      <c r="AH879" s="0" t="s">
        <v>6700</v>
      </c>
      <c r="AI879" s="0" t="s">
        <v>189</v>
      </c>
      <c r="AJ879" s="0" t="s">
        <v>3207</v>
      </c>
      <c r="AK879" s="0" t="s">
        <v>5576</v>
      </c>
      <c r="AL879" s="0" t="s">
        <v>6450</v>
      </c>
      <c r="AO879" s="0" t="n">
        <v>13</v>
      </c>
      <c r="AP879" s="0" t="n">
        <v>0</v>
      </c>
      <c r="AS879" s="4" t="n">
        <f aca="false">IF(ISBLANK(AG879),"",AG879/86400000 + DATE(1970,1,1))</f>
        <v>45807.0833333333</v>
      </c>
    </row>
    <row r="880" customFormat="false" ht="81.3" hidden="false" customHeight="false" outlineLevel="0" collapsed="false">
      <c r="A880" s="0" t="s">
        <v>6701</v>
      </c>
      <c r="B880" s="0" t="s">
        <v>6702</v>
      </c>
      <c r="C880" s="0" t="s">
        <v>264</v>
      </c>
      <c r="D880" s="3" t="s">
        <v>6703</v>
      </c>
      <c r="E880" s="2" t="n">
        <v>45777.3960274421</v>
      </c>
      <c r="F880" s="2" t="n">
        <v>45863.3686535648</v>
      </c>
      <c r="G880" s="0" t="s">
        <v>5324</v>
      </c>
      <c r="I880" s="0" t="s">
        <v>79</v>
      </c>
      <c r="K880" s="0" t="n">
        <v>0</v>
      </c>
      <c r="L880" s="0" t="s">
        <v>6704</v>
      </c>
      <c r="M880" s="0" t="s">
        <v>6705</v>
      </c>
      <c r="N880" s="0" t="s">
        <v>6706</v>
      </c>
      <c r="S880" s="0" t="s">
        <v>6707</v>
      </c>
      <c r="U880" s="0" t="s">
        <v>6708</v>
      </c>
      <c r="Y880" s="0" t="s">
        <v>83</v>
      </c>
      <c r="AC880" s="0" t="s">
        <v>6575</v>
      </c>
      <c r="AE880" s="0" t="s">
        <v>79</v>
      </c>
      <c r="AG880" s="0" t="s">
        <v>6291</v>
      </c>
      <c r="AH880" s="0" t="s">
        <v>6709</v>
      </c>
      <c r="AI880" s="0" t="s">
        <v>641</v>
      </c>
      <c r="AJ880" s="0" t="s">
        <v>3581</v>
      </c>
      <c r="AK880" s="0" t="s">
        <v>5442</v>
      </c>
      <c r="AL880" s="0" t="s">
        <v>4988</v>
      </c>
      <c r="AO880" s="0" t="n">
        <v>14</v>
      </c>
      <c r="AP880" s="0" t="n">
        <v>0</v>
      </c>
      <c r="AS880" s="4" t="n">
        <f aca="false">IF(ISBLANK(AG880),"",AG880/86400000 + DATE(1970,1,1))</f>
        <v>45789.0833333333</v>
      </c>
    </row>
    <row r="881" customFormat="false" ht="104.2" hidden="false" customHeight="false" outlineLevel="0" collapsed="false">
      <c r="A881" s="0" t="s">
        <v>6710</v>
      </c>
      <c r="B881" s="0" t="s">
        <v>6711</v>
      </c>
      <c r="C881" s="0" t="s">
        <v>264</v>
      </c>
      <c r="D881" s="3" t="s">
        <v>6712</v>
      </c>
      <c r="E881" s="2" t="n">
        <v>45777.2966341782</v>
      </c>
      <c r="F881" s="2" t="n">
        <v>45875.5500713657</v>
      </c>
      <c r="G881" s="0" t="s">
        <v>63</v>
      </c>
      <c r="I881" s="0" t="s">
        <v>79</v>
      </c>
      <c r="K881" s="0" t="n">
        <v>1</v>
      </c>
      <c r="L881" s="0" t="s">
        <v>6713</v>
      </c>
      <c r="M881" s="0" t="s">
        <v>6714</v>
      </c>
      <c r="N881" s="0" t="s">
        <v>6715</v>
      </c>
      <c r="S881" s="0" t="s">
        <v>6716</v>
      </c>
      <c r="Y881" s="0" t="s">
        <v>83</v>
      </c>
      <c r="AE881" s="0" t="s">
        <v>79</v>
      </c>
      <c r="AG881" s="0" t="s">
        <v>6708</v>
      </c>
      <c r="AH881" s="0" t="s">
        <v>6717</v>
      </c>
      <c r="AJ881" s="0" t="s">
        <v>5823</v>
      </c>
      <c r="AL881" s="0" t="s">
        <v>803</v>
      </c>
      <c r="AO881" s="0" t="n">
        <v>13</v>
      </c>
      <c r="AP881" s="0" t="n">
        <v>0</v>
      </c>
      <c r="AS881" s="4" t="n">
        <f aca="false">IF(ISBLANK(AG881),"",AG881/86400000 + DATE(1970,1,1))</f>
        <v>45777.0833333333</v>
      </c>
    </row>
    <row r="882" customFormat="false" ht="15" hidden="true" customHeight="false" outlineLevel="0" collapsed="false">
      <c r="A882" s="0" t="s">
        <v>6718</v>
      </c>
      <c r="B882" s="0" t="s">
        <v>6719</v>
      </c>
      <c r="C882" s="0" t="s">
        <v>54</v>
      </c>
      <c r="E882" s="2" t="n">
        <v>45776.5409516782</v>
      </c>
      <c r="F882" s="2" t="n">
        <v>45778.0840014699</v>
      </c>
      <c r="G882" s="0" t="s">
        <v>5050</v>
      </c>
      <c r="K882" s="0" t="n">
        <v>0</v>
      </c>
      <c r="L882" s="0" t="s">
        <v>6720</v>
      </c>
      <c r="M882" s="0" t="s">
        <v>6721</v>
      </c>
      <c r="N882" s="0" t="s">
        <v>6722</v>
      </c>
      <c r="S882" s="0" t="s">
        <v>6723</v>
      </c>
      <c r="U882" s="0" t="s">
        <v>6724</v>
      </c>
      <c r="Z882" s="0" t="n">
        <v>2</v>
      </c>
      <c r="AC882" s="0" t="s">
        <v>6724</v>
      </c>
      <c r="AO882" s="0" t="n">
        <v>4</v>
      </c>
    </row>
    <row r="883" customFormat="false" ht="15" hidden="true" customHeight="false" outlineLevel="0" collapsed="false">
      <c r="A883" s="0" t="s">
        <v>6725</v>
      </c>
      <c r="B883" s="0" t="s">
        <v>6726</v>
      </c>
      <c r="C883" s="0" t="s">
        <v>54</v>
      </c>
      <c r="E883" s="2" t="n">
        <v>45776.5246523495</v>
      </c>
      <c r="F883" s="2" t="n">
        <v>45778.0848156134</v>
      </c>
      <c r="G883" s="0" t="s">
        <v>106</v>
      </c>
      <c r="K883" s="0" t="n">
        <v>0</v>
      </c>
      <c r="L883" s="0" t="s">
        <v>6727</v>
      </c>
      <c r="M883" s="0" t="s">
        <v>6728</v>
      </c>
      <c r="N883" s="0" t="s">
        <v>6729</v>
      </c>
      <c r="S883" s="0" t="s">
        <v>6730</v>
      </c>
      <c r="U883" s="0" t="s">
        <v>6724</v>
      </c>
      <c r="Z883" s="0" t="n">
        <v>2</v>
      </c>
      <c r="AC883" s="0" t="s">
        <v>6724</v>
      </c>
      <c r="AO883" s="0" t="n">
        <v>4</v>
      </c>
    </row>
    <row r="884" customFormat="false" ht="58.4" hidden="false" customHeight="false" outlineLevel="0" collapsed="false">
      <c r="A884" s="0" t="s">
        <v>6731</v>
      </c>
      <c r="B884" s="0" t="s">
        <v>6732</v>
      </c>
      <c r="C884" s="0" t="s">
        <v>264</v>
      </c>
      <c r="D884" s="3" t="s">
        <v>6733</v>
      </c>
      <c r="E884" s="2" t="n">
        <v>45776.5196125116</v>
      </c>
      <c r="F884" s="2" t="n">
        <v>45838.4716956597</v>
      </c>
      <c r="G884" s="0" t="s">
        <v>56</v>
      </c>
      <c r="K884" s="0" t="n">
        <v>0</v>
      </c>
      <c r="L884" s="0" t="s">
        <v>6734</v>
      </c>
      <c r="M884" s="0" t="s">
        <v>6735</v>
      </c>
      <c r="N884" s="0" t="s">
        <v>6736</v>
      </c>
      <c r="S884" s="0" t="s">
        <v>6737</v>
      </c>
      <c r="U884" s="0" t="s">
        <v>6724</v>
      </c>
      <c r="Y884" s="0" t="s">
        <v>83</v>
      </c>
      <c r="AC884" s="0" t="s">
        <v>6724</v>
      </c>
      <c r="AE884" s="0" t="s">
        <v>79</v>
      </c>
      <c r="AH884" s="0" t="s">
        <v>6738</v>
      </c>
      <c r="AJ884" s="0" t="s">
        <v>3847</v>
      </c>
      <c r="AK884" s="0" t="s">
        <v>4765</v>
      </c>
      <c r="AM884" s="0" t="s">
        <v>6738</v>
      </c>
      <c r="AO884" s="0" t="n">
        <v>13</v>
      </c>
      <c r="AP884" s="0" t="n">
        <v>0</v>
      </c>
      <c r="AS884" s="4" t="str">
        <f aca="false">IF(ISBLANK(AG884),"",AG884/86400000 + DATE(1970,1,1))</f>
        <v/>
      </c>
    </row>
    <row r="885" customFormat="false" ht="15" hidden="true" customHeight="false" outlineLevel="0" collapsed="false">
      <c r="A885" s="0" t="s">
        <v>6739</v>
      </c>
      <c r="B885" s="0" t="s">
        <v>6740</v>
      </c>
      <c r="C885" s="0" t="s">
        <v>54</v>
      </c>
      <c r="E885" s="2" t="n">
        <v>45776.5117717593</v>
      </c>
      <c r="F885" s="2" t="n">
        <v>45817.2789748495</v>
      </c>
      <c r="G885" s="0" t="s">
        <v>63</v>
      </c>
      <c r="L885" s="0" t="s">
        <v>6741</v>
      </c>
      <c r="M885" s="0" t="s">
        <v>6742</v>
      </c>
      <c r="AC885" s="0" t="s">
        <v>4687</v>
      </c>
      <c r="AO885" s="0" t="n">
        <v>4</v>
      </c>
    </row>
    <row r="886" customFormat="false" ht="15" hidden="true" customHeight="false" outlineLevel="0" collapsed="false">
      <c r="A886" s="0" t="s">
        <v>6743</v>
      </c>
      <c r="B886" s="0" t="s">
        <v>6744</v>
      </c>
      <c r="C886" s="0" t="s">
        <v>54</v>
      </c>
      <c r="E886" s="2" t="n">
        <v>45776.5108333449</v>
      </c>
      <c r="F886" s="2" t="n">
        <v>45818.2988936343</v>
      </c>
      <c r="G886" s="0" t="s">
        <v>106</v>
      </c>
      <c r="K886" s="0" t="n">
        <v>0</v>
      </c>
      <c r="L886" s="0" t="s">
        <v>6745</v>
      </c>
      <c r="M886" s="0" t="s">
        <v>6746</v>
      </c>
      <c r="N886" s="0" t="s">
        <v>6747</v>
      </c>
      <c r="S886" s="0" t="s">
        <v>6748</v>
      </c>
      <c r="U886" s="0" t="s">
        <v>6724</v>
      </c>
      <c r="Z886" s="0" t="n">
        <v>0</v>
      </c>
      <c r="AC886" s="0" t="s">
        <v>6724</v>
      </c>
      <c r="AO886" s="0" t="n">
        <v>4</v>
      </c>
    </row>
    <row r="887" customFormat="false" ht="104.2" hidden="false" customHeight="false" outlineLevel="0" collapsed="false">
      <c r="A887" s="0" t="s">
        <v>6749</v>
      </c>
      <c r="B887" s="0" t="s">
        <v>6750</v>
      </c>
      <c r="C887" s="0" t="s">
        <v>264</v>
      </c>
      <c r="D887" s="3" t="s">
        <v>6751</v>
      </c>
      <c r="E887" s="2" t="n">
        <v>45776.471955544</v>
      </c>
      <c r="F887" s="2" t="n">
        <v>45860.3319022454</v>
      </c>
      <c r="G887" s="0" t="s">
        <v>56</v>
      </c>
      <c r="I887" s="0" t="s">
        <v>79</v>
      </c>
      <c r="K887" s="0" t="n">
        <v>0</v>
      </c>
      <c r="L887" s="0" t="s">
        <v>6752</v>
      </c>
      <c r="M887" s="0" t="s">
        <v>6753</v>
      </c>
      <c r="N887" s="0" t="s">
        <v>6754</v>
      </c>
      <c r="S887" s="0" t="s">
        <v>6755</v>
      </c>
      <c r="U887" s="0" t="s">
        <v>6724</v>
      </c>
      <c r="Y887" s="0" t="s">
        <v>83</v>
      </c>
      <c r="Z887" s="0" t="n">
        <v>6</v>
      </c>
      <c r="AC887" s="0" t="s">
        <v>6724</v>
      </c>
      <c r="AG887" s="0" t="s">
        <v>4734</v>
      </c>
      <c r="AH887" s="0" t="s">
        <v>6756</v>
      </c>
      <c r="AI887" s="0" t="s">
        <v>3084</v>
      </c>
      <c r="AJ887" s="0" t="s">
        <v>3207</v>
      </c>
      <c r="AK887" s="0" t="s">
        <v>6757</v>
      </c>
      <c r="AL887" s="0" t="s">
        <v>3548</v>
      </c>
      <c r="AO887" s="0" t="n">
        <v>13</v>
      </c>
      <c r="AP887" s="0" t="n">
        <v>0</v>
      </c>
      <c r="AS887" s="4" t="n">
        <f aca="false">IF(ISBLANK(AG887),"",AG887/86400000 + DATE(1970,1,1))</f>
        <v>45810.0833333333</v>
      </c>
    </row>
    <row r="888" customFormat="false" ht="58.4" hidden="false" customHeight="false" outlineLevel="0" collapsed="false">
      <c r="A888" s="0" t="s">
        <v>6758</v>
      </c>
      <c r="B888" s="0" t="s">
        <v>6759</v>
      </c>
      <c r="C888" s="0" t="s">
        <v>264</v>
      </c>
      <c r="D888" s="3" t="s">
        <v>6760</v>
      </c>
      <c r="E888" s="2" t="n">
        <v>45776.4180146412</v>
      </c>
      <c r="F888" s="2" t="n">
        <v>45838.4776136227</v>
      </c>
      <c r="G888" s="0" t="s">
        <v>63</v>
      </c>
      <c r="I888" s="0" t="s">
        <v>79</v>
      </c>
      <c r="K888" s="0" t="n">
        <v>0</v>
      </c>
      <c r="L888" s="0" t="s">
        <v>6761</v>
      </c>
      <c r="M888" s="0" t="s">
        <v>6762</v>
      </c>
      <c r="N888" s="0" t="s">
        <v>6763</v>
      </c>
      <c r="S888" s="0" t="s">
        <v>6764</v>
      </c>
      <c r="Y888" s="0" t="s">
        <v>83</v>
      </c>
      <c r="AC888" s="0" t="s">
        <v>6708</v>
      </c>
      <c r="AD888" s="0" t="s">
        <v>6765</v>
      </c>
      <c r="AE888" s="0" t="s">
        <v>79</v>
      </c>
      <c r="AG888" s="0" t="s">
        <v>6708</v>
      </c>
      <c r="AH888" s="0" t="s">
        <v>6766</v>
      </c>
      <c r="AI888" s="0" t="s">
        <v>127</v>
      </c>
      <c r="AJ888" s="0" t="s">
        <v>5823</v>
      </c>
      <c r="AK888" s="0" t="s">
        <v>803</v>
      </c>
      <c r="AL888" s="0" t="s">
        <v>803</v>
      </c>
      <c r="AO888" s="0" t="n">
        <v>13</v>
      </c>
      <c r="AP888" s="0" t="n">
        <v>0</v>
      </c>
      <c r="AS888" s="4" t="n">
        <f aca="false">IF(ISBLANK(AG888),"",AG888/86400000 + DATE(1970,1,1))</f>
        <v>45777.0833333333</v>
      </c>
    </row>
    <row r="889" customFormat="false" ht="15" hidden="true" customHeight="false" outlineLevel="0" collapsed="false">
      <c r="A889" s="0" t="s">
        <v>6767</v>
      </c>
      <c r="B889" s="0" t="s">
        <v>6768</v>
      </c>
      <c r="C889" s="0" t="s">
        <v>54</v>
      </c>
      <c r="E889" s="2" t="n">
        <v>45776.3479107755</v>
      </c>
      <c r="F889" s="2" t="n">
        <v>45806.3851296528</v>
      </c>
      <c r="G889" s="0" t="s">
        <v>56</v>
      </c>
      <c r="I889" s="0" t="s">
        <v>79</v>
      </c>
      <c r="K889" s="0" t="n">
        <v>0</v>
      </c>
      <c r="L889" s="0" t="s">
        <v>6769</v>
      </c>
      <c r="M889" s="0" t="s">
        <v>6770</v>
      </c>
      <c r="N889" s="0" t="s">
        <v>6771</v>
      </c>
      <c r="S889" s="0" t="s">
        <v>6772</v>
      </c>
      <c r="T889" s="0" t="s">
        <v>6773</v>
      </c>
      <c r="U889" s="0" t="s">
        <v>6724</v>
      </c>
      <c r="Y889" s="0" t="s">
        <v>83</v>
      </c>
      <c r="Z889" s="0" t="n">
        <v>2</v>
      </c>
      <c r="AC889" s="0" t="s">
        <v>6724</v>
      </c>
      <c r="AH889" s="0" t="s">
        <v>6774</v>
      </c>
      <c r="AO889" s="0" t="n">
        <v>5</v>
      </c>
    </row>
    <row r="890" customFormat="false" ht="58.4" hidden="true" customHeight="false" outlineLevel="0" collapsed="false">
      <c r="A890" s="0" t="s">
        <v>6775</v>
      </c>
      <c r="B890" s="0" t="s">
        <v>6776</v>
      </c>
      <c r="C890" s="0" t="s">
        <v>54</v>
      </c>
      <c r="D890" s="3" t="s">
        <v>6777</v>
      </c>
      <c r="E890" s="2" t="n">
        <v>45776.2638142245</v>
      </c>
      <c r="F890" s="2" t="n">
        <v>45881.5173288542</v>
      </c>
      <c r="G890" s="0" t="s">
        <v>63</v>
      </c>
      <c r="I890" s="0" t="s">
        <v>79</v>
      </c>
      <c r="K890" s="0" t="n">
        <v>1</v>
      </c>
      <c r="L890" s="0" t="s">
        <v>6778</v>
      </c>
      <c r="M890" s="0" t="s">
        <v>6779</v>
      </c>
      <c r="N890" s="0" t="s">
        <v>6780</v>
      </c>
      <c r="S890" s="0" t="s">
        <v>6781</v>
      </c>
      <c r="T890" s="0" t="s">
        <v>6782</v>
      </c>
      <c r="Y890" s="0" t="s">
        <v>83</v>
      </c>
      <c r="AB890" s="0" t="s">
        <v>3160</v>
      </c>
      <c r="AD890" s="0" t="s">
        <v>6783</v>
      </c>
      <c r="AG890" s="0" t="s">
        <v>707</v>
      </c>
      <c r="AH890" s="0" t="s">
        <v>6784</v>
      </c>
      <c r="AO890" s="0" t="n">
        <v>10</v>
      </c>
    </row>
    <row r="891" customFormat="false" ht="115.65" hidden="true" customHeight="false" outlineLevel="0" collapsed="false">
      <c r="A891" s="0" t="s">
        <v>6785</v>
      </c>
      <c r="B891" s="0" t="s">
        <v>6786</v>
      </c>
      <c r="C891" s="0" t="s">
        <v>54</v>
      </c>
      <c r="D891" s="3" t="s">
        <v>6787</v>
      </c>
      <c r="E891" s="2" t="n">
        <v>45775.9100914352</v>
      </c>
      <c r="F891" s="2" t="n">
        <v>45863.4316939005</v>
      </c>
      <c r="G891" s="0" t="s">
        <v>63</v>
      </c>
      <c r="I891" s="0" t="s">
        <v>79</v>
      </c>
      <c r="K891" s="0" t="n">
        <v>1</v>
      </c>
      <c r="L891" s="0" t="s">
        <v>6788</v>
      </c>
      <c r="M891" s="0" t="s">
        <v>6789</v>
      </c>
      <c r="N891" s="0" t="s">
        <v>6790</v>
      </c>
      <c r="S891" s="0" t="s">
        <v>6791</v>
      </c>
      <c r="T891" s="0" t="s">
        <v>6792</v>
      </c>
      <c r="Y891" s="0" t="s">
        <v>83</v>
      </c>
      <c r="Z891" s="0" t="n">
        <v>4</v>
      </c>
      <c r="AB891" s="0" t="s">
        <v>136</v>
      </c>
      <c r="AC891" s="0" t="s">
        <v>5033</v>
      </c>
      <c r="AG891" s="0" t="s">
        <v>5033</v>
      </c>
      <c r="AH891" s="0" t="s">
        <v>6793</v>
      </c>
      <c r="AI891" s="0" t="s">
        <v>127</v>
      </c>
      <c r="AO891" s="0" t="n">
        <v>14</v>
      </c>
    </row>
    <row r="892" customFormat="false" ht="58.4" hidden="false" customHeight="false" outlineLevel="0" collapsed="false">
      <c r="A892" s="0" t="s">
        <v>6794</v>
      </c>
      <c r="B892" s="0" t="s">
        <v>6795</v>
      </c>
      <c r="C892" s="0" t="s">
        <v>264</v>
      </c>
      <c r="D892" s="3" t="s">
        <v>6796</v>
      </c>
      <c r="E892" s="2" t="n">
        <v>45775.5603301968</v>
      </c>
      <c r="F892" s="2" t="n">
        <v>45854.5807304398</v>
      </c>
      <c r="G892" s="0" t="s">
        <v>56</v>
      </c>
      <c r="I892" s="0" t="s">
        <v>79</v>
      </c>
      <c r="K892" s="0" t="n">
        <v>0</v>
      </c>
      <c r="L892" s="0" t="s">
        <v>6797</v>
      </c>
      <c r="M892" s="0" t="s">
        <v>6798</v>
      </c>
      <c r="N892" s="0" t="s">
        <v>6799</v>
      </c>
      <c r="S892" s="0" t="s">
        <v>6800</v>
      </c>
      <c r="U892" s="0" t="s">
        <v>6801</v>
      </c>
      <c r="Y892" s="0" t="s">
        <v>83</v>
      </c>
      <c r="Z892" s="0" t="n">
        <v>2</v>
      </c>
      <c r="AC892" s="0" t="s">
        <v>6801</v>
      </c>
      <c r="AG892" s="0" t="s">
        <v>4427</v>
      </c>
      <c r="AH892" s="0" t="s">
        <v>6802</v>
      </c>
      <c r="AI892" s="0" t="s">
        <v>3648</v>
      </c>
      <c r="AJ892" s="0" t="s">
        <v>1930</v>
      </c>
      <c r="AK892" s="0" t="s">
        <v>6803</v>
      </c>
      <c r="AL892" s="0" t="s">
        <v>3270</v>
      </c>
      <c r="AO892" s="0" t="n">
        <v>13</v>
      </c>
      <c r="AP892" s="0" t="n">
        <v>0</v>
      </c>
      <c r="AS892" s="4" t="n">
        <f aca="false">IF(ISBLANK(AG892),"",AG892/86400000 + DATE(1970,1,1))</f>
        <v>45817.0833333333</v>
      </c>
    </row>
    <row r="893" customFormat="false" ht="115.65" hidden="false" customHeight="false" outlineLevel="0" collapsed="false">
      <c r="A893" s="0" t="s">
        <v>6804</v>
      </c>
      <c r="B893" s="0" t="s">
        <v>6805</v>
      </c>
      <c r="C893" s="0" t="s">
        <v>264</v>
      </c>
      <c r="D893" s="3" t="s">
        <v>6806</v>
      </c>
      <c r="E893" s="2" t="n">
        <v>45775.4467351505</v>
      </c>
      <c r="F893" s="2" t="n">
        <v>45838.4755039699</v>
      </c>
      <c r="G893" s="0" t="s">
        <v>63</v>
      </c>
      <c r="I893" s="0" t="s">
        <v>79</v>
      </c>
      <c r="K893" s="0" t="n">
        <v>1</v>
      </c>
      <c r="L893" s="0" t="s">
        <v>6807</v>
      </c>
      <c r="M893" s="0" t="s">
        <v>6808</v>
      </c>
      <c r="N893" s="0" t="s">
        <v>6809</v>
      </c>
      <c r="S893" s="0" t="s">
        <v>6810</v>
      </c>
      <c r="T893" s="0" t="s">
        <v>6811</v>
      </c>
      <c r="Y893" s="0" t="s">
        <v>83</v>
      </c>
      <c r="AB893" s="0" t="s">
        <v>4306</v>
      </c>
      <c r="AC893" s="0" t="s">
        <v>6575</v>
      </c>
      <c r="AE893" s="0" t="s">
        <v>79</v>
      </c>
      <c r="AG893" s="0" t="s">
        <v>6465</v>
      </c>
      <c r="AH893" s="0" t="s">
        <v>6812</v>
      </c>
      <c r="AI893" s="0" t="s">
        <v>85</v>
      </c>
      <c r="AJ893" s="0" t="s">
        <v>5823</v>
      </c>
      <c r="AK893" s="0" t="s">
        <v>709</v>
      </c>
      <c r="AL893" s="0" t="s">
        <v>450</v>
      </c>
      <c r="AO893" s="0" t="n">
        <v>13</v>
      </c>
      <c r="AP893" s="0" t="n">
        <v>0</v>
      </c>
      <c r="AS893" s="4" t="n">
        <f aca="false">IF(ISBLANK(AG893),"",AG893/86400000 + DATE(1970,1,1))</f>
        <v>45784.0833333333</v>
      </c>
    </row>
    <row r="894" customFormat="false" ht="104.2" hidden="false" customHeight="false" outlineLevel="0" collapsed="false">
      <c r="A894" s="0" t="s">
        <v>6813</v>
      </c>
      <c r="B894" s="0" t="s">
        <v>6814</v>
      </c>
      <c r="C894" s="0" t="s">
        <v>264</v>
      </c>
      <c r="D894" s="3" t="s">
        <v>6815</v>
      </c>
      <c r="E894" s="2" t="n">
        <v>45775.3922676157</v>
      </c>
      <c r="F894" s="2" t="n">
        <v>45839.5411260301</v>
      </c>
      <c r="G894" s="0" t="s">
        <v>63</v>
      </c>
      <c r="I894" s="0" t="s">
        <v>79</v>
      </c>
      <c r="K894" s="0" t="n">
        <v>1</v>
      </c>
      <c r="L894" s="0" t="s">
        <v>6816</v>
      </c>
      <c r="M894" s="0" t="s">
        <v>6817</v>
      </c>
      <c r="N894" s="0" t="s">
        <v>6818</v>
      </c>
      <c r="S894" s="0" t="s">
        <v>6819</v>
      </c>
      <c r="T894" s="0" t="s">
        <v>6820</v>
      </c>
      <c r="Y894" s="0" t="s">
        <v>83</v>
      </c>
      <c r="Z894" s="0" t="n">
        <v>2</v>
      </c>
      <c r="AB894" s="0" t="s">
        <v>2852</v>
      </c>
      <c r="AC894" s="0" t="s">
        <v>6724</v>
      </c>
      <c r="AD894" s="0" t="s">
        <v>6821</v>
      </c>
      <c r="AE894" s="0" t="s">
        <v>79</v>
      </c>
      <c r="AF894" s="0" t="s">
        <v>6822</v>
      </c>
      <c r="AG894" s="0" t="s">
        <v>6465</v>
      </c>
      <c r="AH894" s="0" t="s">
        <v>6823</v>
      </c>
      <c r="AI894" s="0" t="s">
        <v>450</v>
      </c>
      <c r="AJ894" s="0" t="s">
        <v>4481</v>
      </c>
      <c r="AK894" s="0" t="s">
        <v>3857</v>
      </c>
      <c r="AL894" s="0" t="s">
        <v>2933</v>
      </c>
      <c r="AO894" s="0" t="n">
        <v>13</v>
      </c>
      <c r="AP894" s="0" t="n">
        <v>0</v>
      </c>
      <c r="AS894" s="4" t="n">
        <f aca="false">IF(ISBLANK(AG894),"",AG894/86400000 + DATE(1970,1,1))</f>
        <v>45784.0833333333</v>
      </c>
    </row>
    <row r="895" customFormat="false" ht="15" hidden="true" customHeight="false" outlineLevel="0" collapsed="false">
      <c r="A895" s="0" t="s">
        <v>6824</v>
      </c>
      <c r="B895" s="0" t="s">
        <v>6825</v>
      </c>
      <c r="C895" s="0" t="s">
        <v>54</v>
      </c>
      <c r="E895" s="2" t="n">
        <v>45775.3903687269</v>
      </c>
      <c r="F895" s="2" t="n">
        <v>45777.0853028704</v>
      </c>
      <c r="G895" s="0" t="s">
        <v>5050</v>
      </c>
      <c r="K895" s="0" t="n">
        <v>0</v>
      </c>
      <c r="L895" s="0" t="s">
        <v>6826</v>
      </c>
      <c r="M895" s="0" t="s">
        <v>6827</v>
      </c>
      <c r="N895" s="0" t="s">
        <v>6828</v>
      </c>
      <c r="S895" s="0" t="s">
        <v>6829</v>
      </c>
      <c r="T895" s="0" t="s">
        <v>6830</v>
      </c>
      <c r="U895" s="0" t="s">
        <v>6801</v>
      </c>
      <c r="Z895" s="0" t="n">
        <v>5</v>
      </c>
      <c r="AC895" s="0" t="s">
        <v>6801</v>
      </c>
      <c r="AO895" s="0" t="n">
        <v>4</v>
      </c>
    </row>
    <row r="896" customFormat="false" ht="15" hidden="true" customHeight="false" outlineLevel="0" collapsed="false">
      <c r="A896" s="0" t="s">
        <v>6831</v>
      </c>
      <c r="B896" s="0" t="s">
        <v>6832</v>
      </c>
      <c r="C896" s="0" t="s">
        <v>54</v>
      </c>
      <c r="E896" s="2" t="n">
        <v>45775.2266295718</v>
      </c>
      <c r="F896" s="2" t="n">
        <v>45791.0841700926</v>
      </c>
      <c r="G896" s="0" t="s">
        <v>56</v>
      </c>
      <c r="I896" s="0" t="s">
        <v>79</v>
      </c>
      <c r="K896" s="0" t="n">
        <v>0</v>
      </c>
      <c r="L896" s="0" t="s">
        <v>6833</v>
      </c>
      <c r="M896" s="0" t="s">
        <v>6834</v>
      </c>
      <c r="N896" s="0" t="s">
        <v>6835</v>
      </c>
      <c r="S896" s="0" t="s">
        <v>6836</v>
      </c>
      <c r="T896" s="0" t="s">
        <v>6837</v>
      </c>
      <c r="Y896" s="0" t="s">
        <v>83</v>
      </c>
      <c r="AC896" s="0" t="s">
        <v>6801</v>
      </c>
      <c r="AG896" s="0" t="s">
        <v>6708</v>
      </c>
      <c r="AH896" s="0" t="s">
        <v>6838</v>
      </c>
      <c r="AI896" s="0" t="s">
        <v>189</v>
      </c>
      <c r="AO896" s="0" t="n">
        <v>6</v>
      </c>
    </row>
    <row r="897" customFormat="false" ht="150" hidden="true" customHeight="false" outlineLevel="0" collapsed="false">
      <c r="A897" s="0" t="s">
        <v>6839</v>
      </c>
      <c r="B897" s="0" t="s">
        <v>6840</v>
      </c>
      <c r="C897" s="0" t="s">
        <v>54</v>
      </c>
      <c r="D897" s="3" t="s">
        <v>6841</v>
      </c>
      <c r="E897" s="2" t="n">
        <v>45774.9102042593</v>
      </c>
      <c r="F897" s="2" t="n">
        <v>45875.3103456019</v>
      </c>
      <c r="G897" s="0" t="s">
        <v>106</v>
      </c>
      <c r="I897" s="0" t="s">
        <v>79</v>
      </c>
      <c r="K897" s="0" t="n">
        <v>1</v>
      </c>
      <c r="L897" s="0" t="s">
        <v>6842</v>
      </c>
      <c r="M897" s="0" t="s">
        <v>6843</v>
      </c>
      <c r="N897" s="0" t="s">
        <v>6844</v>
      </c>
      <c r="S897" s="0" t="s">
        <v>6845</v>
      </c>
      <c r="Y897" s="0" t="s">
        <v>83</v>
      </c>
      <c r="AB897" s="0" t="s">
        <v>582</v>
      </c>
      <c r="AC897" s="0" t="s">
        <v>6801</v>
      </c>
      <c r="AD897" s="0" t="s">
        <v>6846</v>
      </c>
      <c r="AG897" s="0" t="s">
        <v>5147</v>
      </c>
      <c r="AH897" s="0" t="s">
        <v>6847</v>
      </c>
      <c r="AI897" s="0" t="s">
        <v>2275</v>
      </c>
      <c r="AO897" s="0" t="n">
        <v>7</v>
      </c>
    </row>
    <row r="898" customFormat="false" ht="15" hidden="true" customHeight="false" outlineLevel="0" collapsed="false">
      <c r="A898" s="0" t="s">
        <v>6848</v>
      </c>
      <c r="B898" s="0" t="s">
        <v>6849</v>
      </c>
      <c r="C898" s="0" t="s">
        <v>54</v>
      </c>
      <c r="E898" s="2" t="n">
        <v>45772.6852934375</v>
      </c>
      <c r="F898" s="2" t="n">
        <v>45817.2811389468</v>
      </c>
      <c r="G898" s="0" t="s">
        <v>106</v>
      </c>
      <c r="I898" s="0" t="s">
        <v>79</v>
      </c>
      <c r="K898" s="0" t="n">
        <v>0</v>
      </c>
      <c r="L898" s="0" t="s">
        <v>6850</v>
      </c>
      <c r="M898" s="0" t="s">
        <v>6851</v>
      </c>
      <c r="N898" s="0" t="s">
        <v>6852</v>
      </c>
      <c r="S898" s="0" t="s">
        <v>6853</v>
      </c>
      <c r="T898" s="0" t="s">
        <v>6854</v>
      </c>
      <c r="Y898" s="0" t="s">
        <v>83</v>
      </c>
      <c r="AC898" s="0" t="s">
        <v>6801</v>
      </c>
      <c r="AG898" s="0" t="s">
        <v>6708</v>
      </c>
      <c r="AH898" s="0" t="s">
        <v>6855</v>
      </c>
      <c r="AI898" s="0" t="s">
        <v>189</v>
      </c>
      <c r="AO898" s="0" t="n">
        <v>6</v>
      </c>
    </row>
    <row r="899" customFormat="false" ht="58.4" hidden="false" customHeight="false" outlineLevel="0" collapsed="false">
      <c r="A899" s="0" t="s">
        <v>6856</v>
      </c>
      <c r="B899" s="0" t="s">
        <v>6857</v>
      </c>
      <c r="C899" s="0" t="s">
        <v>264</v>
      </c>
      <c r="D899" s="3" t="s">
        <v>6858</v>
      </c>
      <c r="E899" s="2" t="n">
        <v>45772.5363120718</v>
      </c>
      <c r="F899" s="2" t="n">
        <v>45842.2379870255</v>
      </c>
      <c r="G899" s="0" t="s">
        <v>56</v>
      </c>
      <c r="I899" s="0" t="s">
        <v>79</v>
      </c>
      <c r="K899" s="0" t="n">
        <v>1</v>
      </c>
      <c r="L899" s="0" t="s">
        <v>6859</v>
      </c>
      <c r="M899" s="0" t="s">
        <v>6860</v>
      </c>
      <c r="N899" s="0" t="s">
        <v>6861</v>
      </c>
      <c r="S899" s="0" t="s">
        <v>6862</v>
      </c>
      <c r="T899" s="0" t="s">
        <v>6863</v>
      </c>
      <c r="Y899" s="0" t="s">
        <v>83</v>
      </c>
      <c r="AB899" s="0" t="s">
        <v>4849</v>
      </c>
      <c r="AC899" s="0" t="s">
        <v>5689</v>
      </c>
      <c r="AD899" s="0" t="s">
        <v>6864</v>
      </c>
      <c r="AE899" s="0" t="s">
        <v>79</v>
      </c>
      <c r="AG899" s="0" t="s">
        <v>5689</v>
      </c>
      <c r="AH899" s="0" t="s">
        <v>6865</v>
      </c>
      <c r="AI899" s="0" t="s">
        <v>127</v>
      </c>
      <c r="AJ899" s="0" t="s">
        <v>4169</v>
      </c>
      <c r="AK899" s="0" t="s">
        <v>2275</v>
      </c>
      <c r="AL899" s="0" t="s">
        <v>2275</v>
      </c>
      <c r="AO899" s="0" t="n">
        <v>13</v>
      </c>
      <c r="AP899" s="0" t="n">
        <v>0</v>
      </c>
      <c r="AS899" s="4" t="n">
        <f aca="false">IF(ISBLANK(AG899),"",AG899/86400000 + DATE(1970,1,1))</f>
        <v>45796.0833333333</v>
      </c>
    </row>
    <row r="900" customFormat="false" ht="127.1" hidden="false" customHeight="false" outlineLevel="0" collapsed="false">
      <c r="A900" s="0" t="s">
        <v>6866</v>
      </c>
      <c r="B900" s="0" t="s">
        <v>6867</v>
      </c>
      <c r="C900" s="0" t="s">
        <v>264</v>
      </c>
      <c r="D900" s="3" t="s">
        <v>6868</v>
      </c>
      <c r="E900" s="2" t="n">
        <v>45772.5078926852</v>
      </c>
      <c r="F900" s="2" t="n">
        <v>45838.4781906597</v>
      </c>
      <c r="G900" s="0" t="s">
        <v>5050</v>
      </c>
      <c r="I900" s="0" t="s">
        <v>79</v>
      </c>
      <c r="K900" s="0" t="n">
        <v>1</v>
      </c>
      <c r="L900" s="0" t="s">
        <v>6869</v>
      </c>
      <c r="M900" s="0" t="s">
        <v>6870</v>
      </c>
      <c r="N900" s="0" t="s">
        <v>6871</v>
      </c>
      <c r="S900" s="0" t="s">
        <v>6872</v>
      </c>
      <c r="T900" s="0" t="s">
        <v>6873</v>
      </c>
      <c r="Y900" s="0" t="s">
        <v>83</v>
      </c>
      <c r="AB900" s="0" t="s">
        <v>1709</v>
      </c>
      <c r="AC900" s="0" t="s">
        <v>6874</v>
      </c>
      <c r="AD900" s="0" t="s">
        <v>6875</v>
      </c>
      <c r="AE900" s="0" t="s">
        <v>79</v>
      </c>
      <c r="AG900" s="0" t="s">
        <v>6724</v>
      </c>
      <c r="AH900" s="0" t="s">
        <v>6876</v>
      </c>
      <c r="AI900" s="0" t="s">
        <v>894</v>
      </c>
      <c r="AJ900" s="0" t="s">
        <v>5147</v>
      </c>
      <c r="AK900" s="0" t="s">
        <v>4889</v>
      </c>
      <c r="AL900" s="0" t="s">
        <v>2030</v>
      </c>
      <c r="AO900" s="0" t="n">
        <v>13</v>
      </c>
      <c r="AP900" s="0" t="n">
        <v>1</v>
      </c>
      <c r="AS900" s="4" t="n">
        <f aca="false">IF(ISBLANK(AG900),"",AG900/86400000 + DATE(1970,1,1))</f>
        <v>45776.0833333333</v>
      </c>
    </row>
    <row r="901" customFormat="false" ht="58.4" hidden="false" customHeight="false" outlineLevel="0" collapsed="false">
      <c r="A901" s="0" t="s">
        <v>6877</v>
      </c>
      <c r="B901" s="0" t="s">
        <v>6878</v>
      </c>
      <c r="C901" s="0" t="s">
        <v>264</v>
      </c>
      <c r="D901" s="3" t="s">
        <v>6879</v>
      </c>
      <c r="E901" s="2" t="n">
        <v>45772.4854139352</v>
      </c>
      <c r="F901" s="2" t="n">
        <v>45881.3247593287</v>
      </c>
      <c r="G901" s="0" t="s">
        <v>106</v>
      </c>
      <c r="I901" s="0" t="s">
        <v>79</v>
      </c>
      <c r="K901" s="0" t="n">
        <v>0</v>
      </c>
      <c r="L901" s="0" t="s">
        <v>6880</v>
      </c>
      <c r="M901" s="0" t="s">
        <v>6881</v>
      </c>
      <c r="N901" s="0" t="s">
        <v>6882</v>
      </c>
      <c r="S901" s="0" t="s">
        <v>6883</v>
      </c>
      <c r="T901" s="0" t="s">
        <v>6884</v>
      </c>
      <c r="Y901" s="0" t="s">
        <v>83</v>
      </c>
      <c r="AC901" s="0" t="s">
        <v>6625</v>
      </c>
      <c r="AE901" s="0" t="s">
        <v>79</v>
      </c>
      <c r="AG901" s="0" t="s">
        <v>6625</v>
      </c>
      <c r="AH901" s="0" t="s">
        <v>6885</v>
      </c>
      <c r="AI901" s="0" t="s">
        <v>127</v>
      </c>
      <c r="AJ901" s="0" t="s">
        <v>5823</v>
      </c>
      <c r="AK901" s="0" t="s">
        <v>1345</v>
      </c>
      <c r="AL901" s="0" t="s">
        <v>1345</v>
      </c>
      <c r="AO901" s="0" t="n">
        <v>13</v>
      </c>
      <c r="AP901" s="0" t="n">
        <v>0</v>
      </c>
      <c r="AS901" s="4" t="n">
        <f aca="false">IF(ISBLANK(AG901),"",AG901/86400000 + DATE(1970,1,1))</f>
        <v>45782.0833333333</v>
      </c>
    </row>
    <row r="902" customFormat="false" ht="104.2" hidden="false" customHeight="false" outlineLevel="0" collapsed="false">
      <c r="A902" s="0" t="s">
        <v>6886</v>
      </c>
      <c r="B902" s="0" t="s">
        <v>6887</v>
      </c>
      <c r="C902" s="0" t="s">
        <v>264</v>
      </c>
      <c r="D902" s="3" t="s">
        <v>6888</v>
      </c>
      <c r="E902" s="2" t="n">
        <v>45772.4825786806</v>
      </c>
      <c r="F902" s="2" t="n">
        <v>45881.3134532639</v>
      </c>
      <c r="G902" s="0" t="s">
        <v>106</v>
      </c>
      <c r="I902" s="0" t="s">
        <v>79</v>
      </c>
      <c r="K902" s="0" t="n">
        <v>0</v>
      </c>
      <c r="L902" s="0" t="s">
        <v>6889</v>
      </c>
      <c r="M902" s="0" t="s">
        <v>6890</v>
      </c>
      <c r="N902" s="0" t="s">
        <v>6891</v>
      </c>
      <c r="S902" s="0" t="s">
        <v>6892</v>
      </c>
      <c r="Y902" s="0" t="s">
        <v>83</v>
      </c>
      <c r="Z902" s="0" t="n">
        <v>7</v>
      </c>
      <c r="AC902" s="0" t="s">
        <v>6874</v>
      </c>
      <c r="AE902" s="0" t="s">
        <v>79</v>
      </c>
      <c r="AG902" s="0" t="s">
        <v>5147</v>
      </c>
      <c r="AH902" s="0" t="s">
        <v>6893</v>
      </c>
      <c r="AI902" s="0" t="s">
        <v>4889</v>
      </c>
      <c r="AJ902" s="0" t="s">
        <v>4254</v>
      </c>
      <c r="AK902" s="0" t="s">
        <v>5575</v>
      </c>
      <c r="AL902" s="0" t="s">
        <v>2597</v>
      </c>
      <c r="AO902" s="0" t="n">
        <v>13</v>
      </c>
      <c r="AP902" s="0" t="n">
        <v>0</v>
      </c>
      <c r="AS902" s="4" t="n">
        <f aca="false">IF(ISBLANK(AG902),"",AG902/86400000 + DATE(1970,1,1))</f>
        <v>45803.0833333333</v>
      </c>
    </row>
    <row r="903" customFormat="false" ht="92.75" hidden="false" customHeight="false" outlineLevel="0" collapsed="false">
      <c r="A903" s="0" t="s">
        <v>6894</v>
      </c>
      <c r="B903" s="0" t="s">
        <v>6895</v>
      </c>
      <c r="C903" s="0" t="s">
        <v>264</v>
      </c>
      <c r="D903" s="3" t="s">
        <v>6896</v>
      </c>
      <c r="E903" s="2" t="n">
        <v>45772.4775173727</v>
      </c>
      <c r="F903" s="2" t="n">
        <v>45838.4677069907</v>
      </c>
      <c r="G903" s="0" t="s">
        <v>63</v>
      </c>
      <c r="I903" s="0" t="s">
        <v>79</v>
      </c>
      <c r="K903" s="0" t="n">
        <v>1</v>
      </c>
      <c r="L903" s="0" t="s">
        <v>6897</v>
      </c>
      <c r="M903" s="0" t="s">
        <v>6898</v>
      </c>
      <c r="N903" s="0" t="s">
        <v>6899</v>
      </c>
      <c r="S903" s="0" t="s">
        <v>6900</v>
      </c>
      <c r="T903" s="0" t="s">
        <v>6901</v>
      </c>
      <c r="Y903" s="0" t="s">
        <v>83</v>
      </c>
      <c r="AB903" s="0" t="s">
        <v>1565</v>
      </c>
      <c r="AC903" s="0" t="s">
        <v>6874</v>
      </c>
      <c r="AD903" s="0" t="s">
        <v>6902</v>
      </c>
      <c r="AE903" s="0" t="s">
        <v>79</v>
      </c>
      <c r="AG903" s="0" t="s">
        <v>6801</v>
      </c>
      <c r="AH903" s="0" t="s">
        <v>6903</v>
      </c>
      <c r="AI903" s="0" t="s">
        <v>881</v>
      </c>
      <c r="AJ903" s="0" t="s">
        <v>3159</v>
      </c>
      <c r="AK903" s="0" t="s">
        <v>1773</v>
      </c>
      <c r="AL903" s="0" t="s">
        <v>1536</v>
      </c>
      <c r="AO903" s="0" t="n">
        <v>13</v>
      </c>
      <c r="AP903" s="0" t="n">
        <v>0</v>
      </c>
      <c r="AS903" s="4" t="n">
        <f aca="false">IF(ISBLANK(AG903),"",AG903/86400000 + DATE(1970,1,1))</f>
        <v>45775.0833333333</v>
      </c>
    </row>
    <row r="904" customFormat="false" ht="15" hidden="true" customHeight="false" outlineLevel="0" collapsed="false">
      <c r="A904" s="0" t="s">
        <v>6904</v>
      </c>
      <c r="B904" s="0" t="s">
        <v>6905</v>
      </c>
      <c r="C904" s="0" t="s">
        <v>54</v>
      </c>
      <c r="E904" s="2" t="n">
        <v>45772.4734332176</v>
      </c>
      <c r="F904" s="2" t="n">
        <v>45817.2810464236</v>
      </c>
      <c r="G904" s="0" t="s">
        <v>106</v>
      </c>
      <c r="K904" s="0" t="n">
        <v>0</v>
      </c>
      <c r="L904" s="0" t="s">
        <v>6906</v>
      </c>
      <c r="M904" s="0" t="s">
        <v>6907</v>
      </c>
      <c r="N904" s="0" t="s">
        <v>6908</v>
      </c>
      <c r="S904" s="0" t="s">
        <v>4480</v>
      </c>
      <c r="T904" s="0" t="s">
        <v>6909</v>
      </c>
      <c r="AC904" s="0" t="s">
        <v>6801</v>
      </c>
      <c r="AO904" s="0" t="n">
        <v>4</v>
      </c>
    </row>
    <row r="905" customFormat="false" ht="81.3" hidden="false" customHeight="false" outlineLevel="0" collapsed="false">
      <c r="A905" s="0" t="s">
        <v>6910</v>
      </c>
      <c r="B905" s="0" t="s">
        <v>6911</v>
      </c>
      <c r="C905" s="0" t="s">
        <v>264</v>
      </c>
      <c r="D905" s="3" t="s">
        <v>6912</v>
      </c>
      <c r="E905" s="2" t="n">
        <v>45772.4416935417</v>
      </c>
      <c r="F905" s="2" t="n">
        <v>45882.3064257755</v>
      </c>
      <c r="G905" s="0" t="s">
        <v>106</v>
      </c>
      <c r="I905" s="0" t="s">
        <v>79</v>
      </c>
      <c r="K905" s="0" t="n">
        <v>0</v>
      </c>
      <c r="L905" s="0" t="s">
        <v>6913</v>
      </c>
      <c r="M905" s="0" t="s">
        <v>6914</v>
      </c>
      <c r="N905" s="0" t="s">
        <v>6915</v>
      </c>
      <c r="S905" s="0" t="s">
        <v>6916</v>
      </c>
      <c r="T905" s="0" t="s">
        <v>6917</v>
      </c>
      <c r="Y905" s="0" t="s">
        <v>83</v>
      </c>
      <c r="AC905" s="0" t="s">
        <v>5147</v>
      </c>
      <c r="AD905" s="0" t="s">
        <v>6918</v>
      </c>
      <c r="AG905" s="0" t="s">
        <v>784</v>
      </c>
      <c r="AH905" s="0" t="s">
        <v>6919</v>
      </c>
      <c r="AI905" s="0" t="s">
        <v>6920</v>
      </c>
      <c r="AJ905" s="0" t="s">
        <v>69</v>
      </c>
      <c r="AK905" s="0" t="s">
        <v>6803</v>
      </c>
      <c r="AL905" s="0" t="s">
        <v>803</v>
      </c>
      <c r="AO905" s="0" t="n">
        <v>13</v>
      </c>
      <c r="AS905" s="4" t="n">
        <f aca="false">IF(ISBLANK(AG905),"",AG905/86400000 + DATE(1970,1,1))</f>
        <v>45867.0833333333</v>
      </c>
    </row>
    <row r="906" customFormat="false" ht="138.55" hidden="false" customHeight="false" outlineLevel="0" collapsed="false">
      <c r="A906" s="0" t="s">
        <v>6921</v>
      </c>
      <c r="B906" s="0" t="s">
        <v>6922</v>
      </c>
      <c r="C906" s="0" t="s">
        <v>264</v>
      </c>
      <c r="D906" s="3" t="s">
        <v>6923</v>
      </c>
      <c r="E906" s="2" t="n">
        <v>45772.4390675694</v>
      </c>
      <c r="F906" s="2" t="n">
        <v>45881.3130116667</v>
      </c>
      <c r="G906" s="0" t="s">
        <v>106</v>
      </c>
      <c r="I906" s="0" t="s">
        <v>79</v>
      </c>
      <c r="K906" s="0" t="n">
        <v>1</v>
      </c>
      <c r="L906" s="0" t="s">
        <v>6924</v>
      </c>
      <c r="M906" s="0" t="s">
        <v>6925</v>
      </c>
      <c r="N906" s="0" t="s">
        <v>6926</v>
      </c>
      <c r="S906" s="0" t="s">
        <v>6927</v>
      </c>
      <c r="T906" s="0" t="s">
        <v>6928</v>
      </c>
      <c r="Y906" s="0" t="s">
        <v>83</v>
      </c>
      <c r="AB906" s="0" t="s">
        <v>1709</v>
      </c>
      <c r="AC906" s="0" t="s">
        <v>6801</v>
      </c>
      <c r="AD906" s="0" t="s">
        <v>6929</v>
      </c>
      <c r="AE906" s="0" t="s">
        <v>79</v>
      </c>
      <c r="AG906" s="0" t="s">
        <v>5033</v>
      </c>
      <c r="AH906" s="0" t="s">
        <v>6930</v>
      </c>
      <c r="AI906" s="0" t="s">
        <v>2579</v>
      </c>
      <c r="AJ906" s="0" t="s">
        <v>4169</v>
      </c>
      <c r="AK906" s="0" t="s">
        <v>4988</v>
      </c>
      <c r="AL906" s="0" t="s">
        <v>2588</v>
      </c>
      <c r="AO906" s="0" t="n">
        <v>13</v>
      </c>
      <c r="AP906" s="0" t="n">
        <v>1</v>
      </c>
      <c r="AS906" s="4" t="n">
        <f aca="false">IF(ISBLANK(AG906),"",AG906/86400000 + DATE(1970,1,1))</f>
        <v>45804.0833333333</v>
      </c>
    </row>
    <row r="907" customFormat="false" ht="15" hidden="true" customHeight="false" outlineLevel="0" collapsed="false">
      <c r="A907" s="0" t="s">
        <v>6931</v>
      </c>
      <c r="B907" s="0" t="s">
        <v>6932</v>
      </c>
      <c r="C907" s="0" t="s">
        <v>54</v>
      </c>
      <c r="E907" s="2" t="n">
        <v>45772.431154213</v>
      </c>
      <c r="F907" s="2" t="n">
        <v>45853.0835301968</v>
      </c>
      <c r="G907" s="0" t="s">
        <v>106</v>
      </c>
      <c r="I907" s="0" t="s">
        <v>79</v>
      </c>
      <c r="K907" s="0" t="n">
        <v>0</v>
      </c>
      <c r="L907" s="0" t="s">
        <v>6933</v>
      </c>
      <c r="M907" s="0" t="s">
        <v>6934</v>
      </c>
      <c r="N907" s="0" t="s">
        <v>6935</v>
      </c>
      <c r="S907" s="0" t="s">
        <v>6936</v>
      </c>
      <c r="Y907" s="0" t="s">
        <v>83</v>
      </c>
      <c r="Z907" s="0" t="n">
        <v>6</v>
      </c>
      <c r="AC907" s="0" t="s">
        <v>6874</v>
      </c>
      <c r="AG907" s="0" t="s">
        <v>581</v>
      </c>
      <c r="AH907" s="0" t="s">
        <v>6937</v>
      </c>
      <c r="AI907" s="0" t="s">
        <v>6362</v>
      </c>
      <c r="AO907" s="0" t="n">
        <v>6</v>
      </c>
    </row>
    <row r="908" customFormat="false" ht="58.4" hidden="false" customHeight="false" outlineLevel="0" collapsed="false">
      <c r="A908" s="0" t="s">
        <v>6938</v>
      </c>
      <c r="B908" s="0" t="s">
        <v>6939</v>
      </c>
      <c r="C908" s="0" t="s">
        <v>264</v>
      </c>
      <c r="D908" s="3" t="s">
        <v>6940</v>
      </c>
      <c r="E908" s="2" t="n">
        <v>45772.428933206</v>
      </c>
      <c r="F908" s="2" t="n">
        <v>45838.4718015278</v>
      </c>
      <c r="G908" s="0" t="s">
        <v>63</v>
      </c>
      <c r="I908" s="0" t="s">
        <v>79</v>
      </c>
      <c r="K908" s="0" t="n">
        <v>0</v>
      </c>
      <c r="L908" s="0" t="s">
        <v>6941</v>
      </c>
      <c r="M908" s="0" t="s">
        <v>6942</v>
      </c>
      <c r="N908" s="0" t="s">
        <v>6943</v>
      </c>
      <c r="S908" s="0" t="s">
        <v>6944</v>
      </c>
      <c r="T908" s="0" t="s">
        <v>6945</v>
      </c>
      <c r="Y908" s="0" t="s">
        <v>83</v>
      </c>
      <c r="AC908" s="0" t="s">
        <v>6874</v>
      </c>
      <c r="AE908" s="0" t="s">
        <v>79</v>
      </c>
      <c r="AH908" s="0" t="s">
        <v>6946</v>
      </c>
      <c r="AJ908" s="0" t="s">
        <v>4169</v>
      </c>
      <c r="AK908" s="0" t="s">
        <v>4376</v>
      </c>
      <c r="AO908" s="0" t="n">
        <v>13</v>
      </c>
      <c r="AP908" s="0" t="n">
        <v>0</v>
      </c>
      <c r="AS908" s="4" t="str">
        <f aca="false">IF(ISBLANK(AG908),"",AG908/86400000 + DATE(1970,1,1))</f>
        <v/>
      </c>
    </row>
    <row r="909" customFormat="false" ht="15" hidden="true" customHeight="false" outlineLevel="0" collapsed="false">
      <c r="A909" s="0" t="s">
        <v>6947</v>
      </c>
      <c r="B909" s="0" t="s">
        <v>6948</v>
      </c>
      <c r="C909" s="0" t="s">
        <v>54</v>
      </c>
      <c r="D909" s="0" t="s">
        <v>6949</v>
      </c>
      <c r="E909" s="2" t="n">
        <v>45772.4285338079</v>
      </c>
      <c r="F909" s="2" t="n">
        <v>45817.2810058912</v>
      </c>
      <c r="G909" s="0" t="s">
        <v>106</v>
      </c>
      <c r="K909" s="0" t="n">
        <v>1</v>
      </c>
      <c r="L909" s="0" t="s">
        <v>6950</v>
      </c>
      <c r="M909" s="0" t="s">
        <v>6951</v>
      </c>
      <c r="N909" s="0" t="s">
        <v>6952</v>
      </c>
      <c r="S909" s="0" t="s">
        <v>6953</v>
      </c>
      <c r="T909" s="0" t="s">
        <v>6954</v>
      </c>
      <c r="AB909" s="0" t="s">
        <v>1709</v>
      </c>
      <c r="AC909" s="0" t="s">
        <v>6801</v>
      </c>
      <c r="AO909" s="0" t="n">
        <v>4</v>
      </c>
    </row>
    <row r="910" customFormat="false" ht="127.1" hidden="false" customHeight="false" outlineLevel="0" collapsed="false">
      <c r="A910" s="0" t="s">
        <v>6955</v>
      </c>
      <c r="B910" s="0" t="s">
        <v>6956</v>
      </c>
      <c r="C910" s="0" t="s">
        <v>264</v>
      </c>
      <c r="D910" s="3" t="s">
        <v>6957</v>
      </c>
      <c r="E910" s="2" t="n">
        <v>45772.4209031713</v>
      </c>
      <c r="F910" s="2" t="n">
        <v>45838.4671845602</v>
      </c>
      <c r="G910" s="0" t="s">
        <v>63</v>
      </c>
      <c r="I910" s="0" t="s">
        <v>79</v>
      </c>
      <c r="K910" s="0" t="n">
        <v>0</v>
      </c>
      <c r="L910" s="0" t="s">
        <v>6958</v>
      </c>
      <c r="M910" s="0" t="s">
        <v>6959</v>
      </c>
      <c r="N910" s="0" t="s">
        <v>6960</v>
      </c>
      <c r="S910" s="0" t="s">
        <v>6961</v>
      </c>
      <c r="Y910" s="0" t="s">
        <v>83</v>
      </c>
      <c r="AC910" s="0" t="s">
        <v>6874</v>
      </c>
      <c r="AD910" s="0" t="s">
        <v>6962</v>
      </c>
      <c r="AE910" s="0" t="s">
        <v>79</v>
      </c>
      <c r="AG910" s="0" t="s">
        <v>6724</v>
      </c>
      <c r="AH910" s="0" t="s">
        <v>6963</v>
      </c>
      <c r="AI910" s="0" t="s">
        <v>894</v>
      </c>
      <c r="AJ910" s="0" t="s">
        <v>4481</v>
      </c>
      <c r="AK910" s="0" t="s">
        <v>3648</v>
      </c>
      <c r="AL910" s="0" t="s">
        <v>3857</v>
      </c>
      <c r="AO910" s="0" t="n">
        <v>13</v>
      </c>
      <c r="AP910" s="0" t="n">
        <v>0</v>
      </c>
      <c r="AS910" s="4" t="n">
        <f aca="false">IF(ISBLANK(AG910),"",AG910/86400000 + DATE(1970,1,1))</f>
        <v>45776.0833333333</v>
      </c>
    </row>
    <row r="911" customFormat="false" ht="15" hidden="true" customHeight="false" outlineLevel="0" collapsed="false">
      <c r="A911" s="0" t="s">
        <v>6964</v>
      </c>
      <c r="B911" s="0" t="s">
        <v>6965</v>
      </c>
      <c r="C911" s="0" t="s">
        <v>54</v>
      </c>
      <c r="E911" s="2" t="n">
        <v>45772.414398507</v>
      </c>
      <c r="F911" s="2" t="n">
        <v>45774.0839897801</v>
      </c>
      <c r="G911" s="0" t="s">
        <v>5050</v>
      </c>
      <c r="K911" s="0" t="n">
        <v>0</v>
      </c>
      <c r="L911" s="0" t="s">
        <v>6966</v>
      </c>
      <c r="M911" s="0" t="s">
        <v>6967</v>
      </c>
      <c r="N911" s="0" t="s">
        <v>6968</v>
      </c>
      <c r="S911" s="0" t="s">
        <v>6969</v>
      </c>
      <c r="T911" s="0" t="s">
        <v>6970</v>
      </c>
      <c r="U911" s="0" t="s">
        <v>6874</v>
      </c>
      <c r="Z911" s="0" t="n">
        <v>2</v>
      </c>
      <c r="AC911" s="0" t="s">
        <v>6874</v>
      </c>
      <c r="AO911" s="0" t="n">
        <v>4</v>
      </c>
    </row>
    <row r="912" customFormat="false" ht="15" hidden="true" customHeight="false" outlineLevel="0" collapsed="false">
      <c r="A912" s="0" t="s">
        <v>6971</v>
      </c>
      <c r="B912" s="0" t="s">
        <v>6972</v>
      </c>
      <c r="C912" s="0" t="s">
        <v>54</v>
      </c>
      <c r="E912" s="2" t="n">
        <v>45771.4432340162</v>
      </c>
      <c r="F912" s="2" t="n">
        <v>45819.3886069792</v>
      </c>
      <c r="G912" s="0" t="s">
        <v>63</v>
      </c>
      <c r="K912" s="0" t="n">
        <v>1</v>
      </c>
      <c r="L912" s="0" t="s">
        <v>6973</v>
      </c>
      <c r="M912" s="0" t="s">
        <v>6974</v>
      </c>
      <c r="N912" s="0" t="s">
        <v>6975</v>
      </c>
      <c r="S912" s="0" t="s">
        <v>6976</v>
      </c>
      <c r="AB912" s="0" t="s">
        <v>1477</v>
      </c>
      <c r="AO912" s="0" t="n">
        <v>1</v>
      </c>
    </row>
    <row r="913" customFormat="false" ht="15" hidden="true" customHeight="false" outlineLevel="0" collapsed="false">
      <c r="A913" s="0" t="s">
        <v>6977</v>
      </c>
      <c r="B913" s="0" t="s">
        <v>6978</v>
      </c>
      <c r="C913" s="0" t="s">
        <v>54</v>
      </c>
      <c r="E913" s="2" t="n">
        <v>45771.4140267593</v>
      </c>
      <c r="F913" s="2" t="n">
        <v>45875.2959899421</v>
      </c>
      <c r="G913" s="0" t="s">
        <v>106</v>
      </c>
      <c r="K913" s="0" t="n">
        <v>0</v>
      </c>
      <c r="L913" s="0" t="s">
        <v>6979</v>
      </c>
      <c r="M913" s="0" t="s">
        <v>6980</v>
      </c>
      <c r="N913" s="0" t="s">
        <v>6981</v>
      </c>
      <c r="S913" s="0" t="s">
        <v>6982</v>
      </c>
      <c r="U913" s="0" t="s">
        <v>6983</v>
      </c>
      <c r="Z913" s="0" t="n">
        <v>2</v>
      </c>
      <c r="AO913" s="0" t="n">
        <v>0</v>
      </c>
    </row>
    <row r="914" customFormat="false" ht="15" hidden="true" customHeight="false" outlineLevel="0" collapsed="false">
      <c r="A914" s="0" t="s">
        <v>6984</v>
      </c>
      <c r="B914" s="0" t="s">
        <v>6985</v>
      </c>
      <c r="C914" s="0" t="s">
        <v>54</v>
      </c>
      <c r="E914" s="2" t="n">
        <v>45771.4119543982</v>
      </c>
      <c r="F914" s="2" t="n">
        <v>45875.2960065162</v>
      </c>
      <c r="G914" s="0" t="s">
        <v>106</v>
      </c>
      <c r="K914" s="0" t="n">
        <v>1</v>
      </c>
      <c r="L914" s="0" t="s">
        <v>6986</v>
      </c>
      <c r="M914" s="0" t="s">
        <v>6987</v>
      </c>
      <c r="N914" s="0" t="s">
        <v>6988</v>
      </c>
      <c r="S914" s="0" t="s">
        <v>6989</v>
      </c>
      <c r="U914" s="0" t="s">
        <v>6983</v>
      </c>
      <c r="Z914" s="0" t="n">
        <v>2</v>
      </c>
      <c r="AB914" s="0" t="s">
        <v>4306</v>
      </c>
      <c r="AO914" s="0" t="n">
        <v>0</v>
      </c>
    </row>
    <row r="915" customFormat="false" ht="138.55" hidden="false" customHeight="false" outlineLevel="0" collapsed="false">
      <c r="A915" s="0" t="s">
        <v>6990</v>
      </c>
      <c r="B915" s="0" t="s">
        <v>6991</v>
      </c>
      <c r="C915" s="0" t="s">
        <v>264</v>
      </c>
      <c r="D915" s="3" t="s">
        <v>6992</v>
      </c>
      <c r="E915" s="2" t="n">
        <v>45771.3807965046</v>
      </c>
      <c r="F915" s="2" t="n">
        <v>45881.3310346875</v>
      </c>
      <c r="G915" s="0" t="s">
        <v>106</v>
      </c>
      <c r="I915" s="0" t="s">
        <v>79</v>
      </c>
      <c r="K915" s="0" t="n">
        <v>1</v>
      </c>
      <c r="L915" s="0" t="s">
        <v>6993</v>
      </c>
      <c r="M915" s="0" t="s">
        <v>6994</v>
      </c>
      <c r="N915" s="0" t="s">
        <v>6995</v>
      </c>
      <c r="S915" s="0" t="s">
        <v>6996</v>
      </c>
      <c r="U915" s="0" t="s">
        <v>6983</v>
      </c>
      <c r="Y915" s="0" t="s">
        <v>83</v>
      </c>
      <c r="Z915" s="0" t="n">
        <v>2</v>
      </c>
      <c r="AB915" s="0" t="s">
        <v>4849</v>
      </c>
      <c r="AC915" s="0" t="s">
        <v>6983</v>
      </c>
      <c r="AD915" s="0" t="s">
        <v>6997</v>
      </c>
      <c r="AE915" s="0" t="s">
        <v>79</v>
      </c>
      <c r="AG915" s="0" t="s">
        <v>6983</v>
      </c>
      <c r="AH915" s="0" t="s">
        <v>6998</v>
      </c>
      <c r="AI915" s="0" t="s">
        <v>127</v>
      </c>
      <c r="AJ915" s="0" t="s">
        <v>6329</v>
      </c>
      <c r="AK915" s="0" t="s">
        <v>803</v>
      </c>
      <c r="AL915" s="0" t="s">
        <v>803</v>
      </c>
      <c r="AO915" s="0" t="n">
        <v>13</v>
      </c>
      <c r="AP915" s="0" t="n">
        <v>0</v>
      </c>
      <c r="AS915" s="4" t="n">
        <f aca="false">IF(ISBLANK(AG915),"",AG915/86400000 + DATE(1970,1,1))</f>
        <v>45771.0833333333</v>
      </c>
    </row>
    <row r="916" customFormat="false" ht="104.2" hidden="false" customHeight="false" outlineLevel="0" collapsed="false">
      <c r="A916" s="0" t="s">
        <v>6999</v>
      </c>
      <c r="B916" s="0" t="s">
        <v>7000</v>
      </c>
      <c r="C916" s="0" t="s">
        <v>264</v>
      </c>
      <c r="D916" s="3" t="s">
        <v>7001</v>
      </c>
      <c r="E916" s="2" t="n">
        <v>45771.2738955671</v>
      </c>
      <c r="F916" s="2" t="n">
        <v>45881.3255427778</v>
      </c>
      <c r="G916" s="0" t="s">
        <v>106</v>
      </c>
      <c r="I916" s="0" t="s">
        <v>79</v>
      </c>
      <c r="K916" s="0" t="n">
        <v>1</v>
      </c>
      <c r="L916" s="0" t="s">
        <v>7002</v>
      </c>
      <c r="M916" s="0" t="s">
        <v>7003</v>
      </c>
      <c r="N916" s="0" t="s">
        <v>7004</v>
      </c>
      <c r="S916" s="0" t="s">
        <v>4480</v>
      </c>
      <c r="U916" s="0" t="s">
        <v>7005</v>
      </c>
      <c r="Y916" s="0" t="s">
        <v>83</v>
      </c>
      <c r="Z916" s="0" t="n">
        <v>2</v>
      </c>
      <c r="AB916" s="0" t="s">
        <v>2852</v>
      </c>
      <c r="AC916" s="0" t="s">
        <v>6801</v>
      </c>
      <c r="AD916" s="0" t="s">
        <v>7006</v>
      </c>
      <c r="AE916" s="0" t="s">
        <v>79</v>
      </c>
      <c r="AG916" s="0" t="s">
        <v>6801</v>
      </c>
      <c r="AH916" s="0" t="s">
        <v>7007</v>
      </c>
      <c r="AI916" s="0" t="s">
        <v>127</v>
      </c>
      <c r="AJ916" s="0" t="s">
        <v>5823</v>
      </c>
      <c r="AK916" s="0" t="s">
        <v>2597</v>
      </c>
      <c r="AL916" s="0" t="s">
        <v>2597</v>
      </c>
      <c r="AO916" s="0" t="n">
        <v>13</v>
      </c>
      <c r="AP916" s="0" t="n">
        <v>0</v>
      </c>
      <c r="AS916" s="4" t="n">
        <f aca="false">IF(ISBLANK(AG916),"",AG916/86400000 + DATE(1970,1,1))</f>
        <v>45775.0833333333</v>
      </c>
    </row>
    <row r="917" customFormat="false" ht="69.85" hidden="false" customHeight="false" outlineLevel="0" collapsed="false">
      <c r="A917" s="0" t="s">
        <v>7008</v>
      </c>
      <c r="B917" s="0" t="s">
        <v>7009</v>
      </c>
      <c r="C917" s="0" t="s">
        <v>264</v>
      </c>
      <c r="D917" s="3" t="s">
        <v>7010</v>
      </c>
      <c r="E917" s="2" t="n">
        <v>45770.4910308565</v>
      </c>
      <c r="F917" s="2" t="n">
        <v>45838.4721946875</v>
      </c>
      <c r="G917" s="0" t="s">
        <v>5050</v>
      </c>
      <c r="I917" s="0" t="s">
        <v>79</v>
      </c>
      <c r="K917" s="0" t="n">
        <v>0</v>
      </c>
      <c r="L917" s="0" t="s">
        <v>7011</v>
      </c>
      <c r="M917" s="0" t="s">
        <v>7012</v>
      </c>
      <c r="N917" s="0" t="s">
        <v>7013</v>
      </c>
      <c r="S917" s="0" t="s">
        <v>7014</v>
      </c>
      <c r="U917" s="0" t="s">
        <v>7005</v>
      </c>
      <c r="Y917" s="0" t="s">
        <v>83</v>
      </c>
      <c r="Z917" s="0" t="n">
        <v>5</v>
      </c>
      <c r="AC917" s="0" t="s">
        <v>7005</v>
      </c>
      <c r="AE917" s="0" t="s">
        <v>79</v>
      </c>
      <c r="AG917" s="0" t="s">
        <v>4687</v>
      </c>
      <c r="AH917" s="0" t="s">
        <v>7015</v>
      </c>
      <c r="AI917" s="0" t="s">
        <v>2588</v>
      </c>
      <c r="AJ917" s="0" t="s">
        <v>5147</v>
      </c>
      <c r="AK917" s="0" t="s">
        <v>3025</v>
      </c>
      <c r="AL917" s="0" t="s">
        <v>668</v>
      </c>
      <c r="AO917" s="0" t="n">
        <v>13</v>
      </c>
      <c r="AP917" s="0" t="n">
        <v>0</v>
      </c>
      <c r="AS917" s="4" t="n">
        <f aca="false">IF(ISBLANK(AG917),"",AG917/86400000 + DATE(1970,1,1))</f>
        <v>45790.0833333333</v>
      </c>
    </row>
    <row r="918" customFormat="false" ht="81.3" hidden="true" customHeight="false" outlineLevel="0" collapsed="false">
      <c r="A918" s="0" t="s">
        <v>7016</v>
      </c>
      <c r="B918" s="0" t="s">
        <v>7017</v>
      </c>
      <c r="C918" s="0" t="s">
        <v>54</v>
      </c>
      <c r="D918" s="3" t="s">
        <v>7018</v>
      </c>
      <c r="E918" s="2" t="n">
        <v>45770.4704302662</v>
      </c>
      <c r="F918" s="2" t="n">
        <v>45863.2906454398</v>
      </c>
      <c r="G918" s="0" t="s">
        <v>56</v>
      </c>
      <c r="K918" s="0" t="n">
        <v>1</v>
      </c>
      <c r="L918" s="0" t="s">
        <v>7019</v>
      </c>
      <c r="M918" s="0" t="s">
        <v>7020</v>
      </c>
      <c r="N918" s="0" t="s">
        <v>7021</v>
      </c>
      <c r="S918" s="0" t="s">
        <v>7022</v>
      </c>
      <c r="U918" s="0" t="s">
        <v>7005</v>
      </c>
      <c r="Z918" s="0" t="n">
        <v>5</v>
      </c>
      <c r="AB918" s="0" t="s">
        <v>4849</v>
      </c>
      <c r="AC918" s="0" t="s">
        <v>7005</v>
      </c>
      <c r="AO918" s="0" t="n">
        <v>8</v>
      </c>
    </row>
    <row r="919" customFormat="false" ht="150" hidden="false" customHeight="false" outlineLevel="0" collapsed="false">
      <c r="A919" s="0" t="s">
        <v>7023</v>
      </c>
      <c r="B919" s="0" t="s">
        <v>7024</v>
      </c>
      <c r="C919" s="0" t="s">
        <v>264</v>
      </c>
      <c r="D919" s="3" t="s">
        <v>7025</v>
      </c>
      <c r="E919" s="2" t="n">
        <v>45770.383100706</v>
      </c>
      <c r="F919" s="2" t="n">
        <v>45881.3205821875</v>
      </c>
      <c r="G919" s="0" t="s">
        <v>106</v>
      </c>
      <c r="I919" s="0" t="s">
        <v>79</v>
      </c>
      <c r="K919" s="0" t="n">
        <v>0</v>
      </c>
      <c r="L919" s="0" t="s">
        <v>7026</v>
      </c>
      <c r="M919" s="0" t="s">
        <v>7027</v>
      </c>
      <c r="N919" s="0" t="s">
        <v>7028</v>
      </c>
      <c r="S919" s="0" t="s">
        <v>7029</v>
      </c>
      <c r="U919" s="0" t="s">
        <v>7005</v>
      </c>
      <c r="Y919" s="0" t="s">
        <v>83</v>
      </c>
      <c r="Z919" s="0" t="n">
        <v>2</v>
      </c>
      <c r="AC919" s="0" t="s">
        <v>7005</v>
      </c>
      <c r="AD919" s="0" t="s">
        <v>7030</v>
      </c>
      <c r="AG919" s="0" t="s">
        <v>7005</v>
      </c>
      <c r="AH919" s="0" t="s">
        <v>7031</v>
      </c>
      <c r="AI919" s="0" t="s">
        <v>127</v>
      </c>
      <c r="AJ919" s="0" t="s">
        <v>3159</v>
      </c>
      <c r="AK919" s="0" t="s">
        <v>2275</v>
      </c>
      <c r="AL919" s="0" t="s">
        <v>2275</v>
      </c>
      <c r="AO919" s="0" t="n">
        <v>13</v>
      </c>
      <c r="AP919" s="0" t="n">
        <v>0</v>
      </c>
      <c r="AS919" s="4" t="n">
        <f aca="false">IF(ISBLANK(AG919),"",AG919/86400000 + DATE(1970,1,1))</f>
        <v>45770.0833333333</v>
      </c>
    </row>
    <row r="920" customFormat="false" ht="92.75" hidden="false" customHeight="false" outlineLevel="0" collapsed="false">
      <c r="A920" s="0" t="s">
        <v>7032</v>
      </c>
      <c r="B920" s="0" t="s">
        <v>7033</v>
      </c>
      <c r="C920" s="0" t="s">
        <v>264</v>
      </c>
      <c r="D920" s="3" t="s">
        <v>7034</v>
      </c>
      <c r="E920" s="2" t="n">
        <v>45769.3072052546</v>
      </c>
      <c r="F920" s="2" t="n">
        <v>45838.4686328704</v>
      </c>
      <c r="G920" s="0" t="s">
        <v>63</v>
      </c>
      <c r="I920" s="0" t="s">
        <v>79</v>
      </c>
      <c r="K920" s="0" t="n">
        <v>1</v>
      </c>
      <c r="L920" s="0" t="s">
        <v>7035</v>
      </c>
      <c r="M920" s="0" t="s">
        <v>7036</v>
      </c>
      <c r="N920" s="0" t="s">
        <v>7037</v>
      </c>
      <c r="S920" s="0" t="s">
        <v>7038</v>
      </c>
      <c r="T920" s="0" t="s">
        <v>7039</v>
      </c>
      <c r="Y920" s="0" t="s">
        <v>83</v>
      </c>
      <c r="Z920" s="0" t="n">
        <v>2</v>
      </c>
      <c r="AB920" s="0" t="s">
        <v>136</v>
      </c>
      <c r="AC920" s="0" t="s">
        <v>7005</v>
      </c>
      <c r="AE920" s="0" t="s">
        <v>79</v>
      </c>
      <c r="AG920" s="0" t="s">
        <v>4653</v>
      </c>
      <c r="AH920" s="0" t="s">
        <v>7040</v>
      </c>
      <c r="AI920" s="0" t="s">
        <v>3648</v>
      </c>
      <c r="AJ920" s="0" t="s">
        <v>4169</v>
      </c>
      <c r="AK920" s="0" t="s">
        <v>7041</v>
      </c>
      <c r="AL920" s="0" t="s">
        <v>669</v>
      </c>
      <c r="AO920" s="0" t="n">
        <v>13</v>
      </c>
      <c r="AP920" s="0" t="n">
        <v>0</v>
      </c>
      <c r="AS920" s="4" t="n">
        <f aca="false">IF(ISBLANK(AG920),"",AG920/86400000 + DATE(1970,1,1))</f>
        <v>45812.0833333333</v>
      </c>
    </row>
    <row r="921" customFormat="false" ht="15" hidden="true" customHeight="false" outlineLevel="0" collapsed="false">
      <c r="A921" s="0" t="s">
        <v>7042</v>
      </c>
      <c r="B921" s="0" t="s">
        <v>7043</v>
      </c>
      <c r="C921" s="0" t="s">
        <v>54</v>
      </c>
      <c r="E921" s="2" t="n">
        <v>45765.5389265278</v>
      </c>
      <c r="F921" s="2" t="n">
        <v>45833.0835262847</v>
      </c>
      <c r="G921" s="0" t="s">
        <v>63</v>
      </c>
      <c r="I921" s="0" t="s">
        <v>79</v>
      </c>
      <c r="K921" s="0" t="n">
        <v>1</v>
      </c>
      <c r="L921" s="0" t="s">
        <v>7044</v>
      </c>
      <c r="M921" s="0" t="s">
        <v>7045</v>
      </c>
      <c r="N921" s="0" t="s">
        <v>7046</v>
      </c>
      <c r="S921" s="0" t="s">
        <v>7047</v>
      </c>
      <c r="Y921" s="0" t="s">
        <v>83</v>
      </c>
      <c r="AB921" s="0" t="s">
        <v>1477</v>
      </c>
      <c r="AC921" s="0" t="s">
        <v>7048</v>
      </c>
      <c r="AG921" s="0" t="s">
        <v>4333</v>
      </c>
      <c r="AH921" s="0" t="s">
        <v>7049</v>
      </c>
      <c r="AI921" s="0" t="s">
        <v>3513</v>
      </c>
      <c r="AO921" s="0" t="n">
        <v>6</v>
      </c>
    </row>
    <row r="922" customFormat="false" ht="15" hidden="true" customHeight="false" outlineLevel="0" collapsed="false">
      <c r="A922" s="0" t="s">
        <v>7050</v>
      </c>
      <c r="B922" s="0" t="s">
        <v>7051</v>
      </c>
      <c r="C922" s="0" t="s">
        <v>54</v>
      </c>
      <c r="E922" s="2" t="n">
        <v>45765.521176875</v>
      </c>
      <c r="F922" s="2" t="n">
        <v>45820.5783593982</v>
      </c>
      <c r="G922" s="0" t="s">
        <v>106</v>
      </c>
      <c r="K922" s="0" t="n">
        <v>1</v>
      </c>
      <c r="L922" s="0" t="s">
        <v>7052</v>
      </c>
      <c r="M922" s="0" t="s">
        <v>7053</v>
      </c>
      <c r="N922" s="0" t="s">
        <v>7054</v>
      </c>
      <c r="S922" s="0" t="s">
        <v>7055</v>
      </c>
      <c r="T922" s="0" t="s">
        <v>7056</v>
      </c>
      <c r="Z922" s="0" t="n">
        <v>4</v>
      </c>
      <c r="AB922" s="0" t="s">
        <v>1477</v>
      </c>
      <c r="AC922" s="0" t="s">
        <v>7005</v>
      </c>
      <c r="AF922" s="0" t="s">
        <v>6263</v>
      </c>
      <c r="AO922" s="0" t="n">
        <v>4</v>
      </c>
    </row>
    <row r="923" customFormat="false" ht="35.5" hidden="true" customHeight="false" outlineLevel="0" collapsed="false">
      <c r="A923" s="0" t="s">
        <v>7057</v>
      </c>
      <c r="B923" s="0" t="s">
        <v>7058</v>
      </c>
      <c r="C923" s="0" t="s">
        <v>54</v>
      </c>
      <c r="D923" s="3" t="s">
        <v>7059</v>
      </c>
      <c r="E923" s="2" t="n">
        <v>45765.4508440278</v>
      </c>
      <c r="F923" s="2" t="n">
        <v>45817.2786908796</v>
      </c>
      <c r="G923" s="0" t="s">
        <v>63</v>
      </c>
      <c r="I923" s="0" t="s">
        <v>79</v>
      </c>
      <c r="K923" s="0" t="n">
        <v>1</v>
      </c>
      <c r="L923" s="0" t="s">
        <v>7060</v>
      </c>
      <c r="M923" s="0" t="s">
        <v>7061</v>
      </c>
      <c r="N923" s="0" t="s">
        <v>7062</v>
      </c>
      <c r="S923" s="0" t="s">
        <v>7063</v>
      </c>
      <c r="T923" s="0" t="s">
        <v>7064</v>
      </c>
      <c r="Y923" s="0" t="s">
        <v>83</v>
      </c>
      <c r="AB923" s="0" t="s">
        <v>891</v>
      </c>
      <c r="AC923" s="0" t="s">
        <v>7005</v>
      </c>
      <c r="AG923" s="0" t="s">
        <v>6874</v>
      </c>
      <c r="AH923" s="0" t="s">
        <v>7065</v>
      </c>
      <c r="AI923" s="0" t="s">
        <v>189</v>
      </c>
      <c r="AO923" s="0" t="n">
        <v>6</v>
      </c>
    </row>
    <row r="924" customFormat="false" ht="81.3" hidden="true" customHeight="false" outlineLevel="0" collapsed="false">
      <c r="A924" s="0" t="s">
        <v>7066</v>
      </c>
      <c r="B924" s="0" t="s">
        <v>7067</v>
      </c>
      <c r="C924" s="0" t="s">
        <v>54</v>
      </c>
      <c r="D924" s="3" t="s">
        <v>7068</v>
      </c>
      <c r="E924" s="2" t="n">
        <v>45764.4595093056</v>
      </c>
      <c r="F924" s="2" t="n">
        <v>45877.5634314931</v>
      </c>
      <c r="G924" s="0" t="s">
        <v>106</v>
      </c>
      <c r="I924" s="0" t="s">
        <v>79</v>
      </c>
      <c r="K924" s="0" t="n">
        <v>1</v>
      </c>
      <c r="L924" s="0" t="s">
        <v>7069</v>
      </c>
      <c r="M924" s="0" t="s">
        <v>7070</v>
      </c>
      <c r="N924" s="0" t="s">
        <v>7071</v>
      </c>
      <c r="S924" s="0" t="s">
        <v>7072</v>
      </c>
      <c r="Y924" s="0" t="s">
        <v>83</v>
      </c>
      <c r="AB924" s="0" t="s">
        <v>3160</v>
      </c>
      <c r="AC924" s="0" t="s">
        <v>7005</v>
      </c>
      <c r="AG924" s="0" t="s">
        <v>693</v>
      </c>
      <c r="AH924" s="0" t="s">
        <v>7073</v>
      </c>
      <c r="AI924" s="0" t="s">
        <v>7074</v>
      </c>
      <c r="AO924" s="0" t="n">
        <v>8</v>
      </c>
    </row>
    <row r="925" customFormat="false" ht="15" hidden="true" customHeight="false" outlineLevel="0" collapsed="false">
      <c r="A925" s="0" t="s">
        <v>7075</v>
      </c>
      <c r="B925" s="0" t="s">
        <v>7076</v>
      </c>
      <c r="C925" s="0" t="s">
        <v>54</v>
      </c>
      <c r="E925" s="2" t="n">
        <v>45763.5259757523</v>
      </c>
      <c r="F925" s="2" t="n">
        <v>45876.485531713</v>
      </c>
      <c r="G925" s="0" t="s">
        <v>106</v>
      </c>
      <c r="K925" s="0" t="n">
        <v>0</v>
      </c>
      <c r="L925" s="0" t="s">
        <v>7077</v>
      </c>
      <c r="M925" s="0" t="s">
        <v>7078</v>
      </c>
      <c r="N925" s="0" t="s">
        <v>7079</v>
      </c>
      <c r="S925" s="0" t="s">
        <v>7080</v>
      </c>
      <c r="T925" s="0" t="s">
        <v>7081</v>
      </c>
      <c r="U925" s="0" t="s">
        <v>7082</v>
      </c>
      <c r="Z925" s="0" t="n">
        <v>3</v>
      </c>
      <c r="AC925" s="0" t="s">
        <v>7083</v>
      </c>
      <c r="AO925" s="0" t="n">
        <v>4</v>
      </c>
    </row>
    <row r="926" customFormat="false" ht="15" hidden="true" customHeight="false" outlineLevel="0" collapsed="false">
      <c r="A926" s="0" t="s">
        <v>7084</v>
      </c>
      <c r="B926" s="0" t="s">
        <v>7085</v>
      </c>
      <c r="C926" s="0" t="s">
        <v>54</v>
      </c>
      <c r="E926" s="2" t="n">
        <v>45763.5213619907</v>
      </c>
      <c r="F926" s="2" t="n">
        <v>45818.2951359028</v>
      </c>
      <c r="G926" s="0" t="s">
        <v>106</v>
      </c>
      <c r="K926" s="0" t="n">
        <v>0</v>
      </c>
      <c r="L926" s="0" t="s">
        <v>7086</v>
      </c>
      <c r="M926" s="0" t="s">
        <v>7087</v>
      </c>
      <c r="N926" s="0" t="s">
        <v>7088</v>
      </c>
      <c r="S926" s="0" t="s">
        <v>7089</v>
      </c>
      <c r="U926" s="0" t="s">
        <v>7082</v>
      </c>
      <c r="Z926" s="0" t="n">
        <v>2</v>
      </c>
      <c r="AC926" s="0" t="s">
        <v>7082</v>
      </c>
      <c r="AO926" s="0" t="n">
        <v>4</v>
      </c>
    </row>
    <row r="927" customFormat="false" ht="46.95" hidden="true" customHeight="false" outlineLevel="0" collapsed="false">
      <c r="A927" s="0" t="s">
        <v>7090</v>
      </c>
      <c r="B927" s="0" t="s">
        <v>7091</v>
      </c>
      <c r="C927" s="0" t="s">
        <v>54</v>
      </c>
      <c r="D927" s="3" t="s">
        <v>7092</v>
      </c>
      <c r="E927" s="2" t="n">
        <v>45763.5170028704</v>
      </c>
      <c r="F927" s="2" t="n">
        <v>45875.5362451273</v>
      </c>
      <c r="G927" s="0" t="s">
        <v>63</v>
      </c>
      <c r="I927" s="0" t="s">
        <v>79</v>
      </c>
      <c r="K927" s="0" t="n">
        <v>0</v>
      </c>
      <c r="L927" s="0" t="s">
        <v>7093</v>
      </c>
      <c r="M927" s="0" t="s">
        <v>7094</v>
      </c>
      <c r="N927" s="0" t="s">
        <v>7095</v>
      </c>
      <c r="S927" s="0" t="s">
        <v>7096</v>
      </c>
      <c r="Y927" s="0" t="s">
        <v>83</v>
      </c>
      <c r="AC927" s="0" t="s">
        <v>7082</v>
      </c>
      <c r="AG927" s="0" t="s">
        <v>7097</v>
      </c>
      <c r="AH927" s="0" t="s">
        <v>7098</v>
      </c>
      <c r="AI927" s="0" t="s">
        <v>641</v>
      </c>
      <c r="AO927" s="0" t="n">
        <v>8</v>
      </c>
    </row>
    <row r="928" customFormat="false" ht="15" hidden="true" customHeight="false" outlineLevel="0" collapsed="false">
      <c r="A928" s="0" t="s">
        <v>7099</v>
      </c>
      <c r="B928" s="0" t="s">
        <v>7100</v>
      </c>
      <c r="C928" s="0" t="s">
        <v>54</v>
      </c>
      <c r="E928" s="2" t="n">
        <v>45763.4777752315</v>
      </c>
      <c r="F928" s="2" t="n">
        <v>45777.0856366551</v>
      </c>
      <c r="G928" s="0" t="s">
        <v>63</v>
      </c>
      <c r="K928" s="0" t="n">
        <v>0</v>
      </c>
      <c r="L928" s="0" t="s">
        <v>7101</v>
      </c>
      <c r="M928" s="0" t="s">
        <v>7102</v>
      </c>
      <c r="N928" s="0" t="s">
        <v>7103</v>
      </c>
      <c r="S928" s="0" t="s">
        <v>7104</v>
      </c>
      <c r="AC928" s="0" t="s">
        <v>6801</v>
      </c>
      <c r="AO928" s="0" t="n">
        <v>4</v>
      </c>
    </row>
    <row r="929" customFormat="false" ht="15" hidden="true" customHeight="false" outlineLevel="0" collapsed="false">
      <c r="A929" s="0" t="s">
        <v>7105</v>
      </c>
      <c r="B929" s="0" t="s">
        <v>7106</v>
      </c>
      <c r="C929" s="0" t="s">
        <v>54</v>
      </c>
      <c r="E929" s="2" t="n">
        <v>45763.4704357292</v>
      </c>
      <c r="F929" s="2" t="n">
        <v>45772.0848436921</v>
      </c>
      <c r="G929" s="0" t="s">
        <v>63</v>
      </c>
      <c r="K929" s="0" t="n">
        <v>0</v>
      </c>
      <c r="L929" s="0" t="s">
        <v>7107</v>
      </c>
      <c r="M929" s="0" t="s">
        <v>7108</v>
      </c>
      <c r="N929" s="0" t="s">
        <v>7109</v>
      </c>
      <c r="S929" s="0" t="s">
        <v>7110</v>
      </c>
      <c r="AC929" s="0" t="s">
        <v>7005</v>
      </c>
      <c r="AO929" s="0" t="n">
        <v>4</v>
      </c>
    </row>
    <row r="930" customFormat="false" ht="15" hidden="true" customHeight="false" outlineLevel="0" collapsed="false">
      <c r="A930" s="0" t="s">
        <v>7111</v>
      </c>
      <c r="B930" s="0" t="s">
        <v>7112</v>
      </c>
      <c r="C930" s="0" t="s">
        <v>54</v>
      </c>
      <c r="D930" s="0" t="s">
        <v>7113</v>
      </c>
      <c r="E930" s="2" t="n">
        <v>45763.4355301273</v>
      </c>
      <c r="F930" s="2" t="n">
        <v>45819.4930699421</v>
      </c>
      <c r="G930" s="0" t="s">
        <v>106</v>
      </c>
      <c r="K930" s="0" t="n">
        <v>1</v>
      </c>
      <c r="L930" s="0" t="s">
        <v>7114</v>
      </c>
      <c r="M930" s="0" t="s">
        <v>7115</v>
      </c>
      <c r="N930" s="0" t="s">
        <v>7116</v>
      </c>
      <c r="S930" s="0" t="s">
        <v>7117</v>
      </c>
      <c r="T930" s="0" t="s">
        <v>7118</v>
      </c>
      <c r="U930" s="0" t="s">
        <v>7082</v>
      </c>
      <c r="Z930" s="0" t="n">
        <v>8</v>
      </c>
      <c r="AB930" s="0" t="s">
        <v>1477</v>
      </c>
      <c r="AC930" s="0" t="s">
        <v>7082</v>
      </c>
      <c r="AO930" s="0" t="n">
        <v>4</v>
      </c>
    </row>
    <row r="931" customFormat="false" ht="115.65" hidden="false" customHeight="false" outlineLevel="0" collapsed="false">
      <c r="A931" s="0" t="s">
        <v>7119</v>
      </c>
      <c r="B931" s="0" t="s">
        <v>7120</v>
      </c>
      <c r="C931" s="0" t="s">
        <v>264</v>
      </c>
      <c r="D931" s="3" t="s">
        <v>7121</v>
      </c>
      <c r="E931" s="2" t="n">
        <v>45763.4142331945</v>
      </c>
      <c r="F931" s="2" t="n">
        <v>45880.3514929167</v>
      </c>
      <c r="G931" s="0" t="s">
        <v>63</v>
      </c>
      <c r="I931" s="0" t="s">
        <v>79</v>
      </c>
      <c r="K931" s="0" t="n">
        <v>0</v>
      </c>
      <c r="L931" s="0" t="s">
        <v>7122</v>
      </c>
      <c r="M931" s="0" t="s">
        <v>7123</v>
      </c>
      <c r="S931" s="0" t="s">
        <v>7124</v>
      </c>
      <c r="Y931" s="0" t="s">
        <v>83</v>
      </c>
      <c r="AC931" s="0" t="s">
        <v>7082</v>
      </c>
      <c r="AD931" s="0" t="s">
        <v>7125</v>
      </c>
      <c r="AE931" s="0" t="s">
        <v>79</v>
      </c>
      <c r="AG931" s="0" t="s">
        <v>7097</v>
      </c>
      <c r="AH931" s="0" t="s">
        <v>7126</v>
      </c>
      <c r="AI931" s="0" t="s">
        <v>641</v>
      </c>
      <c r="AJ931" s="0" t="s">
        <v>5823</v>
      </c>
      <c r="AK931" s="0" t="s">
        <v>2579</v>
      </c>
      <c r="AL931" s="0" t="s">
        <v>1536</v>
      </c>
      <c r="AO931" s="0" t="n">
        <v>13</v>
      </c>
      <c r="AP931" s="0" t="n">
        <v>0</v>
      </c>
      <c r="AS931" s="4" t="n">
        <f aca="false">IF(ISBLANK(AG931),"",AG931/86400000 + DATE(1970,1,1))</f>
        <v>45769.0833333333</v>
      </c>
    </row>
    <row r="932" customFormat="false" ht="58.4" hidden="false" customHeight="false" outlineLevel="0" collapsed="false">
      <c r="A932" s="0" t="s">
        <v>7127</v>
      </c>
      <c r="B932" s="0" t="s">
        <v>7128</v>
      </c>
      <c r="C932" s="0" t="s">
        <v>264</v>
      </c>
      <c r="D932" s="3" t="s">
        <v>7129</v>
      </c>
      <c r="E932" s="2" t="n">
        <v>45763.3788945255</v>
      </c>
      <c r="F932" s="2" t="n">
        <v>45838.473085544</v>
      </c>
      <c r="G932" s="0" t="s">
        <v>63</v>
      </c>
      <c r="I932" s="0" t="s">
        <v>79</v>
      </c>
      <c r="K932" s="0" t="n">
        <v>0</v>
      </c>
      <c r="L932" s="0" t="s">
        <v>7130</v>
      </c>
      <c r="M932" s="0" t="s">
        <v>7131</v>
      </c>
      <c r="N932" s="0" t="s">
        <v>7132</v>
      </c>
      <c r="S932" s="0" t="s">
        <v>7133</v>
      </c>
      <c r="Y932" s="0" t="s">
        <v>83</v>
      </c>
      <c r="AC932" s="0" t="s">
        <v>7082</v>
      </c>
      <c r="AD932" s="0" t="s">
        <v>7134</v>
      </c>
      <c r="AE932" s="0" t="s">
        <v>79</v>
      </c>
      <c r="AG932" s="0" t="s">
        <v>6399</v>
      </c>
      <c r="AH932" s="0" t="s">
        <v>7135</v>
      </c>
      <c r="AI932" s="0" t="s">
        <v>1308</v>
      </c>
      <c r="AJ932" s="0" t="s">
        <v>5823</v>
      </c>
      <c r="AK932" s="0" t="s">
        <v>2579</v>
      </c>
      <c r="AL932" s="0" t="s">
        <v>871</v>
      </c>
      <c r="AO932" s="0" t="n">
        <v>13</v>
      </c>
      <c r="AP932" s="0" t="n">
        <v>0</v>
      </c>
      <c r="AS932" s="4" t="n">
        <f aca="false">IF(ISBLANK(AG932),"",AG932/86400000 + DATE(1970,1,1))</f>
        <v>45785.0833333333</v>
      </c>
    </row>
    <row r="933" customFormat="false" ht="58.4" hidden="false" customHeight="false" outlineLevel="0" collapsed="false">
      <c r="A933" s="0" t="s">
        <v>7136</v>
      </c>
      <c r="B933" s="0" t="s">
        <v>7137</v>
      </c>
      <c r="C933" s="0" t="s">
        <v>264</v>
      </c>
      <c r="D933" s="3" t="s">
        <v>7138</v>
      </c>
      <c r="E933" s="2" t="n">
        <v>45762.5513299306</v>
      </c>
      <c r="F933" s="2" t="n">
        <v>45880.5326686343</v>
      </c>
      <c r="G933" s="0" t="s">
        <v>56</v>
      </c>
      <c r="I933" s="0" t="s">
        <v>79</v>
      </c>
      <c r="K933" s="0" t="n">
        <v>0</v>
      </c>
      <c r="L933" s="0" t="s">
        <v>7139</v>
      </c>
      <c r="M933" s="0" t="s">
        <v>7140</v>
      </c>
      <c r="N933" s="0" t="s">
        <v>7141</v>
      </c>
      <c r="S933" s="0" t="s">
        <v>7142</v>
      </c>
      <c r="U933" s="0" t="s">
        <v>7143</v>
      </c>
      <c r="Y933" s="0" t="s">
        <v>83</v>
      </c>
      <c r="Z933" s="0" t="n">
        <v>2</v>
      </c>
      <c r="AC933" s="0" t="s">
        <v>6801</v>
      </c>
      <c r="AD933" s="0" t="s">
        <v>7144</v>
      </c>
      <c r="AG933" s="0" t="s">
        <v>5618</v>
      </c>
      <c r="AH933" s="0" t="s">
        <v>7145</v>
      </c>
      <c r="AI933" s="0" t="s">
        <v>1308</v>
      </c>
      <c r="AJ933" s="0" t="s">
        <v>784</v>
      </c>
      <c r="AK933" s="0" t="s">
        <v>7146</v>
      </c>
      <c r="AL933" s="0" t="s">
        <v>6757</v>
      </c>
      <c r="AO933" s="0" t="n">
        <v>13</v>
      </c>
      <c r="AP933" s="0" t="n">
        <v>2</v>
      </c>
      <c r="AS933" s="4" t="n">
        <f aca="false">IF(ISBLANK(AG933),"",AG933/86400000 + DATE(1970,1,1))</f>
        <v>45797.0833333333</v>
      </c>
    </row>
    <row r="934" customFormat="false" ht="15" hidden="true" customHeight="false" outlineLevel="0" collapsed="false">
      <c r="A934" s="0" t="s">
        <v>7147</v>
      </c>
      <c r="B934" s="0" t="s">
        <v>7148</v>
      </c>
      <c r="C934" s="0" t="s">
        <v>54</v>
      </c>
      <c r="E934" s="2" t="n">
        <v>45762.5150541898</v>
      </c>
      <c r="F934" s="2" t="n">
        <v>45819.0836090278</v>
      </c>
      <c r="G934" s="0" t="s">
        <v>63</v>
      </c>
      <c r="K934" s="0" t="n">
        <v>1</v>
      </c>
      <c r="L934" s="0" t="s">
        <v>7149</v>
      </c>
      <c r="M934" s="0" t="s">
        <v>7150</v>
      </c>
      <c r="N934" s="0" t="s">
        <v>7151</v>
      </c>
      <c r="S934" s="0" t="s">
        <v>7152</v>
      </c>
      <c r="AB934" s="0" t="s">
        <v>891</v>
      </c>
      <c r="AC934" s="0" t="s">
        <v>4427</v>
      </c>
      <c r="AF934" s="0" t="s">
        <v>7153</v>
      </c>
      <c r="AO934" s="0" t="n">
        <v>4</v>
      </c>
    </row>
    <row r="935" customFormat="false" ht="92.75" hidden="false" customHeight="false" outlineLevel="0" collapsed="false">
      <c r="A935" s="0" t="s">
        <v>7154</v>
      </c>
      <c r="B935" s="0" t="s">
        <v>7155</v>
      </c>
      <c r="C935" s="0" t="s">
        <v>264</v>
      </c>
      <c r="D935" s="3" t="s">
        <v>7156</v>
      </c>
      <c r="E935" s="2" t="n">
        <v>45762.5134547222</v>
      </c>
      <c r="F935" s="2" t="n">
        <v>45838.4685741551</v>
      </c>
      <c r="G935" s="0" t="s">
        <v>56</v>
      </c>
      <c r="I935" s="0" t="s">
        <v>79</v>
      </c>
      <c r="K935" s="0" t="n">
        <v>1</v>
      </c>
      <c r="L935" s="0" t="s">
        <v>7157</v>
      </c>
      <c r="M935" s="0" t="s">
        <v>7158</v>
      </c>
      <c r="N935" s="0" t="s">
        <v>7159</v>
      </c>
      <c r="S935" s="0" t="s">
        <v>7160</v>
      </c>
      <c r="T935" s="0" t="s">
        <v>7161</v>
      </c>
      <c r="Y935" s="0" t="s">
        <v>83</v>
      </c>
      <c r="Z935" s="0" t="n">
        <v>4</v>
      </c>
      <c r="AB935" s="0" t="s">
        <v>136</v>
      </c>
      <c r="AC935" s="0" t="s">
        <v>7083</v>
      </c>
      <c r="AD935" s="0" t="s">
        <v>7162</v>
      </c>
      <c r="AE935" s="0" t="s">
        <v>79</v>
      </c>
      <c r="AG935" s="0" t="s">
        <v>7163</v>
      </c>
      <c r="AH935" s="0" t="s">
        <v>7164</v>
      </c>
      <c r="AI935" s="0" t="s">
        <v>85</v>
      </c>
      <c r="AJ935" s="0" t="s">
        <v>5147</v>
      </c>
      <c r="AK935" s="0" t="s">
        <v>6450</v>
      </c>
      <c r="AL935" s="0" t="s">
        <v>3857</v>
      </c>
      <c r="AO935" s="0" t="n">
        <v>13</v>
      </c>
      <c r="AP935" s="0" t="n">
        <v>0</v>
      </c>
      <c r="AS935" s="4" t="n">
        <f aca="false">IF(ISBLANK(AG935),"",AG935/86400000 + DATE(1970,1,1))</f>
        <v>45765.0833333333</v>
      </c>
    </row>
    <row r="936" customFormat="false" ht="15" hidden="true" customHeight="false" outlineLevel="0" collapsed="false">
      <c r="A936" s="0" t="s">
        <v>7165</v>
      </c>
      <c r="B936" s="0" t="s">
        <v>7166</v>
      </c>
      <c r="C936" s="0" t="s">
        <v>54</v>
      </c>
      <c r="E936" s="2" t="n">
        <v>45762.4890842593</v>
      </c>
      <c r="F936" s="2" t="n">
        <v>45764.0847285764</v>
      </c>
      <c r="G936" s="0" t="s">
        <v>63</v>
      </c>
      <c r="K936" s="0" t="n">
        <v>0</v>
      </c>
      <c r="L936" s="0" t="s">
        <v>7167</v>
      </c>
      <c r="M936" s="0" t="s">
        <v>7168</v>
      </c>
      <c r="N936" s="0" t="s">
        <v>7169</v>
      </c>
      <c r="S936" s="0" t="s">
        <v>7170</v>
      </c>
      <c r="AC936" s="0" t="s">
        <v>7143</v>
      </c>
      <c r="AO936" s="0" t="n">
        <v>4</v>
      </c>
    </row>
    <row r="937" customFormat="false" ht="58.4" hidden="false" customHeight="false" outlineLevel="0" collapsed="false">
      <c r="A937" s="0" t="s">
        <v>7171</v>
      </c>
      <c r="B937" s="0" t="s">
        <v>7172</v>
      </c>
      <c r="C937" s="0" t="s">
        <v>264</v>
      </c>
      <c r="D937" s="3" t="s">
        <v>7173</v>
      </c>
      <c r="E937" s="2" t="n">
        <v>45762.4562032407</v>
      </c>
      <c r="F937" s="2" t="n">
        <v>45838.4738710764</v>
      </c>
      <c r="G937" s="0" t="s">
        <v>56</v>
      </c>
      <c r="I937" s="0" t="s">
        <v>79</v>
      </c>
      <c r="K937" s="0" t="n">
        <v>0</v>
      </c>
      <c r="L937" s="0" t="s">
        <v>7174</v>
      </c>
      <c r="M937" s="0" t="s">
        <v>7175</v>
      </c>
      <c r="N937" s="0" t="s">
        <v>7176</v>
      </c>
      <c r="S937" s="0" t="s">
        <v>7177</v>
      </c>
      <c r="U937" s="0" t="s">
        <v>7143</v>
      </c>
      <c r="Y937" s="0" t="s">
        <v>83</v>
      </c>
      <c r="Z937" s="0" t="n">
        <v>2</v>
      </c>
      <c r="AC937" s="0" t="s">
        <v>7143</v>
      </c>
      <c r="AE937" s="0" t="s">
        <v>79</v>
      </c>
      <c r="AG937" s="0" t="s">
        <v>4254</v>
      </c>
      <c r="AH937" s="0" t="s">
        <v>7178</v>
      </c>
      <c r="AI937" s="0" t="s">
        <v>5492</v>
      </c>
      <c r="AJ937" s="0" t="s">
        <v>3847</v>
      </c>
      <c r="AK937" s="0" t="s">
        <v>5063</v>
      </c>
      <c r="AL937" s="0" t="s">
        <v>668</v>
      </c>
      <c r="AO937" s="0" t="n">
        <v>13</v>
      </c>
      <c r="AP937" s="0" t="n">
        <v>0</v>
      </c>
      <c r="AS937" s="4" t="n">
        <f aca="false">IF(ISBLANK(AG937),"",AG937/86400000 + DATE(1970,1,1))</f>
        <v>45820.0833333333</v>
      </c>
    </row>
    <row r="938" customFormat="false" ht="15" hidden="true" customHeight="false" outlineLevel="0" collapsed="false">
      <c r="A938" s="0" t="s">
        <v>7179</v>
      </c>
      <c r="B938" s="0" t="s">
        <v>7180</v>
      </c>
      <c r="C938" s="0" t="s">
        <v>54</v>
      </c>
      <c r="E938" s="2" t="n">
        <v>45762.3608330903</v>
      </c>
      <c r="F938" s="2" t="n">
        <v>45764.0850595602</v>
      </c>
      <c r="G938" s="0" t="s">
        <v>63</v>
      </c>
      <c r="K938" s="0" t="n">
        <v>0</v>
      </c>
      <c r="L938" s="0" t="s">
        <v>7181</v>
      </c>
      <c r="M938" s="0" t="s">
        <v>7182</v>
      </c>
      <c r="N938" s="0" t="s">
        <v>7183</v>
      </c>
      <c r="S938" s="0" t="s">
        <v>7184</v>
      </c>
      <c r="AC938" s="0" t="s">
        <v>7143</v>
      </c>
      <c r="AO938" s="0" t="n">
        <v>4</v>
      </c>
    </row>
    <row r="939" customFormat="false" ht="15" hidden="true" customHeight="false" outlineLevel="0" collapsed="false">
      <c r="A939" s="0" t="s">
        <v>7185</v>
      </c>
      <c r="B939" s="0" t="s">
        <v>7186</v>
      </c>
      <c r="C939" s="0" t="s">
        <v>54</v>
      </c>
      <c r="E939" s="2" t="n">
        <v>45762.3383314931</v>
      </c>
      <c r="F939" s="2" t="n">
        <v>45764.0843528241</v>
      </c>
      <c r="G939" s="0" t="s">
        <v>63</v>
      </c>
      <c r="K939" s="0" t="n">
        <v>0</v>
      </c>
      <c r="L939" s="0" t="s">
        <v>7187</v>
      </c>
      <c r="M939" s="0" t="s">
        <v>7188</v>
      </c>
      <c r="N939" s="0" t="s">
        <v>7189</v>
      </c>
      <c r="S939" s="0" t="s">
        <v>7190</v>
      </c>
      <c r="AC939" s="0" t="s">
        <v>7143</v>
      </c>
      <c r="AO939" s="0" t="n">
        <v>4</v>
      </c>
    </row>
    <row r="940" customFormat="false" ht="15" hidden="true" customHeight="false" outlineLevel="0" collapsed="false">
      <c r="A940" s="0" t="s">
        <v>7191</v>
      </c>
      <c r="B940" s="0" t="s">
        <v>7192</v>
      </c>
      <c r="C940" s="0" t="s">
        <v>54</v>
      </c>
      <c r="E940" s="2" t="n">
        <v>45762.3358141667</v>
      </c>
      <c r="F940" s="2" t="n">
        <v>45818.2925847338</v>
      </c>
      <c r="G940" s="0" t="s">
        <v>106</v>
      </c>
      <c r="K940" s="0" t="n">
        <v>1</v>
      </c>
      <c r="L940" s="0" t="s">
        <v>7193</v>
      </c>
      <c r="M940" s="0" t="s">
        <v>7194</v>
      </c>
      <c r="N940" s="0" t="s">
        <v>7195</v>
      </c>
      <c r="S940" s="0" t="s">
        <v>7196</v>
      </c>
      <c r="T940" s="0" t="s">
        <v>7197</v>
      </c>
      <c r="U940" s="0" t="s">
        <v>7143</v>
      </c>
      <c r="Z940" s="0" t="n">
        <v>2</v>
      </c>
      <c r="AB940" s="0" t="s">
        <v>136</v>
      </c>
      <c r="AC940" s="0" t="s">
        <v>7143</v>
      </c>
      <c r="AO940" s="0" t="n">
        <v>4</v>
      </c>
    </row>
    <row r="941" customFormat="false" ht="92.75" hidden="false" customHeight="false" outlineLevel="0" collapsed="false">
      <c r="A941" s="0" t="s">
        <v>7198</v>
      </c>
      <c r="B941" s="0" t="s">
        <v>7199</v>
      </c>
      <c r="C941" s="0" t="s">
        <v>264</v>
      </c>
      <c r="D941" s="3" t="s">
        <v>7200</v>
      </c>
      <c r="E941" s="2" t="n">
        <v>45762.3215366782</v>
      </c>
      <c r="F941" s="2" t="n">
        <v>45838.4751294792</v>
      </c>
      <c r="G941" s="0" t="s">
        <v>5050</v>
      </c>
      <c r="I941" s="0" t="s">
        <v>79</v>
      </c>
      <c r="K941" s="0" t="n">
        <v>0</v>
      </c>
      <c r="L941" s="0" t="s">
        <v>7201</v>
      </c>
      <c r="M941" s="0" t="s">
        <v>7202</v>
      </c>
      <c r="N941" s="0" t="s">
        <v>7203</v>
      </c>
      <c r="S941" s="0" t="s">
        <v>7204</v>
      </c>
      <c r="U941" s="0" t="s">
        <v>7143</v>
      </c>
      <c r="Y941" s="0" t="s">
        <v>83</v>
      </c>
      <c r="Z941" s="0" t="n">
        <v>1</v>
      </c>
      <c r="AC941" s="0" t="s">
        <v>7143</v>
      </c>
      <c r="AD941" s="0" t="s">
        <v>7205</v>
      </c>
      <c r="AE941" s="0" t="s">
        <v>79</v>
      </c>
      <c r="AG941" s="0" t="s">
        <v>6983</v>
      </c>
      <c r="AH941" s="0" t="s">
        <v>7206</v>
      </c>
      <c r="AI941" s="0" t="s">
        <v>709</v>
      </c>
      <c r="AJ941" s="0" t="s">
        <v>6329</v>
      </c>
      <c r="AK941" s="0" t="s">
        <v>3225</v>
      </c>
      <c r="AL941" s="0" t="s">
        <v>803</v>
      </c>
      <c r="AO941" s="0" t="n">
        <v>13</v>
      </c>
      <c r="AP941" s="0" t="n">
        <v>0</v>
      </c>
      <c r="AS941" s="4" t="n">
        <f aca="false">IF(ISBLANK(AG941),"",AG941/86400000 + DATE(1970,1,1))</f>
        <v>45771.0833333333</v>
      </c>
    </row>
    <row r="942" customFormat="false" ht="15" hidden="true" customHeight="false" outlineLevel="0" collapsed="false">
      <c r="A942" s="0" t="s">
        <v>7207</v>
      </c>
      <c r="B942" s="0" t="s">
        <v>7208</v>
      </c>
      <c r="C942" s="0" t="s">
        <v>54</v>
      </c>
      <c r="D942" s="0" t="s">
        <v>7209</v>
      </c>
      <c r="E942" s="2" t="n">
        <v>45761.5262410185</v>
      </c>
      <c r="F942" s="2" t="n">
        <v>45812.0833748495</v>
      </c>
      <c r="G942" s="0" t="s">
        <v>56</v>
      </c>
      <c r="I942" s="0" t="s">
        <v>79</v>
      </c>
      <c r="K942" s="0" t="n">
        <v>0</v>
      </c>
      <c r="L942" s="0" t="s">
        <v>7210</v>
      </c>
      <c r="M942" s="0" t="s">
        <v>7211</v>
      </c>
      <c r="N942" s="0" t="s">
        <v>7212</v>
      </c>
      <c r="S942" s="0" t="s">
        <v>7213</v>
      </c>
      <c r="T942" s="0" t="s">
        <v>7214</v>
      </c>
      <c r="U942" s="0" t="s">
        <v>7215</v>
      </c>
      <c r="Y942" s="0" t="s">
        <v>83</v>
      </c>
      <c r="Z942" s="0" t="n">
        <v>2</v>
      </c>
      <c r="AC942" s="0" t="s">
        <v>7215</v>
      </c>
      <c r="AG942" s="0" t="s">
        <v>3159</v>
      </c>
      <c r="AH942" s="0" t="s">
        <v>7216</v>
      </c>
      <c r="AI942" s="0" t="s">
        <v>3270</v>
      </c>
      <c r="AO942" s="0" t="n">
        <v>6</v>
      </c>
    </row>
    <row r="943" customFormat="false" ht="92.75" hidden="false" customHeight="false" outlineLevel="0" collapsed="false">
      <c r="A943" s="0" t="s">
        <v>7217</v>
      </c>
      <c r="B943" s="0" t="s">
        <v>7218</v>
      </c>
      <c r="C943" s="0" t="s">
        <v>264</v>
      </c>
      <c r="D943" s="3" t="s">
        <v>7219</v>
      </c>
      <c r="E943" s="2" t="n">
        <v>45761.4920288542</v>
      </c>
      <c r="F943" s="2" t="n">
        <v>45838.4772179398</v>
      </c>
      <c r="G943" s="0" t="s">
        <v>56</v>
      </c>
      <c r="I943" s="0" t="s">
        <v>79</v>
      </c>
      <c r="K943" s="0" t="n">
        <v>0</v>
      </c>
      <c r="L943" s="0" t="s">
        <v>7220</v>
      </c>
      <c r="M943" s="0" t="s">
        <v>7221</v>
      </c>
      <c r="N943" s="0" t="s">
        <v>7222</v>
      </c>
      <c r="S943" s="0" t="s">
        <v>7223</v>
      </c>
      <c r="T943" s="0" t="s">
        <v>7224</v>
      </c>
      <c r="U943" s="0" t="s">
        <v>7215</v>
      </c>
      <c r="Y943" s="0" t="s">
        <v>83</v>
      </c>
      <c r="Z943" s="0" t="n">
        <v>2</v>
      </c>
      <c r="AC943" s="0" t="s">
        <v>4653</v>
      </c>
      <c r="AD943" s="0" t="s">
        <v>7225</v>
      </c>
      <c r="AE943" s="0" t="s">
        <v>79</v>
      </c>
      <c r="AG943" s="0" t="s">
        <v>4653</v>
      </c>
      <c r="AH943" s="0" t="s">
        <v>7226</v>
      </c>
      <c r="AI943" s="0" t="s">
        <v>127</v>
      </c>
      <c r="AJ943" s="0" t="s">
        <v>4169</v>
      </c>
      <c r="AK943" s="0" t="s">
        <v>669</v>
      </c>
      <c r="AL943" s="0" t="s">
        <v>669</v>
      </c>
      <c r="AO943" s="0" t="n">
        <v>13</v>
      </c>
      <c r="AP943" s="0" t="n">
        <v>0</v>
      </c>
      <c r="AS943" s="4" t="n">
        <f aca="false">IF(ISBLANK(AG943),"",AG943/86400000 + DATE(1970,1,1))</f>
        <v>45812.0833333333</v>
      </c>
    </row>
    <row r="944" customFormat="false" ht="15" hidden="true" customHeight="false" outlineLevel="0" collapsed="false">
      <c r="A944" s="0" t="s">
        <v>7227</v>
      </c>
      <c r="B944" s="0" t="s">
        <v>7228</v>
      </c>
      <c r="C944" s="0" t="s">
        <v>54</v>
      </c>
      <c r="E944" s="2" t="n">
        <v>45761.4834696875</v>
      </c>
      <c r="F944" s="2" t="n">
        <v>45867.4201885764</v>
      </c>
      <c r="G944" s="0" t="s">
        <v>56</v>
      </c>
      <c r="K944" s="0" t="n">
        <v>1</v>
      </c>
      <c r="L944" s="0" t="s">
        <v>7229</v>
      </c>
      <c r="M944" s="0" t="s">
        <v>7230</v>
      </c>
      <c r="N944" s="0" t="s">
        <v>7231</v>
      </c>
      <c r="S944" s="0" t="s">
        <v>7232</v>
      </c>
      <c r="T944" s="0" t="s">
        <v>7233</v>
      </c>
      <c r="AB944" s="0" t="s">
        <v>891</v>
      </c>
      <c r="AC944" s="0" t="s">
        <v>3121</v>
      </c>
      <c r="AO944" s="0" t="n">
        <v>4</v>
      </c>
    </row>
    <row r="945" customFormat="false" ht="92.75" hidden="false" customHeight="false" outlineLevel="0" collapsed="false">
      <c r="A945" s="0" t="s">
        <v>7234</v>
      </c>
      <c r="B945" s="0" t="s">
        <v>7235</v>
      </c>
      <c r="C945" s="0" t="s">
        <v>264</v>
      </c>
      <c r="D945" s="3" t="s">
        <v>7236</v>
      </c>
      <c r="E945" s="2" t="n">
        <v>45761.4733299421</v>
      </c>
      <c r="F945" s="2" t="n">
        <v>45838.4762662269</v>
      </c>
      <c r="G945" s="0" t="s">
        <v>5050</v>
      </c>
      <c r="I945" s="0" t="s">
        <v>79</v>
      </c>
      <c r="K945" s="0" t="n">
        <v>0</v>
      </c>
      <c r="L945" s="0" t="s">
        <v>7237</v>
      </c>
      <c r="M945" s="0" t="s">
        <v>7238</v>
      </c>
      <c r="N945" s="0" t="s">
        <v>7239</v>
      </c>
      <c r="S945" s="0" t="s">
        <v>7240</v>
      </c>
      <c r="U945" s="0" t="s">
        <v>7215</v>
      </c>
      <c r="Y945" s="0" t="s">
        <v>83</v>
      </c>
      <c r="Z945" s="0" t="n">
        <v>3</v>
      </c>
      <c r="AC945" s="0" t="s">
        <v>7215</v>
      </c>
      <c r="AD945" s="0" t="s">
        <v>7241</v>
      </c>
      <c r="AE945" s="0" t="s">
        <v>79</v>
      </c>
      <c r="AG945" s="0" t="s">
        <v>6575</v>
      </c>
      <c r="AH945" s="0" t="s">
        <v>7242</v>
      </c>
      <c r="AI945" s="0" t="s">
        <v>1308</v>
      </c>
      <c r="AJ945" s="0" t="s">
        <v>5823</v>
      </c>
      <c r="AK945" s="0" t="s">
        <v>4889</v>
      </c>
      <c r="AL945" s="0" t="s">
        <v>709</v>
      </c>
      <c r="AO945" s="0" t="n">
        <v>13</v>
      </c>
      <c r="AP945" s="0" t="n">
        <v>0</v>
      </c>
      <c r="AS945" s="4" t="n">
        <f aca="false">IF(ISBLANK(AG945),"",AG945/86400000 + DATE(1970,1,1))</f>
        <v>45783.0833333333</v>
      </c>
    </row>
    <row r="946" customFormat="false" ht="15" hidden="true" customHeight="false" outlineLevel="0" collapsed="false">
      <c r="A946" s="0" t="s">
        <v>7243</v>
      </c>
      <c r="B946" s="0" t="s">
        <v>7244</v>
      </c>
      <c r="C946" s="0" t="s">
        <v>54</v>
      </c>
      <c r="E946" s="2" t="n">
        <v>45761.398252581</v>
      </c>
      <c r="F946" s="2" t="n">
        <v>45833.3046228241</v>
      </c>
      <c r="G946" s="0" t="s">
        <v>5324</v>
      </c>
      <c r="K946" s="0" t="n">
        <v>0</v>
      </c>
      <c r="L946" s="0" t="s">
        <v>7245</v>
      </c>
      <c r="M946" s="0" t="s">
        <v>7246</v>
      </c>
      <c r="N946" s="0" t="s">
        <v>7247</v>
      </c>
      <c r="S946" s="0" t="s">
        <v>7248</v>
      </c>
      <c r="T946" s="0" t="s">
        <v>7249</v>
      </c>
      <c r="U946" s="0" t="s">
        <v>7215</v>
      </c>
      <c r="Z946" s="0" t="n">
        <v>3</v>
      </c>
      <c r="AC946" s="0" t="s">
        <v>7215</v>
      </c>
      <c r="AO946" s="0" t="n">
        <v>4</v>
      </c>
    </row>
    <row r="947" customFormat="false" ht="81.3" hidden="false" customHeight="false" outlineLevel="0" collapsed="false">
      <c r="A947" s="0" t="s">
        <v>7250</v>
      </c>
      <c r="B947" s="0" t="s">
        <v>7251</v>
      </c>
      <c r="C947" s="0" t="s">
        <v>264</v>
      </c>
      <c r="D947" s="3" t="s">
        <v>7252</v>
      </c>
      <c r="E947" s="2" t="n">
        <v>45761.3644672569</v>
      </c>
      <c r="F947" s="2" t="n">
        <v>45838.4768241782</v>
      </c>
      <c r="G947" s="0" t="s">
        <v>63</v>
      </c>
      <c r="I947" s="0" t="s">
        <v>79</v>
      </c>
      <c r="K947" s="0" t="n">
        <v>0</v>
      </c>
      <c r="L947" s="0" t="s">
        <v>7253</v>
      </c>
      <c r="M947" s="0" t="s">
        <v>7254</v>
      </c>
      <c r="N947" s="0" t="s">
        <v>7255</v>
      </c>
      <c r="S947" s="0" t="s">
        <v>7256</v>
      </c>
      <c r="Y947" s="0" t="s">
        <v>83</v>
      </c>
      <c r="AC947" s="0" t="s">
        <v>7215</v>
      </c>
      <c r="AD947" s="0" t="s">
        <v>7257</v>
      </c>
      <c r="AE947" s="0" t="s">
        <v>79</v>
      </c>
      <c r="AG947" s="0" t="s">
        <v>7005</v>
      </c>
      <c r="AH947" s="0" t="s">
        <v>7258</v>
      </c>
      <c r="AI947" s="0" t="s">
        <v>709</v>
      </c>
      <c r="AJ947" s="0" t="s">
        <v>6329</v>
      </c>
      <c r="AK947" s="0" t="s">
        <v>2385</v>
      </c>
      <c r="AL947" s="0" t="s">
        <v>862</v>
      </c>
      <c r="AO947" s="0" t="n">
        <v>13</v>
      </c>
      <c r="AP947" s="0" t="n">
        <v>1</v>
      </c>
      <c r="AS947" s="4" t="n">
        <f aca="false">IF(ISBLANK(AG947),"",AG947/86400000 + DATE(1970,1,1))</f>
        <v>45770.0833333333</v>
      </c>
    </row>
    <row r="948" customFormat="false" ht="15" hidden="true" customHeight="false" outlineLevel="0" collapsed="false">
      <c r="A948" s="0" t="s">
        <v>7259</v>
      </c>
      <c r="B948" s="0" t="s">
        <v>7260</v>
      </c>
      <c r="C948" s="0" t="s">
        <v>54</v>
      </c>
      <c r="D948" s="0" t="s">
        <v>7261</v>
      </c>
      <c r="E948" s="2" t="n">
        <v>45761.3172630324</v>
      </c>
      <c r="F948" s="2" t="n">
        <v>45790.4383279977</v>
      </c>
      <c r="G948" s="0" t="s">
        <v>106</v>
      </c>
      <c r="I948" s="0" t="s">
        <v>79</v>
      </c>
      <c r="K948" s="0" t="n">
        <v>0</v>
      </c>
      <c r="L948" s="0" t="s">
        <v>7262</v>
      </c>
      <c r="M948" s="0" t="s">
        <v>7263</v>
      </c>
      <c r="N948" s="0" t="s">
        <v>7264</v>
      </c>
      <c r="S948" s="0" t="s">
        <v>7265</v>
      </c>
      <c r="U948" s="0" t="s">
        <v>7215</v>
      </c>
      <c r="Y948" s="0" t="s">
        <v>83</v>
      </c>
      <c r="Z948" s="0" t="n">
        <v>4</v>
      </c>
      <c r="AC948" s="0" t="s">
        <v>7215</v>
      </c>
      <c r="AG948" s="0" t="s">
        <v>7143</v>
      </c>
      <c r="AH948" s="0" t="s">
        <v>7266</v>
      </c>
      <c r="AI948" s="0" t="s">
        <v>85</v>
      </c>
      <c r="AO948" s="0" t="n">
        <v>6</v>
      </c>
    </row>
    <row r="949" customFormat="false" ht="15" hidden="true" customHeight="false" outlineLevel="0" collapsed="false">
      <c r="A949" s="0" t="s">
        <v>7267</v>
      </c>
      <c r="B949" s="0" t="s">
        <v>7268</v>
      </c>
      <c r="C949" s="0" t="s">
        <v>54</v>
      </c>
      <c r="E949" s="2" t="n">
        <v>45758.4409947917</v>
      </c>
      <c r="F949" s="2" t="n">
        <v>45806.0837334144</v>
      </c>
      <c r="G949" s="0" t="s">
        <v>56</v>
      </c>
      <c r="K949" s="0" t="n">
        <v>0</v>
      </c>
      <c r="L949" s="0" t="s">
        <v>7269</v>
      </c>
      <c r="M949" s="0" t="s">
        <v>7270</v>
      </c>
      <c r="N949" s="0" t="s">
        <v>7271</v>
      </c>
      <c r="S949" s="0" t="s">
        <v>7272</v>
      </c>
      <c r="U949" s="0" t="s">
        <v>7273</v>
      </c>
      <c r="Z949" s="0" t="n">
        <v>2</v>
      </c>
      <c r="AC949" s="0" t="s">
        <v>5033</v>
      </c>
      <c r="AO949" s="0" t="n">
        <v>4</v>
      </c>
    </row>
    <row r="950" customFormat="false" ht="115.65" hidden="false" customHeight="false" outlineLevel="0" collapsed="false">
      <c r="A950" s="0" t="s">
        <v>7274</v>
      </c>
      <c r="B950" s="0" t="s">
        <v>7275</v>
      </c>
      <c r="C950" s="0" t="s">
        <v>264</v>
      </c>
      <c r="D950" s="3" t="s">
        <v>7276</v>
      </c>
      <c r="E950" s="2" t="n">
        <v>45758.4398353241</v>
      </c>
      <c r="F950" s="2" t="n">
        <v>45834.4015562616</v>
      </c>
      <c r="G950" s="0" t="s">
        <v>5050</v>
      </c>
      <c r="I950" s="0" t="s">
        <v>79</v>
      </c>
      <c r="K950" s="0" t="n">
        <v>0</v>
      </c>
      <c r="L950" s="0" t="s">
        <v>7277</v>
      </c>
      <c r="M950" s="0" t="s">
        <v>7278</v>
      </c>
      <c r="N950" s="0" t="s">
        <v>7279</v>
      </c>
      <c r="S950" s="0" t="s">
        <v>7280</v>
      </c>
      <c r="U950" s="0" t="s">
        <v>7273</v>
      </c>
      <c r="Y950" s="0" t="s">
        <v>83</v>
      </c>
      <c r="Z950" s="0" t="n">
        <v>2</v>
      </c>
      <c r="AC950" s="0" t="s">
        <v>7273</v>
      </c>
      <c r="AD950" s="0" t="s">
        <v>7281</v>
      </c>
      <c r="AE950" s="0" t="s">
        <v>79</v>
      </c>
      <c r="AG950" s="0" t="s">
        <v>7273</v>
      </c>
      <c r="AH950" s="0" t="s">
        <v>7282</v>
      </c>
      <c r="AI950" s="0" t="s">
        <v>127</v>
      </c>
      <c r="AJ950" s="0" t="s">
        <v>7083</v>
      </c>
      <c r="AK950" s="0" t="s">
        <v>641</v>
      </c>
      <c r="AL950" s="0" t="s">
        <v>641</v>
      </c>
      <c r="AO950" s="0" t="n">
        <v>13</v>
      </c>
      <c r="AP950" s="0" t="n">
        <v>0</v>
      </c>
      <c r="AS950" s="4" t="n">
        <f aca="false">IF(ISBLANK(AG950),"",AG950/86400000 + DATE(1970,1,1))</f>
        <v>45758.0833333333</v>
      </c>
    </row>
    <row r="951" customFormat="false" ht="104.2" hidden="true" customHeight="false" outlineLevel="0" collapsed="false">
      <c r="A951" s="0" t="s">
        <v>7283</v>
      </c>
      <c r="B951" s="0" t="s">
        <v>7284</v>
      </c>
      <c r="C951" s="0" t="s">
        <v>54</v>
      </c>
      <c r="D951" s="3" t="s">
        <v>7285</v>
      </c>
      <c r="E951" s="2" t="n">
        <v>45758.4113423843</v>
      </c>
      <c r="F951" s="2" t="n">
        <v>45881.3996020949</v>
      </c>
      <c r="G951" s="0" t="s">
        <v>106</v>
      </c>
      <c r="I951" s="0" t="s">
        <v>79</v>
      </c>
      <c r="K951" s="0" t="n">
        <v>0</v>
      </c>
      <c r="L951" s="0" t="s">
        <v>7286</v>
      </c>
      <c r="M951" s="0" t="s">
        <v>7287</v>
      </c>
      <c r="N951" s="0" t="s">
        <v>7288</v>
      </c>
      <c r="S951" s="0" t="s">
        <v>7289</v>
      </c>
      <c r="U951" s="0" t="s">
        <v>7273</v>
      </c>
      <c r="Y951" s="0" t="s">
        <v>83</v>
      </c>
      <c r="Z951" s="0" t="n">
        <v>2</v>
      </c>
      <c r="AC951" s="0" t="s">
        <v>7273</v>
      </c>
      <c r="AG951" s="0" t="s">
        <v>3454</v>
      </c>
      <c r="AH951" s="0" t="s">
        <v>7290</v>
      </c>
      <c r="AI951" s="0" t="s">
        <v>7291</v>
      </c>
      <c r="AO951" s="0" t="n">
        <v>11</v>
      </c>
    </row>
    <row r="952" customFormat="false" ht="15" hidden="true" customHeight="false" outlineLevel="0" collapsed="false">
      <c r="A952" s="0" t="s">
        <v>7292</v>
      </c>
      <c r="B952" s="0" t="s">
        <v>7293</v>
      </c>
      <c r="C952" s="0" t="s">
        <v>54</v>
      </c>
      <c r="E952" s="2" t="n">
        <v>45757.5501785648</v>
      </c>
      <c r="F952" s="2" t="n">
        <v>45875.2960264583</v>
      </c>
      <c r="G952" s="0" t="s">
        <v>106</v>
      </c>
      <c r="K952" s="0" t="n">
        <v>0</v>
      </c>
      <c r="L952" s="0" t="s">
        <v>7294</v>
      </c>
      <c r="M952" s="0" t="s">
        <v>7295</v>
      </c>
      <c r="N952" s="0" t="s">
        <v>7296</v>
      </c>
      <c r="S952" s="0" t="s">
        <v>7297</v>
      </c>
      <c r="T952" s="0" t="s">
        <v>7298</v>
      </c>
      <c r="AO952" s="0" t="n">
        <v>0</v>
      </c>
    </row>
    <row r="953" customFormat="false" ht="15" hidden="true" customHeight="false" outlineLevel="0" collapsed="false">
      <c r="A953" s="0" t="s">
        <v>7299</v>
      </c>
      <c r="B953" s="0" t="s">
        <v>7300</v>
      </c>
      <c r="C953" s="0" t="s">
        <v>54</v>
      </c>
      <c r="E953" s="2" t="n">
        <v>45757.5388964468</v>
      </c>
      <c r="F953" s="2" t="n">
        <v>45876.2774383333</v>
      </c>
      <c r="G953" s="0" t="s">
        <v>106</v>
      </c>
      <c r="K953" s="0" t="n">
        <v>0</v>
      </c>
      <c r="L953" s="0" t="s">
        <v>7301</v>
      </c>
      <c r="M953" s="0" t="s">
        <v>7302</v>
      </c>
      <c r="N953" s="0" t="s">
        <v>7303</v>
      </c>
      <c r="S953" s="0" t="s">
        <v>7089</v>
      </c>
      <c r="T953" s="0" t="s">
        <v>7304</v>
      </c>
      <c r="U953" s="0" t="s">
        <v>7305</v>
      </c>
      <c r="Z953" s="0" t="n">
        <v>2</v>
      </c>
      <c r="AC953" s="0" t="s">
        <v>7305</v>
      </c>
      <c r="AO953" s="0" t="n">
        <v>4</v>
      </c>
    </row>
    <row r="954" customFormat="false" ht="138.55" hidden="false" customHeight="false" outlineLevel="0" collapsed="false">
      <c r="A954" s="0" t="s">
        <v>7306</v>
      </c>
      <c r="B954" s="0" t="s">
        <v>7307</v>
      </c>
      <c r="C954" s="0" t="s">
        <v>264</v>
      </c>
      <c r="D954" s="3" t="s">
        <v>7308</v>
      </c>
      <c r="E954" s="2" t="n">
        <v>45757.5320993866</v>
      </c>
      <c r="F954" s="2" t="n">
        <v>45838.4784304514</v>
      </c>
      <c r="G954" s="0" t="s">
        <v>63</v>
      </c>
      <c r="I954" s="0" t="s">
        <v>79</v>
      </c>
      <c r="K954" s="0" t="n">
        <v>0</v>
      </c>
      <c r="L954" s="0" t="s">
        <v>7309</v>
      </c>
      <c r="M954" s="0" t="s">
        <v>7310</v>
      </c>
      <c r="N954" s="0" t="s">
        <v>7311</v>
      </c>
      <c r="S954" s="0" t="s">
        <v>7312</v>
      </c>
      <c r="Y954" s="0" t="s">
        <v>83</v>
      </c>
      <c r="AC954" s="0" t="s">
        <v>7305</v>
      </c>
      <c r="AE954" s="0" t="s">
        <v>79</v>
      </c>
      <c r="AG954" s="0" t="s">
        <v>7143</v>
      </c>
      <c r="AH954" s="0" t="s">
        <v>7313</v>
      </c>
      <c r="AI954" s="0" t="s">
        <v>272</v>
      </c>
      <c r="AJ954" s="0" t="s">
        <v>5147</v>
      </c>
      <c r="AK954" s="0" t="s">
        <v>5881</v>
      </c>
      <c r="AL954" s="0" t="s">
        <v>5576</v>
      </c>
      <c r="AO954" s="0" t="n">
        <v>13</v>
      </c>
      <c r="AP954" s="0" t="n">
        <v>0</v>
      </c>
      <c r="AS954" s="4" t="n">
        <f aca="false">IF(ISBLANK(AG954),"",AG954/86400000 + DATE(1970,1,1))</f>
        <v>45762.0833333333</v>
      </c>
    </row>
    <row r="955" customFormat="false" ht="15" hidden="true" customHeight="false" outlineLevel="0" collapsed="false">
      <c r="A955" s="0" t="s">
        <v>7314</v>
      </c>
      <c r="B955" s="0" t="s">
        <v>7315</v>
      </c>
      <c r="C955" s="0" t="s">
        <v>54</v>
      </c>
      <c r="E955" s="2" t="n">
        <v>45757.5316816204</v>
      </c>
      <c r="F955" s="2" t="n">
        <v>45759.0852411458</v>
      </c>
      <c r="G955" s="0" t="s">
        <v>56</v>
      </c>
      <c r="K955" s="0" t="n">
        <v>0</v>
      </c>
      <c r="L955" s="0" t="s">
        <v>7316</v>
      </c>
      <c r="M955" s="0" t="s">
        <v>7317</v>
      </c>
      <c r="N955" s="0" t="s">
        <v>7318</v>
      </c>
      <c r="S955" s="0" t="s">
        <v>7319</v>
      </c>
      <c r="T955" s="0" t="s">
        <v>7320</v>
      </c>
      <c r="U955" s="0" t="s">
        <v>7305</v>
      </c>
      <c r="Z955" s="0" t="n">
        <v>4</v>
      </c>
      <c r="AC955" s="0" t="s">
        <v>7305</v>
      </c>
      <c r="AO955" s="0" t="n">
        <v>4</v>
      </c>
    </row>
    <row r="956" customFormat="false" ht="15" hidden="true" customHeight="false" outlineLevel="0" collapsed="false">
      <c r="A956" s="0" t="s">
        <v>7321</v>
      </c>
      <c r="B956" s="0" t="s">
        <v>7322</v>
      </c>
      <c r="C956" s="0" t="s">
        <v>54</v>
      </c>
      <c r="E956" s="2" t="n">
        <v>45757.5227735301</v>
      </c>
      <c r="F956" s="2" t="n">
        <v>45819.5425968056</v>
      </c>
      <c r="G956" s="0" t="s">
        <v>5050</v>
      </c>
      <c r="K956" s="0" t="n">
        <v>0</v>
      </c>
      <c r="L956" s="0" t="s">
        <v>7323</v>
      </c>
      <c r="M956" s="0" t="s">
        <v>7324</v>
      </c>
      <c r="N956" s="0" t="s">
        <v>7325</v>
      </c>
      <c r="S956" s="0" t="s">
        <v>7326</v>
      </c>
      <c r="T956" s="0" t="s">
        <v>7327</v>
      </c>
      <c r="U956" s="0" t="s">
        <v>7305</v>
      </c>
      <c r="Z956" s="0" t="n">
        <v>3</v>
      </c>
      <c r="AC956" s="0" t="s">
        <v>7305</v>
      </c>
      <c r="AO956" s="0" t="n">
        <v>4</v>
      </c>
    </row>
    <row r="957" customFormat="false" ht="15" hidden="true" customHeight="false" outlineLevel="0" collapsed="false">
      <c r="A957" s="0" t="s">
        <v>7328</v>
      </c>
      <c r="B957" s="0" t="s">
        <v>7329</v>
      </c>
      <c r="C957" s="0" t="s">
        <v>54</v>
      </c>
      <c r="E957" s="2" t="n">
        <v>45757.4760553704</v>
      </c>
      <c r="F957" s="2" t="n">
        <v>45759.0835378125</v>
      </c>
      <c r="G957" s="0" t="s">
        <v>63</v>
      </c>
      <c r="K957" s="0" t="n">
        <v>0</v>
      </c>
      <c r="L957" s="0" t="s">
        <v>7330</v>
      </c>
      <c r="M957" s="0" t="s">
        <v>7331</v>
      </c>
      <c r="N957" s="0" t="s">
        <v>7332</v>
      </c>
      <c r="S957" s="0" t="s">
        <v>7333</v>
      </c>
      <c r="AC957" s="0" t="s">
        <v>7305</v>
      </c>
      <c r="AO957" s="0" t="n">
        <v>4</v>
      </c>
    </row>
    <row r="958" customFormat="false" ht="15" hidden="true" customHeight="false" outlineLevel="0" collapsed="false">
      <c r="A958" s="0" t="s">
        <v>7334</v>
      </c>
      <c r="B958" s="0" t="s">
        <v>7335</v>
      </c>
      <c r="C958" s="0" t="s">
        <v>54</v>
      </c>
      <c r="E958" s="2" t="n">
        <v>45757.4730225463</v>
      </c>
      <c r="F958" s="2" t="n">
        <v>45818.2914935301</v>
      </c>
      <c r="G958" s="0" t="s">
        <v>106</v>
      </c>
      <c r="K958" s="0" t="n">
        <v>0</v>
      </c>
      <c r="L958" s="0" t="s">
        <v>7336</v>
      </c>
      <c r="M958" s="0" t="s">
        <v>7337</v>
      </c>
      <c r="N958" s="0" t="s">
        <v>7338</v>
      </c>
      <c r="S958" s="0" t="s">
        <v>7339</v>
      </c>
      <c r="Z958" s="0" t="n">
        <v>2</v>
      </c>
      <c r="AC958" s="0" t="s">
        <v>7305</v>
      </c>
      <c r="AO958" s="0" t="n">
        <v>4</v>
      </c>
    </row>
    <row r="959" customFormat="false" ht="81.3" hidden="false" customHeight="false" outlineLevel="0" collapsed="false">
      <c r="A959" s="0" t="s">
        <v>7340</v>
      </c>
      <c r="B959" s="0" t="s">
        <v>7341</v>
      </c>
      <c r="C959" s="0" t="s">
        <v>264</v>
      </c>
      <c r="D959" s="3" t="s">
        <v>7342</v>
      </c>
      <c r="E959" s="2" t="n">
        <v>45757.4078008796</v>
      </c>
      <c r="F959" s="2" t="n">
        <v>45838.4765378009</v>
      </c>
      <c r="G959" s="0" t="s">
        <v>63</v>
      </c>
      <c r="I959" s="0" t="s">
        <v>79</v>
      </c>
      <c r="K959" s="0" t="n">
        <v>1</v>
      </c>
      <c r="L959" s="0" t="s">
        <v>7343</v>
      </c>
      <c r="M959" s="0" t="s">
        <v>7344</v>
      </c>
      <c r="N959" s="0" t="s">
        <v>7345</v>
      </c>
      <c r="S959" s="0" t="s">
        <v>7346</v>
      </c>
      <c r="Y959" s="0" t="s">
        <v>83</v>
      </c>
      <c r="AB959" s="0" t="s">
        <v>312</v>
      </c>
      <c r="AC959" s="0" t="s">
        <v>7305</v>
      </c>
      <c r="AD959" s="0" t="s">
        <v>7347</v>
      </c>
      <c r="AE959" s="0" t="s">
        <v>79</v>
      </c>
      <c r="AG959" s="0" t="s">
        <v>7348</v>
      </c>
      <c r="AH959" s="0" t="s">
        <v>7349</v>
      </c>
      <c r="AI959" s="0" t="s">
        <v>189</v>
      </c>
      <c r="AJ959" s="0" t="s">
        <v>5823</v>
      </c>
      <c r="AK959" s="0" t="s">
        <v>3716</v>
      </c>
      <c r="AL959" s="0" t="s">
        <v>3025</v>
      </c>
      <c r="AO959" s="0" t="n">
        <v>13</v>
      </c>
      <c r="AP959" s="0" t="n">
        <v>0</v>
      </c>
      <c r="AS959" s="4" t="n">
        <f aca="false">IF(ISBLANK(AG959),"",AG959/86400000 + DATE(1970,1,1))</f>
        <v>45759.0833333333</v>
      </c>
    </row>
    <row r="960" customFormat="false" ht="58.4" hidden="false" customHeight="false" outlineLevel="0" collapsed="false">
      <c r="A960" s="0" t="s">
        <v>7350</v>
      </c>
      <c r="B960" s="0" t="s">
        <v>7351</v>
      </c>
      <c r="C960" s="0" t="s">
        <v>264</v>
      </c>
      <c r="D960" s="3" t="s">
        <v>7352</v>
      </c>
      <c r="E960" s="2" t="n">
        <v>45757.3800992708</v>
      </c>
      <c r="F960" s="2" t="n">
        <v>45838.4752922222</v>
      </c>
      <c r="G960" s="0" t="s">
        <v>5050</v>
      </c>
      <c r="I960" s="0" t="s">
        <v>79</v>
      </c>
      <c r="K960" s="0" t="n">
        <v>0</v>
      </c>
      <c r="L960" s="0" t="s">
        <v>7353</v>
      </c>
      <c r="M960" s="0" t="s">
        <v>7354</v>
      </c>
      <c r="N960" s="0" t="s">
        <v>7355</v>
      </c>
      <c r="T960" s="0" t="s">
        <v>7356</v>
      </c>
      <c r="U960" s="0" t="s">
        <v>7305</v>
      </c>
      <c r="Y960" s="0" t="s">
        <v>83</v>
      </c>
      <c r="Z960" s="0" t="n">
        <v>2</v>
      </c>
      <c r="AC960" s="0" t="s">
        <v>7305</v>
      </c>
      <c r="AD960" s="0" t="s">
        <v>7357</v>
      </c>
      <c r="AE960" s="0" t="s">
        <v>79</v>
      </c>
      <c r="AG960" s="0" t="s">
        <v>7005</v>
      </c>
      <c r="AH960" s="0" t="s">
        <v>7358</v>
      </c>
      <c r="AI960" s="0" t="s">
        <v>668</v>
      </c>
      <c r="AJ960" s="0" t="s">
        <v>5689</v>
      </c>
      <c r="AK960" s="0" t="s">
        <v>6450</v>
      </c>
      <c r="AL960" s="0" t="s">
        <v>1773</v>
      </c>
      <c r="AO960" s="0" t="n">
        <v>13</v>
      </c>
      <c r="AP960" s="0" t="n">
        <v>0</v>
      </c>
      <c r="AS960" s="4" t="n">
        <f aca="false">IF(ISBLANK(AG960),"",AG960/86400000 + DATE(1970,1,1))</f>
        <v>45770.0833333333</v>
      </c>
    </row>
    <row r="961" customFormat="false" ht="115.65" hidden="false" customHeight="false" outlineLevel="0" collapsed="false">
      <c r="A961" s="0" t="s">
        <v>7359</v>
      </c>
      <c r="B961" s="0" t="s">
        <v>7360</v>
      </c>
      <c r="C961" s="0" t="s">
        <v>264</v>
      </c>
      <c r="D961" s="3" t="s">
        <v>7361</v>
      </c>
      <c r="E961" s="2" t="n">
        <v>45757.3779637384</v>
      </c>
      <c r="F961" s="2" t="n">
        <v>45881.3239059375</v>
      </c>
      <c r="G961" s="0" t="s">
        <v>106</v>
      </c>
      <c r="I961" s="0" t="s">
        <v>79</v>
      </c>
      <c r="K961" s="0" t="n">
        <v>0</v>
      </c>
      <c r="L961" s="0" t="s">
        <v>7362</v>
      </c>
      <c r="M961" s="0" t="s">
        <v>7363</v>
      </c>
      <c r="N961" s="0" t="s">
        <v>7364</v>
      </c>
      <c r="S961" s="0" t="s">
        <v>7365</v>
      </c>
      <c r="T961" s="0" t="s">
        <v>7366</v>
      </c>
      <c r="Y961" s="0" t="s">
        <v>83</v>
      </c>
      <c r="Z961" s="0" t="n">
        <v>6</v>
      </c>
      <c r="AC961" s="0" t="s">
        <v>7305</v>
      </c>
      <c r="AE961" s="0" t="s">
        <v>79</v>
      </c>
      <c r="AG961" s="0" t="s">
        <v>6801</v>
      </c>
      <c r="AH961" s="0" t="s">
        <v>7367</v>
      </c>
      <c r="AI961" s="0" t="s">
        <v>2504</v>
      </c>
      <c r="AJ961" s="0" t="s">
        <v>5689</v>
      </c>
      <c r="AK961" s="0" t="s">
        <v>6450</v>
      </c>
      <c r="AL961" s="0" t="s">
        <v>1940</v>
      </c>
      <c r="AO961" s="0" t="n">
        <v>13</v>
      </c>
      <c r="AP961" s="0" t="n">
        <v>1</v>
      </c>
      <c r="AS961" s="4" t="n">
        <f aca="false">IF(ISBLANK(AG961),"",AG961/86400000 + DATE(1970,1,1))</f>
        <v>45775.0833333333</v>
      </c>
    </row>
    <row r="962" customFormat="false" ht="115.65" hidden="false" customHeight="false" outlineLevel="0" collapsed="false">
      <c r="A962" s="0" t="s">
        <v>7368</v>
      </c>
      <c r="B962" s="0" t="s">
        <v>7369</v>
      </c>
      <c r="C962" s="0" t="s">
        <v>264</v>
      </c>
      <c r="D962" s="3" t="s">
        <v>7370</v>
      </c>
      <c r="E962" s="2" t="n">
        <v>45757.3624147338</v>
      </c>
      <c r="F962" s="2" t="n">
        <v>45838.4705966782</v>
      </c>
      <c r="G962" s="0" t="s">
        <v>63</v>
      </c>
      <c r="I962" s="0" t="s">
        <v>79</v>
      </c>
      <c r="K962" s="0" t="n">
        <v>0</v>
      </c>
      <c r="L962" s="0" t="s">
        <v>7371</v>
      </c>
      <c r="M962" s="0" t="s">
        <v>7372</v>
      </c>
      <c r="N962" s="0" t="s">
        <v>7373</v>
      </c>
      <c r="S962" s="0" t="s">
        <v>7374</v>
      </c>
      <c r="Y962" s="0" t="s">
        <v>83</v>
      </c>
      <c r="AC962" s="0" t="s">
        <v>7305</v>
      </c>
      <c r="AD962" s="0" t="s">
        <v>7375</v>
      </c>
      <c r="AE962" s="0" t="s">
        <v>79</v>
      </c>
      <c r="AG962" s="0" t="s">
        <v>7005</v>
      </c>
      <c r="AH962" s="0" t="s">
        <v>7376</v>
      </c>
      <c r="AI962" s="0" t="s">
        <v>668</v>
      </c>
      <c r="AJ962" s="0" t="s">
        <v>5823</v>
      </c>
      <c r="AK962" s="0" t="s">
        <v>3716</v>
      </c>
      <c r="AL962" s="0" t="s">
        <v>1308</v>
      </c>
      <c r="AO962" s="0" t="n">
        <v>13</v>
      </c>
      <c r="AP962" s="0" t="n">
        <v>0</v>
      </c>
      <c r="AS962" s="4" t="n">
        <f aca="false">IF(ISBLANK(AG962),"",AG962/86400000 + DATE(1970,1,1))</f>
        <v>45770.0833333333</v>
      </c>
    </row>
    <row r="963" customFormat="false" ht="58.4" hidden="false" customHeight="false" outlineLevel="0" collapsed="false">
      <c r="A963" s="0" t="s">
        <v>7377</v>
      </c>
      <c r="B963" s="0" t="s">
        <v>7378</v>
      </c>
      <c r="C963" s="0" t="s">
        <v>264</v>
      </c>
      <c r="D963" s="3" t="s">
        <v>7379</v>
      </c>
      <c r="E963" s="2" t="n">
        <v>45757.3151779051</v>
      </c>
      <c r="F963" s="2" t="n">
        <v>45824.4550763657</v>
      </c>
      <c r="G963" s="0" t="s">
        <v>56</v>
      </c>
      <c r="I963" s="0" t="s">
        <v>79</v>
      </c>
      <c r="K963" s="0" t="n">
        <v>0</v>
      </c>
      <c r="L963" s="0" t="s">
        <v>7380</v>
      </c>
      <c r="M963" s="0" t="s">
        <v>7381</v>
      </c>
      <c r="N963" s="0" t="s">
        <v>7382</v>
      </c>
      <c r="S963" s="0" t="s">
        <v>7383</v>
      </c>
      <c r="T963" s="0" t="s">
        <v>7384</v>
      </c>
      <c r="U963" s="0" t="s">
        <v>7305</v>
      </c>
      <c r="Y963" s="0" t="s">
        <v>83</v>
      </c>
      <c r="Z963" s="0" t="n">
        <v>2</v>
      </c>
      <c r="AC963" s="0" t="s">
        <v>3159</v>
      </c>
      <c r="AD963" s="0" t="s">
        <v>7385</v>
      </c>
      <c r="AG963" s="0" t="s">
        <v>5147</v>
      </c>
      <c r="AH963" s="0" t="s">
        <v>7386</v>
      </c>
      <c r="AI963" s="0" t="s">
        <v>272</v>
      </c>
      <c r="AJ963" s="0" t="s">
        <v>4169</v>
      </c>
      <c r="AK963" s="0" t="s">
        <v>1773</v>
      </c>
      <c r="AL963" s="0" t="s">
        <v>1940</v>
      </c>
      <c r="AO963" s="0" t="n">
        <v>13</v>
      </c>
      <c r="AP963" s="0" t="n">
        <v>0</v>
      </c>
      <c r="AS963" s="4" t="n">
        <f aca="false">IF(ISBLANK(AG963),"",AG963/86400000 + DATE(1970,1,1))</f>
        <v>45803.0833333333</v>
      </c>
    </row>
    <row r="964" customFormat="false" ht="58.4" hidden="false" customHeight="false" outlineLevel="0" collapsed="false">
      <c r="A964" s="0" t="s">
        <v>7387</v>
      </c>
      <c r="B964" s="0" t="s">
        <v>7388</v>
      </c>
      <c r="C964" s="0" t="s">
        <v>264</v>
      </c>
      <c r="D964" s="3" t="s">
        <v>7389</v>
      </c>
      <c r="E964" s="2" t="n">
        <v>45757.296697037</v>
      </c>
      <c r="F964" s="2" t="n">
        <v>45838.4726418056</v>
      </c>
      <c r="G964" s="0" t="s">
        <v>56</v>
      </c>
      <c r="I964" s="0" t="s">
        <v>79</v>
      </c>
      <c r="K964" s="0" t="n">
        <v>0</v>
      </c>
      <c r="L964" s="0" t="s">
        <v>7390</v>
      </c>
      <c r="M964" s="0" t="s">
        <v>7391</v>
      </c>
      <c r="N964" s="0" t="s">
        <v>7392</v>
      </c>
      <c r="S964" s="0" t="s">
        <v>7393</v>
      </c>
      <c r="T964" s="0" t="s">
        <v>7394</v>
      </c>
      <c r="Y964" s="0" t="s">
        <v>83</v>
      </c>
      <c r="AC964" s="0" t="s">
        <v>6801</v>
      </c>
      <c r="AD964" s="0" t="s">
        <v>7395</v>
      </c>
      <c r="AE964" s="0" t="s">
        <v>79</v>
      </c>
      <c r="AG964" s="0" t="s">
        <v>6329</v>
      </c>
      <c r="AH964" s="0" t="s">
        <v>7396</v>
      </c>
      <c r="AI964" s="0" t="s">
        <v>604</v>
      </c>
      <c r="AJ964" s="0" t="s">
        <v>5689</v>
      </c>
      <c r="AK964" s="0" t="s">
        <v>1940</v>
      </c>
      <c r="AL964" s="0" t="s">
        <v>1345</v>
      </c>
      <c r="AO964" s="0" t="n">
        <v>13</v>
      </c>
      <c r="AP964" s="0" t="n">
        <v>0</v>
      </c>
      <c r="AS964" s="4" t="n">
        <f aca="false">IF(ISBLANK(AG964),"",AG964/86400000 + DATE(1970,1,1))</f>
        <v>45786.0833333333</v>
      </c>
    </row>
    <row r="965" customFormat="false" ht="35.5" hidden="false" customHeight="false" outlineLevel="0" collapsed="false">
      <c r="A965" s="0" t="s">
        <v>7397</v>
      </c>
      <c r="B965" s="0" t="s">
        <v>7398</v>
      </c>
      <c r="C965" s="0" t="s">
        <v>264</v>
      </c>
      <c r="D965" s="3" t="s">
        <v>7399</v>
      </c>
      <c r="E965" s="2" t="n">
        <v>45756.4784228241</v>
      </c>
      <c r="F965" s="2" t="n">
        <v>45834.4020789699</v>
      </c>
      <c r="G965" s="0" t="s">
        <v>56</v>
      </c>
      <c r="I965" s="0" t="s">
        <v>79</v>
      </c>
      <c r="K965" s="0" t="n">
        <v>0</v>
      </c>
      <c r="L965" s="0" t="s">
        <v>7400</v>
      </c>
      <c r="M965" s="0" t="s">
        <v>7401</v>
      </c>
      <c r="N965" s="0" t="s">
        <v>7402</v>
      </c>
      <c r="S965" s="0" t="s">
        <v>7403</v>
      </c>
      <c r="T965" s="0" t="s">
        <v>7404</v>
      </c>
      <c r="Y965" s="0" t="s">
        <v>83</v>
      </c>
      <c r="AC965" s="0" t="s">
        <v>7405</v>
      </c>
      <c r="AD965" s="0" t="s">
        <v>7406</v>
      </c>
      <c r="AE965" s="0" t="s">
        <v>79</v>
      </c>
      <c r="AG965" s="0" t="s">
        <v>7305</v>
      </c>
      <c r="AH965" s="0" t="s">
        <v>7407</v>
      </c>
      <c r="AI965" s="0" t="s">
        <v>85</v>
      </c>
      <c r="AJ965" s="0" t="s">
        <v>7083</v>
      </c>
      <c r="AK965" s="0" t="s">
        <v>450</v>
      </c>
      <c r="AL965" s="0" t="s">
        <v>871</v>
      </c>
      <c r="AO965" s="0" t="n">
        <v>13</v>
      </c>
      <c r="AP965" s="0" t="n">
        <v>0</v>
      </c>
      <c r="AS965" s="4" t="n">
        <f aca="false">IF(ISBLANK(AG965),"",AG965/86400000 + DATE(1970,1,1))</f>
        <v>45757.0833333333</v>
      </c>
    </row>
    <row r="966" customFormat="false" ht="69.85" hidden="false" customHeight="false" outlineLevel="0" collapsed="false">
      <c r="A966" s="0" t="s">
        <v>7408</v>
      </c>
      <c r="B966" s="0" t="s">
        <v>7409</v>
      </c>
      <c r="C966" s="0" t="s">
        <v>264</v>
      </c>
      <c r="D966" s="3" t="s">
        <v>7410</v>
      </c>
      <c r="E966" s="2" t="n">
        <v>45756.474667662</v>
      </c>
      <c r="F966" s="2" t="n">
        <v>45838.5471217361</v>
      </c>
      <c r="G966" s="0" t="s">
        <v>56</v>
      </c>
      <c r="I966" s="0" t="s">
        <v>79</v>
      </c>
      <c r="K966" s="0" t="n">
        <v>0</v>
      </c>
      <c r="L966" s="0" t="s">
        <v>7411</v>
      </c>
      <c r="M966" s="0" t="s">
        <v>7412</v>
      </c>
      <c r="N966" s="0" t="s">
        <v>7413</v>
      </c>
      <c r="S966" s="0" t="s">
        <v>7414</v>
      </c>
      <c r="U966" s="0" t="s">
        <v>7405</v>
      </c>
      <c r="Y966" s="0" t="s">
        <v>83</v>
      </c>
      <c r="Z966" s="0" t="n">
        <v>4</v>
      </c>
      <c r="AC966" s="0" t="s">
        <v>7405</v>
      </c>
      <c r="AE966" s="0" t="s">
        <v>79</v>
      </c>
      <c r="AG966" s="0" t="s">
        <v>7405</v>
      </c>
      <c r="AH966" s="0" t="s">
        <v>7415</v>
      </c>
      <c r="AI966" s="0" t="s">
        <v>127</v>
      </c>
      <c r="AJ966" s="0" t="s">
        <v>3581</v>
      </c>
      <c r="AK966" s="0" t="s">
        <v>7291</v>
      </c>
      <c r="AL966" s="0" t="s">
        <v>7291</v>
      </c>
      <c r="AO966" s="0" t="n">
        <v>13</v>
      </c>
      <c r="AP966" s="0" t="n">
        <v>0</v>
      </c>
      <c r="AS966" s="4" t="n">
        <f aca="false">IF(ISBLANK(AG966),"",AG966/86400000 + DATE(1970,1,1))</f>
        <v>45756.0833333333</v>
      </c>
    </row>
    <row r="967" customFormat="false" ht="127.1" hidden="false" customHeight="false" outlineLevel="0" collapsed="false">
      <c r="A967" s="0" t="s">
        <v>7416</v>
      </c>
      <c r="B967" s="0" t="s">
        <v>7417</v>
      </c>
      <c r="C967" s="0" t="s">
        <v>264</v>
      </c>
      <c r="D967" s="3" t="s">
        <v>7418</v>
      </c>
      <c r="E967" s="2" t="n">
        <v>45756.4653357407</v>
      </c>
      <c r="F967" s="2" t="n">
        <v>45881.3243092708</v>
      </c>
      <c r="G967" s="0" t="s">
        <v>106</v>
      </c>
      <c r="I967" s="0" t="s">
        <v>79</v>
      </c>
      <c r="K967" s="0" t="n">
        <v>0</v>
      </c>
      <c r="L967" s="0" t="s">
        <v>7419</v>
      </c>
      <c r="M967" s="0" t="s">
        <v>7420</v>
      </c>
      <c r="N967" s="0" t="s">
        <v>7421</v>
      </c>
      <c r="S967" s="0" t="s">
        <v>7422</v>
      </c>
      <c r="U967" s="0" t="s">
        <v>7405</v>
      </c>
      <c r="Y967" s="0" t="s">
        <v>83</v>
      </c>
      <c r="Z967" s="0" t="n">
        <v>2</v>
      </c>
      <c r="AC967" s="0" t="s">
        <v>7405</v>
      </c>
      <c r="AE967" s="0" t="s">
        <v>79</v>
      </c>
      <c r="AG967" s="0" t="s">
        <v>6708</v>
      </c>
      <c r="AH967" s="0" t="s">
        <v>7423</v>
      </c>
      <c r="AI967" s="0" t="s">
        <v>1940</v>
      </c>
      <c r="AJ967" s="0" t="s">
        <v>5689</v>
      </c>
      <c r="AK967" s="0" t="s">
        <v>3513</v>
      </c>
      <c r="AL967" s="0" t="s">
        <v>999</v>
      </c>
      <c r="AO967" s="0" t="n">
        <v>13</v>
      </c>
      <c r="AP967" s="0" t="n">
        <v>1</v>
      </c>
      <c r="AS967" s="4" t="n">
        <f aca="false">IF(ISBLANK(AG967),"",AG967/86400000 + DATE(1970,1,1))</f>
        <v>45777.0833333333</v>
      </c>
    </row>
    <row r="968" customFormat="false" ht="115.65" hidden="false" customHeight="false" outlineLevel="0" collapsed="false">
      <c r="A968" s="0" t="s">
        <v>7424</v>
      </c>
      <c r="B968" s="0" t="s">
        <v>7425</v>
      </c>
      <c r="C968" s="0" t="s">
        <v>264</v>
      </c>
      <c r="D968" s="3" t="s">
        <v>7426</v>
      </c>
      <c r="E968" s="2" t="n">
        <v>45756.4649137269</v>
      </c>
      <c r="F968" s="2" t="n">
        <v>45838.4702894792</v>
      </c>
      <c r="G968" s="0" t="s">
        <v>56</v>
      </c>
      <c r="I968" s="0" t="s">
        <v>79</v>
      </c>
      <c r="K968" s="0" t="n">
        <v>0</v>
      </c>
      <c r="L968" s="0" t="s">
        <v>7427</v>
      </c>
      <c r="M968" s="0" t="s">
        <v>7428</v>
      </c>
      <c r="N968" s="0" t="s">
        <v>7429</v>
      </c>
      <c r="S968" s="0" t="s">
        <v>7430</v>
      </c>
      <c r="T968" s="0" t="s">
        <v>7431</v>
      </c>
      <c r="Y968" s="0" t="s">
        <v>83</v>
      </c>
      <c r="AC968" s="0" t="s">
        <v>7273</v>
      </c>
      <c r="AE968" s="0" t="s">
        <v>79</v>
      </c>
      <c r="AG968" s="0" t="s">
        <v>6575</v>
      </c>
      <c r="AH968" s="0" t="s">
        <v>7432</v>
      </c>
      <c r="AI968" s="0" t="s">
        <v>2385</v>
      </c>
      <c r="AJ968" s="0" t="s">
        <v>4169</v>
      </c>
      <c r="AK968" s="0" t="s">
        <v>5788</v>
      </c>
      <c r="AL968" s="0" t="s">
        <v>5576</v>
      </c>
      <c r="AO968" s="0" t="n">
        <v>13</v>
      </c>
      <c r="AP968" s="0" t="n">
        <v>1</v>
      </c>
      <c r="AS968" s="4" t="n">
        <f aca="false">IF(ISBLANK(AG968),"",AG968/86400000 + DATE(1970,1,1))</f>
        <v>45783.0833333333</v>
      </c>
    </row>
    <row r="969" customFormat="false" ht="15" hidden="true" customHeight="false" outlineLevel="0" collapsed="false">
      <c r="A969" s="0" t="s">
        <v>7433</v>
      </c>
      <c r="B969" s="0" t="s">
        <v>7434</v>
      </c>
      <c r="C969" s="0" t="s">
        <v>54</v>
      </c>
      <c r="E969" s="2" t="n">
        <v>45756.4304987269</v>
      </c>
      <c r="F969" s="2" t="n">
        <v>45777.0843444097</v>
      </c>
      <c r="G969" s="0" t="s">
        <v>63</v>
      </c>
      <c r="K969" s="0" t="n">
        <v>0</v>
      </c>
      <c r="L969" s="0" t="s">
        <v>7435</v>
      </c>
      <c r="M969" s="0" t="s">
        <v>7436</v>
      </c>
      <c r="N969" s="0" t="s">
        <v>7437</v>
      </c>
      <c r="S969" s="0" t="s">
        <v>7438</v>
      </c>
      <c r="T969" s="0" t="s">
        <v>7439</v>
      </c>
      <c r="AC969" s="0" t="s">
        <v>6801</v>
      </c>
      <c r="AO969" s="0" t="n">
        <v>4</v>
      </c>
    </row>
    <row r="970" customFormat="false" ht="127.1" hidden="false" customHeight="false" outlineLevel="0" collapsed="false">
      <c r="A970" s="0" t="s">
        <v>7440</v>
      </c>
      <c r="B970" s="0" t="s">
        <v>7441</v>
      </c>
      <c r="C970" s="0" t="s">
        <v>264</v>
      </c>
      <c r="D970" s="3" t="s">
        <v>7442</v>
      </c>
      <c r="E970" s="2" t="n">
        <v>45756.4285001505</v>
      </c>
      <c r="F970" s="2" t="n">
        <v>45881.315805787</v>
      </c>
      <c r="G970" s="0" t="s">
        <v>106</v>
      </c>
      <c r="I970" s="0" t="s">
        <v>79</v>
      </c>
      <c r="K970" s="0" t="n">
        <v>0</v>
      </c>
      <c r="L970" s="0" t="s">
        <v>7443</v>
      </c>
      <c r="M970" s="0" t="s">
        <v>7444</v>
      </c>
      <c r="N970" s="0" t="s">
        <v>7445</v>
      </c>
      <c r="S970" s="0" t="s">
        <v>7446</v>
      </c>
      <c r="T970" s="0" t="s">
        <v>7447</v>
      </c>
      <c r="Y970" s="0" t="s">
        <v>83</v>
      </c>
      <c r="AC970" s="0" t="s">
        <v>6801</v>
      </c>
      <c r="AE970" s="0" t="s">
        <v>79</v>
      </c>
      <c r="AG970" s="0" t="s">
        <v>6625</v>
      </c>
      <c r="AH970" s="0" t="s">
        <v>7448</v>
      </c>
      <c r="AI970" s="0" t="s">
        <v>871</v>
      </c>
      <c r="AJ970" s="0" t="s">
        <v>4481</v>
      </c>
      <c r="AK970" s="0" t="s">
        <v>6450</v>
      </c>
      <c r="AL970" s="0" t="s">
        <v>3717</v>
      </c>
      <c r="AO970" s="0" t="n">
        <v>13</v>
      </c>
      <c r="AP970" s="0" t="n">
        <v>0</v>
      </c>
      <c r="AS970" s="4" t="n">
        <f aca="false">IF(ISBLANK(AG970),"",AG970/86400000 + DATE(1970,1,1))</f>
        <v>45782.0833333333</v>
      </c>
    </row>
    <row r="971" customFormat="false" ht="92.75" hidden="false" customHeight="false" outlineLevel="0" collapsed="false">
      <c r="A971" s="0" t="s">
        <v>7449</v>
      </c>
      <c r="B971" s="0" t="s">
        <v>7450</v>
      </c>
      <c r="C971" s="0" t="s">
        <v>264</v>
      </c>
      <c r="D971" s="3" t="s">
        <v>7451</v>
      </c>
      <c r="E971" s="2" t="n">
        <v>45756.3938023958</v>
      </c>
      <c r="F971" s="2" t="n">
        <v>45838.4668538773</v>
      </c>
      <c r="G971" s="0" t="s">
        <v>5050</v>
      </c>
      <c r="I971" s="0" t="s">
        <v>79</v>
      </c>
      <c r="K971" s="0" t="n">
        <v>0</v>
      </c>
      <c r="L971" s="0" t="s">
        <v>7452</v>
      </c>
      <c r="M971" s="0" t="s">
        <v>7453</v>
      </c>
      <c r="N971" s="0" t="s">
        <v>7454</v>
      </c>
      <c r="S971" s="0" t="s">
        <v>7455</v>
      </c>
      <c r="T971" s="0" t="s">
        <v>7456</v>
      </c>
      <c r="U971" s="0" t="s">
        <v>7405</v>
      </c>
      <c r="Y971" s="0" t="s">
        <v>83</v>
      </c>
      <c r="Z971" s="0" t="n">
        <v>5</v>
      </c>
      <c r="AC971" s="0" t="s">
        <v>7405</v>
      </c>
      <c r="AD971" s="0" t="s">
        <v>7457</v>
      </c>
      <c r="AE971" s="0" t="s">
        <v>79</v>
      </c>
      <c r="AG971" s="0" t="s">
        <v>7215</v>
      </c>
      <c r="AH971" s="0" t="s">
        <v>7458</v>
      </c>
      <c r="AI971" s="0" t="s">
        <v>272</v>
      </c>
      <c r="AJ971" s="0" t="s">
        <v>6329</v>
      </c>
      <c r="AK971" s="0" t="s">
        <v>2933</v>
      </c>
      <c r="AL971" s="0" t="s">
        <v>2385</v>
      </c>
      <c r="AO971" s="0" t="n">
        <v>13</v>
      </c>
      <c r="AP971" s="0" t="n">
        <v>0</v>
      </c>
      <c r="AS971" s="4" t="n">
        <f aca="false">IF(ISBLANK(AG971),"",AG971/86400000 + DATE(1970,1,1))</f>
        <v>45761.0833333333</v>
      </c>
    </row>
    <row r="972" customFormat="false" ht="92.75" hidden="false" customHeight="false" outlineLevel="0" collapsed="false">
      <c r="A972" s="0" t="s">
        <v>7459</v>
      </c>
      <c r="B972" s="0" t="s">
        <v>7460</v>
      </c>
      <c r="C972" s="0" t="s">
        <v>264</v>
      </c>
      <c r="D972" s="3" t="s">
        <v>7461</v>
      </c>
      <c r="E972" s="2" t="n">
        <v>45756.3870638657</v>
      </c>
      <c r="F972" s="2" t="n">
        <v>45834.4048552199</v>
      </c>
      <c r="G972" s="0" t="s">
        <v>63</v>
      </c>
      <c r="I972" s="0" t="s">
        <v>79</v>
      </c>
      <c r="K972" s="0" t="n">
        <v>0</v>
      </c>
      <c r="L972" s="0" t="s">
        <v>7462</v>
      </c>
      <c r="M972" s="0" t="s">
        <v>7463</v>
      </c>
      <c r="N972" s="0" t="s">
        <v>7464</v>
      </c>
      <c r="S972" s="0" t="s">
        <v>7465</v>
      </c>
      <c r="T972" s="0" t="s">
        <v>7466</v>
      </c>
      <c r="Y972" s="0" t="s">
        <v>83</v>
      </c>
      <c r="AC972" s="0" t="s">
        <v>7405</v>
      </c>
      <c r="AE972" s="0" t="s">
        <v>79</v>
      </c>
      <c r="AG972" s="0" t="s">
        <v>7305</v>
      </c>
      <c r="AH972" s="0" t="s">
        <v>7467</v>
      </c>
      <c r="AI972" s="0" t="s">
        <v>85</v>
      </c>
      <c r="AJ972" s="0" t="s">
        <v>7083</v>
      </c>
      <c r="AK972" s="0" t="s">
        <v>450</v>
      </c>
      <c r="AL972" s="0" t="s">
        <v>871</v>
      </c>
      <c r="AO972" s="0" t="n">
        <v>13</v>
      </c>
      <c r="AP972" s="0" t="n">
        <v>0</v>
      </c>
      <c r="AS972" s="4" t="n">
        <f aca="false">IF(ISBLANK(AG972),"",AG972/86400000 + DATE(1970,1,1))</f>
        <v>45757.0833333333</v>
      </c>
    </row>
    <row r="973" customFormat="false" ht="15" hidden="false" customHeight="false" outlineLevel="0" collapsed="false">
      <c r="A973" s="0" t="s">
        <v>7468</v>
      </c>
      <c r="B973" s="0" t="s">
        <v>7469</v>
      </c>
      <c r="C973" s="0" t="s">
        <v>264</v>
      </c>
      <c r="E973" s="2" t="n">
        <v>45756.3589221875</v>
      </c>
      <c r="F973" s="2" t="n">
        <v>45838.4774203935</v>
      </c>
      <c r="G973" s="0" t="s">
        <v>56</v>
      </c>
      <c r="I973" s="0" t="s">
        <v>79</v>
      </c>
      <c r="K973" s="0" t="n">
        <v>0</v>
      </c>
      <c r="L973" s="0" t="s">
        <v>7470</v>
      </c>
      <c r="M973" s="0" t="s">
        <v>7471</v>
      </c>
      <c r="N973" s="0" t="s">
        <v>7472</v>
      </c>
      <c r="S973" s="0" t="s">
        <v>7473</v>
      </c>
      <c r="T973" s="0" t="s">
        <v>7474</v>
      </c>
      <c r="Y973" s="0" t="s">
        <v>83</v>
      </c>
      <c r="AC973" s="0" t="s">
        <v>7405</v>
      </c>
      <c r="AD973" s="0" t="s">
        <v>7475</v>
      </c>
      <c r="AE973" s="0" t="s">
        <v>79</v>
      </c>
      <c r="AG973" s="0" t="s">
        <v>7097</v>
      </c>
      <c r="AH973" s="0" t="s">
        <v>7476</v>
      </c>
      <c r="AI973" s="0" t="s">
        <v>668</v>
      </c>
      <c r="AJ973" s="0" t="s">
        <v>5823</v>
      </c>
      <c r="AK973" s="0" t="s">
        <v>3548</v>
      </c>
      <c r="AL973" s="0" t="s">
        <v>1536</v>
      </c>
      <c r="AO973" s="0" t="n">
        <v>13</v>
      </c>
      <c r="AP973" s="0" t="n">
        <v>0</v>
      </c>
      <c r="AS973" s="4" t="n">
        <f aca="false">IF(ISBLANK(AG973),"",AG973/86400000 + DATE(1970,1,1))</f>
        <v>45769.0833333333</v>
      </c>
    </row>
    <row r="974" customFormat="false" ht="15" hidden="true" customHeight="false" outlineLevel="0" collapsed="false">
      <c r="A974" s="0" t="s">
        <v>7477</v>
      </c>
      <c r="B974" s="0" t="s">
        <v>7478</v>
      </c>
      <c r="C974" s="0" t="s">
        <v>54</v>
      </c>
      <c r="E974" s="2" t="n">
        <v>45756.348613125</v>
      </c>
      <c r="F974" s="2" t="n">
        <v>45835.3004334606</v>
      </c>
      <c r="G974" s="0" t="s">
        <v>56</v>
      </c>
      <c r="K974" s="0" t="n">
        <v>0</v>
      </c>
      <c r="L974" s="0" t="s">
        <v>7479</v>
      </c>
      <c r="M974" s="0" t="s">
        <v>7480</v>
      </c>
      <c r="N974" s="0" t="s">
        <v>7481</v>
      </c>
      <c r="S974" s="0" t="s">
        <v>7482</v>
      </c>
      <c r="T974" s="0" t="s">
        <v>7483</v>
      </c>
      <c r="AO974" s="0" t="n">
        <v>1</v>
      </c>
    </row>
    <row r="975" customFormat="false" ht="15" hidden="true" customHeight="false" outlineLevel="0" collapsed="false">
      <c r="A975" s="0" t="s">
        <v>7484</v>
      </c>
      <c r="B975" s="0" t="s">
        <v>7485</v>
      </c>
      <c r="C975" s="0" t="s">
        <v>54</v>
      </c>
      <c r="E975" s="2" t="n">
        <v>45756.3415210185</v>
      </c>
      <c r="F975" s="2" t="n">
        <v>45775.518954456</v>
      </c>
      <c r="G975" s="0" t="s">
        <v>56</v>
      </c>
      <c r="K975" s="0" t="n">
        <v>1</v>
      </c>
      <c r="L975" s="0" t="s">
        <v>7486</v>
      </c>
      <c r="M975" s="0" t="s">
        <v>7487</v>
      </c>
      <c r="N975" s="0" t="s">
        <v>7488</v>
      </c>
      <c r="S975" s="0" t="s">
        <v>7489</v>
      </c>
      <c r="T975" s="0" t="s">
        <v>7490</v>
      </c>
      <c r="AB975" s="0" t="s">
        <v>4849</v>
      </c>
      <c r="AC975" s="0" t="s">
        <v>7405</v>
      </c>
      <c r="AO975" s="0" t="n">
        <v>4</v>
      </c>
    </row>
    <row r="976" customFormat="false" ht="92.75" hidden="false" customHeight="false" outlineLevel="0" collapsed="false">
      <c r="A976" s="0" t="s">
        <v>7491</v>
      </c>
      <c r="B976" s="0" t="s">
        <v>7492</v>
      </c>
      <c r="C976" s="0" t="s">
        <v>264</v>
      </c>
      <c r="D976" s="3" t="s">
        <v>7493</v>
      </c>
      <c r="E976" s="2" t="n">
        <v>45756.3322268866</v>
      </c>
      <c r="F976" s="2" t="n">
        <v>45834.4039552083</v>
      </c>
      <c r="G976" s="0" t="s">
        <v>63</v>
      </c>
      <c r="I976" s="0" t="s">
        <v>79</v>
      </c>
      <c r="K976" s="0" t="n">
        <v>0</v>
      </c>
      <c r="L976" s="0" t="s">
        <v>7494</v>
      </c>
      <c r="M976" s="0" t="s">
        <v>7495</v>
      </c>
      <c r="N976" s="0" t="s">
        <v>7496</v>
      </c>
      <c r="S976" s="0" t="s">
        <v>7497</v>
      </c>
      <c r="Y976" s="0" t="s">
        <v>83</v>
      </c>
      <c r="AC976" s="0" t="s">
        <v>7405</v>
      </c>
      <c r="AD976" s="0" t="s">
        <v>7498</v>
      </c>
      <c r="AE976" s="0" t="s">
        <v>79</v>
      </c>
      <c r="AG976" s="0" t="s">
        <v>7405</v>
      </c>
      <c r="AH976" s="0" t="s">
        <v>7499</v>
      </c>
      <c r="AI976" s="0" t="s">
        <v>127</v>
      </c>
      <c r="AJ976" s="0" t="s">
        <v>6329</v>
      </c>
      <c r="AK976" s="0" t="s">
        <v>2933</v>
      </c>
      <c r="AL976" s="0" t="s">
        <v>2933</v>
      </c>
      <c r="AO976" s="0" t="n">
        <v>13</v>
      </c>
      <c r="AP976" s="0" t="n">
        <v>0</v>
      </c>
      <c r="AS976" s="4" t="n">
        <f aca="false">IF(ISBLANK(AG976),"",AG976/86400000 + DATE(1970,1,1))</f>
        <v>45756.0833333333</v>
      </c>
    </row>
    <row r="977" customFormat="false" ht="104.2" hidden="true" customHeight="false" outlineLevel="0" collapsed="false">
      <c r="A977" s="0" t="s">
        <v>7500</v>
      </c>
      <c r="B977" s="0" t="s">
        <v>7501</v>
      </c>
      <c r="C977" s="0" t="s">
        <v>54</v>
      </c>
      <c r="D977" s="3" t="s">
        <v>7502</v>
      </c>
      <c r="E977" s="2" t="n">
        <v>45756.3216471065</v>
      </c>
      <c r="F977" s="2" t="n">
        <v>45881.3186439005</v>
      </c>
      <c r="G977" s="0" t="s">
        <v>106</v>
      </c>
      <c r="I977" s="0" t="s">
        <v>79</v>
      </c>
      <c r="K977" s="0" t="n">
        <v>0</v>
      </c>
      <c r="L977" s="0" t="s">
        <v>7503</v>
      </c>
      <c r="M977" s="0" t="s">
        <v>7504</v>
      </c>
      <c r="N977" s="0" t="s">
        <v>7505</v>
      </c>
      <c r="S977" s="0" t="s">
        <v>7506</v>
      </c>
      <c r="T977" s="0" t="s">
        <v>7507</v>
      </c>
      <c r="Y977" s="0" t="s">
        <v>83</v>
      </c>
      <c r="AE977" s="0" t="s">
        <v>79</v>
      </c>
      <c r="AG977" s="0" t="s">
        <v>7082</v>
      </c>
      <c r="AH977" s="0" t="s">
        <v>7508</v>
      </c>
      <c r="AJ977" s="0" t="s">
        <v>4864</v>
      </c>
      <c r="AL977" s="0" t="s">
        <v>5164</v>
      </c>
      <c r="AO977" s="0" t="n">
        <v>13</v>
      </c>
      <c r="AP977" s="0" t="n">
        <v>0</v>
      </c>
    </row>
    <row r="978" customFormat="false" ht="127.1" hidden="false" customHeight="false" outlineLevel="0" collapsed="false">
      <c r="A978" s="0" t="s">
        <v>7509</v>
      </c>
      <c r="B978" s="0" t="s">
        <v>7510</v>
      </c>
      <c r="C978" s="0" t="s">
        <v>264</v>
      </c>
      <c r="D978" s="3" t="s">
        <v>7511</v>
      </c>
      <c r="E978" s="2" t="n">
        <v>45756.3183831597</v>
      </c>
      <c r="F978" s="2" t="n">
        <v>45834.4220242245</v>
      </c>
      <c r="G978" s="0" t="s">
        <v>63</v>
      </c>
      <c r="I978" s="0" t="s">
        <v>79</v>
      </c>
      <c r="K978" s="0" t="n">
        <v>0</v>
      </c>
      <c r="L978" s="0" t="s">
        <v>7512</v>
      </c>
      <c r="M978" s="0" t="s">
        <v>7513</v>
      </c>
      <c r="N978" s="0" t="s">
        <v>7514</v>
      </c>
      <c r="S978" s="0" t="s">
        <v>7515</v>
      </c>
      <c r="T978" s="0" t="s">
        <v>7516</v>
      </c>
      <c r="Y978" s="0" t="s">
        <v>83</v>
      </c>
      <c r="AC978" s="0" t="s">
        <v>7405</v>
      </c>
      <c r="AD978" s="0" t="s">
        <v>7517</v>
      </c>
      <c r="AE978" s="0" t="s">
        <v>79</v>
      </c>
      <c r="AG978" s="0" t="s">
        <v>7305</v>
      </c>
      <c r="AH978" s="0" t="s">
        <v>7518</v>
      </c>
      <c r="AI978" s="0" t="s">
        <v>85</v>
      </c>
      <c r="AJ978" s="0" t="s">
        <v>6874</v>
      </c>
      <c r="AK978" s="0" t="s">
        <v>862</v>
      </c>
      <c r="AL978" s="0" t="s">
        <v>803</v>
      </c>
      <c r="AO978" s="0" t="n">
        <v>13</v>
      </c>
      <c r="AP978" s="0" t="n">
        <v>0</v>
      </c>
      <c r="AS978" s="4" t="n">
        <f aca="false">IF(ISBLANK(AG978),"",AG978/86400000 + DATE(1970,1,1))</f>
        <v>45757.0833333333</v>
      </c>
    </row>
    <row r="979" customFormat="false" ht="15" hidden="true" customHeight="false" outlineLevel="0" collapsed="false">
      <c r="A979" s="0" t="s">
        <v>7519</v>
      </c>
      <c r="B979" s="0" t="s">
        <v>7520</v>
      </c>
      <c r="C979" s="0" t="s">
        <v>54</v>
      </c>
      <c r="E979" s="2" t="n">
        <v>45756.3178489699</v>
      </c>
      <c r="F979" s="2" t="n">
        <v>45820.2745884607</v>
      </c>
      <c r="G979" s="0" t="s">
        <v>5050</v>
      </c>
      <c r="K979" s="0" t="n">
        <v>0</v>
      </c>
      <c r="L979" s="0" t="s">
        <v>7521</v>
      </c>
      <c r="M979" s="0" t="s">
        <v>7522</v>
      </c>
      <c r="N979" s="0" t="s">
        <v>7523</v>
      </c>
      <c r="S979" s="0" t="s">
        <v>7280</v>
      </c>
      <c r="T979" s="0" t="s">
        <v>7524</v>
      </c>
      <c r="AC979" s="0" t="s">
        <v>7405</v>
      </c>
      <c r="AO979" s="0" t="n">
        <v>4</v>
      </c>
    </row>
    <row r="980" customFormat="false" ht="81.3" hidden="false" customHeight="false" outlineLevel="0" collapsed="false">
      <c r="A980" s="0" t="s">
        <v>7525</v>
      </c>
      <c r="B980" s="0" t="s">
        <v>7526</v>
      </c>
      <c r="C980" s="0" t="s">
        <v>264</v>
      </c>
      <c r="D980" s="3" t="s">
        <v>7527</v>
      </c>
      <c r="E980" s="2" t="n">
        <v>45756.3154005093</v>
      </c>
      <c r="F980" s="2" t="n">
        <v>45845.3992526157</v>
      </c>
      <c r="G980" s="0" t="s">
        <v>56</v>
      </c>
      <c r="I980" s="0" t="s">
        <v>79</v>
      </c>
      <c r="K980" s="0" t="n">
        <v>0</v>
      </c>
      <c r="L980" s="0" t="s">
        <v>7528</v>
      </c>
      <c r="M980" s="0" t="s">
        <v>7529</v>
      </c>
      <c r="N980" s="0" t="s">
        <v>7530</v>
      </c>
      <c r="S980" s="0" t="s">
        <v>7531</v>
      </c>
      <c r="T980" s="0" t="s">
        <v>7532</v>
      </c>
      <c r="U980" s="0" t="s">
        <v>7405</v>
      </c>
      <c r="Y980" s="0" t="s">
        <v>83</v>
      </c>
      <c r="Z980" s="0" t="n">
        <v>2</v>
      </c>
      <c r="AC980" s="0" t="s">
        <v>7405</v>
      </c>
      <c r="AD980" s="0" t="s">
        <v>7533</v>
      </c>
      <c r="AE980" s="0" t="s">
        <v>79</v>
      </c>
      <c r="AG980" s="0" t="s">
        <v>7143</v>
      </c>
      <c r="AH980" s="0" t="s">
        <v>7534</v>
      </c>
      <c r="AI980" s="0" t="s">
        <v>641</v>
      </c>
      <c r="AJ980" s="0" t="s">
        <v>5689</v>
      </c>
      <c r="AK980" s="0" t="s">
        <v>3513</v>
      </c>
      <c r="AL980" s="0" t="s">
        <v>3084</v>
      </c>
      <c r="AO980" s="0" t="n">
        <v>13</v>
      </c>
      <c r="AP980" s="0" t="n">
        <v>0</v>
      </c>
      <c r="AS980" s="4" t="n">
        <f aca="false">IF(ISBLANK(AG980),"",AG980/86400000 + DATE(1970,1,1))</f>
        <v>45762.0833333333</v>
      </c>
    </row>
    <row r="981" customFormat="false" ht="69.85" hidden="false" customHeight="false" outlineLevel="0" collapsed="false">
      <c r="A981" s="0" t="s">
        <v>7535</v>
      </c>
      <c r="B981" s="0" t="s">
        <v>7536</v>
      </c>
      <c r="C981" s="0" t="s">
        <v>264</v>
      </c>
      <c r="D981" s="3" t="s">
        <v>7537</v>
      </c>
      <c r="E981" s="2" t="n">
        <v>45756.3019894213</v>
      </c>
      <c r="F981" s="2" t="n">
        <v>45875.3700382639</v>
      </c>
      <c r="G981" s="0" t="s">
        <v>56</v>
      </c>
      <c r="I981" s="0" t="s">
        <v>79</v>
      </c>
      <c r="K981" s="0" t="n">
        <v>0</v>
      </c>
      <c r="L981" s="0" t="s">
        <v>7538</v>
      </c>
      <c r="M981" s="0" t="s">
        <v>7539</v>
      </c>
      <c r="N981" s="0" t="s">
        <v>7540</v>
      </c>
      <c r="S981" s="0" t="s">
        <v>7541</v>
      </c>
      <c r="T981" s="0" t="s">
        <v>7542</v>
      </c>
      <c r="Y981" s="0" t="s">
        <v>83</v>
      </c>
      <c r="AC981" s="0" t="s">
        <v>7305</v>
      </c>
      <c r="AD981" s="0" t="s">
        <v>7543</v>
      </c>
      <c r="AE981" s="0" t="s">
        <v>79</v>
      </c>
      <c r="AG981" s="0" t="s">
        <v>7305</v>
      </c>
      <c r="AH981" s="0" t="s">
        <v>7544</v>
      </c>
      <c r="AI981" s="0" t="s">
        <v>127</v>
      </c>
      <c r="AJ981" s="0" t="s">
        <v>7083</v>
      </c>
      <c r="AK981" s="0" t="s">
        <v>871</v>
      </c>
      <c r="AL981" s="0" t="s">
        <v>871</v>
      </c>
      <c r="AO981" s="0" t="n">
        <v>13</v>
      </c>
      <c r="AP981" s="0" t="n">
        <v>0</v>
      </c>
      <c r="AS981" s="4" t="n">
        <f aca="false">IF(ISBLANK(AG981),"",AG981/86400000 + DATE(1970,1,1))</f>
        <v>45757.0833333333</v>
      </c>
    </row>
    <row r="982" customFormat="false" ht="15" hidden="true" customHeight="false" outlineLevel="0" collapsed="false">
      <c r="A982" s="0" t="s">
        <v>7545</v>
      </c>
      <c r="B982" s="0" t="s">
        <v>7546</v>
      </c>
      <c r="C982" s="0" t="s">
        <v>54</v>
      </c>
      <c r="E982" s="2" t="n">
        <v>45756.2995569792</v>
      </c>
      <c r="F982" s="2" t="n">
        <v>45818.2910170023</v>
      </c>
      <c r="G982" s="0" t="s">
        <v>106</v>
      </c>
      <c r="K982" s="0" t="n">
        <v>0</v>
      </c>
      <c r="L982" s="0" t="s">
        <v>7547</v>
      </c>
      <c r="M982" s="0" t="s">
        <v>7548</v>
      </c>
      <c r="N982" s="0" t="s">
        <v>7549</v>
      </c>
      <c r="S982" s="0" t="s">
        <v>7550</v>
      </c>
      <c r="T982" s="0" t="s">
        <v>7551</v>
      </c>
      <c r="U982" s="0" t="s">
        <v>7405</v>
      </c>
      <c r="Z982" s="0" t="n">
        <v>2</v>
      </c>
      <c r="AC982" s="0" t="s">
        <v>7405</v>
      </c>
      <c r="AO982" s="0" t="n">
        <v>4</v>
      </c>
    </row>
    <row r="983" customFormat="false" ht="69.85" hidden="false" customHeight="false" outlineLevel="0" collapsed="false">
      <c r="A983" s="0" t="s">
        <v>7552</v>
      </c>
      <c r="B983" s="0" t="s">
        <v>7553</v>
      </c>
      <c r="C983" s="0" t="s">
        <v>264</v>
      </c>
      <c r="D983" s="3" t="s">
        <v>7554</v>
      </c>
      <c r="E983" s="2" t="n">
        <v>45755.5814451736</v>
      </c>
      <c r="F983" s="2" t="n">
        <v>45834.4007507407</v>
      </c>
      <c r="G983" s="0" t="s">
        <v>3508</v>
      </c>
      <c r="I983" s="0" t="s">
        <v>79</v>
      </c>
      <c r="K983" s="0" t="n">
        <v>0</v>
      </c>
      <c r="L983" s="0" t="s">
        <v>7555</v>
      </c>
      <c r="M983" s="0" t="s">
        <v>7556</v>
      </c>
      <c r="N983" s="0" t="s">
        <v>7557</v>
      </c>
      <c r="S983" s="0" t="s">
        <v>7558</v>
      </c>
      <c r="Y983" s="0" t="s">
        <v>83</v>
      </c>
      <c r="AC983" s="0" t="s">
        <v>7559</v>
      </c>
      <c r="AE983" s="0" t="s">
        <v>79</v>
      </c>
      <c r="AG983" s="0" t="s">
        <v>7405</v>
      </c>
      <c r="AH983" s="0" t="s">
        <v>7560</v>
      </c>
      <c r="AI983" s="0" t="s">
        <v>85</v>
      </c>
      <c r="AJ983" s="0" t="s">
        <v>7273</v>
      </c>
      <c r="AK983" s="0" t="s">
        <v>881</v>
      </c>
      <c r="AL983" s="0" t="s">
        <v>189</v>
      </c>
      <c r="AO983" s="0" t="n">
        <v>13</v>
      </c>
      <c r="AP983" s="0" t="n">
        <v>0</v>
      </c>
      <c r="AS983" s="4" t="n">
        <f aca="false">IF(ISBLANK(AG983),"",AG983/86400000 + DATE(1970,1,1))</f>
        <v>45756.0833333333</v>
      </c>
    </row>
    <row r="984" customFormat="false" ht="69.85" hidden="false" customHeight="false" outlineLevel="0" collapsed="false">
      <c r="A984" s="0" t="s">
        <v>7561</v>
      </c>
      <c r="B984" s="0" t="s">
        <v>7562</v>
      </c>
      <c r="C984" s="0" t="s">
        <v>264</v>
      </c>
      <c r="D984" s="3" t="s">
        <v>7563</v>
      </c>
      <c r="E984" s="2" t="n">
        <v>45755.5802367245</v>
      </c>
      <c r="F984" s="2" t="n">
        <v>45835.5360830324</v>
      </c>
      <c r="G984" s="0" t="s">
        <v>3508</v>
      </c>
      <c r="I984" s="0" t="s">
        <v>79</v>
      </c>
      <c r="K984" s="0" t="n">
        <v>0</v>
      </c>
      <c r="L984" s="0" t="s">
        <v>7555</v>
      </c>
      <c r="M984" s="0" t="s">
        <v>7564</v>
      </c>
      <c r="N984" s="0" t="s">
        <v>7565</v>
      </c>
      <c r="S984" s="0" t="s">
        <v>7566</v>
      </c>
      <c r="Y984" s="0" t="s">
        <v>83</v>
      </c>
      <c r="AC984" s="0" t="s">
        <v>7559</v>
      </c>
      <c r="AD984" s="0" t="s">
        <v>7567</v>
      </c>
      <c r="AE984" s="0" t="s">
        <v>79</v>
      </c>
      <c r="AG984" s="0" t="s">
        <v>7405</v>
      </c>
      <c r="AH984" s="0" t="s">
        <v>7568</v>
      </c>
      <c r="AI984" s="0" t="s">
        <v>85</v>
      </c>
      <c r="AJ984" s="0" t="s">
        <v>7273</v>
      </c>
      <c r="AK984" s="0" t="s">
        <v>881</v>
      </c>
      <c r="AL984" s="0" t="s">
        <v>189</v>
      </c>
      <c r="AO984" s="0" t="n">
        <v>13</v>
      </c>
      <c r="AP984" s="0" t="n">
        <v>0</v>
      </c>
      <c r="AS984" s="4" t="n">
        <f aca="false">IF(ISBLANK(AG984),"",AG984/86400000 + DATE(1970,1,1))</f>
        <v>45756.0833333333</v>
      </c>
    </row>
    <row r="985" customFormat="false" ht="15" hidden="true" customHeight="false" outlineLevel="0" collapsed="false">
      <c r="A985" s="0" t="s">
        <v>7569</v>
      </c>
      <c r="B985" s="0" t="s">
        <v>7570</v>
      </c>
      <c r="C985" s="0" t="s">
        <v>54</v>
      </c>
      <c r="E985" s="2" t="n">
        <v>45755.4560041204</v>
      </c>
      <c r="F985" s="2" t="n">
        <v>45757.0862390972</v>
      </c>
      <c r="G985" s="0" t="s">
        <v>63</v>
      </c>
      <c r="K985" s="0" t="n">
        <v>0</v>
      </c>
      <c r="L985" s="0" t="s">
        <v>7571</v>
      </c>
      <c r="M985" s="0" t="s">
        <v>7572</v>
      </c>
      <c r="N985" s="0" t="s">
        <v>7573</v>
      </c>
      <c r="S985" s="0" t="s">
        <v>7574</v>
      </c>
      <c r="AC985" s="0" t="s">
        <v>7559</v>
      </c>
      <c r="AO985" s="0" t="n">
        <v>4</v>
      </c>
    </row>
    <row r="986" customFormat="false" ht="35.5" hidden="false" customHeight="false" outlineLevel="0" collapsed="false">
      <c r="A986" s="0" t="s">
        <v>7575</v>
      </c>
      <c r="B986" s="0" t="s">
        <v>7576</v>
      </c>
      <c r="C986" s="0" t="s">
        <v>264</v>
      </c>
      <c r="D986" s="3" t="s">
        <v>7577</v>
      </c>
      <c r="E986" s="2" t="n">
        <v>45755.4314976505</v>
      </c>
      <c r="F986" s="2" t="n">
        <v>45838.4669115162</v>
      </c>
      <c r="G986" s="0" t="s">
        <v>63</v>
      </c>
      <c r="I986" s="0" t="s">
        <v>79</v>
      </c>
      <c r="K986" s="0" t="n">
        <v>1</v>
      </c>
      <c r="L986" s="0" t="s">
        <v>7578</v>
      </c>
      <c r="M986" s="0" t="s">
        <v>7579</v>
      </c>
      <c r="N986" s="0" t="s">
        <v>7580</v>
      </c>
      <c r="S986" s="0" t="s">
        <v>7581</v>
      </c>
      <c r="Y986" s="0" t="s">
        <v>83</v>
      </c>
      <c r="AB986" s="0" t="s">
        <v>136</v>
      </c>
      <c r="AC986" s="0" t="s">
        <v>7559</v>
      </c>
      <c r="AD986" s="0" t="s">
        <v>7582</v>
      </c>
      <c r="AE986" s="0" t="s">
        <v>79</v>
      </c>
      <c r="AG986" s="0" t="s">
        <v>7005</v>
      </c>
      <c r="AH986" s="0" t="s">
        <v>7583</v>
      </c>
      <c r="AI986" s="0" t="s">
        <v>803</v>
      </c>
      <c r="AJ986" s="0" t="s">
        <v>6625</v>
      </c>
      <c r="AK986" s="0" t="s">
        <v>2030</v>
      </c>
      <c r="AL986" s="0" t="s">
        <v>669</v>
      </c>
      <c r="AO986" s="0" t="n">
        <v>13</v>
      </c>
      <c r="AP986" s="0" t="n">
        <v>0</v>
      </c>
      <c r="AS986" s="4" t="n">
        <f aca="false">IF(ISBLANK(AG986),"",AG986/86400000 + DATE(1970,1,1))</f>
        <v>45770.0833333333</v>
      </c>
    </row>
    <row r="987" customFormat="false" ht="81.3" hidden="true" customHeight="false" outlineLevel="0" collapsed="false">
      <c r="A987" s="0" t="s">
        <v>7584</v>
      </c>
      <c r="B987" s="0" t="s">
        <v>7585</v>
      </c>
      <c r="C987" s="0" t="s">
        <v>54</v>
      </c>
      <c r="D987" s="3" t="s">
        <v>7586</v>
      </c>
      <c r="E987" s="2" t="n">
        <v>45755.389584838</v>
      </c>
      <c r="F987" s="2" t="n">
        <v>45824.5027322107</v>
      </c>
      <c r="G987" s="0" t="s">
        <v>63</v>
      </c>
      <c r="I987" s="0" t="s">
        <v>79</v>
      </c>
      <c r="K987" s="0" t="n">
        <v>0</v>
      </c>
      <c r="L987" s="0" t="s">
        <v>7587</v>
      </c>
      <c r="M987" s="0" t="s">
        <v>7588</v>
      </c>
      <c r="N987" s="0" t="s">
        <v>7589</v>
      </c>
      <c r="S987" s="0" t="s">
        <v>7590</v>
      </c>
      <c r="Y987" s="0" t="s">
        <v>83</v>
      </c>
      <c r="AC987" s="0" t="s">
        <v>7559</v>
      </c>
      <c r="AG987" s="0" t="s">
        <v>7215</v>
      </c>
      <c r="AH987" s="0" t="s">
        <v>7591</v>
      </c>
      <c r="AI987" s="0" t="s">
        <v>641</v>
      </c>
      <c r="AO987" s="0" t="n">
        <v>6</v>
      </c>
      <c r="AP987" s="0" t="n">
        <v>1</v>
      </c>
    </row>
    <row r="988" customFormat="false" ht="15" hidden="true" customHeight="false" outlineLevel="0" collapsed="false">
      <c r="A988" s="0" t="s">
        <v>7592</v>
      </c>
      <c r="B988" s="0" t="s">
        <v>7593</v>
      </c>
      <c r="C988" s="0" t="s">
        <v>54</v>
      </c>
      <c r="E988" s="2" t="n">
        <v>45755.3596666782</v>
      </c>
      <c r="F988" s="2" t="n">
        <v>45757.085639375</v>
      </c>
      <c r="G988" s="0" t="s">
        <v>3508</v>
      </c>
      <c r="K988" s="0" t="n">
        <v>0</v>
      </c>
      <c r="L988" s="0" t="s">
        <v>7594</v>
      </c>
      <c r="M988" s="0" t="s">
        <v>7595</v>
      </c>
      <c r="N988" s="0" t="s">
        <v>7596</v>
      </c>
      <c r="S988" s="0" t="s">
        <v>7597</v>
      </c>
      <c r="AC988" s="0" t="s">
        <v>7559</v>
      </c>
      <c r="AO988" s="0" t="n">
        <v>4</v>
      </c>
    </row>
    <row r="989" customFormat="false" ht="69.85" hidden="false" customHeight="false" outlineLevel="0" collapsed="false">
      <c r="A989" s="0" t="s">
        <v>7598</v>
      </c>
      <c r="B989" s="0" t="s">
        <v>7599</v>
      </c>
      <c r="C989" s="0" t="s">
        <v>264</v>
      </c>
      <c r="D989" s="3" t="s">
        <v>7600</v>
      </c>
      <c r="E989" s="2" t="n">
        <v>45755.346754132</v>
      </c>
      <c r="F989" s="2" t="n">
        <v>45866.4598224421</v>
      </c>
      <c r="G989" s="0" t="s">
        <v>63</v>
      </c>
      <c r="I989" s="0" t="s">
        <v>79</v>
      </c>
      <c r="K989" s="0" t="n">
        <v>0</v>
      </c>
      <c r="L989" s="0" t="s">
        <v>7601</v>
      </c>
      <c r="M989" s="0" t="s">
        <v>7602</v>
      </c>
      <c r="N989" s="0" t="s">
        <v>7603</v>
      </c>
      <c r="S989" s="0" t="s">
        <v>7604</v>
      </c>
      <c r="T989" s="0" t="s">
        <v>7605</v>
      </c>
      <c r="Y989" s="0" t="s">
        <v>83</v>
      </c>
      <c r="AC989" s="0" t="s">
        <v>6291</v>
      </c>
      <c r="AD989" s="0" t="s">
        <v>7606</v>
      </c>
      <c r="AE989" s="0" t="s">
        <v>79</v>
      </c>
      <c r="AG989" s="0" t="s">
        <v>4687</v>
      </c>
      <c r="AH989" s="0" t="s">
        <v>7607</v>
      </c>
      <c r="AI989" s="0" t="s">
        <v>85</v>
      </c>
      <c r="AJ989" s="0" t="s">
        <v>4864</v>
      </c>
      <c r="AK989" s="0" t="s">
        <v>2597</v>
      </c>
      <c r="AL989" s="0" t="s">
        <v>862</v>
      </c>
      <c r="AO989" s="0" t="n">
        <v>13</v>
      </c>
      <c r="AP989" s="0" t="n">
        <v>0</v>
      </c>
      <c r="AS989" s="4" t="n">
        <f aca="false">IF(ISBLANK(AG989),"",AG989/86400000 + DATE(1970,1,1))</f>
        <v>45790.0833333333</v>
      </c>
    </row>
    <row r="990" customFormat="false" ht="15" hidden="false" customHeight="false" outlineLevel="0" collapsed="false">
      <c r="A990" s="0" t="s">
        <v>7608</v>
      </c>
      <c r="B990" s="0" t="s">
        <v>7609</v>
      </c>
      <c r="C990" s="0" t="s">
        <v>264</v>
      </c>
      <c r="E990" s="2" t="n">
        <v>45755.2850033796</v>
      </c>
      <c r="F990" s="2" t="n">
        <v>45852.2746263079</v>
      </c>
      <c r="G990" s="0" t="s">
        <v>3508</v>
      </c>
      <c r="I990" s="0" t="s">
        <v>79</v>
      </c>
      <c r="K990" s="0" t="n">
        <v>1</v>
      </c>
      <c r="L990" s="0" t="s">
        <v>7610</v>
      </c>
      <c r="M990" s="0" t="s">
        <v>7611</v>
      </c>
      <c r="N990" s="0" t="s">
        <v>7612</v>
      </c>
      <c r="S990" s="0" t="s">
        <v>7613</v>
      </c>
      <c r="Y990" s="0" t="s">
        <v>83</v>
      </c>
      <c r="AB990" s="0" t="s">
        <v>1565</v>
      </c>
      <c r="AC990" s="0" t="s">
        <v>3581</v>
      </c>
      <c r="AG990" s="0" t="s">
        <v>3581</v>
      </c>
      <c r="AH990" s="0" t="s">
        <v>7614</v>
      </c>
      <c r="AI990" s="0" t="s">
        <v>127</v>
      </c>
      <c r="AJ990" s="0" t="s">
        <v>3207</v>
      </c>
      <c r="AK990" s="0" t="s">
        <v>450</v>
      </c>
      <c r="AL990" s="0" t="s">
        <v>450</v>
      </c>
      <c r="AO990" s="0" t="n">
        <v>13</v>
      </c>
      <c r="AP990" s="0" t="n">
        <v>1</v>
      </c>
      <c r="AS990" s="4" t="n">
        <f aca="false">IF(ISBLANK(AG990),"",AG990/86400000 + DATE(1970,1,1))</f>
        <v>45838.0833333333</v>
      </c>
    </row>
    <row r="991" customFormat="false" ht="15" hidden="true" customHeight="false" outlineLevel="0" collapsed="false">
      <c r="A991" s="0" t="s">
        <v>7615</v>
      </c>
      <c r="B991" s="0" t="s">
        <v>7616</v>
      </c>
      <c r="C991" s="0" t="s">
        <v>54</v>
      </c>
      <c r="E991" s="2" t="n">
        <v>45754.5795877662</v>
      </c>
      <c r="F991" s="2" t="n">
        <v>45881.2722983102</v>
      </c>
      <c r="G991" s="0" t="s">
        <v>106</v>
      </c>
      <c r="I991" s="0" t="s">
        <v>79</v>
      </c>
      <c r="K991" s="0" t="n">
        <v>0</v>
      </c>
      <c r="L991" s="0" t="s">
        <v>7617</v>
      </c>
      <c r="M991" s="0" t="s">
        <v>7618</v>
      </c>
      <c r="N991" s="0" t="s">
        <v>7619</v>
      </c>
      <c r="S991" s="0" t="s">
        <v>7620</v>
      </c>
      <c r="U991" s="0" t="s">
        <v>7621</v>
      </c>
      <c r="Y991" s="0" t="s">
        <v>83</v>
      </c>
      <c r="Z991" s="0" t="n">
        <v>2</v>
      </c>
      <c r="AC991" s="0" t="s">
        <v>7559</v>
      </c>
      <c r="AG991" s="0" t="s">
        <v>4333</v>
      </c>
      <c r="AH991" s="0" t="s">
        <v>7622</v>
      </c>
      <c r="AI991" s="0" t="s">
        <v>6920</v>
      </c>
      <c r="AO991" s="0" t="n">
        <v>16</v>
      </c>
    </row>
    <row r="992" customFormat="false" ht="81.3" hidden="false" customHeight="false" outlineLevel="0" collapsed="false">
      <c r="A992" s="0" t="s">
        <v>7623</v>
      </c>
      <c r="B992" s="0" t="s">
        <v>7624</v>
      </c>
      <c r="C992" s="0" t="s">
        <v>264</v>
      </c>
      <c r="D992" s="3" t="s">
        <v>7625</v>
      </c>
      <c r="E992" s="2" t="n">
        <v>45754.4310736574</v>
      </c>
      <c r="F992" s="2" t="n">
        <v>45838.4693330787</v>
      </c>
      <c r="G992" s="0" t="s">
        <v>56</v>
      </c>
      <c r="I992" s="0" t="s">
        <v>79</v>
      </c>
      <c r="K992" s="0" t="n">
        <v>1</v>
      </c>
      <c r="L992" s="0" t="s">
        <v>7626</v>
      </c>
      <c r="M992" s="0" t="s">
        <v>7627</v>
      </c>
      <c r="N992" s="0" t="s">
        <v>7628</v>
      </c>
      <c r="S992" s="0" t="s">
        <v>7629</v>
      </c>
      <c r="U992" s="0" t="s">
        <v>7621</v>
      </c>
      <c r="Y992" s="0" t="s">
        <v>83</v>
      </c>
      <c r="Z992" s="0" t="n">
        <v>1</v>
      </c>
      <c r="AB992" s="0" t="s">
        <v>2852</v>
      </c>
      <c r="AC992" s="0" t="s">
        <v>7621</v>
      </c>
      <c r="AE992" s="0" t="s">
        <v>79</v>
      </c>
      <c r="AG992" s="0" t="s">
        <v>7405</v>
      </c>
      <c r="AH992" s="0" t="s">
        <v>7630</v>
      </c>
      <c r="AI992" s="0" t="s">
        <v>189</v>
      </c>
      <c r="AJ992" s="0" t="s">
        <v>6329</v>
      </c>
      <c r="AK992" s="0" t="s">
        <v>3717</v>
      </c>
      <c r="AL992" s="0" t="s">
        <v>2933</v>
      </c>
      <c r="AO992" s="0" t="n">
        <v>13</v>
      </c>
      <c r="AP992" s="0" t="n">
        <v>0</v>
      </c>
      <c r="AS992" s="4" t="n">
        <f aca="false">IF(ISBLANK(AG992),"",AG992/86400000 + DATE(1970,1,1))</f>
        <v>45756.0833333333</v>
      </c>
    </row>
    <row r="993" customFormat="false" ht="58.4" hidden="false" customHeight="false" outlineLevel="0" collapsed="false">
      <c r="A993" s="0" t="s">
        <v>7631</v>
      </c>
      <c r="B993" s="0" t="s">
        <v>7632</v>
      </c>
      <c r="C993" s="0" t="s">
        <v>264</v>
      </c>
      <c r="D993" s="3" t="s">
        <v>7633</v>
      </c>
      <c r="E993" s="2" t="n">
        <v>45754.3946188542</v>
      </c>
      <c r="F993" s="2" t="n">
        <v>45867.3719686806</v>
      </c>
      <c r="G993" s="0" t="s">
        <v>106</v>
      </c>
      <c r="I993" s="0" t="s">
        <v>79</v>
      </c>
      <c r="K993" s="0" t="n">
        <v>0</v>
      </c>
      <c r="L993" s="0" t="s">
        <v>7634</v>
      </c>
      <c r="M993" s="0" t="s">
        <v>7635</v>
      </c>
      <c r="N993" s="0" t="s">
        <v>7636</v>
      </c>
      <c r="S993" s="0" t="s">
        <v>7637</v>
      </c>
      <c r="U993" s="0" t="s">
        <v>7621</v>
      </c>
      <c r="Y993" s="0" t="s">
        <v>83</v>
      </c>
      <c r="Z993" s="0" t="n">
        <v>2</v>
      </c>
      <c r="AC993" s="0" t="s">
        <v>7621</v>
      </c>
      <c r="AD993" s="0" t="s">
        <v>7638</v>
      </c>
      <c r="AG993" s="0" t="s">
        <v>1185</v>
      </c>
      <c r="AH993" s="0" t="s">
        <v>7639</v>
      </c>
      <c r="AI993" s="0" t="s">
        <v>7640</v>
      </c>
      <c r="AJ993" s="0" t="s">
        <v>784</v>
      </c>
      <c r="AK993" s="0" t="s">
        <v>7641</v>
      </c>
      <c r="AL993" s="0" t="s">
        <v>641</v>
      </c>
      <c r="AO993" s="0" t="n">
        <v>13</v>
      </c>
      <c r="AP993" s="0" t="n">
        <v>1</v>
      </c>
      <c r="AS993" s="4" t="n">
        <f aca="false">IF(ISBLANK(AG993),"",AG993/86400000 + DATE(1970,1,1))</f>
        <v>45861.0833333333</v>
      </c>
    </row>
    <row r="994" customFormat="false" ht="15" hidden="true" customHeight="false" outlineLevel="0" collapsed="false">
      <c r="A994" s="0" t="s">
        <v>7642</v>
      </c>
      <c r="B994" s="0" t="s">
        <v>7643</v>
      </c>
      <c r="C994" s="0" t="s">
        <v>54</v>
      </c>
      <c r="E994" s="2" t="n">
        <v>45754.280617037</v>
      </c>
      <c r="F994" s="2" t="n">
        <v>45756.0857241088</v>
      </c>
      <c r="G994" s="0" t="s">
        <v>3508</v>
      </c>
      <c r="K994" s="0" t="n">
        <v>1</v>
      </c>
      <c r="L994" s="0" t="s">
        <v>7644</v>
      </c>
      <c r="M994" s="0" t="s">
        <v>7645</v>
      </c>
      <c r="N994" s="0" t="s">
        <v>7646</v>
      </c>
      <c r="S994" s="0" t="s">
        <v>7647</v>
      </c>
      <c r="AB994" s="0" t="s">
        <v>4849</v>
      </c>
      <c r="AC994" s="0" t="s">
        <v>7621</v>
      </c>
      <c r="AO994" s="0" t="n">
        <v>4</v>
      </c>
    </row>
    <row r="995" customFormat="false" ht="92.75" hidden="false" customHeight="false" outlineLevel="0" collapsed="false">
      <c r="A995" s="0" t="s">
        <v>7648</v>
      </c>
      <c r="B995" s="0" t="s">
        <v>7649</v>
      </c>
      <c r="C995" s="0" t="s">
        <v>264</v>
      </c>
      <c r="D995" s="3" t="s">
        <v>7650</v>
      </c>
      <c r="E995" s="2" t="n">
        <v>45752.7036010185</v>
      </c>
      <c r="F995" s="2" t="n">
        <v>45881.3438155093</v>
      </c>
      <c r="G995" s="0" t="s">
        <v>106</v>
      </c>
      <c r="I995" s="0" t="s">
        <v>79</v>
      </c>
      <c r="K995" s="0" t="n">
        <v>0</v>
      </c>
      <c r="L995" s="0" t="s">
        <v>7651</v>
      </c>
      <c r="M995" s="0" t="s">
        <v>7652</v>
      </c>
      <c r="N995" s="0" t="s">
        <v>7653</v>
      </c>
      <c r="S995" s="0" t="s">
        <v>7654</v>
      </c>
      <c r="T995" s="0" t="s">
        <v>7655</v>
      </c>
      <c r="Y995" s="0" t="s">
        <v>83</v>
      </c>
      <c r="AC995" s="0" t="s">
        <v>7621</v>
      </c>
      <c r="AD995" s="0" t="s">
        <v>7656</v>
      </c>
      <c r="AE995" s="0" t="s">
        <v>79</v>
      </c>
      <c r="AG995" s="0" t="s">
        <v>7621</v>
      </c>
      <c r="AH995" s="0" t="s">
        <v>7657</v>
      </c>
      <c r="AI995" s="0" t="s">
        <v>127</v>
      </c>
      <c r="AJ995" s="0" t="s">
        <v>7273</v>
      </c>
      <c r="AK995" s="0" t="s">
        <v>894</v>
      </c>
      <c r="AL995" s="0" t="s">
        <v>894</v>
      </c>
      <c r="AO995" s="0" t="n">
        <v>13</v>
      </c>
      <c r="AP995" s="0" t="n">
        <v>0</v>
      </c>
      <c r="AQ995" s="0" t="s">
        <v>79</v>
      </c>
      <c r="AS995" s="4" t="n">
        <f aca="false">IF(ISBLANK(AG995),"",AG995/86400000 + DATE(1970,1,1))</f>
        <v>45754.0833333333</v>
      </c>
    </row>
    <row r="996" customFormat="false" ht="15" hidden="true" customHeight="false" outlineLevel="0" collapsed="false">
      <c r="A996" s="0" t="s">
        <v>7658</v>
      </c>
      <c r="B996" s="0" t="s">
        <v>7659</v>
      </c>
      <c r="C996" s="0" t="s">
        <v>54</v>
      </c>
      <c r="E996" s="2" t="n">
        <v>45751.4271594329</v>
      </c>
      <c r="F996" s="2" t="n">
        <v>45818.2896019445</v>
      </c>
      <c r="G996" s="0" t="s">
        <v>106</v>
      </c>
      <c r="K996" s="0" t="n">
        <v>0</v>
      </c>
      <c r="L996" s="0" t="s">
        <v>7660</v>
      </c>
      <c r="M996" s="0" t="s">
        <v>7661</v>
      </c>
      <c r="N996" s="0" t="s">
        <v>7662</v>
      </c>
      <c r="S996" s="0" t="s">
        <v>7663</v>
      </c>
      <c r="U996" s="0" t="s">
        <v>7664</v>
      </c>
      <c r="Z996" s="0" t="n">
        <v>7</v>
      </c>
      <c r="AC996" s="0" t="s">
        <v>7664</v>
      </c>
      <c r="AO996" s="0" t="n">
        <v>4</v>
      </c>
    </row>
    <row r="997" customFormat="false" ht="58.4" hidden="false" customHeight="false" outlineLevel="0" collapsed="false">
      <c r="A997" s="0" t="s">
        <v>7665</v>
      </c>
      <c r="B997" s="0" t="s">
        <v>7666</v>
      </c>
      <c r="C997" s="0" t="s">
        <v>264</v>
      </c>
      <c r="D997" s="3" t="s">
        <v>7667</v>
      </c>
      <c r="E997" s="2" t="n">
        <v>45751.4205476273</v>
      </c>
      <c r="F997" s="2" t="n">
        <v>45838.4774674769</v>
      </c>
      <c r="G997" s="0" t="s">
        <v>5050</v>
      </c>
      <c r="I997" s="0" t="s">
        <v>79</v>
      </c>
      <c r="K997" s="0" t="n">
        <v>0</v>
      </c>
      <c r="L997" s="0" t="s">
        <v>7668</v>
      </c>
      <c r="M997" s="0" t="s">
        <v>7669</v>
      </c>
      <c r="N997" s="0" t="s">
        <v>7670</v>
      </c>
      <c r="S997" s="0" t="s">
        <v>7671</v>
      </c>
      <c r="T997" s="0" t="s">
        <v>7672</v>
      </c>
      <c r="U997" s="0" t="s">
        <v>7664</v>
      </c>
      <c r="Y997" s="0" t="s">
        <v>83</v>
      </c>
      <c r="Z997" s="0" t="n">
        <v>3</v>
      </c>
      <c r="AC997" s="0" t="s">
        <v>7664</v>
      </c>
      <c r="AE997" s="0" t="s">
        <v>79</v>
      </c>
      <c r="AG997" s="0" t="s">
        <v>7005</v>
      </c>
      <c r="AH997" s="0" t="s">
        <v>7673</v>
      </c>
      <c r="AI997" s="0" t="s">
        <v>999</v>
      </c>
      <c r="AJ997" s="0" t="s">
        <v>3159</v>
      </c>
      <c r="AK997" s="0" t="s">
        <v>4133</v>
      </c>
      <c r="AL997" s="0" t="s">
        <v>2275</v>
      </c>
      <c r="AO997" s="0" t="n">
        <v>13</v>
      </c>
      <c r="AP997" s="0" t="n">
        <v>1</v>
      </c>
      <c r="AS997" s="4" t="n">
        <f aca="false">IF(ISBLANK(AG997),"",AG997/86400000 + DATE(1970,1,1))</f>
        <v>45770.0833333333</v>
      </c>
    </row>
    <row r="998" customFormat="false" ht="15" hidden="true" customHeight="false" outlineLevel="0" collapsed="false">
      <c r="A998" s="0" t="s">
        <v>7674</v>
      </c>
      <c r="B998" s="0" t="s">
        <v>7675</v>
      </c>
      <c r="C998" s="0" t="s">
        <v>54</v>
      </c>
      <c r="E998" s="2" t="n">
        <v>45751.4014798148</v>
      </c>
      <c r="F998" s="2" t="n">
        <v>45818.2890658102</v>
      </c>
      <c r="G998" s="0" t="s">
        <v>106</v>
      </c>
      <c r="K998" s="0" t="n">
        <v>1</v>
      </c>
      <c r="L998" s="0" t="s">
        <v>7676</v>
      </c>
      <c r="M998" s="0" t="s">
        <v>7677</v>
      </c>
      <c r="N998" s="0" t="s">
        <v>7678</v>
      </c>
      <c r="S998" s="0" t="s">
        <v>7679</v>
      </c>
      <c r="T998" s="0" t="s">
        <v>7680</v>
      </c>
      <c r="Z998" s="0" t="n">
        <v>2</v>
      </c>
      <c r="AB998" s="0" t="s">
        <v>582</v>
      </c>
      <c r="AC998" s="0" t="s">
        <v>7664</v>
      </c>
      <c r="AO998" s="0" t="n">
        <v>4</v>
      </c>
    </row>
    <row r="999" customFormat="false" ht="58.4" hidden="false" customHeight="false" outlineLevel="0" collapsed="false">
      <c r="A999" s="0" t="s">
        <v>7681</v>
      </c>
      <c r="B999" s="0" t="s">
        <v>7682</v>
      </c>
      <c r="C999" s="0" t="s">
        <v>264</v>
      </c>
      <c r="D999" s="3" t="s">
        <v>7683</v>
      </c>
      <c r="E999" s="2" t="n">
        <v>45751.3954721528</v>
      </c>
      <c r="F999" s="2" t="n">
        <v>45834.4025969444</v>
      </c>
      <c r="G999" s="0" t="s">
        <v>5050</v>
      </c>
      <c r="I999" s="0" t="s">
        <v>79</v>
      </c>
      <c r="K999" s="0" t="n">
        <v>0</v>
      </c>
      <c r="L999" s="0" t="s">
        <v>7684</v>
      </c>
      <c r="M999" s="0" t="s">
        <v>7685</v>
      </c>
      <c r="N999" s="0" t="s">
        <v>7686</v>
      </c>
      <c r="S999" s="0" t="s">
        <v>7687</v>
      </c>
      <c r="T999" s="0" t="s">
        <v>7688</v>
      </c>
      <c r="U999" s="0" t="s">
        <v>7664</v>
      </c>
      <c r="Y999" s="0" t="s">
        <v>83</v>
      </c>
      <c r="Z999" s="0" t="n">
        <v>2</v>
      </c>
      <c r="AC999" s="0" t="s">
        <v>7664</v>
      </c>
      <c r="AE999" s="0" t="s">
        <v>79</v>
      </c>
      <c r="AG999" s="0" t="s">
        <v>7621</v>
      </c>
      <c r="AH999" s="0" t="s">
        <v>7689</v>
      </c>
      <c r="AI999" s="0" t="s">
        <v>881</v>
      </c>
      <c r="AJ999" s="0" t="s">
        <v>7083</v>
      </c>
      <c r="AK999" s="0" t="s">
        <v>668</v>
      </c>
      <c r="AL999" s="0" t="s">
        <v>1345</v>
      </c>
      <c r="AO999" s="0" t="n">
        <v>13</v>
      </c>
      <c r="AP999" s="0" t="n">
        <v>0</v>
      </c>
      <c r="AS999" s="4" t="n">
        <f aca="false">IF(ISBLANK(AG999),"",AG999/86400000 + DATE(1970,1,1))</f>
        <v>45754.0833333333</v>
      </c>
    </row>
    <row r="1000" customFormat="false" ht="15" hidden="true" customHeight="false" outlineLevel="0" collapsed="false">
      <c r="A1000" s="0" t="s">
        <v>7690</v>
      </c>
      <c r="B1000" s="0" t="s">
        <v>7691</v>
      </c>
      <c r="C1000" s="0" t="s">
        <v>54</v>
      </c>
      <c r="E1000" s="2" t="n">
        <v>45751.3904308218</v>
      </c>
      <c r="F1000" s="2" t="n">
        <v>45818.2887658681</v>
      </c>
      <c r="G1000" s="0" t="s">
        <v>106</v>
      </c>
      <c r="K1000" s="0" t="n">
        <v>0</v>
      </c>
      <c r="L1000" s="0" t="s">
        <v>7692</v>
      </c>
      <c r="M1000" s="0" t="s">
        <v>7693</v>
      </c>
      <c r="N1000" s="0" t="s">
        <v>7694</v>
      </c>
      <c r="S1000" s="0" t="s">
        <v>7695</v>
      </c>
      <c r="U1000" s="0" t="s">
        <v>7664</v>
      </c>
      <c r="Z1000" s="0" t="n">
        <v>0</v>
      </c>
      <c r="AC1000" s="0" t="s">
        <v>7664</v>
      </c>
      <c r="AO1000" s="0" t="n">
        <v>4</v>
      </c>
    </row>
    <row r="1001" customFormat="false" ht="15" hidden="false" customHeight="false" outlineLevel="0" collapsed="false">
      <c r="A1001" s="0" t="s">
        <v>7696</v>
      </c>
      <c r="B1001" s="0" t="s">
        <v>7697</v>
      </c>
      <c r="C1001" s="0" t="s">
        <v>264</v>
      </c>
      <c r="E1001" s="2" t="n">
        <v>45751.3620297454</v>
      </c>
      <c r="F1001" s="2" t="n">
        <v>45834.4047975579</v>
      </c>
      <c r="G1001" s="0" t="s">
        <v>3508</v>
      </c>
      <c r="I1001" s="0" t="s">
        <v>79</v>
      </c>
      <c r="K1001" s="0" t="n">
        <v>0</v>
      </c>
      <c r="L1001" s="0" t="s">
        <v>7698</v>
      </c>
      <c r="M1001" s="0" t="s">
        <v>7699</v>
      </c>
      <c r="N1001" s="0" t="s">
        <v>7700</v>
      </c>
      <c r="S1001" s="0" t="s">
        <v>7701</v>
      </c>
      <c r="Y1001" s="0" t="s">
        <v>83</v>
      </c>
      <c r="AC1001" s="0" t="s">
        <v>7664</v>
      </c>
      <c r="AE1001" s="0" t="s">
        <v>79</v>
      </c>
      <c r="AG1001" s="0" t="s">
        <v>7664</v>
      </c>
      <c r="AH1001" s="0" t="s">
        <v>7702</v>
      </c>
      <c r="AI1001" s="0" t="s">
        <v>127</v>
      </c>
      <c r="AJ1001" s="0" t="s">
        <v>7083</v>
      </c>
      <c r="AK1001" s="0" t="s">
        <v>668</v>
      </c>
      <c r="AL1001" s="0" t="s">
        <v>668</v>
      </c>
      <c r="AO1001" s="0" t="n">
        <v>13</v>
      </c>
      <c r="AP1001" s="0" t="n">
        <v>0</v>
      </c>
      <c r="AS1001" s="4" t="n">
        <f aca="false">IF(ISBLANK(AG1001),"",AG1001/86400000 + DATE(1970,1,1))</f>
        <v>45751.0833333333</v>
      </c>
    </row>
    <row r="1002" customFormat="false" ht="58.4" hidden="false" customHeight="false" outlineLevel="0" collapsed="false">
      <c r="A1002" s="0" t="s">
        <v>7703</v>
      </c>
      <c r="B1002" s="0" t="s">
        <v>7704</v>
      </c>
      <c r="C1002" s="0" t="s">
        <v>264</v>
      </c>
      <c r="D1002" s="3" t="s">
        <v>7705</v>
      </c>
      <c r="E1002" s="2" t="n">
        <v>45751.3347126505</v>
      </c>
      <c r="F1002" s="2" t="n">
        <v>45838.4672571875</v>
      </c>
      <c r="G1002" s="0" t="s">
        <v>63</v>
      </c>
      <c r="I1002" s="0" t="s">
        <v>79</v>
      </c>
      <c r="K1002" s="0" t="n">
        <v>0</v>
      </c>
      <c r="L1002" s="0" t="s">
        <v>7706</v>
      </c>
      <c r="M1002" s="0" t="s">
        <v>7707</v>
      </c>
      <c r="N1002" s="0" t="s">
        <v>7708</v>
      </c>
      <c r="S1002" s="0" t="s">
        <v>7709</v>
      </c>
      <c r="Y1002" s="0" t="s">
        <v>83</v>
      </c>
      <c r="AC1002" s="0" t="s">
        <v>7664</v>
      </c>
      <c r="AE1002" s="0" t="s">
        <v>79</v>
      </c>
      <c r="AG1002" s="0" t="s">
        <v>6874</v>
      </c>
      <c r="AH1002" s="0" t="s">
        <v>7710</v>
      </c>
      <c r="AI1002" s="0" t="s">
        <v>1940</v>
      </c>
      <c r="AJ1002" s="0" t="s">
        <v>5689</v>
      </c>
      <c r="AK1002" s="0" t="s">
        <v>5825</v>
      </c>
      <c r="AL1002" s="0" t="s">
        <v>3225</v>
      </c>
      <c r="AO1002" s="0" t="n">
        <v>13</v>
      </c>
      <c r="AP1002" s="0" t="n">
        <v>0</v>
      </c>
      <c r="AS1002" s="4" t="n">
        <f aca="false">IF(ISBLANK(AG1002),"",AG1002/86400000 + DATE(1970,1,1))</f>
        <v>45772.0833333333</v>
      </c>
    </row>
    <row r="1003" customFormat="false" ht="92.75" hidden="false" customHeight="false" outlineLevel="0" collapsed="false">
      <c r="A1003" s="0" t="s">
        <v>7711</v>
      </c>
      <c r="B1003" s="0" t="s">
        <v>7712</v>
      </c>
      <c r="C1003" s="0" t="s">
        <v>264</v>
      </c>
      <c r="D1003" s="3" t="s">
        <v>7713</v>
      </c>
      <c r="E1003" s="2" t="n">
        <v>45751.3306960532</v>
      </c>
      <c r="F1003" s="2" t="n">
        <v>45838.4725367708</v>
      </c>
      <c r="G1003" s="0" t="s">
        <v>63</v>
      </c>
      <c r="I1003" s="0" t="s">
        <v>79</v>
      </c>
      <c r="K1003" s="0" t="n">
        <v>0</v>
      </c>
      <c r="L1003" s="0" t="s">
        <v>7714</v>
      </c>
      <c r="M1003" s="0" t="s">
        <v>7715</v>
      </c>
      <c r="N1003" s="0" t="s">
        <v>7716</v>
      </c>
      <c r="S1003" s="0" t="s">
        <v>7717</v>
      </c>
      <c r="T1003" s="0" t="s">
        <v>7718</v>
      </c>
      <c r="Y1003" s="0" t="s">
        <v>83</v>
      </c>
      <c r="AC1003" s="0" t="s">
        <v>7405</v>
      </c>
      <c r="AD1003" s="0" t="s">
        <v>7719</v>
      </c>
      <c r="AE1003" s="0" t="s">
        <v>79</v>
      </c>
      <c r="AG1003" s="0" t="s">
        <v>7405</v>
      </c>
      <c r="AH1003" s="0" t="s">
        <v>7720</v>
      </c>
      <c r="AI1003" s="0" t="s">
        <v>127</v>
      </c>
      <c r="AJ1003" s="0" t="s">
        <v>6625</v>
      </c>
      <c r="AK1003" s="0" t="s">
        <v>1773</v>
      </c>
      <c r="AL1003" s="0" t="s">
        <v>1773</v>
      </c>
      <c r="AO1003" s="0" t="n">
        <v>13</v>
      </c>
      <c r="AP1003" s="0" t="n">
        <v>0</v>
      </c>
      <c r="AS1003" s="4" t="n">
        <f aca="false">IF(ISBLANK(AG1003),"",AG1003/86400000 + DATE(1970,1,1))</f>
        <v>45756.0833333333</v>
      </c>
    </row>
    <row r="1004" customFormat="false" ht="15" hidden="false" customHeight="false" outlineLevel="0" collapsed="false">
      <c r="A1004" s="0" t="s">
        <v>7721</v>
      </c>
      <c r="B1004" s="0" t="s">
        <v>7722</v>
      </c>
      <c r="C1004" s="0" t="s">
        <v>264</v>
      </c>
      <c r="D1004" s="0" t="s">
        <v>7723</v>
      </c>
      <c r="E1004" s="2" t="n">
        <v>45751.2571973843</v>
      </c>
      <c r="F1004" s="2" t="n">
        <v>45824.4551238542</v>
      </c>
      <c r="G1004" s="0" t="s">
        <v>3508</v>
      </c>
      <c r="I1004" s="0" t="s">
        <v>79</v>
      </c>
      <c r="K1004" s="0" t="n">
        <v>0</v>
      </c>
      <c r="L1004" s="0" t="s">
        <v>7724</v>
      </c>
      <c r="M1004" s="0" t="s">
        <v>7725</v>
      </c>
      <c r="N1004" s="0" t="s">
        <v>7726</v>
      </c>
      <c r="S1004" s="0" t="s">
        <v>7727</v>
      </c>
      <c r="Y1004" s="0" t="s">
        <v>83</v>
      </c>
      <c r="AC1004" s="0" t="s">
        <v>7664</v>
      </c>
      <c r="AG1004" s="0" t="s">
        <v>7728</v>
      </c>
      <c r="AH1004" s="0" t="s">
        <v>7729</v>
      </c>
      <c r="AI1004" s="0" t="s">
        <v>189</v>
      </c>
      <c r="AJ1004" s="0" t="s">
        <v>4169</v>
      </c>
      <c r="AK1004" s="0" t="s">
        <v>7730</v>
      </c>
      <c r="AL1004" s="0" t="s">
        <v>5063</v>
      </c>
      <c r="AO1004" s="0" t="n">
        <v>13</v>
      </c>
      <c r="AP1004" s="0" t="n">
        <v>0</v>
      </c>
      <c r="AS1004" s="4" t="n">
        <f aca="false">IF(ISBLANK(AG1004),"",AG1004/86400000 + DATE(1970,1,1))</f>
        <v>45753.0833333333</v>
      </c>
    </row>
    <row r="1005" customFormat="false" ht="15" hidden="true" customHeight="false" outlineLevel="0" collapsed="false">
      <c r="A1005" s="0" t="s">
        <v>7731</v>
      </c>
      <c r="B1005" s="0" t="s">
        <v>7732</v>
      </c>
      <c r="C1005" s="0" t="s">
        <v>54</v>
      </c>
      <c r="E1005" s="2" t="n">
        <v>45750.4672838542</v>
      </c>
      <c r="F1005" s="2" t="n">
        <v>45818.2923647917</v>
      </c>
      <c r="G1005" s="0" t="s">
        <v>106</v>
      </c>
      <c r="K1005" s="0" t="n">
        <v>1</v>
      </c>
      <c r="L1005" s="0" t="s">
        <v>7733</v>
      </c>
      <c r="M1005" s="0" t="s">
        <v>7734</v>
      </c>
      <c r="N1005" s="0" t="s">
        <v>7735</v>
      </c>
      <c r="S1005" s="0" t="s">
        <v>7736</v>
      </c>
      <c r="T1005" s="0" t="s">
        <v>7737</v>
      </c>
      <c r="AB1005" s="0" t="s">
        <v>2852</v>
      </c>
      <c r="AC1005" s="0" t="s">
        <v>7215</v>
      </c>
      <c r="AO1005" s="0" t="n">
        <v>4</v>
      </c>
    </row>
    <row r="1006" customFormat="false" ht="15" hidden="true" customHeight="false" outlineLevel="0" collapsed="false">
      <c r="A1006" s="0" t="s">
        <v>7738</v>
      </c>
      <c r="B1006" s="0" t="s">
        <v>7739</v>
      </c>
      <c r="C1006" s="0" t="s">
        <v>54</v>
      </c>
      <c r="E1006" s="2" t="n">
        <v>45750.4219439005</v>
      </c>
      <c r="F1006" s="2" t="n">
        <v>45818.2880542593</v>
      </c>
      <c r="G1006" s="0" t="s">
        <v>106</v>
      </c>
      <c r="K1006" s="0" t="n">
        <v>0</v>
      </c>
      <c r="L1006" s="0" t="s">
        <v>7740</v>
      </c>
      <c r="M1006" s="0" t="s">
        <v>7741</v>
      </c>
      <c r="N1006" s="0" t="s">
        <v>7742</v>
      </c>
      <c r="S1006" s="0" t="s">
        <v>7743</v>
      </c>
      <c r="U1006" s="0" t="s">
        <v>7744</v>
      </c>
      <c r="Z1006" s="0" t="n">
        <v>2</v>
      </c>
      <c r="AC1006" s="0" t="s">
        <v>7744</v>
      </c>
      <c r="AO1006" s="0" t="n">
        <v>4</v>
      </c>
    </row>
    <row r="1007" customFormat="false" ht="15" hidden="true" customHeight="false" outlineLevel="0" collapsed="false">
      <c r="A1007" s="0" t="s">
        <v>7745</v>
      </c>
      <c r="B1007" s="0" t="s">
        <v>7746</v>
      </c>
      <c r="C1007" s="0" t="s">
        <v>54</v>
      </c>
      <c r="E1007" s="2" t="n">
        <v>45750.4041746065</v>
      </c>
      <c r="F1007" s="2" t="n">
        <v>45752.0851680324</v>
      </c>
      <c r="G1007" s="0" t="s">
        <v>3508</v>
      </c>
      <c r="K1007" s="0" t="n">
        <v>0</v>
      </c>
      <c r="L1007" s="0" t="s">
        <v>7747</v>
      </c>
      <c r="M1007" s="0" t="s">
        <v>7748</v>
      </c>
      <c r="N1007" s="0" t="s">
        <v>7749</v>
      </c>
      <c r="S1007" s="0" t="s">
        <v>7750</v>
      </c>
      <c r="AC1007" s="0" t="s">
        <v>7744</v>
      </c>
      <c r="AO1007" s="0" t="n">
        <v>4</v>
      </c>
    </row>
    <row r="1008" customFormat="false" ht="58.4" hidden="false" customHeight="false" outlineLevel="0" collapsed="false">
      <c r="A1008" s="0" t="s">
        <v>7751</v>
      </c>
      <c r="B1008" s="0" t="s">
        <v>7752</v>
      </c>
      <c r="C1008" s="0" t="s">
        <v>264</v>
      </c>
      <c r="D1008" s="3" t="s">
        <v>7753</v>
      </c>
      <c r="E1008" s="2" t="n">
        <v>45750.3846472222</v>
      </c>
      <c r="F1008" s="2" t="n">
        <v>45882.2734402894</v>
      </c>
      <c r="G1008" s="0" t="s">
        <v>56</v>
      </c>
      <c r="I1008" s="0" t="s">
        <v>79</v>
      </c>
      <c r="K1008" s="0" t="n">
        <v>0</v>
      </c>
      <c r="L1008" s="0" t="s">
        <v>7754</v>
      </c>
      <c r="M1008" s="0" t="s">
        <v>7755</v>
      </c>
      <c r="N1008" s="0" t="s">
        <v>7756</v>
      </c>
      <c r="S1008" s="0" t="s">
        <v>7757</v>
      </c>
      <c r="T1008" s="0" t="s">
        <v>7758</v>
      </c>
      <c r="U1008" s="0" t="s">
        <v>7744</v>
      </c>
      <c r="Y1008" s="0" t="s">
        <v>83</v>
      </c>
      <c r="Z1008" s="0" t="n">
        <v>2</v>
      </c>
      <c r="AC1008" s="0" t="s">
        <v>5351</v>
      </c>
      <c r="AG1008" s="0" t="s">
        <v>890</v>
      </c>
      <c r="AH1008" s="0" t="s">
        <v>7759</v>
      </c>
      <c r="AI1008" s="0" t="s">
        <v>5806</v>
      </c>
      <c r="AJ1008" s="0" t="s">
        <v>69</v>
      </c>
      <c r="AK1008" s="0" t="s">
        <v>6073</v>
      </c>
      <c r="AL1008" s="0" t="s">
        <v>1308</v>
      </c>
      <c r="AO1008" s="0" t="n">
        <v>13</v>
      </c>
      <c r="AS1008" s="4" t="n">
        <f aca="false">IF(ISBLANK(AG1008),"",AG1008/86400000 + DATE(1970,1,1))</f>
        <v>45860.0833333333</v>
      </c>
    </row>
    <row r="1009" customFormat="false" ht="15" hidden="true" customHeight="false" outlineLevel="0" collapsed="false">
      <c r="A1009" s="0" t="s">
        <v>7760</v>
      </c>
      <c r="B1009" s="0" t="s">
        <v>7761</v>
      </c>
      <c r="C1009" s="0" t="s">
        <v>54</v>
      </c>
      <c r="E1009" s="2" t="n">
        <v>45750.3790464815</v>
      </c>
      <c r="F1009" s="2" t="n">
        <v>45806.3761377083</v>
      </c>
      <c r="G1009" s="0" t="s">
        <v>5397</v>
      </c>
      <c r="K1009" s="0" t="n">
        <v>1</v>
      </c>
      <c r="L1009" s="0" t="s">
        <v>7762</v>
      </c>
      <c r="M1009" s="0" t="s">
        <v>7763</v>
      </c>
      <c r="N1009" s="0" t="s">
        <v>7764</v>
      </c>
      <c r="S1009" s="0" t="s">
        <v>7765</v>
      </c>
      <c r="U1009" s="0" t="s">
        <v>7744</v>
      </c>
      <c r="Z1009" s="0" t="n">
        <v>3</v>
      </c>
      <c r="AB1009" s="0" t="s">
        <v>811</v>
      </c>
      <c r="AC1009" s="0" t="s">
        <v>7744</v>
      </c>
      <c r="AO1009" s="0" t="n">
        <v>4</v>
      </c>
    </row>
    <row r="1010" customFormat="false" ht="207.2" hidden="false" customHeight="false" outlineLevel="0" collapsed="false">
      <c r="A1010" s="0" t="s">
        <v>7766</v>
      </c>
      <c r="B1010" s="0" t="s">
        <v>7767</v>
      </c>
      <c r="C1010" s="0" t="s">
        <v>264</v>
      </c>
      <c r="D1010" s="3" t="s">
        <v>7768</v>
      </c>
      <c r="E1010" s="2" t="n">
        <v>45750.372723912</v>
      </c>
      <c r="F1010" s="2" t="n">
        <v>45833.3932264352</v>
      </c>
      <c r="G1010" s="0" t="s">
        <v>106</v>
      </c>
      <c r="I1010" s="0" t="s">
        <v>79</v>
      </c>
      <c r="K1010" s="0" t="n">
        <v>0</v>
      </c>
      <c r="L1010" s="0" t="s">
        <v>7769</v>
      </c>
      <c r="M1010" s="0" t="s">
        <v>7770</v>
      </c>
      <c r="N1010" s="0" t="s">
        <v>7771</v>
      </c>
      <c r="S1010" s="0" t="s">
        <v>7772</v>
      </c>
      <c r="T1010" s="0" t="s">
        <v>7773</v>
      </c>
      <c r="U1010" s="0" t="s">
        <v>7744</v>
      </c>
      <c r="Y1010" s="0" t="s">
        <v>83</v>
      </c>
      <c r="Z1010" s="0" t="n">
        <v>2</v>
      </c>
      <c r="AC1010" s="0" t="s">
        <v>7744</v>
      </c>
      <c r="AG1010" s="0" t="s">
        <v>7005</v>
      </c>
      <c r="AH1010" s="0" t="s">
        <v>7774</v>
      </c>
      <c r="AI1010" s="0" t="s">
        <v>2588</v>
      </c>
      <c r="AJ1010" s="0" t="s">
        <v>3847</v>
      </c>
      <c r="AK1010" s="0" t="s">
        <v>6073</v>
      </c>
      <c r="AL1010" s="0" t="s">
        <v>5789</v>
      </c>
      <c r="AO1010" s="0" t="n">
        <v>13</v>
      </c>
      <c r="AP1010" s="0" t="n">
        <v>0</v>
      </c>
      <c r="AS1010" s="4" t="n">
        <f aca="false">IF(ISBLANK(AG1010),"",AG1010/86400000 + DATE(1970,1,1))</f>
        <v>45770.0833333333</v>
      </c>
    </row>
    <row r="1011" customFormat="false" ht="58.4" hidden="true" customHeight="false" outlineLevel="0" collapsed="false">
      <c r="A1011" s="0" t="s">
        <v>7775</v>
      </c>
      <c r="B1011" s="0" t="s">
        <v>7776</v>
      </c>
      <c r="C1011" s="0" t="s">
        <v>54</v>
      </c>
      <c r="D1011" s="3" t="s">
        <v>7777</v>
      </c>
      <c r="E1011" s="2" t="n">
        <v>45750.3720962153</v>
      </c>
      <c r="F1011" s="2" t="n">
        <v>45824.5162053819</v>
      </c>
      <c r="G1011" s="0" t="s">
        <v>63</v>
      </c>
      <c r="I1011" s="0" t="s">
        <v>79</v>
      </c>
      <c r="K1011" s="0" t="n">
        <v>0</v>
      </c>
      <c r="L1011" s="0" t="s">
        <v>7778</v>
      </c>
      <c r="M1011" s="0" t="s">
        <v>7779</v>
      </c>
      <c r="N1011" s="0" t="s">
        <v>7780</v>
      </c>
      <c r="S1011" s="0" t="s">
        <v>7781</v>
      </c>
      <c r="Y1011" s="0" t="s">
        <v>83</v>
      </c>
      <c r="AC1011" s="0" t="s">
        <v>7744</v>
      </c>
      <c r="AG1011" s="0" t="s">
        <v>7143</v>
      </c>
      <c r="AH1011" s="0" t="s">
        <v>7782</v>
      </c>
      <c r="AI1011" s="0" t="s">
        <v>669</v>
      </c>
      <c r="AO1011" s="0" t="n">
        <v>6</v>
      </c>
    </row>
    <row r="1012" customFormat="false" ht="92.75" hidden="false" customHeight="false" outlineLevel="0" collapsed="false">
      <c r="A1012" s="0" t="s">
        <v>7783</v>
      </c>
      <c r="B1012" s="0" t="s">
        <v>7784</v>
      </c>
      <c r="C1012" s="0" t="s">
        <v>264</v>
      </c>
      <c r="D1012" s="3" t="s">
        <v>7785</v>
      </c>
      <c r="E1012" s="2" t="n">
        <v>45749.5603870255</v>
      </c>
      <c r="F1012" s="2" t="n">
        <v>45838.4757093519</v>
      </c>
      <c r="G1012" s="0" t="s">
        <v>56</v>
      </c>
      <c r="I1012" s="0" t="s">
        <v>79</v>
      </c>
      <c r="K1012" s="0" t="n">
        <v>1</v>
      </c>
      <c r="L1012" s="0" t="s">
        <v>7786</v>
      </c>
      <c r="M1012" s="0" t="s">
        <v>7787</v>
      </c>
      <c r="N1012" s="0" t="s">
        <v>7788</v>
      </c>
      <c r="S1012" s="0" t="s">
        <v>7789</v>
      </c>
      <c r="T1012" s="0" t="s">
        <v>7790</v>
      </c>
      <c r="U1012" s="0" t="s">
        <v>7791</v>
      </c>
      <c r="Y1012" s="0" t="s">
        <v>83</v>
      </c>
      <c r="Z1012" s="0" t="n">
        <v>2</v>
      </c>
      <c r="AB1012" s="0" t="s">
        <v>2852</v>
      </c>
      <c r="AC1012" s="0" t="s">
        <v>7215</v>
      </c>
      <c r="AE1012" s="0" t="s">
        <v>79</v>
      </c>
      <c r="AG1012" s="0" t="s">
        <v>7082</v>
      </c>
      <c r="AH1012" s="0" t="s">
        <v>7792</v>
      </c>
      <c r="AI1012" s="0" t="s">
        <v>189</v>
      </c>
      <c r="AJ1012" s="0" t="s">
        <v>5823</v>
      </c>
      <c r="AK1012" s="0" t="s">
        <v>4889</v>
      </c>
      <c r="AL1012" s="0" t="s">
        <v>2579</v>
      </c>
      <c r="AO1012" s="0" t="n">
        <v>13</v>
      </c>
      <c r="AP1012" s="0" t="n">
        <v>0</v>
      </c>
      <c r="AS1012" s="4" t="n">
        <f aca="false">IF(ISBLANK(AG1012),"",AG1012/86400000 + DATE(1970,1,1))</f>
        <v>45763.0833333333</v>
      </c>
    </row>
    <row r="1013" customFormat="false" ht="127.1" hidden="false" customHeight="false" outlineLevel="0" collapsed="false">
      <c r="A1013" s="0" t="s">
        <v>7793</v>
      </c>
      <c r="B1013" s="0" t="s">
        <v>7794</v>
      </c>
      <c r="C1013" s="0" t="s">
        <v>264</v>
      </c>
      <c r="D1013" s="3" t="s">
        <v>7795</v>
      </c>
      <c r="E1013" s="2" t="n">
        <v>45749.4988948611</v>
      </c>
      <c r="F1013" s="2" t="n">
        <v>45838.4734703009</v>
      </c>
      <c r="G1013" s="0" t="s">
        <v>63</v>
      </c>
      <c r="I1013" s="0" t="s">
        <v>79</v>
      </c>
      <c r="K1013" s="0" t="n">
        <v>1</v>
      </c>
      <c r="L1013" s="0" t="s">
        <v>7796</v>
      </c>
      <c r="M1013" s="0" t="s">
        <v>7797</v>
      </c>
      <c r="N1013" s="0" t="s">
        <v>7798</v>
      </c>
      <c r="S1013" s="0" t="s">
        <v>7799</v>
      </c>
      <c r="T1013" s="0" t="s">
        <v>7800</v>
      </c>
      <c r="Y1013" s="0" t="s">
        <v>83</v>
      </c>
      <c r="Z1013" s="0" t="n">
        <v>0</v>
      </c>
      <c r="AB1013" s="0" t="s">
        <v>1477</v>
      </c>
      <c r="AC1013" s="0" t="s">
        <v>7791</v>
      </c>
      <c r="AD1013" s="0" t="s">
        <v>7801</v>
      </c>
      <c r="AE1013" s="0" t="s">
        <v>79</v>
      </c>
      <c r="AG1013" s="0" t="s">
        <v>7664</v>
      </c>
      <c r="AH1013" s="0" t="s">
        <v>7802</v>
      </c>
      <c r="AI1013" s="0" t="s">
        <v>189</v>
      </c>
      <c r="AJ1013" s="0" t="s">
        <v>6329</v>
      </c>
      <c r="AK1013" s="0" t="s">
        <v>3270</v>
      </c>
      <c r="AL1013" s="0" t="s">
        <v>3716</v>
      </c>
      <c r="AO1013" s="0" t="n">
        <v>13</v>
      </c>
      <c r="AP1013" s="0" t="n">
        <v>0</v>
      </c>
      <c r="AS1013" s="4" t="n">
        <f aca="false">IF(ISBLANK(AG1013),"",AG1013/86400000 + DATE(1970,1,1))</f>
        <v>45751.0833333333</v>
      </c>
    </row>
    <row r="1014" customFormat="false" ht="15" hidden="true" customHeight="false" outlineLevel="0" collapsed="false">
      <c r="A1014" s="0" t="s">
        <v>7803</v>
      </c>
      <c r="B1014" s="0" t="s">
        <v>7804</v>
      </c>
      <c r="C1014" s="0" t="s">
        <v>54</v>
      </c>
      <c r="E1014" s="2" t="n">
        <v>45749.4362436343</v>
      </c>
      <c r="F1014" s="2" t="n">
        <v>45818.2874294097</v>
      </c>
      <c r="G1014" s="0" t="s">
        <v>106</v>
      </c>
      <c r="K1014" s="0" t="n">
        <v>0</v>
      </c>
      <c r="L1014" s="0" t="s">
        <v>7805</v>
      </c>
      <c r="M1014" s="0" t="s">
        <v>7806</v>
      </c>
      <c r="N1014" s="0" t="s">
        <v>7807</v>
      </c>
      <c r="S1014" s="0" t="s">
        <v>7808</v>
      </c>
      <c r="U1014" s="0" t="s">
        <v>7791</v>
      </c>
      <c r="Z1014" s="0" t="n">
        <v>2</v>
      </c>
      <c r="AC1014" s="0" t="s">
        <v>7791</v>
      </c>
      <c r="AO1014" s="0" t="n">
        <v>4</v>
      </c>
    </row>
    <row r="1015" customFormat="false" ht="58.4" hidden="false" customHeight="false" outlineLevel="0" collapsed="false">
      <c r="A1015" s="0" t="s">
        <v>7809</v>
      </c>
      <c r="B1015" s="0" t="s">
        <v>7810</v>
      </c>
      <c r="C1015" s="0" t="s">
        <v>264</v>
      </c>
      <c r="D1015" s="3" t="s">
        <v>7811</v>
      </c>
      <c r="E1015" s="2" t="n">
        <v>45749.401188125</v>
      </c>
      <c r="F1015" s="2" t="n">
        <v>45841.5668290394</v>
      </c>
      <c r="G1015" s="0" t="s">
        <v>63</v>
      </c>
      <c r="I1015" s="0" t="s">
        <v>79</v>
      </c>
      <c r="K1015" s="0" t="n">
        <v>0</v>
      </c>
      <c r="L1015" s="0" t="s">
        <v>7812</v>
      </c>
      <c r="M1015" s="0" t="s">
        <v>7813</v>
      </c>
      <c r="N1015" s="0" t="s">
        <v>7814</v>
      </c>
      <c r="S1015" s="0" t="s">
        <v>7815</v>
      </c>
      <c r="Y1015" s="0" t="s">
        <v>83</v>
      </c>
      <c r="AC1015" s="0" t="s">
        <v>7791</v>
      </c>
      <c r="AD1015" s="0" t="s">
        <v>7816</v>
      </c>
      <c r="AE1015" s="0" t="s">
        <v>79</v>
      </c>
      <c r="AG1015" s="0" t="s">
        <v>7143</v>
      </c>
      <c r="AH1015" s="0" t="s">
        <v>7817</v>
      </c>
      <c r="AI1015" s="0" t="s">
        <v>668</v>
      </c>
      <c r="AJ1015" s="0" t="s">
        <v>5823</v>
      </c>
      <c r="AK1015" s="0" t="s">
        <v>5164</v>
      </c>
      <c r="AL1015" s="0" t="s">
        <v>2933</v>
      </c>
      <c r="AO1015" s="0" t="n">
        <v>13</v>
      </c>
      <c r="AP1015" s="0" t="n">
        <v>0</v>
      </c>
      <c r="AS1015" s="4" t="n">
        <f aca="false">IF(ISBLANK(AG1015),"",AG1015/86400000 + DATE(1970,1,1))</f>
        <v>45762.0833333333</v>
      </c>
    </row>
    <row r="1016" customFormat="false" ht="15" hidden="true" customHeight="false" outlineLevel="0" collapsed="false">
      <c r="A1016" s="0" t="s">
        <v>7818</v>
      </c>
      <c r="B1016" s="0" t="s">
        <v>7819</v>
      </c>
      <c r="C1016" s="0" t="s">
        <v>54</v>
      </c>
      <c r="E1016" s="2" t="n">
        <v>45749.3880609259</v>
      </c>
      <c r="F1016" s="2" t="n">
        <v>45751.0867221065</v>
      </c>
      <c r="G1016" s="0" t="s">
        <v>63</v>
      </c>
      <c r="K1016" s="0" t="n">
        <v>0</v>
      </c>
      <c r="L1016" s="0" t="s">
        <v>7820</v>
      </c>
      <c r="M1016" s="0" t="s">
        <v>7821</v>
      </c>
      <c r="N1016" s="0" t="s">
        <v>7822</v>
      </c>
      <c r="S1016" s="0" t="s">
        <v>7823</v>
      </c>
      <c r="AC1016" s="0" t="s">
        <v>7791</v>
      </c>
      <c r="AO1016" s="0" t="n">
        <v>4</v>
      </c>
    </row>
    <row r="1017" customFormat="false" ht="15" hidden="false" customHeight="false" outlineLevel="0" collapsed="false">
      <c r="A1017" s="0" t="s">
        <v>7824</v>
      </c>
      <c r="B1017" s="0" t="s">
        <v>7825</v>
      </c>
      <c r="C1017" s="0" t="s">
        <v>264</v>
      </c>
      <c r="E1017" s="2" t="n">
        <v>45749.382505625</v>
      </c>
      <c r="F1017" s="2" t="n">
        <v>45838.4671325347</v>
      </c>
      <c r="G1017" s="0" t="s">
        <v>56</v>
      </c>
      <c r="I1017" s="0" t="s">
        <v>79</v>
      </c>
      <c r="K1017" s="0" t="n">
        <v>0</v>
      </c>
      <c r="L1017" s="0" t="s">
        <v>7826</v>
      </c>
      <c r="M1017" s="0" t="s">
        <v>7827</v>
      </c>
      <c r="N1017" s="0" t="s">
        <v>7828</v>
      </c>
      <c r="S1017" s="0" t="s">
        <v>7829</v>
      </c>
      <c r="T1017" s="0" t="s">
        <v>7830</v>
      </c>
      <c r="Y1017" s="0" t="s">
        <v>83</v>
      </c>
      <c r="AC1017" s="0" t="s">
        <v>7744</v>
      </c>
      <c r="AD1017" s="0" t="s">
        <v>7831</v>
      </c>
      <c r="AE1017" s="0" t="s">
        <v>79</v>
      </c>
      <c r="AG1017" s="0" t="s">
        <v>7664</v>
      </c>
      <c r="AH1017" s="0" t="s">
        <v>7832</v>
      </c>
      <c r="AI1017" s="0" t="s">
        <v>85</v>
      </c>
      <c r="AJ1017" s="0" t="s">
        <v>5823</v>
      </c>
      <c r="AK1017" s="0" t="s">
        <v>3648</v>
      </c>
      <c r="AL1017" s="0" t="s">
        <v>5576</v>
      </c>
      <c r="AO1017" s="0" t="n">
        <v>13</v>
      </c>
      <c r="AP1017" s="0" t="n">
        <v>0</v>
      </c>
      <c r="AS1017" s="4" t="n">
        <f aca="false">IF(ISBLANK(AG1017),"",AG1017/86400000 + DATE(1970,1,1))</f>
        <v>45751.0833333333</v>
      </c>
    </row>
    <row r="1018" customFormat="false" ht="92.75" hidden="false" customHeight="false" outlineLevel="0" collapsed="false">
      <c r="A1018" s="0" t="s">
        <v>7833</v>
      </c>
      <c r="B1018" s="0" t="s">
        <v>7834</v>
      </c>
      <c r="C1018" s="0" t="s">
        <v>264</v>
      </c>
      <c r="D1018" s="3" t="s">
        <v>7835</v>
      </c>
      <c r="E1018" s="2" t="n">
        <v>45749.3708680556</v>
      </c>
      <c r="F1018" s="2" t="n">
        <v>45881.3406032523</v>
      </c>
      <c r="G1018" s="0" t="s">
        <v>106</v>
      </c>
      <c r="I1018" s="0" t="s">
        <v>79</v>
      </c>
      <c r="K1018" s="0" t="n">
        <v>0</v>
      </c>
      <c r="L1018" s="0" t="s">
        <v>7836</v>
      </c>
      <c r="M1018" s="0" t="s">
        <v>7837</v>
      </c>
      <c r="N1018" s="0" t="s">
        <v>7838</v>
      </c>
      <c r="S1018" s="0" t="s">
        <v>7839</v>
      </c>
      <c r="Y1018" s="0" t="s">
        <v>83</v>
      </c>
      <c r="AC1018" s="0" t="s">
        <v>7791</v>
      </c>
      <c r="AD1018" s="0" t="s">
        <v>7840</v>
      </c>
      <c r="AE1018" s="0" t="s">
        <v>79</v>
      </c>
      <c r="AG1018" s="0" t="s">
        <v>7559</v>
      </c>
      <c r="AH1018" s="0" t="s">
        <v>7841</v>
      </c>
      <c r="AI1018" s="0" t="s">
        <v>641</v>
      </c>
      <c r="AJ1018" s="0" t="s">
        <v>7273</v>
      </c>
      <c r="AK1018" s="0" t="s">
        <v>709</v>
      </c>
      <c r="AL1018" s="0" t="s">
        <v>881</v>
      </c>
      <c r="AO1018" s="0" t="n">
        <v>13</v>
      </c>
      <c r="AP1018" s="0" t="n">
        <v>1</v>
      </c>
      <c r="AQ1018" s="0" t="s">
        <v>79</v>
      </c>
      <c r="AS1018" s="4" t="n">
        <f aca="false">IF(ISBLANK(AG1018),"",AG1018/86400000 + DATE(1970,1,1))</f>
        <v>45755.0833333333</v>
      </c>
    </row>
    <row r="1019" customFormat="false" ht="81.3" hidden="false" customHeight="false" outlineLevel="0" collapsed="false">
      <c r="A1019" s="0" t="s">
        <v>7842</v>
      </c>
      <c r="B1019" s="0" t="s">
        <v>7843</v>
      </c>
      <c r="C1019" s="0" t="s">
        <v>264</v>
      </c>
      <c r="D1019" s="3" t="s">
        <v>7844</v>
      </c>
      <c r="E1019" s="2" t="n">
        <v>45748.5107962732</v>
      </c>
      <c r="F1019" s="2" t="n">
        <v>45834.4056115046</v>
      </c>
      <c r="G1019" s="0" t="s">
        <v>56</v>
      </c>
      <c r="I1019" s="0" t="s">
        <v>79</v>
      </c>
      <c r="K1019" s="0" t="n">
        <v>0</v>
      </c>
      <c r="L1019" s="0" t="s">
        <v>7845</v>
      </c>
      <c r="M1019" s="0" t="s">
        <v>7846</v>
      </c>
      <c r="N1019" s="0" t="s">
        <v>7847</v>
      </c>
      <c r="S1019" s="0" t="s">
        <v>7848</v>
      </c>
      <c r="T1019" s="0" t="s">
        <v>7849</v>
      </c>
      <c r="U1019" s="0" t="s">
        <v>7850</v>
      </c>
      <c r="Y1019" s="0" t="s">
        <v>83</v>
      </c>
      <c r="Z1019" s="0" t="n">
        <v>2</v>
      </c>
      <c r="AC1019" s="0" t="s">
        <v>7850</v>
      </c>
      <c r="AE1019" s="0" t="s">
        <v>79</v>
      </c>
      <c r="AG1019" s="0" t="s">
        <v>7851</v>
      </c>
      <c r="AH1019" s="0" t="s">
        <v>7852</v>
      </c>
      <c r="AI1019" s="0" t="s">
        <v>894</v>
      </c>
      <c r="AJ1019" s="0" t="s">
        <v>7215</v>
      </c>
      <c r="AK1019" s="0" t="s">
        <v>668</v>
      </c>
      <c r="AL1019" s="0" t="s">
        <v>709</v>
      </c>
      <c r="AO1019" s="0" t="n">
        <v>13</v>
      </c>
      <c r="AP1019" s="0" t="n">
        <v>0</v>
      </c>
      <c r="AS1019" s="4" t="n">
        <f aca="false">IF(ISBLANK(AG1019),"",AG1019/86400000 + DATE(1970,1,1))</f>
        <v>45752.0833333333</v>
      </c>
    </row>
    <row r="1020" customFormat="false" ht="104.2" hidden="false" customHeight="false" outlineLevel="0" collapsed="false">
      <c r="A1020" s="0" t="s">
        <v>7853</v>
      </c>
      <c r="B1020" s="0" t="s">
        <v>7854</v>
      </c>
      <c r="C1020" s="0" t="s">
        <v>264</v>
      </c>
      <c r="D1020" s="3" t="s">
        <v>7855</v>
      </c>
      <c r="E1020" s="2" t="n">
        <v>45748.4631192014</v>
      </c>
      <c r="F1020" s="2" t="n">
        <v>45838.469175463</v>
      </c>
      <c r="G1020" s="0" t="s">
        <v>5050</v>
      </c>
      <c r="I1020" s="0" t="s">
        <v>79</v>
      </c>
      <c r="K1020" s="0" t="n">
        <v>0</v>
      </c>
      <c r="L1020" s="0" t="s">
        <v>7856</v>
      </c>
      <c r="M1020" s="0" t="s">
        <v>7857</v>
      </c>
      <c r="N1020" s="0" t="s">
        <v>7858</v>
      </c>
      <c r="S1020" s="0" t="s">
        <v>7859</v>
      </c>
      <c r="T1020" s="0" t="s">
        <v>7860</v>
      </c>
      <c r="U1020" s="0" t="s">
        <v>7850</v>
      </c>
      <c r="Y1020" s="0" t="s">
        <v>83</v>
      </c>
      <c r="Z1020" s="0" t="n">
        <v>1</v>
      </c>
      <c r="AC1020" s="0" t="s">
        <v>7850</v>
      </c>
      <c r="AE1020" s="0" t="s">
        <v>79</v>
      </c>
      <c r="AG1020" s="0" t="s">
        <v>7082</v>
      </c>
      <c r="AH1020" s="0" t="s">
        <v>7861</v>
      </c>
      <c r="AI1020" s="0" t="s">
        <v>803</v>
      </c>
      <c r="AJ1020" s="0" t="s">
        <v>6329</v>
      </c>
      <c r="AK1020" s="0" t="s">
        <v>3857</v>
      </c>
      <c r="AL1020" s="0" t="s">
        <v>1536</v>
      </c>
      <c r="AO1020" s="0" t="n">
        <v>13</v>
      </c>
      <c r="AP1020" s="0" t="n">
        <v>0</v>
      </c>
      <c r="AS1020" s="4" t="n">
        <f aca="false">IF(ISBLANK(AG1020),"",AG1020/86400000 + DATE(1970,1,1))</f>
        <v>45763.0833333333</v>
      </c>
    </row>
    <row r="1021" customFormat="false" ht="81.3" hidden="false" customHeight="false" outlineLevel="0" collapsed="false">
      <c r="A1021" s="0" t="s">
        <v>7862</v>
      </c>
      <c r="B1021" s="0" t="s">
        <v>7863</v>
      </c>
      <c r="C1021" s="0" t="s">
        <v>264</v>
      </c>
      <c r="D1021" s="3" t="s">
        <v>7864</v>
      </c>
      <c r="E1021" s="2" t="n">
        <v>45748.4101253472</v>
      </c>
      <c r="F1021" s="2" t="n">
        <v>45838.4695558102</v>
      </c>
      <c r="G1021" s="0" t="s">
        <v>56</v>
      </c>
      <c r="I1021" s="0" t="s">
        <v>79</v>
      </c>
      <c r="K1021" s="0" t="n">
        <v>0</v>
      </c>
      <c r="L1021" s="0" t="s">
        <v>7865</v>
      </c>
      <c r="M1021" s="0" t="s">
        <v>7866</v>
      </c>
      <c r="N1021" s="0" t="s">
        <v>7867</v>
      </c>
      <c r="S1021" s="0" t="s">
        <v>7868</v>
      </c>
      <c r="U1021" s="0" t="s">
        <v>7850</v>
      </c>
      <c r="Y1021" s="0" t="s">
        <v>83</v>
      </c>
      <c r="Z1021" s="0" t="n">
        <v>2</v>
      </c>
      <c r="AC1021" s="0" t="s">
        <v>7215</v>
      </c>
      <c r="AE1021" s="0" t="s">
        <v>79</v>
      </c>
      <c r="AG1021" s="0" t="s">
        <v>7143</v>
      </c>
      <c r="AH1021" s="0" t="s">
        <v>7869</v>
      </c>
      <c r="AI1021" s="0" t="s">
        <v>85</v>
      </c>
      <c r="AJ1021" s="0" t="s">
        <v>5823</v>
      </c>
      <c r="AK1021" s="0" t="s">
        <v>4889</v>
      </c>
      <c r="AL1021" s="0" t="s">
        <v>2933</v>
      </c>
      <c r="AO1021" s="0" t="n">
        <v>13</v>
      </c>
      <c r="AP1021" s="0" t="n">
        <v>0</v>
      </c>
      <c r="AS1021" s="4" t="n">
        <f aca="false">IF(ISBLANK(AG1021),"",AG1021/86400000 + DATE(1970,1,1))</f>
        <v>45762.0833333333</v>
      </c>
    </row>
    <row r="1022" customFormat="false" ht="138.55" hidden="false" customHeight="false" outlineLevel="0" collapsed="false">
      <c r="A1022" s="0" t="s">
        <v>7870</v>
      </c>
      <c r="B1022" s="0" t="s">
        <v>7871</v>
      </c>
      <c r="C1022" s="0" t="s">
        <v>264</v>
      </c>
      <c r="D1022" s="3" t="s">
        <v>7872</v>
      </c>
      <c r="E1022" s="2" t="n">
        <v>45747.7630844444</v>
      </c>
      <c r="F1022" s="2" t="n">
        <v>45881.3446366435</v>
      </c>
      <c r="G1022" s="0" t="s">
        <v>106</v>
      </c>
      <c r="I1022" s="0" t="s">
        <v>79</v>
      </c>
      <c r="K1022" s="0" t="n">
        <v>0</v>
      </c>
      <c r="L1022" s="0" t="s">
        <v>7873</v>
      </c>
      <c r="M1022" s="0" t="s">
        <v>7874</v>
      </c>
      <c r="N1022" s="0" t="s">
        <v>7875</v>
      </c>
      <c r="S1022" s="0" t="s">
        <v>7876</v>
      </c>
      <c r="T1022" s="0" t="s">
        <v>7877</v>
      </c>
      <c r="Y1022" s="0" t="s">
        <v>83</v>
      </c>
      <c r="AC1022" s="0" t="s">
        <v>7850</v>
      </c>
      <c r="AD1022" s="0" t="s">
        <v>7878</v>
      </c>
      <c r="AE1022" s="0" t="s">
        <v>79</v>
      </c>
      <c r="AG1022" s="0" t="s">
        <v>7850</v>
      </c>
      <c r="AH1022" s="0" t="s">
        <v>7879</v>
      </c>
      <c r="AI1022" s="0" t="s">
        <v>127</v>
      </c>
      <c r="AO1022" s="0" t="n">
        <v>13</v>
      </c>
      <c r="AP1022" s="0" t="n">
        <v>0</v>
      </c>
      <c r="AQ1022" s="0" t="s">
        <v>79</v>
      </c>
      <c r="AS1022" s="4" t="n">
        <f aca="false">IF(ISBLANK(AG1022),"",AG1022/86400000 + DATE(1970,1,1))</f>
        <v>45748.0833333333</v>
      </c>
    </row>
    <row r="1023" customFormat="false" ht="15" hidden="true" customHeight="false" outlineLevel="0" collapsed="false">
      <c r="A1023" s="0" t="s">
        <v>7880</v>
      </c>
      <c r="B1023" s="0" t="s">
        <v>7881</v>
      </c>
      <c r="C1023" s="0" t="s">
        <v>54</v>
      </c>
      <c r="E1023" s="2" t="n">
        <v>45747.6618712269</v>
      </c>
      <c r="F1023" s="2" t="n">
        <v>45825.0839587847</v>
      </c>
      <c r="G1023" s="0" t="s">
        <v>106</v>
      </c>
      <c r="I1023" s="0" t="s">
        <v>79</v>
      </c>
      <c r="K1023" s="0" t="n">
        <v>0</v>
      </c>
      <c r="L1023" s="0" t="s">
        <v>7882</v>
      </c>
      <c r="M1023" s="0" t="s">
        <v>7883</v>
      </c>
      <c r="N1023" s="0" t="s">
        <v>7884</v>
      </c>
      <c r="S1023" s="0" t="s">
        <v>7885</v>
      </c>
      <c r="T1023" s="0" t="s">
        <v>7886</v>
      </c>
      <c r="Y1023" s="0" t="s">
        <v>83</v>
      </c>
      <c r="AC1023" s="0" t="s">
        <v>7791</v>
      </c>
      <c r="AG1023" s="0" t="s">
        <v>4677</v>
      </c>
      <c r="AH1023" s="0" t="s">
        <v>7887</v>
      </c>
      <c r="AI1023" s="0" t="s">
        <v>7888</v>
      </c>
      <c r="AO1023" s="0" t="n">
        <v>6</v>
      </c>
    </row>
    <row r="1024" customFormat="false" ht="92.75" hidden="false" customHeight="false" outlineLevel="0" collapsed="false">
      <c r="A1024" s="0" t="s">
        <v>7889</v>
      </c>
      <c r="B1024" s="0" t="s">
        <v>7890</v>
      </c>
      <c r="C1024" s="0" t="s">
        <v>264</v>
      </c>
      <c r="D1024" s="3" t="s">
        <v>7891</v>
      </c>
      <c r="E1024" s="2" t="n">
        <v>45747.5110151736</v>
      </c>
      <c r="F1024" s="2" t="n">
        <v>45881.3461494097</v>
      </c>
      <c r="G1024" s="0" t="s">
        <v>106</v>
      </c>
      <c r="I1024" s="0" t="s">
        <v>79</v>
      </c>
      <c r="K1024" s="0" t="n">
        <v>0</v>
      </c>
      <c r="L1024" s="0" t="s">
        <v>7892</v>
      </c>
      <c r="M1024" s="0" t="s">
        <v>7893</v>
      </c>
      <c r="N1024" s="0" t="s">
        <v>7894</v>
      </c>
      <c r="S1024" s="0" t="s">
        <v>7895</v>
      </c>
      <c r="T1024" s="0" t="s">
        <v>7896</v>
      </c>
      <c r="Y1024" s="0" t="s">
        <v>83</v>
      </c>
      <c r="AC1024" s="0" t="s">
        <v>7850</v>
      </c>
      <c r="AD1024" s="0" t="s">
        <v>7897</v>
      </c>
      <c r="AE1024" s="0" t="s">
        <v>79</v>
      </c>
      <c r="AG1024" s="0" t="s">
        <v>7850</v>
      </c>
      <c r="AH1024" s="0" t="s">
        <v>7898</v>
      </c>
      <c r="AI1024" s="0" t="s">
        <v>127</v>
      </c>
      <c r="AO1024" s="0" t="n">
        <v>13</v>
      </c>
      <c r="AP1024" s="0" t="n">
        <v>0</v>
      </c>
      <c r="AS1024" s="4" t="n">
        <f aca="false">IF(ISBLANK(AG1024),"",AG1024/86400000 + DATE(1970,1,1))</f>
        <v>45748.0833333333</v>
      </c>
    </row>
    <row r="1025" customFormat="false" ht="15" hidden="true" customHeight="false" outlineLevel="0" collapsed="false">
      <c r="A1025" s="0" t="s">
        <v>7899</v>
      </c>
      <c r="B1025" s="0" t="s">
        <v>7900</v>
      </c>
      <c r="C1025" s="0" t="s">
        <v>54</v>
      </c>
      <c r="E1025" s="2" t="n">
        <v>45747.4837135185</v>
      </c>
      <c r="F1025" s="2" t="n">
        <v>45792.0839809259</v>
      </c>
      <c r="G1025" s="0" t="s">
        <v>63</v>
      </c>
      <c r="K1025" s="0" t="n">
        <v>0</v>
      </c>
      <c r="L1025" s="0" t="s">
        <v>7901</v>
      </c>
      <c r="M1025" s="0" t="s">
        <v>7902</v>
      </c>
      <c r="N1025" s="0" t="s">
        <v>7903</v>
      </c>
      <c r="S1025" s="0" t="s">
        <v>7904</v>
      </c>
      <c r="T1025" s="0" t="s">
        <v>7905</v>
      </c>
      <c r="AC1025" s="0" t="s">
        <v>4687</v>
      </c>
      <c r="AO1025" s="0" t="n">
        <v>4</v>
      </c>
    </row>
    <row r="1026" customFormat="false" ht="104.2" hidden="false" customHeight="false" outlineLevel="0" collapsed="false">
      <c r="A1026" s="0" t="s">
        <v>7906</v>
      </c>
      <c r="B1026" s="0" t="s">
        <v>7907</v>
      </c>
      <c r="C1026" s="0" t="s">
        <v>264</v>
      </c>
      <c r="D1026" s="3" t="s">
        <v>7908</v>
      </c>
      <c r="E1026" s="2" t="n">
        <v>45747.4798025463</v>
      </c>
      <c r="F1026" s="2" t="n">
        <v>45834.4222522685</v>
      </c>
      <c r="G1026" s="0" t="s">
        <v>63</v>
      </c>
      <c r="I1026" s="0" t="s">
        <v>79</v>
      </c>
      <c r="K1026" s="0" t="n">
        <v>0</v>
      </c>
      <c r="L1026" s="0" t="s">
        <v>7909</v>
      </c>
      <c r="M1026" s="0" t="s">
        <v>7910</v>
      </c>
      <c r="N1026" s="0" t="s">
        <v>7911</v>
      </c>
      <c r="S1026" s="0" t="s">
        <v>7912</v>
      </c>
      <c r="T1026" s="0" t="s">
        <v>7913</v>
      </c>
      <c r="Y1026" s="0" t="s">
        <v>83</v>
      </c>
      <c r="AC1026" s="0" t="s">
        <v>7850</v>
      </c>
      <c r="AD1026" s="0" t="s">
        <v>7914</v>
      </c>
      <c r="AE1026" s="0" t="s">
        <v>79</v>
      </c>
      <c r="AG1026" s="0" t="s">
        <v>7744</v>
      </c>
      <c r="AH1026" s="0" t="s">
        <v>7915</v>
      </c>
      <c r="AI1026" s="0" t="s">
        <v>189</v>
      </c>
      <c r="AJ1026" s="0" t="s">
        <v>6625</v>
      </c>
      <c r="AK1026" s="0" t="s">
        <v>3084</v>
      </c>
      <c r="AL1026" s="0" t="s">
        <v>3717</v>
      </c>
      <c r="AO1026" s="0" t="n">
        <v>13</v>
      </c>
      <c r="AP1026" s="0" t="n">
        <v>0</v>
      </c>
      <c r="AS1026" s="4" t="n">
        <f aca="false">IF(ISBLANK(AG1026),"",AG1026/86400000 + DATE(1970,1,1))</f>
        <v>45750.0833333333</v>
      </c>
    </row>
    <row r="1027" customFormat="false" ht="92.75" hidden="false" customHeight="false" outlineLevel="0" collapsed="false">
      <c r="A1027" s="0" t="s">
        <v>7916</v>
      </c>
      <c r="B1027" s="0" t="s">
        <v>7917</v>
      </c>
      <c r="C1027" s="0" t="s">
        <v>264</v>
      </c>
      <c r="D1027" s="3" t="s">
        <v>7918</v>
      </c>
      <c r="E1027" s="2" t="n">
        <v>45747.4714377199</v>
      </c>
      <c r="F1027" s="2" t="n">
        <v>45834.4018330671</v>
      </c>
      <c r="G1027" s="0" t="s">
        <v>5050</v>
      </c>
      <c r="I1027" s="0" t="s">
        <v>79</v>
      </c>
      <c r="K1027" s="0" t="n">
        <v>1</v>
      </c>
      <c r="L1027" s="0" t="s">
        <v>7919</v>
      </c>
      <c r="M1027" s="0" t="s">
        <v>7920</v>
      </c>
      <c r="N1027" s="0" t="s">
        <v>7921</v>
      </c>
      <c r="S1027" s="0" t="s">
        <v>7089</v>
      </c>
      <c r="T1027" s="0" t="s">
        <v>7922</v>
      </c>
      <c r="Y1027" s="0" t="s">
        <v>83</v>
      </c>
      <c r="AB1027" s="0" t="s">
        <v>7923</v>
      </c>
      <c r="AC1027" s="0" t="s">
        <v>7744</v>
      </c>
      <c r="AD1027" s="0" t="s">
        <v>7924</v>
      </c>
      <c r="AE1027" s="0" t="s">
        <v>79</v>
      </c>
      <c r="AG1027" s="0" t="s">
        <v>7143</v>
      </c>
      <c r="AH1027" s="0" t="s">
        <v>7925</v>
      </c>
      <c r="AI1027" s="0" t="s">
        <v>669</v>
      </c>
      <c r="AJ1027" s="0" t="s">
        <v>6874</v>
      </c>
      <c r="AK1027" s="0" t="s">
        <v>1308</v>
      </c>
      <c r="AL1027" s="0" t="s">
        <v>1345</v>
      </c>
      <c r="AO1027" s="0" t="n">
        <v>13</v>
      </c>
      <c r="AP1027" s="0" t="n">
        <v>0</v>
      </c>
      <c r="AS1027" s="4" t="n">
        <f aca="false">IF(ISBLANK(AG1027),"",AG1027/86400000 + DATE(1970,1,1))</f>
        <v>45762.0833333333</v>
      </c>
    </row>
    <row r="1028" customFormat="false" ht="15" hidden="true" customHeight="false" outlineLevel="0" collapsed="false">
      <c r="A1028" s="0" t="s">
        <v>7926</v>
      </c>
      <c r="B1028" s="0" t="s">
        <v>7927</v>
      </c>
      <c r="C1028" s="0" t="s">
        <v>54</v>
      </c>
      <c r="E1028" s="2" t="n">
        <v>45747.4587575232</v>
      </c>
      <c r="F1028" s="2" t="n">
        <v>45790.3660291782</v>
      </c>
      <c r="G1028" s="0" t="s">
        <v>56</v>
      </c>
      <c r="I1028" s="0" t="s">
        <v>79</v>
      </c>
      <c r="K1028" s="0" t="n">
        <v>0</v>
      </c>
      <c r="L1028" s="0" t="s">
        <v>7928</v>
      </c>
      <c r="M1028" s="0" t="s">
        <v>7929</v>
      </c>
      <c r="N1028" s="0" t="s">
        <v>7930</v>
      </c>
      <c r="S1028" s="0" t="s">
        <v>7931</v>
      </c>
      <c r="T1028" s="0" t="s">
        <v>7932</v>
      </c>
      <c r="Y1028" s="0" t="s">
        <v>83</v>
      </c>
      <c r="AC1028" s="0" t="s">
        <v>7933</v>
      </c>
      <c r="AG1028" s="0" t="s">
        <v>7850</v>
      </c>
      <c r="AH1028" s="0" t="s">
        <v>7934</v>
      </c>
      <c r="AI1028" s="0" t="s">
        <v>85</v>
      </c>
      <c r="AO1028" s="0" t="n">
        <v>6</v>
      </c>
    </row>
    <row r="1029" customFormat="false" ht="15" hidden="true" customHeight="false" outlineLevel="0" collapsed="false">
      <c r="A1029" s="0" t="s">
        <v>7935</v>
      </c>
      <c r="B1029" s="0" t="s">
        <v>7936</v>
      </c>
      <c r="C1029" s="0" t="s">
        <v>54</v>
      </c>
      <c r="E1029" s="2" t="n">
        <v>45747.4476585417</v>
      </c>
      <c r="F1029" s="2" t="n">
        <v>45749.0856945023</v>
      </c>
      <c r="G1029" s="0" t="s">
        <v>63</v>
      </c>
      <c r="K1029" s="0" t="n">
        <v>0</v>
      </c>
      <c r="L1029" s="0" t="s">
        <v>7937</v>
      </c>
      <c r="M1029" s="0" t="s">
        <v>7938</v>
      </c>
      <c r="N1029" s="0" t="s">
        <v>7939</v>
      </c>
      <c r="S1029" s="0" t="s">
        <v>7940</v>
      </c>
      <c r="AC1029" s="0" t="s">
        <v>7933</v>
      </c>
      <c r="AO1029" s="0" t="n">
        <v>4</v>
      </c>
    </row>
    <row r="1030" customFormat="false" ht="92.75" hidden="true" customHeight="false" outlineLevel="0" collapsed="false">
      <c r="A1030" s="0" t="s">
        <v>7941</v>
      </c>
      <c r="B1030" s="0" t="s">
        <v>7942</v>
      </c>
      <c r="C1030" s="0" t="s">
        <v>54</v>
      </c>
      <c r="D1030" s="3" t="s">
        <v>7943</v>
      </c>
      <c r="E1030" s="2" t="n">
        <v>45747.4409867593</v>
      </c>
      <c r="F1030" s="2" t="n">
        <v>45875.2774648032</v>
      </c>
      <c r="G1030" s="0" t="s">
        <v>63</v>
      </c>
      <c r="I1030" s="0" t="s">
        <v>79</v>
      </c>
      <c r="K1030" s="0" t="n">
        <v>1</v>
      </c>
      <c r="L1030" s="0" t="s">
        <v>7944</v>
      </c>
      <c r="M1030" s="0" t="s">
        <v>7945</v>
      </c>
      <c r="N1030" s="0" t="s">
        <v>7946</v>
      </c>
      <c r="S1030" s="0" t="s">
        <v>7947</v>
      </c>
      <c r="T1030" s="0" t="s">
        <v>7948</v>
      </c>
      <c r="Y1030" s="0" t="s">
        <v>83</v>
      </c>
      <c r="AB1030" s="0" t="s">
        <v>891</v>
      </c>
      <c r="AC1030" s="0" t="s">
        <v>4550</v>
      </c>
      <c r="AD1030" s="0" t="s">
        <v>7949</v>
      </c>
      <c r="AF1030" s="0" t="s">
        <v>7153</v>
      </c>
      <c r="AG1030" s="0" t="s">
        <v>4550</v>
      </c>
      <c r="AH1030" s="0" t="s">
        <v>7950</v>
      </c>
      <c r="AI1030" s="0" t="s">
        <v>127</v>
      </c>
      <c r="AO1030" s="0" t="n">
        <v>10</v>
      </c>
    </row>
    <row r="1031" customFormat="false" ht="218.65" hidden="false" customHeight="false" outlineLevel="0" collapsed="false">
      <c r="A1031" s="0" t="s">
        <v>7951</v>
      </c>
      <c r="B1031" s="0" t="s">
        <v>7952</v>
      </c>
      <c r="C1031" s="0" t="s">
        <v>264</v>
      </c>
      <c r="D1031" s="3" t="s">
        <v>7953</v>
      </c>
      <c r="E1031" s="2" t="n">
        <v>45747.4233375926</v>
      </c>
      <c r="F1031" s="2" t="n">
        <v>45852.2697928125</v>
      </c>
      <c r="G1031" s="0" t="s">
        <v>56</v>
      </c>
      <c r="I1031" s="0" t="s">
        <v>79</v>
      </c>
      <c r="K1031" s="0" t="n">
        <v>0</v>
      </c>
      <c r="L1031" s="0" t="s">
        <v>7954</v>
      </c>
      <c r="M1031" s="0" t="s">
        <v>7955</v>
      </c>
      <c r="N1031" s="0" t="s">
        <v>7956</v>
      </c>
      <c r="S1031" s="0" t="s">
        <v>7957</v>
      </c>
      <c r="Y1031" s="0" t="s">
        <v>83</v>
      </c>
      <c r="AC1031" s="0" t="s">
        <v>7933</v>
      </c>
      <c r="AG1031" s="0" t="s">
        <v>3656</v>
      </c>
      <c r="AH1031" s="0" t="s">
        <v>7958</v>
      </c>
      <c r="AI1031" s="0" t="s">
        <v>7959</v>
      </c>
      <c r="AJ1031" s="0" t="s">
        <v>3207</v>
      </c>
      <c r="AK1031" s="0" t="s">
        <v>7960</v>
      </c>
      <c r="AL1031" s="0" t="s">
        <v>604</v>
      </c>
      <c r="AO1031" s="0" t="n">
        <v>13</v>
      </c>
      <c r="AP1031" s="0" t="n">
        <v>0</v>
      </c>
      <c r="AS1031" s="4" t="n">
        <f aca="false">IF(ISBLANK(AG1031),"",AG1031/86400000 + DATE(1970,1,1))</f>
        <v>45835.0833333333</v>
      </c>
    </row>
    <row r="1032" customFormat="false" ht="92.75" hidden="false" customHeight="false" outlineLevel="0" collapsed="false">
      <c r="A1032" s="0" t="s">
        <v>7961</v>
      </c>
      <c r="B1032" s="0" t="s">
        <v>7962</v>
      </c>
      <c r="C1032" s="0" t="s">
        <v>264</v>
      </c>
      <c r="D1032" s="3" t="s">
        <v>7963</v>
      </c>
      <c r="E1032" s="2" t="n">
        <v>45747.4107317824</v>
      </c>
      <c r="F1032" s="2" t="n">
        <v>45834.4012905324</v>
      </c>
      <c r="G1032" s="0" t="s">
        <v>56</v>
      </c>
      <c r="I1032" s="0" t="s">
        <v>79</v>
      </c>
      <c r="K1032" s="0" t="n">
        <v>0</v>
      </c>
      <c r="L1032" s="0" t="s">
        <v>7964</v>
      </c>
      <c r="M1032" s="0" t="s">
        <v>7965</v>
      </c>
      <c r="N1032" s="0" t="s">
        <v>7966</v>
      </c>
      <c r="S1032" s="0" t="s">
        <v>7967</v>
      </c>
      <c r="T1032" s="0" t="s">
        <v>7968</v>
      </c>
      <c r="Y1032" s="0" t="s">
        <v>83</v>
      </c>
      <c r="AC1032" s="0" t="s">
        <v>7933</v>
      </c>
      <c r="AE1032" s="0" t="s">
        <v>79</v>
      </c>
      <c r="AG1032" s="0" t="s">
        <v>7791</v>
      </c>
      <c r="AH1032" s="0" t="s">
        <v>7969</v>
      </c>
      <c r="AI1032" s="0" t="s">
        <v>189</v>
      </c>
      <c r="AJ1032" s="0" t="s">
        <v>7273</v>
      </c>
      <c r="AK1032" s="0" t="s">
        <v>604</v>
      </c>
      <c r="AL1032" s="0" t="s">
        <v>709</v>
      </c>
      <c r="AO1032" s="0" t="n">
        <v>13</v>
      </c>
      <c r="AP1032" s="0" t="n">
        <v>0</v>
      </c>
      <c r="AS1032" s="4" t="n">
        <f aca="false">IF(ISBLANK(AG1032),"",AG1032/86400000 + DATE(1970,1,1))</f>
        <v>45749.0833333333</v>
      </c>
    </row>
    <row r="1033" customFormat="false" ht="356" hidden="false" customHeight="false" outlineLevel="0" collapsed="false">
      <c r="A1033" s="0" t="s">
        <v>7970</v>
      </c>
      <c r="B1033" s="0" t="s">
        <v>7971</v>
      </c>
      <c r="C1033" s="0" t="s">
        <v>264</v>
      </c>
      <c r="D1033" s="3" t="s">
        <v>7972</v>
      </c>
      <c r="E1033" s="2" t="n">
        <v>45747.3950068056</v>
      </c>
      <c r="F1033" s="2" t="n">
        <v>45868.3176450347</v>
      </c>
      <c r="G1033" s="0" t="s">
        <v>63</v>
      </c>
      <c r="I1033" s="0" t="s">
        <v>79</v>
      </c>
      <c r="K1033" s="0" t="n">
        <v>1</v>
      </c>
      <c r="L1033" s="0" t="s">
        <v>7973</v>
      </c>
      <c r="M1033" s="0" t="s">
        <v>7974</v>
      </c>
      <c r="N1033" s="0" t="s">
        <v>7975</v>
      </c>
      <c r="S1033" s="0" t="s">
        <v>7976</v>
      </c>
      <c r="Y1033" s="0" t="s">
        <v>83</v>
      </c>
      <c r="AB1033" s="0" t="s">
        <v>2852</v>
      </c>
      <c r="AC1033" s="0" t="s">
        <v>7933</v>
      </c>
      <c r="AD1033" s="0" t="s">
        <v>7977</v>
      </c>
      <c r="AE1033" s="0" t="s">
        <v>79</v>
      </c>
      <c r="AG1033" s="0" t="s">
        <v>7791</v>
      </c>
      <c r="AH1033" s="0" t="s">
        <v>7978</v>
      </c>
      <c r="AI1033" s="0" t="s">
        <v>189</v>
      </c>
      <c r="AJ1033" s="0" t="s">
        <v>7273</v>
      </c>
      <c r="AK1033" s="0" t="s">
        <v>604</v>
      </c>
      <c r="AL1033" s="0" t="s">
        <v>709</v>
      </c>
      <c r="AO1033" s="0" t="n">
        <v>14</v>
      </c>
      <c r="AP1033" s="0" t="n">
        <v>0</v>
      </c>
      <c r="AS1033" s="4" t="n">
        <f aca="false">IF(ISBLANK(AG1033),"",AG1033/86400000 + DATE(1970,1,1))</f>
        <v>45749.0833333333</v>
      </c>
    </row>
    <row r="1034" customFormat="false" ht="230.1" hidden="true" customHeight="false" outlineLevel="0" collapsed="false">
      <c r="A1034" s="0" t="s">
        <v>7979</v>
      </c>
      <c r="B1034" s="0" t="s">
        <v>7980</v>
      </c>
      <c r="C1034" s="0" t="s">
        <v>54</v>
      </c>
      <c r="D1034" s="3" t="s">
        <v>7981</v>
      </c>
      <c r="E1034" s="2" t="n">
        <v>45747.3892291088</v>
      </c>
      <c r="F1034" s="2" t="n">
        <v>45881.3179796065</v>
      </c>
      <c r="G1034" s="0" t="s">
        <v>106</v>
      </c>
      <c r="I1034" s="0" t="s">
        <v>79</v>
      </c>
      <c r="K1034" s="0" t="n">
        <v>0</v>
      </c>
      <c r="L1034" s="0" t="s">
        <v>7982</v>
      </c>
      <c r="M1034" s="0" t="s">
        <v>7983</v>
      </c>
      <c r="N1034" s="0" t="s">
        <v>7984</v>
      </c>
      <c r="S1034" s="0" t="s">
        <v>7985</v>
      </c>
      <c r="T1034" s="0" t="s">
        <v>7986</v>
      </c>
      <c r="Y1034" s="0" t="s">
        <v>83</v>
      </c>
      <c r="AA1034" s="0" t="s">
        <v>7984</v>
      </c>
      <c r="AC1034" s="0" t="s">
        <v>5823</v>
      </c>
      <c r="AD1034" s="0" t="s">
        <v>7987</v>
      </c>
      <c r="AE1034" s="0" t="s">
        <v>79</v>
      </c>
      <c r="AG1034" s="0" t="s">
        <v>5823</v>
      </c>
      <c r="AH1034" s="0" t="s">
        <v>7988</v>
      </c>
      <c r="AI1034" s="0" t="s">
        <v>127</v>
      </c>
      <c r="AJ1034" s="0" t="s">
        <v>4864</v>
      </c>
      <c r="AK1034" s="0" t="s">
        <v>740</v>
      </c>
      <c r="AL1034" s="0" t="s">
        <v>740</v>
      </c>
      <c r="AO1034" s="0" t="n">
        <v>13</v>
      </c>
      <c r="AP1034" s="0" t="n">
        <v>1</v>
      </c>
    </row>
    <row r="1035" customFormat="false" ht="58.4" hidden="false" customHeight="false" outlineLevel="0" collapsed="false">
      <c r="A1035" s="0" t="s">
        <v>7989</v>
      </c>
      <c r="B1035" s="0" t="s">
        <v>7990</v>
      </c>
      <c r="C1035" s="0" t="s">
        <v>264</v>
      </c>
      <c r="D1035" s="3" t="s">
        <v>7991</v>
      </c>
      <c r="E1035" s="2" t="n">
        <v>45747.3846061227</v>
      </c>
      <c r="F1035" s="2" t="n">
        <v>45838.4782446528</v>
      </c>
      <c r="G1035" s="0" t="s">
        <v>56</v>
      </c>
      <c r="I1035" s="0" t="s">
        <v>79</v>
      </c>
      <c r="K1035" s="0" t="n">
        <v>0</v>
      </c>
      <c r="L1035" s="0" t="s">
        <v>7992</v>
      </c>
      <c r="M1035" s="0" t="s">
        <v>7993</v>
      </c>
      <c r="N1035" s="0" t="s">
        <v>7994</v>
      </c>
      <c r="S1035" s="0" t="s">
        <v>7995</v>
      </c>
      <c r="T1035" s="0" t="s">
        <v>7996</v>
      </c>
      <c r="Y1035" s="0" t="s">
        <v>83</v>
      </c>
      <c r="AC1035" s="0" t="s">
        <v>7405</v>
      </c>
      <c r="AD1035" s="0" t="s">
        <v>7997</v>
      </c>
      <c r="AE1035" s="0" t="s">
        <v>79</v>
      </c>
      <c r="AG1035" s="0" t="s">
        <v>7143</v>
      </c>
      <c r="AH1035" s="0" t="s">
        <v>7998</v>
      </c>
      <c r="AI1035" s="0" t="s">
        <v>641</v>
      </c>
      <c r="AJ1035" s="0" t="s">
        <v>6874</v>
      </c>
      <c r="AK1035" s="0" t="s">
        <v>862</v>
      </c>
      <c r="AL1035" s="0" t="s">
        <v>1345</v>
      </c>
      <c r="AO1035" s="0" t="n">
        <v>13</v>
      </c>
      <c r="AP1035" s="0" t="n">
        <v>0</v>
      </c>
      <c r="AS1035" s="4" t="n">
        <f aca="false">IF(ISBLANK(AG1035),"",AG1035/86400000 + DATE(1970,1,1))</f>
        <v>45762.0833333333</v>
      </c>
    </row>
    <row r="1036" customFormat="false" ht="81.3" hidden="false" customHeight="false" outlineLevel="0" collapsed="false">
      <c r="A1036" s="0" t="s">
        <v>7999</v>
      </c>
      <c r="B1036" s="0" t="s">
        <v>8000</v>
      </c>
      <c r="C1036" s="0" t="s">
        <v>264</v>
      </c>
      <c r="D1036" s="3" t="s">
        <v>8001</v>
      </c>
      <c r="E1036" s="2" t="n">
        <v>45747.3814608102</v>
      </c>
      <c r="F1036" s="2" t="n">
        <v>45838.4750154051</v>
      </c>
      <c r="G1036" s="0" t="s">
        <v>63</v>
      </c>
      <c r="I1036" s="0" t="s">
        <v>79</v>
      </c>
      <c r="K1036" s="0" t="n">
        <v>0</v>
      </c>
      <c r="L1036" s="0" t="s">
        <v>8002</v>
      </c>
      <c r="M1036" s="0" t="s">
        <v>8003</v>
      </c>
      <c r="N1036" s="0" t="s">
        <v>8004</v>
      </c>
      <c r="S1036" s="0" t="s">
        <v>8005</v>
      </c>
      <c r="T1036" s="0" t="s">
        <v>8006</v>
      </c>
      <c r="Y1036" s="0" t="s">
        <v>83</v>
      </c>
      <c r="AD1036" s="0" t="s">
        <v>8007</v>
      </c>
      <c r="AE1036" s="0" t="s">
        <v>79</v>
      </c>
      <c r="AG1036" s="0" t="s">
        <v>7850</v>
      </c>
      <c r="AH1036" s="0" t="s">
        <v>8008</v>
      </c>
      <c r="AJ1036" s="0" t="s">
        <v>3159</v>
      </c>
      <c r="AL1036" s="0" t="s">
        <v>8009</v>
      </c>
      <c r="AO1036" s="0" t="n">
        <v>13</v>
      </c>
      <c r="AP1036" s="0" t="n">
        <v>0</v>
      </c>
      <c r="AS1036" s="4" t="n">
        <f aca="false">IF(ISBLANK(AG1036),"",AG1036/86400000 + DATE(1970,1,1))</f>
        <v>45748.0833333333</v>
      </c>
    </row>
    <row r="1037" customFormat="false" ht="58.4" hidden="true" customHeight="false" outlineLevel="0" collapsed="false">
      <c r="A1037" s="0" t="s">
        <v>8010</v>
      </c>
      <c r="B1037" s="0" t="s">
        <v>8011</v>
      </c>
      <c r="C1037" s="0" t="s">
        <v>54</v>
      </c>
      <c r="D1037" s="3" t="s">
        <v>8012</v>
      </c>
      <c r="E1037" s="2" t="n">
        <v>45747.379560625</v>
      </c>
      <c r="F1037" s="2" t="n">
        <v>45846.4687709491</v>
      </c>
      <c r="G1037" s="0" t="s">
        <v>63</v>
      </c>
      <c r="I1037" s="0" t="s">
        <v>79</v>
      </c>
      <c r="K1037" s="0" t="n">
        <v>1</v>
      </c>
      <c r="L1037" s="0" t="s">
        <v>8013</v>
      </c>
      <c r="M1037" s="0" t="s">
        <v>8014</v>
      </c>
      <c r="N1037" s="0" t="s">
        <v>8015</v>
      </c>
      <c r="S1037" s="0" t="s">
        <v>8016</v>
      </c>
      <c r="T1037" s="0" t="s">
        <v>8017</v>
      </c>
      <c r="Y1037" s="0" t="s">
        <v>83</v>
      </c>
      <c r="AB1037" s="0" t="s">
        <v>1527</v>
      </c>
      <c r="AC1037" s="0" t="s">
        <v>7933</v>
      </c>
      <c r="AD1037" s="0" t="s">
        <v>8018</v>
      </c>
      <c r="AF1037" s="0" t="s">
        <v>6163</v>
      </c>
      <c r="AG1037" s="0" t="s">
        <v>7621</v>
      </c>
      <c r="AH1037" s="0" t="s">
        <v>8019</v>
      </c>
      <c r="AI1037" s="0" t="s">
        <v>871</v>
      </c>
      <c r="AO1037" s="0" t="n">
        <v>6</v>
      </c>
    </row>
    <row r="1038" customFormat="false" ht="81.3" hidden="false" customHeight="false" outlineLevel="0" collapsed="false">
      <c r="A1038" s="0" t="s">
        <v>8020</v>
      </c>
      <c r="B1038" s="0" t="s">
        <v>8021</v>
      </c>
      <c r="C1038" s="0" t="s">
        <v>264</v>
      </c>
      <c r="D1038" s="3" t="s">
        <v>8022</v>
      </c>
      <c r="E1038" s="2" t="n">
        <v>45747.3783110301</v>
      </c>
      <c r="F1038" s="2" t="n">
        <v>45834.4217025926</v>
      </c>
      <c r="G1038" s="0" t="s">
        <v>63</v>
      </c>
      <c r="I1038" s="0" t="s">
        <v>79</v>
      </c>
      <c r="K1038" s="0" t="n">
        <v>0</v>
      </c>
      <c r="L1038" s="0" t="s">
        <v>8023</v>
      </c>
      <c r="M1038" s="0" t="s">
        <v>8024</v>
      </c>
      <c r="N1038" s="0" t="s">
        <v>8025</v>
      </c>
      <c r="S1038" s="0" t="s">
        <v>8026</v>
      </c>
      <c r="T1038" s="0" t="s">
        <v>8027</v>
      </c>
      <c r="Y1038" s="0" t="s">
        <v>83</v>
      </c>
      <c r="AC1038" s="0" t="s">
        <v>7933</v>
      </c>
      <c r="AD1038" s="0" t="s">
        <v>8028</v>
      </c>
      <c r="AE1038" s="0" t="s">
        <v>79</v>
      </c>
      <c r="AG1038" s="0" t="s">
        <v>7933</v>
      </c>
      <c r="AH1038" s="0" t="s">
        <v>8029</v>
      </c>
      <c r="AI1038" s="0" t="s">
        <v>127</v>
      </c>
      <c r="AJ1038" s="0" t="s">
        <v>7273</v>
      </c>
      <c r="AK1038" s="0" t="s">
        <v>604</v>
      </c>
      <c r="AL1038" s="0" t="s">
        <v>604</v>
      </c>
      <c r="AO1038" s="0" t="n">
        <v>13</v>
      </c>
      <c r="AP1038" s="0" t="n">
        <v>0</v>
      </c>
      <c r="AS1038" s="4" t="n">
        <f aca="false">IF(ISBLANK(AG1038),"",AG1038/86400000 + DATE(1970,1,1))</f>
        <v>45747.0833333333</v>
      </c>
    </row>
    <row r="1039" customFormat="false" ht="69.85" hidden="false" customHeight="false" outlineLevel="0" collapsed="false">
      <c r="A1039" s="0" t="s">
        <v>8030</v>
      </c>
      <c r="B1039" s="0" t="s">
        <v>8031</v>
      </c>
      <c r="C1039" s="0" t="s">
        <v>264</v>
      </c>
      <c r="D1039" s="3" t="s">
        <v>8032</v>
      </c>
      <c r="E1039" s="2" t="n">
        <v>45747.3769817361</v>
      </c>
      <c r="F1039" s="2" t="n">
        <v>45764.5395417593</v>
      </c>
      <c r="G1039" s="0" t="s">
        <v>56</v>
      </c>
      <c r="I1039" s="0" t="s">
        <v>79</v>
      </c>
      <c r="K1039" s="0" t="n">
        <v>0</v>
      </c>
      <c r="L1039" s="0" t="s">
        <v>8033</v>
      </c>
      <c r="M1039" s="0" t="s">
        <v>8034</v>
      </c>
      <c r="N1039" s="0" t="s">
        <v>8035</v>
      </c>
      <c r="S1039" s="0" t="s">
        <v>8036</v>
      </c>
      <c r="U1039" s="0" t="s">
        <v>7933</v>
      </c>
      <c r="Y1039" s="0" t="s">
        <v>83</v>
      </c>
      <c r="Z1039" s="0" t="n">
        <v>2</v>
      </c>
      <c r="AC1039" s="0" t="s">
        <v>7933</v>
      </c>
      <c r="AD1039" s="0" t="s">
        <v>8037</v>
      </c>
      <c r="AE1039" s="0" t="s">
        <v>79</v>
      </c>
      <c r="AG1039" s="0" t="s">
        <v>7664</v>
      </c>
      <c r="AH1039" s="0" t="s">
        <v>8038</v>
      </c>
      <c r="AI1039" s="0" t="s">
        <v>894</v>
      </c>
      <c r="AJ1039" s="0" t="s">
        <v>7273</v>
      </c>
      <c r="AK1039" s="0" t="s">
        <v>604</v>
      </c>
      <c r="AL1039" s="0" t="s">
        <v>871</v>
      </c>
      <c r="AO1039" s="0" t="n">
        <v>13</v>
      </c>
      <c r="AP1039" s="0" t="n">
        <v>0</v>
      </c>
      <c r="AS1039" s="4" t="n">
        <f aca="false">IF(ISBLANK(AG1039),"",AG1039/86400000 + DATE(1970,1,1))</f>
        <v>45751.0833333333</v>
      </c>
    </row>
    <row r="1040" customFormat="false" ht="127.1" hidden="false" customHeight="false" outlineLevel="0" collapsed="false">
      <c r="A1040" s="0" t="s">
        <v>8039</v>
      </c>
      <c r="B1040" s="0" t="s">
        <v>8040</v>
      </c>
      <c r="C1040" s="0" t="s">
        <v>264</v>
      </c>
      <c r="D1040" s="3" t="s">
        <v>8041</v>
      </c>
      <c r="E1040" s="2" t="n">
        <v>45747.3749371759</v>
      </c>
      <c r="F1040" s="2" t="n">
        <v>45881.3332164236</v>
      </c>
      <c r="G1040" s="0" t="s">
        <v>106</v>
      </c>
      <c r="I1040" s="0" t="s">
        <v>79</v>
      </c>
      <c r="K1040" s="0" t="n">
        <v>0</v>
      </c>
      <c r="L1040" s="0" t="s">
        <v>8042</v>
      </c>
      <c r="M1040" s="0" t="s">
        <v>8043</v>
      </c>
      <c r="N1040" s="0" t="s">
        <v>8044</v>
      </c>
      <c r="S1040" s="0" t="s">
        <v>8045</v>
      </c>
      <c r="T1040" s="0" t="s">
        <v>8046</v>
      </c>
      <c r="Y1040" s="0" t="s">
        <v>83</v>
      </c>
      <c r="AC1040" s="0" t="s">
        <v>7850</v>
      </c>
      <c r="AD1040" s="0" t="s">
        <v>8047</v>
      </c>
      <c r="AE1040" s="0" t="s">
        <v>79</v>
      </c>
      <c r="AG1040" s="0" t="s">
        <v>7850</v>
      </c>
      <c r="AH1040" s="0" t="s">
        <v>8048</v>
      </c>
      <c r="AI1040" s="0" t="s">
        <v>127</v>
      </c>
      <c r="AJ1040" s="0" t="s">
        <v>6625</v>
      </c>
      <c r="AK1040" s="0" t="s">
        <v>3084</v>
      </c>
      <c r="AL1040" s="0" t="s">
        <v>3084</v>
      </c>
      <c r="AO1040" s="0" t="n">
        <v>13</v>
      </c>
      <c r="AP1040" s="0" t="n">
        <v>1</v>
      </c>
      <c r="AS1040" s="4" t="n">
        <f aca="false">IF(ISBLANK(AG1040),"",AG1040/86400000 + DATE(1970,1,1))</f>
        <v>45748.0833333333</v>
      </c>
    </row>
    <row r="1041" customFormat="false" ht="15" hidden="true" customHeight="false" outlineLevel="0" collapsed="false">
      <c r="A1041" s="0" t="s">
        <v>8049</v>
      </c>
      <c r="B1041" s="0" t="s">
        <v>8050</v>
      </c>
      <c r="C1041" s="0" t="s">
        <v>54</v>
      </c>
      <c r="E1041" s="2" t="n">
        <v>45747.3731413889</v>
      </c>
      <c r="F1041" s="2" t="n">
        <v>45794.0838136574</v>
      </c>
      <c r="G1041" s="0" t="s">
        <v>106</v>
      </c>
      <c r="K1041" s="0" t="n">
        <v>0</v>
      </c>
      <c r="L1041" s="0" t="s">
        <v>8051</v>
      </c>
      <c r="M1041" s="0" t="s">
        <v>8052</v>
      </c>
      <c r="N1041" s="0" t="s">
        <v>8053</v>
      </c>
      <c r="S1041" s="0" t="s">
        <v>8054</v>
      </c>
      <c r="T1041" s="0" t="s">
        <v>8055</v>
      </c>
      <c r="AC1041" s="0" t="s">
        <v>5823</v>
      </c>
      <c r="AO1041" s="0" t="n">
        <v>4</v>
      </c>
    </row>
    <row r="1042" customFormat="false" ht="58.4" hidden="false" customHeight="false" outlineLevel="0" collapsed="false">
      <c r="A1042" s="0" t="s">
        <v>8056</v>
      </c>
      <c r="B1042" s="0" t="s">
        <v>8057</v>
      </c>
      <c r="C1042" s="0" t="s">
        <v>264</v>
      </c>
      <c r="D1042" s="3" t="s">
        <v>8058</v>
      </c>
      <c r="E1042" s="2" t="n">
        <v>45747.3717735301</v>
      </c>
      <c r="F1042" s="2" t="n">
        <v>45881.3125119907</v>
      </c>
      <c r="G1042" s="0" t="s">
        <v>106</v>
      </c>
      <c r="I1042" s="0" t="s">
        <v>79</v>
      </c>
      <c r="K1042" s="0" t="n">
        <v>1</v>
      </c>
      <c r="L1042" s="0" t="s">
        <v>8059</v>
      </c>
      <c r="M1042" s="0" t="s">
        <v>8060</v>
      </c>
      <c r="N1042" s="0" t="s">
        <v>8061</v>
      </c>
      <c r="S1042" s="0" t="s">
        <v>8062</v>
      </c>
      <c r="T1042" s="0" t="s">
        <v>8063</v>
      </c>
      <c r="Y1042" s="0" t="s">
        <v>83</v>
      </c>
      <c r="AB1042" s="0" t="s">
        <v>811</v>
      </c>
      <c r="AC1042" s="0" t="s">
        <v>5823</v>
      </c>
      <c r="AD1042" s="0" t="s">
        <v>8064</v>
      </c>
      <c r="AE1042" s="0" t="s">
        <v>79</v>
      </c>
      <c r="AF1042" s="0" t="s">
        <v>6124</v>
      </c>
      <c r="AG1042" s="0" t="s">
        <v>5786</v>
      </c>
      <c r="AH1042" s="0" t="s">
        <v>8065</v>
      </c>
      <c r="AI1042" s="0" t="s">
        <v>85</v>
      </c>
      <c r="AJ1042" s="0" t="s">
        <v>4169</v>
      </c>
      <c r="AK1042" s="0" t="s">
        <v>3717</v>
      </c>
      <c r="AL1042" s="0" t="s">
        <v>4889</v>
      </c>
      <c r="AO1042" s="0" t="n">
        <v>13</v>
      </c>
      <c r="AP1042" s="0" t="n">
        <v>0</v>
      </c>
      <c r="AS1042" s="4" t="n">
        <f aca="false">IF(ISBLANK(AG1042),"",AG1042/86400000 + DATE(1970,1,1))</f>
        <v>45793.0833333333</v>
      </c>
    </row>
    <row r="1043" customFormat="false" ht="15" hidden="true" customHeight="false" outlineLevel="0" collapsed="false">
      <c r="A1043" s="0" t="s">
        <v>8066</v>
      </c>
      <c r="B1043" s="0" t="s">
        <v>8067</v>
      </c>
      <c r="C1043" s="0" t="s">
        <v>54</v>
      </c>
      <c r="E1043" s="2" t="n">
        <v>45747.3683834028</v>
      </c>
      <c r="F1043" s="2" t="n">
        <v>45765.3093993519</v>
      </c>
      <c r="G1043" s="0" t="s">
        <v>5050</v>
      </c>
      <c r="K1043" s="0" t="n">
        <v>0</v>
      </c>
      <c r="L1043" s="0" t="s">
        <v>8068</v>
      </c>
      <c r="M1043" s="0" t="s">
        <v>8069</v>
      </c>
      <c r="N1043" s="0" t="s">
        <v>8070</v>
      </c>
      <c r="S1043" s="0" t="s">
        <v>8071</v>
      </c>
      <c r="T1043" s="0" t="s">
        <v>8072</v>
      </c>
      <c r="AC1043" s="0" t="s">
        <v>7273</v>
      </c>
      <c r="AO1043" s="0" t="n">
        <v>4</v>
      </c>
    </row>
    <row r="1044" customFormat="false" ht="344.55" hidden="true" customHeight="false" outlineLevel="0" collapsed="false">
      <c r="A1044" s="0" t="s">
        <v>8073</v>
      </c>
      <c r="B1044" s="0" t="s">
        <v>8074</v>
      </c>
      <c r="C1044" s="0" t="s">
        <v>54</v>
      </c>
      <c r="D1044" s="3" t="s">
        <v>8075</v>
      </c>
      <c r="E1044" s="2" t="n">
        <v>45747.3661421991</v>
      </c>
      <c r="F1044" s="2" t="n">
        <v>45855.3146532755</v>
      </c>
      <c r="G1044" s="0" t="s">
        <v>106</v>
      </c>
      <c r="I1044" s="0" t="s">
        <v>79</v>
      </c>
      <c r="K1044" s="0" t="n">
        <v>1</v>
      </c>
      <c r="L1044" s="0" t="s">
        <v>8076</v>
      </c>
      <c r="M1044" s="0" t="s">
        <v>8077</v>
      </c>
      <c r="N1044" s="0" t="s">
        <v>8078</v>
      </c>
      <c r="S1044" s="0" t="s">
        <v>8079</v>
      </c>
      <c r="T1044" s="0" t="s">
        <v>8080</v>
      </c>
      <c r="Y1044" s="0" t="s">
        <v>83</v>
      </c>
      <c r="AB1044" s="0" t="s">
        <v>4849</v>
      </c>
      <c r="AC1044" s="0" t="s">
        <v>7933</v>
      </c>
      <c r="AD1044" s="0" t="s">
        <v>8081</v>
      </c>
      <c r="AE1044" s="0" t="s">
        <v>79</v>
      </c>
      <c r="AF1044" s="0" t="s">
        <v>8082</v>
      </c>
      <c r="AG1044" s="0" t="s">
        <v>7621</v>
      </c>
      <c r="AH1044" s="0" t="s">
        <v>8083</v>
      </c>
      <c r="AI1044" s="0" t="s">
        <v>871</v>
      </c>
      <c r="AO1044" s="0" t="n">
        <v>6</v>
      </c>
      <c r="AP1044" s="0" t="n">
        <v>1</v>
      </c>
    </row>
    <row r="1045" customFormat="false" ht="127.1" hidden="true" customHeight="false" outlineLevel="0" collapsed="false">
      <c r="A1045" s="0" t="s">
        <v>8084</v>
      </c>
      <c r="B1045" s="0" t="s">
        <v>8085</v>
      </c>
      <c r="C1045" s="0" t="s">
        <v>54</v>
      </c>
      <c r="D1045" s="3" t="s">
        <v>8086</v>
      </c>
      <c r="E1045" s="2" t="n">
        <v>45747.3655899653</v>
      </c>
      <c r="F1045" s="2" t="n">
        <v>45876.3284805208</v>
      </c>
      <c r="G1045" s="0" t="s">
        <v>106</v>
      </c>
      <c r="I1045" s="0" t="s">
        <v>79</v>
      </c>
      <c r="K1045" s="0" t="n">
        <v>0</v>
      </c>
      <c r="L1045" s="0" t="s">
        <v>8087</v>
      </c>
      <c r="M1045" s="0" t="s">
        <v>8088</v>
      </c>
      <c r="N1045" s="0" t="s">
        <v>8089</v>
      </c>
      <c r="S1045" s="0" t="s">
        <v>8090</v>
      </c>
      <c r="T1045" s="0" t="s">
        <v>8091</v>
      </c>
      <c r="Y1045" s="0" t="s">
        <v>83</v>
      </c>
      <c r="AC1045" s="0" t="s">
        <v>7082</v>
      </c>
      <c r="AD1045" s="0" t="s">
        <v>8092</v>
      </c>
      <c r="AG1045" s="0" t="s">
        <v>3990</v>
      </c>
      <c r="AH1045" s="0" t="s">
        <v>8093</v>
      </c>
      <c r="AI1045" s="0" t="s">
        <v>8094</v>
      </c>
      <c r="AO1045" s="0" t="n">
        <v>7</v>
      </c>
    </row>
    <row r="1046" customFormat="false" ht="161.4" hidden="false" customHeight="false" outlineLevel="0" collapsed="false">
      <c r="A1046" s="0" t="s">
        <v>8095</v>
      </c>
      <c r="B1046" s="0" t="s">
        <v>8096</v>
      </c>
      <c r="C1046" s="0" t="s">
        <v>264</v>
      </c>
      <c r="D1046" s="3" t="s">
        <v>8097</v>
      </c>
      <c r="E1046" s="2" t="n">
        <v>45747.3591073495</v>
      </c>
      <c r="F1046" s="2" t="n">
        <v>45881.3916446991</v>
      </c>
      <c r="G1046" s="0" t="s">
        <v>106</v>
      </c>
      <c r="I1046" s="0" t="s">
        <v>79</v>
      </c>
      <c r="K1046" s="0" t="n">
        <v>0</v>
      </c>
      <c r="L1046" s="0" t="s">
        <v>8098</v>
      </c>
      <c r="M1046" s="0" t="s">
        <v>8099</v>
      </c>
      <c r="N1046" s="0" t="s">
        <v>8100</v>
      </c>
      <c r="S1046" s="0" t="s">
        <v>8101</v>
      </c>
      <c r="T1046" s="0" t="s">
        <v>8102</v>
      </c>
      <c r="Y1046" s="0" t="s">
        <v>83</v>
      </c>
      <c r="AC1046" s="0" t="s">
        <v>7791</v>
      </c>
      <c r="AD1046" s="0" t="s">
        <v>8103</v>
      </c>
      <c r="AE1046" s="0" t="s">
        <v>79</v>
      </c>
      <c r="AG1046" s="0" t="s">
        <v>7559</v>
      </c>
      <c r="AH1046" s="0" t="s">
        <v>8104</v>
      </c>
      <c r="AI1046" s="0" t="s">
        <v>641</v>
      </c>
      <c r="AJ1046" s="0" t="s">
        <v>7143</v>
      </c>
      <c r="AK1046" s="0" t="s">
        <v>668</v>
      </c>
      <c r="AL1046" s="0" t="s">
        <v>871</v>
      </c>
      <c r="AO1046" s="0" t="n">
        <v>13</v>
      </c>
      <c r="AP1046" s="0" t="n">
        <v>0</v>
      </c>
      <c r="AQ1046" s="0" t="s">
        <v>79</v>
      </c>
      <c r="AS1046" s="4" t="n">
        <f aca="false">IF(ISBLANK(AG1046),"",AG1046/86400000 + DATE(1970,1,1))</f>
        <v>45755.0833333333</v>
      </c>
    </row>
    <row r="1047" customFormat="false" ht="92.75" hidden="false" customHeight="false" outlineLevel="0" collapsed="false">
      <c r="A1047" s="0" t="s">
        <v>8105</v>
      </c>
      <c r="B1047" s="0" t="s">
        <v>8106</v>
      </c>
      <c r="C1047" s="0" t="s">
        <v>264</v>
      </c>
      <c r="D1047" s="3" t="s">
        <v>8107</v>
      </c>
      <c r="E1047" s="2" t="n">
        <v>45747.3587534491</v>
      </c>
      <c r="F1047" s="2" t="n">
        <v>45834.4213514005</v>
      </c>
      <c r="G1047" s="0" t="s">
        <v>56</v>
      </c>
      <c r="I1047" s="0" t="s">
        <v>79</v>
      </c>
      <c r="K1047" s="0" t="n">
        <v>0</v>
      </c>
      <c r="L1047" s="0" t="s">
        <v>8108</v>
      </c>
      <c r="M1047" s="0" t="s">
        <v>8109</v>
      </c>
      <c r="N1047" s="0" t="s">
        <v>8110</v>
      </c>
      <c r="S1047" s="0" t="s">
        <v>8111</v>
      </c>
      <c r="T1047" s="0" t="s">
        <v>8112</v>
      </c>
      <c r="Y1047" s="0" t="s">
        <v>83</v>
      </c>
      <c r="AC1047" s="0" t="s">
        <v>7791</v>
      </c>
      <c r="AD1047" s="0" t="s">
        <v>8113</v>
      </c>
      <c r="AE1047" s="0" t="s">
        <v>79</v>
      </c>
      <c r="AG1047" s="0" t="s">
        <v>7744</v>
      </c>
      <c r="AH1047" s="0" t="s">
        <v>8114</v>
      </c>
      <c r="AI1047" s="0" t="s">
        <v>85</v>
      </c>
      <c r="AJ1047" s="0" t="s">
        <v>7083</v>
      </c>
      <c r="AK1047" s="0" t="s">
        <v>803</v>
      </c>
      <c r="AL1047" s="0" t="s">
        <v>740</v>
      </c>
      <c r="AO1047" s="0" t="n">
        <v>13</v>
      </c>
      <c r="AP1047" s="0" t="n">
        <v>0</v>
      </c>
      <c r="AS1047" s="4" t="n">
        <f aca="false">IF(ISBLANK(AG1047),"",AG1047/86400000 + DATE(1970,1,1))</f>
        <v>45750.0833333333</v>
      </c>
    </row>
    <row r="1048" customFormat="false" ht="207.2" hidden="false" customHeight="false" outlineLevel="0" collapsed="false">
      <c r="A1048" s="0" t="s">
        <v>8115</v>
      </c>
      <c r="B1048" s="0" t="s">
        <v>8116</v>
      </c>
      <c r="C1048" s="0" t="s">
        <v>264</v>
      </c>
      <c r="D1048" s="3" t="s">
        <v>8117</v>
      </c>
      <c r="E1048" s="2" t="n">
        <v>45747.3581237963</v>
      </c>
      <c r="F1048" s="2" t="n">
        <v>45834.4040877894</v>
      </c>
      <c r="G1048" s="0" t="s">
        <v>5050</v>
      </c>
      <c r="I1048" s="0" t="s">
        <v>79</v>
      </c>
      <c r="K1048" s="0" t="n">
        <v>0</v>
      </c>
      <c r="L1048" s="0" t="s">
        <v>8118</v>
      </c>
      <c r="M1048" s="0" t="s">
        <v>8119</v>
      </c>
      <c r="N1048" s="0" t="s">
        <v>8120</v>
      </c>
      <c r="S1048" s="0" t="s">
        <v>8121</v>
      </c>
      <c r="T1048" s="0" t="s">
        <v>8122</v>
      </c>
      <c r="Y1048" s="0" t="s">
        <v>83</v>
      </c>
      <c r="AC1048" s="0" t="s">
        <v>7850</v>
      </c>
      <c r="AD1048" s="0" t="s">
        <v>8123</v>
      </c>
      <c r="AE1048" s="0" t="s">
        <v>79</v>
      </c>
      <c r="AG1048" s="0" t="s">
        <v>7850</v>
      </c>
      <c r="AH1048" s="0" t="s">
        <v>8124</v>
      </c>
      <c r="AI1048" s="0" t="s">
        <v>127</v>
      </c>
      <c r="AO1048" s="0" t="n">
        <v>13</v>
      </c>
      <c r="AP1048" s="0" t="n">
        <v>0</v>
      </c>
      <c r="AS1048" s="4" t="n">
        <f aca="false">IF(ISBLANK(AG1048),"",AG1048/86400000 + DATE(1970,1,1))</f>
        <v>45748.0833333333</v>
      </c>
    </row>
    <row r="1049" customFormat="false" ht="35.5" hidden="false" customHeight="false" outlineLevel="0" collapsed="false">
      <c r="A1049" s="0" t="s">
        <v>8125</v>
      </c>
      <c r="B1049" s="0" t="s">
        <v>8126</v>
      </c>
      <c r="C1049" s="0" t="s">
        <v>264</v>
      </c>
      <c r="D1049" s="3" t="s">
        <v>8127</v>
      </c>
      <c r="E1049" s="2" t="n">
        <v>45747.3576692361</v>
      </c>
      <c r="F1049" s="2" t="n">
        <v>45838.4696734954</v>
      </c>
      <c r="G1049" s="0" t="s">
        <v>5050</v>
      </c>
      <c r="I1049" s="0" t="s">
        <v>79</v>
      </c>
      <c r="K1049" s="0" t="n">
        <v>1</v>
      </c>
      <c r="L1049" s="0" t="s">
        <v>8128</v>
      </c>
      <c r="M1049" s="0" t="s">
        <v>8129</v>
      </c>
      <c r="N1049" s="0" t="s">
        <v>8130</v>
      </c>
      <c r="S1049" s="0" t="s">
        <v>8131</v>
      </c>
      <c r="T1049" s="0" t="s">
        <v>8132</v>
      </c>
      <c r="Y1049" s="0" t="s">
        <v>83</v>
      </c>
      <c r="AB1049" s="0" t="s">
        <v>582</v>
      </c>
      <c r="AC1049" s="0" t="s">
        <v>7850</v>
      </c>
      <c r="AD1049" s="0" t="s">
        <v>8133</v>
      </c>
      <c r="AE1049" s="0" t="s">
        <v>79</v>
      </c>
      <c r="AF1049" s="0" t="s">
        <v>8134</v>
      </c>
      <c r="AG1049" s="0" t="s">
        <v>7850</v>
      </c>
      <c r="AH1049" s="0" t="s">
        <v>8135</v>
      </c>
      <c r="AI1049" s="0" t="s">
        <v>127</v>
      </c>
      <c r="AJ1049" s="0" t="s">
        <v>4864</v>
      </c>
      <c r="AK1049" s="0" t="s">
        <v>5492</v>
      </c>
      <c r="AL1049" s="0" t="s">
        <v>5492</v>
      </c>
      <c r="AO1049" s="0" t="n">
        <v>13</v>
      </c>
      <c r="AP1049" s="0" t="n">
        <v>0</v>
      </c>
      <c r="AS1049" s="4" t="n">
        <f aca="false">IF(ISBLANK(AG1049),"",AG1049/86400000 + DATE(1970,1,1))</f>
        <v>45748.0833333333</v>
      </c>
    </row>
    <row r="1050" customFormat="false" ht="58.4" hidden="true" customHeight="false" outlineLevel="0" collapsed="false">
      <c r="A1050" s="0" t="s">
        <v>8136</v>
      </c>
      <c r="B1050" s="0" t="s">
        <v>8137</v>
      </c>
      <c r="C1050" s="0" t="s">
        <v>54</v>
      </c>
      <c r="D1050" s="3" t="s">
        <v>8138</v>
      </c>
      <c r="E1050" s="2" t="n">
        <v>45747.3570778009</v>
      </c>
      <c r="F1050" s="2" t="n">
        <v>45881.3505978241</v>
      </c>
      <c r="G1050" s="0" t="s">
        <v>63</v>
      </c>
      <c r="I1050" s="0" t="s">
        <v>79</v>
      </c>
      <c r="K1050" s="0" t="n">
        <v>1</v>
      </c>
      <c r="L1050" s="0" t="s">
        <v>8139</v>
      </c>
      <c r="M1050" s="0" t="s">
        <v>8140</v>
      </c>
      <c r="N1050" s="0" t="s">
        <v>8141</v>
      </c>
      <c r="S1050" s="0" t="s">
        <v>8142</v>
      </c>
      <c r="T1050" s="0" t="s">
        <v>8143</v>
      </c>
      <c r="Y1050" s="0" t="s">
        <v>83</v>
      </c>
      <c r="AB1050" s="0" t="s">
        <v>891</v>
      </c>
      <c r="AC1050" s="0" t="s">
        <v>6465</v>
      </c>
      <c r="AF1050" s="0" t="s">
        <v>7153</v>
      </c>
      <c r="AH1050" s="0" t="s">
        <v>8144</v>
      </c>
      <c r="AO1050" s="0" t="n">
        <v>7</v>
      </c>
    </row>
    <row r="1051" customFormat="false" ht="92.75" hidden="false" customHeight="false" outlineLevel="0" collapsed="false">
      <c r="A1051" s="0" t="s">
        <v>8145</v>
      </c>
      <c r="B1051" s="0" t="s">
        <v>8146</v>
      </c>
      <c r="C1051" s="0" t="s">
        <v>264</v>
      </c>
      <c r="D1051" s="3" t="s">
        <v>8147</v>
      </c>
      <c r="E1051" s="2" t="n">
        <v>45747.3554217361</v>
      </c>
      <c r="F1051" s="2" t="n">
        <v>45834.4039029745</v>
      </c>
      <c r="G1051" s="0" t="s">
        <v>5050</v>
      </c>
      <c r="I1051" s="0" t="s">
        <v>79</v>
      </c>
      <c r="K1051" s="0" t="n">
        <v>0</v>
      </c>
      <c r="L1051" s="0" t="s">
        <v>8148</v>
      </c>
      <c r="M1051" s="0" t="s">
        <v>8149</v>
      </c>
      <c r="N1051" s="0" t="s">
        <v>8150</v>
      </c>
      <c r="S1051" s="0" t="s">
        <v>8151</v>
      </c>
      <c r="T1051" s="0" t="s">
        <v>8152</v>
      </c>
      <c r="Y1051" s="0" t="s">
        <v>83</v>
      </c>
      <c r="AC1051" s="0" t="s">
        <v>7850</v>
      </c>
      <c r="AE1051" s="0" t="s">
        <v>79</v>
      </c>
      <c r="AG1051" s="0" t="s">
        <v>7744</v>
      </c>
      <c r="AH1051" s="0" t="s">
        <v>8153</v>
      </c>
      <c r="AI1051" s="0" t="s">
        <v>189</v>
      </c>
      <c r="AJ1051" s="0" t="s">
        <v>6625</v>
      </c>
      <c r="AK1051" s="0" t="s">
        <v>3084</v>
      </c>
      <c r="AL1051" s="0" t="s">
        <v>3717</v>
      </c>
      <c r="AO1051" s="0" t="n">
        <v>13</v>
      </c>
      <c r="AP1051" s="0" t="n">
        <v>1</v>
      </c>
      <c r="AQ1051" s="0" t="s">
        <v>79</v>
      </c>
      <c r="AS1051" s="4" t="n">
        <f aca="false">IF(ISBLANK(AG1051),"",AG1051/86400000 + DATE(1970,1,1))</f>
        <v>45750.0833333333</v>
      </c>
    </row>
    <row r="1052" customFormat="false" ht="104.2" hidden="false" customHeight="false" outlineLevel="0" collapsed="false">
      <c r="A1052" s="0" t="s">
        <v>8154</v>
      </c>
      <c r="B1052" s="0" t="s">
        <v>8155</v>
      </c>
      <c r="C1052" s="0" t="s">
        <v>264</v>
      </c>
      <c r="D1052" s="3" t="s">
        <v>8156</v>
      </c>
      <c r="E1052" s="2" t="n">
        <v>45747.3549481944</v>
      </c>
      <c r="F1052" s="2" t="n">
        <v>45834.405492882</v>
      </c>
      <c r="G1052" s="0" t="s">
        <v>5050</v>
      </c>
      <c r="I1052" s="0" t="s">
        <v>79</v>
      </c>
      <c r="K1052" s="0" t="n">
        <v>0</v>
      </c>
      <c r="L1052" s="0" t="s">
        <v>8157</v>
      </c>
      <c r="M1052" s="0" t="s">
        <v>8158</v>
      </c>
      <c r="N1052" s="0" t="s">
        <v>8159</v>
      </c>
      <c r="S1052" s="0" t="s">
        <v>8160</v>
      </c>
      <c r="T1052" s="0" t="s">
        <v>8161</v>
      </c>
      <c r="Y1052" s="0" t="s">
        <v>83</v>
      </c>
      <c r="AC1052" s="0" t="s">
        <v>7850</v>
      </c>
      <c r="AE1052" s="0" t="s">
        <v>79</v>
      </c>
      <c r="AG1052" s="0" t="s">
        <v>7664</v>
      </c>
      <c r="AH1052" s="0" t="s">
        <v>8162</v>
      </c>
      <c r="AI1052" s="0" t="s">
        <v>881</v>
      </c>
      <c r="AJ1052" s="0" t="s">
        <v>6874</v>
      </c>
      <c r="AK1052" s="0" t="s">
        <v>3225</v>
      </c>
      <c r="AL1052" s="0" t="s">
        <v>1940</v>
      </c>
      <c r="AO1052" s="0" t="n">
        <v>13</v>
      </c>
      <c r="AP1052" s="0" t="n">
        <v>0</v>
      </c>
      <c r="AS1052" s="4" t="n">
        <f aca="false">IF(ISBLANK(AG1052),"",AG1052/86400000 + DATE(1970,1,1))</f>
        <v>45751.0833333333</v>
      </c>
    </row>
    <row r="1053" customFormat="false" ht="81.3" hidden="false" customHeight="false" outlineLevel="0" collapsed="false">
      <c r="A1053" s="0" t="s">
        <v>8163</v>
      </c>
      <c r="B1053" s="0" t="s">
        <v>8164</v>
      </c>
      <c r="C1053" s="0" t="s">
        <v>264</v>
      </c>
      <c r="D1053" s="3" t="s">
        <v>8165</v>
      </c>
      <c r="E1053" s="2" t="n">
        <v>45747.3541104167</v>
      </c>
      <c r="F1053" s="2" t="n">
        <v>45834.4218322685</v>
      </c>
      <c r="G1053" s="0" t="s">
        <v>63</v>
      </c>
      <c r="I1053" s="0" t="s">
        <v>79</v>
      </c>
      <c r="K1053" s="0" t="n">
        <v>1</v>
      </c>
      <c r="L1053" s="0" t="s">
        <v>8166</v>
      </c>
      <c r="M1053" s="0" t="s">
        <v>8167</v>
      </c>
      <c r="N1053" s="0" t="s">
        <v>8168</v>
      </c>
      <c r="S1053" s="0" t="s">
        <v>8169</v>
      </c>
      <c r="T1053" s="0" t="s">
        <v>8170</v>
      </c>
      <c r="Y1053" s="0" t="s">
        <v>83</v>
      </c>
      <c r="AB1053" s="0" t="s">
        <v>2852</v>
      </c>
      <c r="AD1053" s="0" t="s">
        <v>8171</v>
      </c>
      <c r="AE1053" s="0" t="s">
        <v>79</v>
      </c>
      <c r="AF1053" s="0" t="s">
        <v>6822</v>
      </c>
      <c r="AG1053" s="0" t="s">
        <v>7791</v>
      </c>
      <c r="AH1053" s="0" t="s">
        <v>8172</v>
      </c>
      <c r="AJ1053" s="0" t="s">
        <v>7083</v>
      </c>
      <c r="AL1053" s="0" t="s">
        <v>803</v>
      </c>
      <c r="AO1053" s="0" t="n">
        <v>13</v>
      </c>
      <c r="AP1053" s="0" t="n">
        <v>0</v>
      </c>
      <c r="AS1053" s="4" t="n">
        <f aca="false">IF(ISBLANK(AG1053),"",AG1053/86400000 + DATE(1970,1,1))</f>
        <v>45749.0833333333</v>
      </c>
    </row>
    <row r="1054" customFormat="false" ht="81.3" hidden="false" customHeight="false" outlineLevel="0" collapsed="false">
      <c r="A1054" s="0" t="s">
        <v>8173</v>
      </c>
      <c r="B1054" s="0" t="s">
        <v>8174</v>
      </c>
      <c r="C1054" s="0" t="s">
        <v>264</v>
      </c>
      <c r="D1054" s="3" t="s">
        <v>8175</v>
      </c>
      <c r="E1054" s="2" t="n">
        <v>45747.3526329051</v>
      </c>
      <c r="F1054" s="2" t="n">
        <v>45838.4768809954</v>
      </c>
      <c r="G1054" s="0" t="s">
        <v>63</v>
      </c>
      <c r="I1054" s="0" t="s">
        <v>79</v>
      </c>
      <c r="K1054" s="0" t="n">
        <v>0</v>
      </c>
      <c r="L1054" s="0" t="s">
        <v>8176</v>
      </c>
      <c r="M1054" s="0" t="s">
        <v>8177</v>
      </c>
      <c r="N1054" s="0" t="s">
        <v>8178</v>
      </c>
      <c r="S1054" s="0" t="s">
        <v>8179</v>
      </c>
      <c r="T1054" s="0" t="s">
        <v>8180</v>
      </c>
      <c r="Y1054" s="0" t="s">
        <v>83</v>
      </c>
      <c r="AC1054" s="0" t="s">
        <v>7933</v>
      </c>
      <c r="AD1054" s="0" t="s">
        <v>8181</v>
      </c>
      <c r="AE1054" s="0" t="s">
        <v>79</v>
      </c>
      <c r="AG1054" s="0" t="s">
        <v>7850</v>
      </c>
      <c r="AH1054" s="0" t="s">
        <v>8182</v>
      </c>
      <c r="AI1054" s="0" t="s">
        <v>85</v>
      </c>
      <c r="AJ1054" s="0" t="s">
        <v>5823</v>
      </c>
      <c r="AK1054" s="0" t="s">
        <v>5825</v>
      </c>
      <c r="AL1054" s="0" t="s">
        <v>3647</v>
      </c>
      <c r="AO1054" s="0" t="n">
        <v>13</v>
      </c>
      <c r="AP1054" s="0" t="n">
        <v>0</v>
      </c>
      <c r="AS1054" s="4" t="n">
        <f aca="false">IF(ISBLANK(AG1054),"",AG1054/86400000 + DATE(1970,1,1))</f>
        <v>45748.0833333333</v>
      </c>
    </row>
    <row r="1055" customFormat="false" ht="81.3" hidden="false" customHeight="false" outlineLevel="0" collapsed="false">
      <c r="A1055" s="0" t="s">
        <v>8183</v>
      </c>
      <c r="B1055" s="0" t="s">
        <v>8184</v>
      </c>
      <c r="C1055" s="0" t="s">
        <v>264</v>
      </c>
      <c r="D1055" s="3" t="s">
        <v>8185</v>
      </c>
      <c r="E1055" s="2" t="n">
        <v>45747.3521981944</v>
      </c>
      <c r="F1055" s="2" t="n">
        <v>45846.3172691088</v>
      </c>
      <c r="G1055" s="0" t="s">
        <v>63</v>
      </c>
      <c r="I1055" s="0" t="s">
        <v>79</v>
      </c>
      <c r="K1055" s="0" t="n">
        <v>0</v>
      </c>
      <c r="L1055" s="0" t="s">
        <v>8186</v>
      </c>
      <c r="M1055" s="0" t="s">
        <v>8187</v>
      </c>
      <c r="N1055" s="0" t="s">
        <v>8188</v>
      </c>
      <c r="S1055" s="0" t="s">
        <v>8189</v>
      </c>
      <c r="T1055" s="0" t="s">
        <v>8190</v>
      </c>
      <c r="Y1055" s="0" t="s">
        <v>83</v>
      </c>
      <c r="AC1055" s="0" t="s">
        <v>7933</v>
      </c>
      <c r="AG1055" s="0" t="s">
        <v>5985</v>
      </c>
      <c r="AH1055" s="0" t="s">
        <v>8191</v>
      </c>
      <c r="AI1055" s="0" t="s">
        <v>3647</v>
      </c>
      <c r="AJ1055" s="0" t="s">
        <v>3207</v>
      </c>
      <c r="AO1055" s="0" t="n">
        <v>13</v>
      </c>
      <c r="AP1055" s="0" t="n">
        <v>0</v>
      </c>
      <c r="AS1055" s="4" t="n">
        <f aca="false">IF(ISBLANK(AG1055),"",AG1055/86400000 + DATE(1970,1,1))</f>
        <v>45791.0833333333</v>
      </c>
    </row>
    <row r="1056" customFormat="false" ht="15" hidden="true" customHeight="false" outlineLevel="0" collapsed="false">
      <c r="A1056" s="0" t="s">
        <v>8192</v>
      </c>
      <c r="B1056" s="0" t="s">
        <v>8193</v>
      </c>
      <c r="C1056" s="0" t="s">
        <v>54</v>
      </c>
      <c r="E1056" s="2" t="n">
        <v>45747.3516940509</v>
      </c>
      <c r="F1056" s="2" t="n">
        <v>45795.0836686227</v>
      </c>
      <c r="G1056" s="0" t="s">
        <v>106</v>
      </c>
      <c r="K1056" s="0" t="n">
        <v>0</v>
      </c>
      <c r="L1056" s="0" t="s">
        <v>8194</v>
      </c>
      <c r="M1056" s="0" t="s">
        <v>8195</v>
      </c>
      <c r="N1056" s="0" t="s">
        <v>8196</v>
      </c>
      <c r="S1056" s="0" t="s">
        <v>8197</v>
      </c>
      <c r="T1056" s="0" t="s">
        <v>8198</v>
      </c>
      <c r="AC1056" s="0" t="s">
        <v>5786</v>
      </c>
      <c r="AO1056" s="0" t="n">
        <v>4</v>
      </c>
    </row>
    <row r="1057" customFormat="false" ht="92.75" hidden="false" customHeight="false" outlineLevel="0" collapsed="false">
      <c r="A1057" s="0" t="s">
        <v>8199</v>
      </c>
      <c r="B1057" s="0" t="s">
        <v>8200</v>
      </c>
      <c r="C1057" s="0" t="s">
        <v>264</v>
      </c>
      <c r="D1057" s="3" t="s">
        <v>8201</v>
      </c>
      <c r="E1057" s="2" t="n">
        <v>45747.3510610764</v>
      </c>
      <c r="F1057" s="2" t="n">
        <v>45834.4055499769</v>
      </c>
      <c r="G1057" s="0" t="s">
        <v>5050</v>
      </c>
      <c r="I1057" s="0" t="s">
        <v>79</v>
      </c>
      <c r="K1057" s="0" t="n">
        <v>0</v>
      </c>
      <c r="L1057" s="0" t="s">
        <v>8202</v>
      </c>
      <c r="M1057" s="0" t="s">
        <v>8203</v>
      </c>
      <c r="N1057" s="0" t="s">
        <v>8204</v>
      </c>
      <c r="S1057" s="0" t="s">
        <v>8205</v>
      </c>
      <c r="T1057" s="0" t="s">
        <v>8206</v>
      </c>
      <c r="Y1057" s="0" t="s">
        <v>83</v>
      </c>
      <c r="AC1057" s="0" t="s">
        <v>7850</v>
      </c>
      <c r="AD1057" s="0" t="s">
        <v>8207</v>
      </c>
      <c r="AE1057" s="0" t="s">
        <v>79</v>
      </c>
      <c r="AG1057" s="0" t="s">
        <v>7744</v>
      </c>
      <c r="AH1057" s="0" t="s">
        <v>8208</v>
      </c>
      <c r="AI1057" s="0" t="s">
        <v>189</v>
      </c>
      <c r="AO1057" s="0" t="n">
        <v>13</v>
      </c>
      <c r="AP1057" s="0" t="n">
        <v>0</v>
      </c>
      <c r="AS1057" s="4" t="n">
        <f aca="false">IF(ISBLANK(AG1057),"",AG1057/86400000 + DATE(1970,1,1))</f>
        <v>45750.0833333333</v>
      </c>
    </row>
    <row r="1058" customFormat="false" ht="58.4" hidden="false" customHeight="false" outlineLevel="0" collapsed="false">
      <c r="A1058" s="0" t="s">
        <v>8209</v>
      </c>
      <c r="B1058" s="0" t="s">
        <v>8210</v>
      </c>
      <c r="C1058" s="0" t="s">
        <v>264</v>
      </c>
      <c r="D1058" s="3" t="s">
        <v>8211</v>
      </c>
      <c r="E1058" s="2" t="n">
        <v>45747.3441540162</v>
      </c>
      <c r="F1058" s="2" t="n">
        <v>45786.2605884375</v>
      </c>
      <c r="G1058" s="0" t="s">
        <v>5050</v>
      </c>
      <c r="I1058" s="0" t="s">
        <v>79</v>
      </c>
      <c r="K1058" s="0" t="n">
        <v>0</v>
      </c>
      <c r="L1058" s="0" t="s">
        <v>8212</v>
      </c>
      <c r="M1058" s="0" t="s">
        <v>8213</v>
      </c>
      <c r="N1058" s="0" t="s">
        <v>8214</v>
      </c>
      <c r="S1058" s="0" t="s">
        <v>8215</v>
      </c>
      <c r="T1058" s="0" t="s">
        <v>8216</v>
      </c>
      <c r="U1058" s="0" t="s">
        <v>7933</v>
      </c>
      <c r="Y1058" s="0" t="s">
        <v>83</v>
      </c>
      <c r="Z1058" s="0" t="n">
        <v>2</v>
      </c>
      <c r="AC1058" s="0" t="s">
        <v>7933</v>
      </c>
      <c r="AD1058" s="0" t="s">
        <v>8217</v>
      </c>
      <c r="AE1058" s="0" t="s">
        <v>79</v>
      </c>
      <c r="AG1058" s="0" t="s">
        <v>7791</v>
      </c>
      <c r="AH1058" s="0" t="s">
        <v>8218</v>
      </c>
      <c r="AI1058" s="0" t="s">
        <v>189</v>
      </c>
      <c r="AJ1058" s="0" t="s">
        <v>6329</v>
      </c>
      <c r="AK1058" s="0" t="s">
        <v>6450</v>
      </c>
      <c r="AL1058" s="0" t="s">
        <v>3270</v>
      </c>
      <c r="AO1058" s="0" t="n">
        <v>13</v>
      </c>
      <c r="AP1058" s="0" t="n">
        <v>0</v>
      </c>
      <c r="AS1058" s="4" t="n">
        <f aca="false">IF(ISBLANK(AG1058),"",AG1058/86400000 + DATE(1970,1,1))</f>
        <v>45749.0833333333</v>
      </c>
    </row>
    <row r="1059" customFormat="false" ht="15" hidden="true" customHeight="false" outlineLevel="0" collapsed="false">
      <c r="A1059" s="0" t="s">
        <v>8219</v>
      </c>
      <c r="B1059" s="0" t="s">
        <v>8220</v>
      </c>
      <c r="C1059" s="0" t="s">
        <v>54</v>
      </c>
      <c r="E1059" s="2" t="n">
        <v>45744.5721677546</v>
      </c>
      <c r="F1059" s="2" t="n">
        <v>45876.4888775463</v>
      </c>
      <c r="G1059" s="0" t="s">
        <v>56</v>
      </c>
      <c r="I1059" s="0" t="s">
        <v>79</v>
      </c>
      <c r="K1059" s="0" t="n">
        <v>0</v>
      </c>
      <c r="L1059" s="0" t="s">
        <v>8221</v>
      </c>
      <c r="M1059" s="0" t="s">
        <v>8222</v>
      </c>
      <c r="N1059" s="0" t="s">
        <v>8223</v>
      </c>
      <c r="S1059" s="0" t="s">
        <v>8224</v>
      </c>
      <c r="T1059" s="0" t="s">
        <v>8225</v>
      </c>
      <c r="Y1059" s="0" t="s">
        <v>83</v>
      </c>
      <c r="AC1059" s="0" t="s">
        <v>7850</v>
      </c>
      <c r="AE1059" s="0" t="s">
        <v>79</v>
      </c>
      <c r="AG1059" s="0" t="s">
        <v>7744</v>
      </c>
      <c r="AH1059" s="0" t="s">
        <v>8226</v>
      </c>
      <c r="AI1059" s="0" t="s">
        <v>189</v>
      </c>
      <c r="AO1059" s="0" t="n">
        <v>6</v>
      </c>
    </row>
    <row r="1060" customFormat="false" ht="81.3" hidden="false" customHeight="false" outlineLevel="0" collapsed="false">
      <c r="A1060" s="0" t="s">
        <v>8227</v>
      </c>
      <c r="B1060" s="0" t="s">
        <v>8228</v>
      </c>
      <c r="C1060" s="0" t="s">
        <v>264</v>
      </c>
      <c r="D1060" s="3" t="s">
        <v>8229</v>
      </c>
      <c r="E1060" s="2" t="n">
        <v>45744.5209426042</v>
      </c>
      <c r="F1060" s="2" t="n">
        <v>45881.3434516551</v>
      </c>
      <c r="G1060" s="0" t="s">
        <v>106</v>
      </c>
      <c r="I1060" s="0" t="s">
        <v>79</v>
      </c>
      <c r="K1060" s="0" t="n">
        <v>0</v>
      </c>
      <c r="L1060" s="0" t="s">
        <v>8230</v>
      </c>
      <c r="M1060" s="0" t="s">
        <v>8231</v>
      </c>
      <c r="N1060" s="0" t="s">
        <v>8232</v>
      </c>
      <c r="S1060" s="0" t="s">
        <v>8233</v>
      </c>
      <c r="T1060" s="0" t="s">
        <v>8234</v>
      </c>
      <c r="U1060" s="0" t="s">
        <v>8235</v>
      </c>
      <c r="Y1060" s="0" t="s">
        <v>83</v>
      </c>
      <c r="Z1060" s="0" t="n">
        <v>2</v>
      </c>
      <c r="AC1060" s="0" t="s">
        <v>8235</v>
      </c>
      <c r="AE1060" s="0" t="s">
        <v>79</v>
      </c>
      <c r="AG1060" s="0" t="s">
        <v>8235</v>
      </c>
      <c r="AI1060" s="0" t="s">
        <v>127</v>
      </c>
      <c r="AJ1060" s="0" t="s">
        <v>7273</v>
      </c>
      <c r="AK1060" s="0" t="s">
        <v>740</v>
      </c>
      <c r="AL1060" s="0" t="s">
        <v>740</v>
      </c>
      <c r="AM1060" s="0" t="s">
        <v>8236</v>
      </c>
      <c r="AO1060" s="0" t="n">
        <v>13</v>
      </c>
      <c r="AP1060" s="0" t="n">
        <v>1</v>
      </c>
      <c r="AQ1060" s="0" t="s">
        <v>79</v>
      </c>
      <c r="AS1060" s="4" t="n">
        <f aca="false">IF(ISBLANK(AG1060),"",AG1060/86400000 + DATE(1970,1,1))</f>
        <v>45744.125</v>
      </c>
    </row>
    <row r="1061" customFormat="false" ht="15" hidden="true" customHeight="false" outlineLevel="0" collapsed="false">
      <c r="A1061" s="0" t="s">
        <v>8237</v>
      </c>
      <c r="B1061" s="0" t="s">
        <v>8238</v>
      </c>
      <c r="C1061" s="0" t="s">
        <v>54</v>
      </c>
      <c r="D1061" s="0" t="s">
        <v>8239</v>
      </c>
      <c r="E1061" s="2" t="n">
        <v>45744.5180735995</v>
      </c>
      <c r="F1061" s="2" t="n">
        <v>45812.2693545255</v>
      </c>
      <c r="G1061" s="0" t="s">
        <v>5021</v>
      </c>
      <c r="K1061" s="0" t="n">
        <v>1</v>
      </c>
      <c r="L1061" s="0" t="s">
        <v>8240</v>
      </c>
      <c r="M1061" s="0" t="s">
        <v>8241</v>
      </c>
      <c r="N1061" s="0" t="s">
        <v>8242</v>
      </c>
      <c r="S1061" s="0" t="s">
        <v>8243</v>
      </c>
      <c r="T1061" s="0" t="s">
        <v>8244</v>
      </c>
      <c r="U1061" s="0" t="s">
        <v>8235</v>
      </c>
      <c r="Z1061" s="0" t="n">
        <v>1</v>
      </c>
      <c r="AB1061" s="0" t="s">
        <v>842</v>
      </c>
      <c r="AC1061" s="0" t="s">
        <v>4864</v>
      </c>
      <c r="AE1061" s="0" t="s">
        <v>79</v>
      </c>
      <c r="AO1061" s="0" t="n">
        <v>4</v>
      </c>
    </row>
    <row r="1062" customFormat="false" ht="58.4" hidden="false" customHeight="false" outlineLevel="0" collapsed="false">
      <c r="A1062" s="0" t="s">
        <v>8245</v>
      </c>
      <c r="B1062" s="0" t="s">
        <v>8246</v>
      </c>
      <c r="C1062" s="0" t="s">
        <v>264</v>
      </c>
      <c r="D1062" s="3" t="s">
        <v>8247</v>
      </c>
      <c r="E1062" s="2" t="n">
        <v>45744.5123993056</v>
      </c>
      <c r="F1062" s="2" t="n">
        <v>45755.3800488773</v>
      </c>
      <c r="G1062" s="0" t="s">
        <v>63</v>
      </c>
      <c r="I1062" s="0" t="s">
        <v>79</v>
      </c>
      <c r="K1062" s="0" t="n">
        <v>0</v>
      </c>
      <c r="L1062" s="0" t="s">
        <v>8248</v>
      </c>
      <c r="M1062" s="0" t="s">
        <v>8249</v>
      </c>
      <c r="N1062" s="0" t="s">
        <v>8250</v>
      </c>
      <c r="S1062" s="0" t="s">
        <v>8251</v>
      </c>
      <c r="Y1062" s="0" t="s">
        <v>83</v>
      </c>
      <c r="AC1062" s="0" t="s">
        <v>8235</v>
      </c>
      <c r="AD1062" s="0" t="s">
        <v>8252</v>
      </c>
      <c r="AE1062" s="0" t="s">
        <v>79</v>
      </c>
      <c r="AG1062" s="0" t="s">
        <v>8235</v>
      </c>
      <c r="AI1062" s="0" t="s">
        <v>127</v>
      </c>
      <c r="AM1062" s="0" t="s">
        <v>8253</v>
      </c>
      <c r="AO1062" s="0" t="n">
        <v>13</v>
      </c>
      <c r="AP1062" s="0" t="n">
        <v>0</v>
      </c>
      <c r="AS1062" s="4" t="n">
        <f aca="false">IF(ISBLANK(AG1062),"",AG1062/86400000 + DATE(1970,1,1))</f>
        <v>45744.125</v>
      </c>
    </row>
    <row r="1063" customFormat="false" ht="115.65" hidden="false" customHeight="false" outlineLevel="0" collapsed="false">
      <c r="A1063" s="0" t="s">
        <v>8254</v>
      </c>
      <c r="B1063" s="0" t="s">
        <v>8255</v>
      </c>
      <c r="C1063" s="0" t="s">
        <v>264</v>
      </c>
      <c r="D1063" s="3" t="s">
        <v>8256</v>
      </c>
      <c r="E1063" s="2" t="n">
        <v>45744.4378429398</v>
      </c>
      <c r="F1063" s="2" t="n">
        <v>45852.2688060185</v>
      </c>
      <c r="G1063" s="0" t="s">
        <v>63</v>
      </c>
      <c r="I1063" s="0" t="s">
        <v>79</v>
      </c>
      <c r="K1063" s="0" t="n">
        <v>1</v>
      </c>
      <c r="L1063" s="0" t="s">
        <v>8257</v>
      </c>
      <c r="M1063" s="0" t="s">
        <v>8258</v>
      </c>
      <c r="N1063" s="0" t="s">
        <v>8259</v>
      </c>
      <c r="S1063" s="0" t="s">
        <v>8260</v>
      </c>
      <c r="Y1063" s="0" t="s">
        <v>83</v>
      </c>
      <c r="AB1063" s="0" t="s">
        <v>582</v>
      </c>
      <c r="AC1063" s="0" t="s">
        <v>4925</v>
      </c>
      <c r="AD1063" s="0" t="s">
        <v>8261</v>
      </c>
      <c r="AE1063" s="0" t="s">
        <v>79</v>
      </c>
      <c r="AG1063" s="0" t="s">
        <v>4653</v>
      </c>
      <c r="AH1063" s="0" t="s">
        <v>8262</v>
      </c>
      <c r="AI1063" s="0" t="s">
        <v>871</v>
      </c>
      <c r="AJ1063" s="0" t="s">
        <v>3207</v>
      </c>
      <c r="AK1063" s="0" t="s">
        <v>5576</v>
      </c>
      <c r="AL1063" s="0" t="s">
        <v>3084</v>
      </c>
      <c r="AO1063" s="0" t="n">
        <v>13</v>
      </c>
      <c r="AP1063" s="0" t="n">
        <v>0</v>
      </c>
      <c r="AS1063" s="4" t="n">
        <f aca="false">IF(ISBLANK(AG1063),"",AG1063/86400000 + DATE(1970,1,1))</f>
        <v>45812.0833333333</v>
      </c>
    </row>
    <row r="1064" customFormat="false" ht="92.75" hidden="false" customHeight="false" outlineLevel="0" collapsed="false">
      <c r="A1064" s="0" t="s">
        <v>8263</v>
      </c>
      <c r="B1064" s="0" t="s">
        <v>8264</v>
      </c>
      <c r="C1064" s="0" t="s">
        <v>264</v>
      </c>
      <c r="D1064" s="3" t="s">
        <v>8265</v>
      </c>
      <c r="E1064" s="2" t="n">
        <v>45744.3982170949</v>
      </c>
      <c r="F1064" s="2" t="n">
        <v>45775.5594490046</v>
      </c>
      <c r="G1064" s="0" t="s">
        <v>5050</v>
      </c>
      <c r="I1064" s="0" t="s">
        <v>79</v>
      </c>
      <c r="K1064" s="0" t="n">
        <v>0</v>
      </c>
      <c r="L1064" s="0" t="s">
        <v>8266</v>
      </c>
      <c r="M1064" s="0" t="s">
        <v>8267</v>
      </c>
      <c r="N1064" s="0" t="s">
        <v>8268</v>
      </c>
      <c r="S1064" s="0" t="s">
        <v>8269</v>
      </c>
      <c r="U1064" s="0" t="s">
        <v>8235</v>
      </c>
      <c r="Y1064" s="0" t="s">
        <v>83</v>
      </c>
      <c r="Z1064" s="0" t="n">
        <v>2</v>
      </c>
      <c r="AC1064" s="0" t="s">
        <v>8235</v>
      </c>
      <c r="AD1064" s="0" t="s">
        <v>8270</v>
      </c>
      <c r="AE1064" s="0" t="s">
        <v>79</v>
      </c>
      <c r="AG1064" s="0" t="s">
        <v>7664</v>
      </c>
      <c r="AH1064" s="0" t="s">
        <v>8271</v>
      </c>
      <c r="AI1064" s="0" t="s">
        <v>871</v>
      </c>
      <c r="AJ1064" s="0" t="s">
        <v>7273</v>
      </c>
      <c r="AK1064" s="0" t="s">
        <v>740</v>
      </c>
      <c r="AL1064" s="0" t="s">
        <v>871</v>
      </c>
      <c r="AO1064" s="0" t="n">
        <v>13</v>
      </c>
      <c r="AP1064" s="0" t="n">
        <v>1</v>
      </c>
      <c r="AQ1064" s="0" t="s">
        <v>79</v>
      </c>
      <c r="AS1064" s="4" t="n">
        <f aca="false">IF(ISBLANK(AG1064),"",AG1064/86400000 + DATE(1970,1,1))</f>
        <v>45751.0833333333</v>
      </c>
    </row>
    <row r="1065" customFormat="false" ht="58.4" hidden="true" customHeight="false" outlineLevel="0" collapsed="false">
      <c r="A1065" s="0" t="s">
        <v>8272</v>
      </c>
      <c r="B1065" s="0" t="s">
        <v>8273</v>
      </c>
      <c r="C1065" s="0" t="s">
        <v>54</v>
      </c>
      <c r="D1065" s="3" t="s">
        <v>8274</v>
      </c>
      <c r="E1065" s="2" t="n">
        <v>45743.5963475926</v>
      </c>
      <c r="F1065" s="2" t="n">
        <v>45846.3481068287</v>
      </c>
      <c r="G1065" s="0" t="s">
        <v>63</v>
      </c>
      <c r="I1065" s="0" t="s">
        <v>79</v>
      </c>
      <c r="K1065" s="0" t="n">
        <v>0</v>
      </c>
      <c r="L1065" s="0" t="s">
        <v>8275</v>
      </c>
      <c r="M1065" s="0" t="s">
        <v>8276</v>
      </c>
      <c r="N1065" s="0" t="s">
        <v>8277</v>
      </c>
      <c r="S1065" s="0" t="s">
        <v>8278</v>
      </c>
      <c r="Y1065" s="0" t="s">
        <v>83</v>
      </c>
      <c r="AC1065" s="0" t="s">
        <v>8279</v>
      </c>
      <c r="AE1065" s="0" t="s">
        <v>79</v>
      </c>
      <c r="AG1065" s="0" t="s">
        <v>4333</v>
      </c>
      <c r="AH1065" s="0" t="s">
        <v>8280</v>
      </c>
      <c r="AI1065" s="0" t="s">
        <v>8281</v>
      </c>
      <c r="AO1065" s="0" t="n">
        <v>6</v>
      </c>
    </row>
    <row r="1066" customFormat="false" ht="24.05" hidden="true" customHeight="false" outlineLevel="0" collapsed="false">
      <c r="A1066" s="0" t="s">
        <v>8282</v>
      </c>
      <c r="B1066" s="0" t="s">
        <v>8283</v>
      </c>
      <c r="C1066" s="0" t="s">
        <v>54</v>
      </c>
      <c r="D1066" s="3" t="s">
        <v>8284</v>
      </c>
      <c r="E1066" s="2" t="n">
        <v>45743.5471067014</v>
      </c>
      <c r="F1066" s="2" t="n">
        <v>45846.0834748495</v>
      </c>
      <c r="G1066" s="0" t="s">
        <v>106</v>
      </c>
      <c r="I1066" s="0" t="s">
        <v>79</v>
      </c>
      <c r="K1066" s="0" t="n">
        <v>1</v>
      </c>
      <c r="L1066" s="0" t="s">
        <v>8285</v>
      </c>
      <c r="M1066" s="0" t="s">
        <v>8286</v>
      </c>
      <c r="N1066" s="0" t="s">
        <v>8287</v>
      </c>
      <c r="S1066" s="0" t="s">
        <v>8288</v>
      </c>
      <c r="U1066" s="0" t="s">
        <v>8279</v>
      </c>
      <c r="Y1066" s="0" t="s">
        <v>83</v>
      </c>
      <c r="Z1066" s="0" t="n">
        <v>2</v>
      </c>
      <c r="AB1066" s="0" t="s">
        <v>842</v>
      </c>
      <c r="AC1066" s="0" t="s">
        <v>4044</v>
      </c>
      <c r="AE1066" s="0" t="s">
        <v>79</v>
      </c>
      <c r="AG1066" s="0" t="s">
        <v>3937</v>
      </c>
      <c r="AH1066" s="0" t="s">
        <v>8289</v>
      </c>
      <c r="AI1066" s="0" t="s">
        <v>641</v>
      </c>
      <c r="AO1066" s="0" t="n">
        <v>6</v>
      </c>
    </row>
    <row r="1067" customFormat="false" ht="115.65" hidden="false" customHeight="false" outlineLevel="0" collapsed="false">
      <c r="A1067" s="0" t="s">
        <v>8290</v>
      </c>
      <c r="B1067" s="0" t="s">
        <v>8291</v>
      </c>
      <c r="C1067" s="0" t="s">
        <v>264</v>
      </c>
      <c r="D1067" s="3" t="s">
        <v>8292</v>
      </c>
      <c r="E1067" s="2" t="n">
        <v>45743.537457419</v>
      </c>
      <c r="F1067" s="2" t="n">
        <v>45834.4022510417</v>
      </c>
      <c r="G1067" s="0" t="s">
        <v>63</v>
      </c>
      <c r="I1067" s="0" t="s">
        <v>79</v>
      </c>
      <c r="L1067" s="0" t="s">
        <v>8293</v>
      </c>
      <c r="M1067" s="0" t="s">
        <v>8294</v>
      </c>
      <c r="N1067" s="0" t="s">
        <v>8295</v>
      </c>
      <c r="S1067" s="0" t="s">
        <v>8296</v>
      </c>
      <c r="T1067" s="0" t="s">
        <v>8297</v>
      </c>
      <c r="Y1067" s="0" t="s">
        <v>83</v>
      </c>
      <c r="Z1067" s="0" t="n">
        <v>5</v>
      </c>
      <c r="AC1067" s="0" t="s">
        <v>7559</v>
      </c>
      <c r="AD1067" s="0" t="s">
        <v>8298</v>
      </c>
      <c r="AE1067" s="0" t="s">
        <v>79</v>
      </c>
      <c r="AG1067" s="0" t="s">
        <v>7559</v>
      </c>
      <c r="AH1067" s="0" t="s">
        <v>8299</v>
      </c>
      <c r="AI1067" s="0" t="s">
        <v>127</v>
      </c>
      <c r="AJ1067" s="0" t="s">
        <v>7215</v>
      </c>
      <c r="AK1067" s="0" t="s">
        <v>641</v>
      </c>
      <c r="AL1067" s="0" t="s">
        <v>641</v>
      </c>
      <c r="AO1067" s="0" t="n">
        <v>13</v>
      </c>
      <c r="AP1067" s="0" t="n">
        <v>0</v>
      </c>
      <c r="AS1067" s="4" t="n">
        <f aca="false">IF(ISBLANK(AG1067),"",AG1067/86400000 + DATE(1970,1,1))</f>
        <v>45755.0833333333</v>
      </c>
    </row>
    <row r="1068" customFormat="false" ht="15" hidden="true" customHeight="false" outlineLevel="0" collapsed="false">
      <c r="A1068" s="0" t="s">
        <v>8300</v>
      </c>
      <c r="B1068" s="0" t="s">
        <v>8301</v>
      </c>
      <c r="C1068" s="0" t="s">
        <v>54</v>
      </c>
      <c r="E1068" s="2" t="n">
        <v>45743.5220093519</v>
      </c>
      <c r="F1068" s="2" t="n">
        <v>45876.573966088</v>
      </c>
      <c r="G1068" s="0" t="s">
        <v>106</v>
      </c>
      <c r="I1068" s="0" t="s">
        <v>79</v>
      </c>
      <c r="K1068" s="0" t="n">
        <v>0</v>
      </c>
      <c r="L1068" s="0" t="s">
        <v>8302</v>
      </c>
      <c r="M1068" s="0" t="s">
        <v>8303</v>
      </c>
      <c r="N1068" s="0" t="s">
        <v>8304</v>
      </c>
      <c r="S1068" s="0" t="s">
        <v>8305</v>
      </c>
      <c r="U1068" s="0" t="s">
        <v>8279</v>
      </c>
      <c r="Y1068" s="0" t="s">
        <v>83</v>
      </c>
      <c r="Z1068" s="0" t="n">
        <v>4</v>
      </c>
      <c r="AC1068" s="0" t="s">
        <v>286</v>
      </c>
      <c r="AE1068" s="0" t="s">
        <v>79</v>
      </c>
      <c r="AG1068" s="0" t="s">
        <v>286</v>
      </c>
      <c r="AH1068" s="0" t="s">
        <v>8306</v>
      </c>
      <c r="AI1068" s="0" t="s">
        <v>127</v>
      </c>
      <c r="AO1068" s="0" t="n">
        <v>5</v>
      </c>
    </row>
    <row r="1069" customFormat="false" ht="58.4" hidden="false" customHeight="false" outlineLevel="0" collapsed="false">
      <c r="A1069" s="0" t="s">
        <v>8307</v>
      </c>
      <c r="B1069" s="0" t="s">
        <v>8308</v>
      </c>
      <c r="C1069" s="0" t="s">
        <v>264</v>
      </c>
      <c r="D1069" s="3" t="s">
        <v>8309</v>
      </c>
      <c r="E1069" s="2" t="n">
        <v>45743.5101529514</v>
      </c>
      <c r="F1069" s="2" t="n">
        <v>45756.3278631829</v>
      </c>
      <c r="G1069" s="0" t="s">
        <v>56</v>
      </c>
      <c r="I1069" s="0" t="s">
        <v>79</v>
      </c>
      <c r="K1069" s="0" t="n">
        <v>0</v>
      </c>
      <c r="L1069" s="0" t="s">
        <v>8310</v>
      </c>
      <c r="M1069" s="0" t="s">
        <v>8311</v>
      </c>
      <c r="N1069" s="0" t="s">
        <v>8312</v>
      </c>
      <c r="S1069" s="0" t="s">
        <v>8313</v>
      </c>
      <c r="T1069" s="0" t="s">
        <v>8314</v>
      </c>
      <c r="U1069" s="0" t="s">
        <v>8279</v>
      </c>
      <c r="Y1069" s="0" t="s">
        <v>83</v>
      </c>
      <c r="Z1069" s="0" t="n">
        <v>4</v>
      </c>
      <c r="AC1069" s="0" t="s">
        <v>8279</v>
      </c>
      <c r="AD1069" s="0" t="s">
        <v>8315</v>
      </c>
      <c r="AE1069" s="0" t="s">
        <v>79</v>
      </c>
      <c r="AG1069" s="0" t="s">
        <v>8279</v>
      </c>
      <c r="AI1069" s="0" t="s">
        <v>127</v>
      </c>
      <c r="AM1069" s="0" t="s">
        <v>8316</v>
      </c>
      <c r="AO1069" s="0" t="n">
        <v>13</v>
      </c>
      <c r="AP1069" s="0" t="n">
        <v>0</v>
      </c>
      <c r="AS1069" s="4" t="n">
        <f aca="false">IF(ISBLANK(AG1069),"",AG1069/86400000 + DATE(1970,1,1))</f>
        <v>45743.125</v>
      </c>
    </row>
    <row r="1070" customFormat="false" ht="15" hidden="true" customHeight="false" outlineLevel="0" collapsed="false">
      <c r="A1070" s="0" t="s">
        <v>8317</v>
      </c>
      <c r="B1070" s="0" t="s">
        <v>8318</v>
      </c>
      <c r="C1070" s="0" t="s">
        <v>54</v>
      </c>
      <c r="E1070" s="2" t="n">
        <v>45743.508484838</v>
      </c>
      <c r="F1070" s="2" t="n">
        <v>45757.1251125347</v>
      </c>
      <c r="G1070" s="0" t="s">
        <v>130</v>
      </c>
      <c r="I1070" s="0" t="s">
        <v>79</v>
      </c>
      <c r="K1070" s="0" t="n">
        <v>1</v>
      </c>
      <c r="L1070" s="0" t="s">
        <v>8319</v>
      </c>
      <c r="M1070" s="0" t="s">
        <v>8320</v>
      </c>
      <c r="N1070" s="0" t="s">
        <v>8321</v>
      </c>
      <c r="S1070" s="0" t="s">
        <v>8322</v>
      </c>
      <c r="T1070" s="0" t="s">
        <v>8323</v>
      </c>
      <c r="U1070" s="0" t="s">
        <v>8324</v>
      </c>
      <c r="Y1070" s="0" t="s">
        <v>83</v>
      </c>
      <c r="Z1070" s="0" t="n">
        <v>1</v>
      </c>
      <c r="AB1070" s="0" t="s">
        <v>4849</v>
      </c>
      <c r="AC1070" s="0" t="s">
        <v>8279</v>
      </c>
      <c r="AE1070" s="0" t="s">
        <v>79</v>
      </c>
      <c r="AG1070" s="0" t="s">
        <v>8279</v>
      </c>
      <c r="AI1070" s="0" t="s">
        <v>127</v>
      </c>
      <c r="AM1070" s="0" t="s">
        <v>8325</v>
      </c>
      <c r="AO1070" s="0" t="n">
        <v>6</v>
      </c>
    </row>
    <row r="1071" customFormat="false" ht="58.4" hidden="false" customHeight="false" outlineLevel="0" collapsed="false">
      <c r="A1071" s="0" t="s">
        <v>8326</v>
      </c>
      <c r="B1071" s="0" t="s">
        <v>8327</v>
      </c>
      <c r="C1071" s="0" t="s">
        <v>264</v>
      </c>
      <c r="D1071" s="3" t="s">
        <v>8328</v>
      </c>
      <c r="E1071" s="2" t="n">
        <v>45743.4582170602</v>
      </c>
      <c r="F1071" s="2" t="n">
        <v>45874.3420078935</v>
      </c>
      <c r="G1071" s="0" t="s">
        <v>63</v>
      </c>
      <c r="I1071" s="0" t="s">
        <v>79</v>
      </c>
      <c r="K1071" s="0" t="n">
        <v>0</v>
      </c>
      <c r="L1071" s="0" t="s">
        <v>8329</v>
      </c>
      <c r="M1071" s="0" t="s">
        <v>8330</v>
      </c>
      <c r="N1071" s="0" t="s">
        <v>8331</v>
      </c>
      <c r="S1071" s="0" t="s">
        <v>8332</v>
      </c>
      <c r="Y1071" s="0" t="s">
        <v>83</v>
      </c>
      <c r="AC1071" s="0" t="s">
        <v>8279</v>
      </c>
      <c r="AD1071" s="0" t="s">
        <v>8333</v>
      </c>
      <c r="AE1071" s="0" t="s">
        <v>79</v>
      </c>
      <c r="AG1071" s="0" t="s">
        <v>3990</v>
      </c>
      <c r="AH1071" s="0" t="s">
        <v>8334</v>
      </c>
      <c r="AI1071" s="0" t="s">
        <v>7959</v>
      </c>
      <c r="AJ1071" s="0" t="s">
        <v>3581</v>
      </c>
      <c r="AK1071" s="0" t="s">
        <v>8335</v>
      </c>
      <c r="AL1071" s="0" t="s">
        <v>871</v>
      </c>
      <c r="AO1071" s="0" t="n">
        <v>13</v>
      </c>
      <c r="AP1071" s="0" t="n">
        <v>0</v>
      </c>
      <c r="AS1071" s="4" t="n">
        <f aca="false">IF(ISBLANK(AG1071),"",AG1071/86400000 + DATE(1970,1,1))</f>
        <v>45831.0833333333</v>
      </c>
    </row>
    <row r="1072" customFormat="false" ht="127.1" hidden="false" customHeight="false" outlineLevel="0" collapsed="false">
      <c r="A1072" s="0" t="s">
        <v>8336</v>
      </c>
      <c r="B1072" s="0" t="s">
        <v>8337</v>
      </c>
      <c r="C1072" s="0" t="s">
        <v>264</v>
      </c>
      <c r="D1072" s="3" t="s">
        <v>8338</v>
      </c>
      <c r="E1072" s="2" t="n">
        <v>45743.4487706713</v>
      </c>
      <c r="F1072" s="2" t="n">
        <v>45793.2731326389</v>
      </c>
      <c r="G1072" s="0" t="s">
        <v>56</v>
      </c>
      <c r="I1072" s="0" t="s">
        <v>79</v>
      </c>
      <c r="K1072" s="0" t="n">
        <v>0</v>
      </c>
      <c r="L1072" s="0" t="s">
        <v>8339</v>
      </c>
      <c r="M1072" s="0" t="s">
        <v>8340</v>
      </c>
      <c r="N1072" s="0" t="s">
        <v>8341</v>
      </c>
      <c r="S1072" s="0" t="s">
        <v>8342</v>
      </c>
      <c r="T1072" s="0" t="s">
        <v>8343</v>
      </c>
      <c r="U1072" s="0" t="s">
        <v>8279</v>
      </c>
      <c r="Y1072" s="0" t="s">
        <v>83</v>
      </c>
      <c r="Z1072" s="0" t="n">
        <v>5</v>
      </c>
      <c r="AC1072" s="0" t="s">
        <v>8279</v>
      </c>
      <c r="AD1072" s="0" t="s">
        <v>8344</v>
      </c>
      <c r="AE1072" s="0" t="s">
        <v>79</v>
      </c>
      <c r="AG1072" s="0" t="s">
        <v>7933</v>
      </c>
      <c r="AI1072" s="0" t="s">
        <v>894</v>
      </c>
      <c r="AJ1072" s="0" t="s">
        <v>6625</v>
      </c>
      <c r="AK1072" s="0" t="s">
        <v>6450</v>
      </c>
      <c r="AL1072" s="0" t="s">
        <v>3716</v>
      </c>
      <c r="AM1072" s="0" t="s">
        <v>8345</v>
      </c>
      <c r="AO1072" s="0" t="n">
        <v>13</v>
      </c>
      <c r="AP1072" s="0" t="n">
        <v>0</v>
      </c>
      <c r="AS1072" s="4" t="n">
        <f aca="false">IF(ISBLANK(AG1072),"",AG1072/86400000 + DATE(1970,1,1))</f>
        <v>45747.0833333333</v>
      </c>
    </row>
    <row r="1073" customFormat="false" ht="81.3" hidden="false" customHeight="false" outlineLevel="0" collapsed="false">
      <c r="A1073" s="0" t="s">
        <v>8346</v>
      </c>
      <c r="B1073" s="0" t="s">
        <v>8347</v>
      </c>
      <c r="C1073" s="0" t="s">
        <v>264</v>
      </c>
      <c r="D1073" s="3" t="s">
        <v>8348</v>
      </c>
      <c r="E1073" s="2" t="n">
        <v>45743.3853148611</v>
      </c>
      <c r="F1073" s="2" t="n">
        <v>45852.2677507639</v>
      </c>
      <c r="G1073" s="0" t="s">
        <v>63</v>
      </c>
      <c r="I1073" s="0" t="s">
        <v>79</v>
      </c>
      <c r="K1073" s="0" t="n">
        <v>0</v>
      </c>
      <c r="L1073" s="0" t="s">
        <v>8349</v>
      </c>
      <c r="M1073" s="0" t="s">
        <v>8350</v>
      </c>
      <c r="N1073" s="0" t="s">
        <v>8351</v>
      </c>
      <c r="S1073" s="0" t="s">
        <v>8352</v>
      </c>
      <c r="Y1073" s="0" t="s">
        <v>83</v>
      </c>
      <c r="AC1073" s="0" t="s">
        <v>8279</v>
      </c>
      <c r="AE1073" s="0" t="s">
        <v>79</v>
      </c>
      <c r="AG1073" s="0" t="s">
        <v>8353</v>
      </c>
      <c r="AI1073" s="0" t="s">
        <v>189</v>
      </c>
      <c r="AJ1073" s="0" t="s">
        <v>3207</v>
      </c>
      <c r="AK1073" s="0" t="s">
        <v>8354</v>
      </c>
      <c r="AL1073" s="0" t="s">
        <v>8355</v>
      </c>
      <c r="AM1073" s="0" t="s">
        <v>8356</v>
      </c>
      <c r="AO1073" s="0" t="n">
        <v>13</v>
      </c>
      <c r="AP1073" s="0" t="n">
        <v>1</v>
      </c>
      <c r="AS1073" s="4" t="n">
        <f aca="false">IF(ISBLANK(AG1073),"",AG1073/86400000 + DATE(1970,1,1))</f>
        <v>45745.125</v>
      </c>
    </row>
    <row r="1074" customFormat="false" ht="58.4" hidden="false" customHeight="false" outlineLevel="0" collapsed="false">
      <c r="A1074" s="0" t="s">
        <v>8357</v>
      </c>
      <c r="B1074" s="0" t="s">
        <v>8358</v>
      </c>
      <c r="C1074" s="0" t="s">
        <v>264</v>
      </c>
      <c r="D1074" s="3" t="s">
        <v>8359</v>
      </c>
      <c r="E1074" s="2" t="n">
        <v>45743.3744299884</v>
      </c>
      <c r="F1074" s="2" t="n">
        <v>45819.5060650579</v>
      </c>
      <c r="G1074" s="0" t="s">
        <v>63</v>
      </c>
      <c r="I1074" s="0" t="s">
        <v>79</v>
      </c>
      <c r="K1074" s="0" t="n">
        <v>0</v>
      </c>
      <c r="L1074" s="0" t="s">
        <v>8360</v>
      </c>
      <c r="M1074" s="0" t="s">
        <v>8361</v>
      </c>
      <c r="N1074" s="0" t="s">
        <v>8362</v>
      </c>
      <c r="S1074" s="0" t="s">
        <v>8363</v>
      </c>
      <c r="Y1074" s="0" t="s">
        <v>83</v>
      </c>
      <c r="AC1074" s="0" t="s">
        <v>8279</v>
      </c>
      <c r="AD1074" s="0" t="s">
        <v>8364</v>
      </c>
      <c r="AE1074" s="0" t="s">
        <v>79</v>
      </c>
      <c r="AG1074" s="0" t="s">
        <v>7933</v>
      </c>
      <c r="AI1074" s="0" t="s">
        <v>894</v>
      </c>
      <c r="AJ1074" s="0" t="s">
        <v>4864</v>
      </c>
      <c r="AK1074" s="0" t="s">
        <v>5789</v>
      </c>
      <c r="AL1074" s="0" t="s">
        <v>6218</v>
      </c>
      <c r="AM1074" s="0" t="s">
        <v>8365</v>
      </c>
      <c r="AO1074" s="0" t="n">
        <v>13</v>
      </c>
      <c r="AP1074" s="0" t="n">
        <v>1</v>
      </c>
      <c r="AS1074" s="4" t="n">
        <f aca="false">IF(ISBLANK(AG1074),"",AG1074/86400000 + DATE(1970,1,1))</f>
        <v>45747.0833333333</v>
      </c>
    </row>
    <row r="1075" customFormat="false" ht="15" hidden="true" customHeight="false" outlineLevel="0" collapsed="false">
      <c r="A1075" s="0" t="s">
        <v>8366</v>
      </c>
      <c r="B1075" s="0" t="s">
        <v>8367</v>
      </c>
      <c r="C1075" s="0" t="s">
        <v>54</v>
      </c>
      <c r="E1075" s="2" t="n">
        <v>45743.3497746065</v>
      </c>
      <c r="F1075" s="2" t="n">
        <v>45775.0844365741</v>
      </c>
      <c r="G1075" s="0" t="s">
        <v>56</v>
      </c>
      <c r="I1075" s="0" t="s">
        <v>79</v>
      </c>
      <c r="K1075" s="0" t="n">
        <v>0</v>
      </c>
      <c r="L1075" s="0" t="s">
        <v>8368</v>
      </c>
      <c r="M1075" s="0" t="s">
        <v>8369</v>
      </c>
      <c r="N1075" s="0" t="s">
        <v>8370</v>
      </c>
      <c r="S1075" s="0" t="s">
        <v>8371</v>
      </c>
      <c r="T1075" s="0" t="s">
        <v>8372</v>
      </c>
      <c r="U1075" s="0" t="s">
        <v>8279</v>
      </c>
      <c r="Y1075" s="0" t="s">
        <v>83</v>
      </c>
      <c r="Z1075" s="0" t="n">
        <v>2</v>
      </c>
      <c r="AC1075" s="0" t="s">
        <v>8279</v>
      </c>
      <c r="AE1075" s="0" t="s">
        <v>79</v>
      </c>
      <c r="AG1075" s="0" t="s">
        <v>7215</v>
      </c>
      <c r="AH1075" s="0" t="s">
        <v>8373</v>
      </c>
      <c r="AI1075" s="0" t="s">
        <v>2504</v>
      </c>
      <c r="AO1075" s="0" t="n">
        <v>6</v>
      </c>
    </row>
    <row r="1076" customFormat="false" ht="15" hidden="true" customHeight="false" outlineLevel="0" collapsed="false">
      <c r="A1076" s="0" t="s">
        <v>8374</v>
      </c>
      <c r="B1076" s="0" t="s">
        <v>8375</v>
      </c>
      <c r="C1076" s="0" t="s">
        <v>54</v>
      </c>
      <c r="E1076" s="2" t="n">
        <v>45742.5858285648</v>
      </c>
      <c r="F1076" s="2" t="n">
        <v>45747.5395823727</v>
      </c>
      <c r="G1076" s="0" t="s">
        <v>5050</v>
      </c>
      <c r="K1076" s="0" t="n">
        <v>0</v>
      </c>
      <c r="L1076" s="0" t="s">
        <v>8376</v>
      </c>
      <c r="M1076" s="0" t="s">
        <v>8377</v>
      </c>
      <c r="N1076" s="0" t="s">
        <v>8378</v>
      </c>
      <c r="S1076" s="0" t="s">
        <v>8379</v>
      </c>
      <c r="U1076" s="0" t="s">
        <v>8380</v>
      </c>
      <c r="Z1076" s="0" t="n">
        <v>3</v>
      </c>
      <c r="AC1076" s="0" t="s">
        <v>8380</v>
      </c>
      <c r="AE1076" s="0" t="s">
        <v>79</v>
      </c>
      <c r="AO1076" s="0" t="n">
        <v>4</v>
      </c>
    </row>
    <row r="1077" customFormat="false" ht="92.75" hidden="false" customHeight="false" outlineLevel="0" collapsed="false">
      <c r="A1077" s="0" t="s">
        <v>8381</v>
      </c>
      <c r="B1077" s="0" t="s">
        <v>8382</v>
      </c>
      <c r="C1077" s="0" t="s">
        <v>264</v>
      </c>
      <c r="D1077" s="3" t="s">
        <v>8383</v>
      </c>
      <c r="E1077" s="2" t="n">
        <v>45742.5758718982</v>
      </c>
      <c r="F1077" s="2" t="n">
        <v>45798.3064668519</v>
      </c>
      <c r="G1077" s="0" t="s">
        <v>5050</v>
      </c>
      <c r="I1077" s="0" t="s">
        <v>79</v>
      </c>
      <c r="K1077" s="0" t="n">
        <v>0</v>
      </c>
      <c r="L1077" s="0" t="s">
        <v>8384</v>
      </c>
      <c r="M1077" s="0" t="s">
        <v>8385</v>
      </c>
      <c r="N1077" s="0" t="s">
        <v>8386</v>
      </c>
      <c r="S1077" s="0" t="s">
        <v>8387</v>
      </c>
      <c r="U1077" s="0" t="s">
        <v>8380</v>
      </c>
      <c r="Y1077" s="0" t="s">
        <v>83</v>
      </c>
      <c r="Z1077" s="0" t="n">
        <v>3</v>
      </c>
      <c r="AC1077" s="0" t="s">
        <v>8380</v>
      </c>
      <c r="AE1077" s="0" t="s">
        <v>79</v>
      </c>
      <c r="AG1077" s="0" t="s">
        <v>7664</v>
      </c>
      <c r="AH1077" s="0" t="s">
        <v>8388</v>
      </c>
      <c r="AI1077" s="0" t="s">
        <v>709</v>
      </c>
      <c r="AJ1077" s="0" t="s">
        <v>3159</v>
      </c>
      <c r="AK1077" s="0" t="s">
        <v>6248</v>
      </c>
      <c r="AL1077" s="0" t="s">
        <v>4133</v>
      </c>
      <c r="AO1077" s="0" t="n">
        <v>13</v>
      </c>
      <c r="AP1077" s="0" t="n">
        <v>0</v>
      </c>
      <c r="AS1077" s="4" t="n">
        <f aca="false">IF(ISBLANK(AG1077),"",AG1077/86400000 + DATE(1970,1,1))</f>
        <v>45751.0833333333</v>
      </c>
    </row>
    <row r="1078" customFormat="false" ht="15" hidden="true" customHeight="false" outlineLevel="0" collapsed="false">
      <c r="A1078" s="0" t="s">
        <v>8389</v>
      </c>
      <c r="B1078" s="0" t="s">
        <v>8390</v>
      </c>
      <c r="C1078" s="0" t="s">
        <v>54</v>
      </c>
      <c r="E1078" s="2" t="n">
        <v>45742.5491893866</v>
      </c>
      <c r="F1078" s="2" t="n">
        <v>45764.0853899537</v>
      </c>
      <c r="G1078" s="0" t="s">
        <v>56</v>
      </c>
      <c r="I1078" s="0" t="s">
        <v>79</v>
      </c>
      <c r="K1078" s="0" t="n">
        <v>0</v>
      </c>
      <c r="L1078" s="0" t="s">
        <v>8391</v>
      </c>
      <c r="M1078" s="0" t="s">
        <v>8392</v>
      </c>
      <c r="N1078" s="0" t="s">
        <v>8393</v>
      </c>
      <c r="S1078" s="0" t="s">
        <v>8394</v>
      </c>
      <c r="T1078" s="0" t="s">
        <v>8395</v>
      </c>
      <c r="U1078" s="0" t="s">
        <v>8380</v>
      </c>
      <c r="Y1078" s="0" t="s">
        <v>83</v>
      </c>
      <c r="Z1078" s="0" t="n">
        <v>4</v>
      </c>
      <c r="AC1078" s="0" t="s">
        <v>8235</v>
      </c>
      <c r="AD1078" s="0" t="s">
        <v>8396</v>
      </c>
      <c r="AE1078" s="0" t="s">
        <v>79</v>
      </c>
      <c r="AG1078" s="0" t="s">
        <v>7744</v>
      </c>
      <c r="AH1078" s="0" t="s">
        <v>8397</v>
      </c>
      <c r="AI1078" s="0" t="s">
        <v>641</v>
      </c>
      <c r="AO1078" s="0" t="n">
        <v>6</v>
      </c>
    </row>
    <row r="1079" customFormat="false" ht="46.95" hidden="true" customHeight="false" outlineLevel="0" collapsed="false">
      <c r="A1079" s="0" t="s">
        <v>8398</v>
      </c>
      <c r="B1079" s="0" t="s">
        <v>8399</v>
      </c>
      <c r="C1079" s="0" t="s">
        <v>54</v>
      </c>
      <c r="D1079" s="3" t="s">
        <v>8400</v>
      </c>
      <c r="E1079" s="2" t="n">
        <v>45742.5121939815</v>
      </c>
      <c r="F1079" s="2" t="n">
        <v>45875.2463397107</v>
      </c>
      <c r="G1079" s="0" t="s">
        <v>63</v>
      </c>
      <c r="I1079" s="0" t="s">
        <v>79</v>
      </c>
      <c r="K1079" s="0" t="n">
        <v>0</v>
      </c>
      <c r="L1079" s="0" t="s">
        <v>8401</v>
      </c>
      <c r="M1079" s="0" t="s">
        <v>8402</v>
      </c>
      <c r="N1079" s="0" t="s">
        <v>8403</v>
      </c>
      <c r="S1079" s="0" t="s">
        <v>8404</v>
      </c>
      <c r="Y1079" s="0" t="s">
        <v>83</v>
      </c>
      <c r="AC1079" s="0" t="s">
        <v>8380</v>
      </c>
      <c r="AD1079" s="0" t="s">
        <v>8405</v>
      </c>
      <c r="AE1079" s="0" t="s">
        <v>79</v>
      </c>
      <c r="AG1079" s="0" t="s">
        <v>8279</v>
      </c>
      <c r="AI1079" s="0" t="s">
        <v>85</v>
      </c>
      <c r="AM1079" s="0" t="s">
        <v>8406</v>
      </c>
      <c r="AO1079" s="0" t="n">
        <v>9</v>
      </c>
      <c r="AP1079" s="0" t="n">
        <v>0</v>
      </c>
    </row>
    <row r="1080" customFormat="false" ht="58.4" hidden="false" customHeight="false" outlineLevel="0" collapsed="false">
      <c r="A1080" s="0" t="s">
        <v>8407</v>
      </c>
      <c r="B1080" s="0" t="s">
        <v>8408</v>
      </c>
      <c r="C1080" s="0" t="s">
        <v>264</v>
      </c>
      <c r="D1080" s="3" t="s">
        <v>8409</v>
      </c>
      <c r="E1080" s="2" t="n">
        <v>45742.4961150347</v>
      </c>
      <c r="F1080" s="2" t="n">
        <v>45798.4490926389</v>
      </c>
      <c r="G1080" s="0" t="s">
        <v>56</v>
      </c>
      <c r="I1080" s="0" t="s">
        <v>79</v>
      </c>
      <c r="K1080" s="0" t="n">
        <v>0</v>
      </c>
      <c r="L1080" s="0" t="s">
        <v>8410</v>
      </c>
      <c r="M1080" s="0" t="s">
        <v>5857</v>
      </c>
      <c r="N1080" s="0" t="s">
        <v>8411</v>
      </c>
      <c r="S1080" s="0" t="s">
        <v>8412</v>
      </c>
      <c r="T1080" s="0" t="s">
        <v>8413</v>
      </c>
      <c r="U1080" s="0" t="s">
        <v>8380</v>
      </c>
      <c r="Y1080" s="0" t="s">
        <v>83</v>
      </c>
      <c r="Z1080" s="0" t="n">
        <v>2</v>
      </c>
      <c r="AC1080" s="0" t="s">
        <v>8380</v>
      </c>
      <c r="AD1080" s="0" t="s">
        <v>8414</v>
      </c>
      <c r="AE1080" s="0" t="s">
        <v>79</v>
      </c>
      <c r="AG1080" s="0" t="s">
        <v>7405</v>
      </c>
      <c r="AH1080" s="0" t="s">
        <v>8415</v>
      </c>
      <c r="AI1080" s="0" t="s">
        <v>740</v>
      </c>
      <c r="AJ1080" s="0" t="s">
        <v>5689</v>
      </c>
      <c r="AK1080" s="0" t="s">
        <v>7041</v>
      </c>
      <c r="AL1080" s="0" t="s">
        <v>3513</v>
      </c>
      <c r="AO1080" s="0" t="n">
        <v>13</v>
      </c>
      <c r="AP1080" s="0" t="n">
        <v>0</v>
      </c>
      <c r="AS1080" s="4" t="n">
        <f aca="false">IF(ISBLANK(AG1080),"",AG1080/86400000 + DATE(1970,1,1))</f>
        <v>45756.0833333333</v>
      </c>
    </row>
    <row r="1081" customFormat="false" ht="310.2" hidden="false" customHeight="false" outlineLevel="0" collapsed="false">
      <c r="A1081" s="0" t="s">
        <v>8416</v>
      </c>
      <c r="B1081" s="0" t="s">
        <v>8417</v>
      </c>
      <c r="C1081" s="0" t="s">
        <v>264</v>
      </c>
      <c r="D1081" s="3" t="s">
        <v>8418</v>
      </c>
      <c r="E1081" s="2" t="n">
        <v>45742.4882251736</v>
      </c>
      <c r="F1081" s="2" t="n">
        <v>45834.3498680787</v>
      </c>
      <c r="G1081" s="0" t="s">
        <v>5050</v>
      </c>
      <c r="I1081" s="0" t="s">
        <v>79</v>
      </c>
      <c r="K1081" s="0" t="n">
        <v>0</v>
      </c>
      <c r="L1081" s="0" t="s">
        <v>8419</v>
      </c>
      <c r="M1081" s="0" t="s">
        <v>8420</v>
      </c>
      <c r="N1081" s="0" t="s">
        <v>8421</v>
      </c>
      <c r="S1081" s="0" t="s">
        <v>8422</v>
      </c>
      <c r="T1081" s="0" t="s">
        <v>8423</v>
      </c>
      <c r="U1081" s="0" t="s">
        <v>8380</v>
      </c>
      <c r="Y1081" s="0" t="s">
        <v>83</v>
      </c>
      <c r="Z1081" s="0" t="n">
        <v>2</v>
      </c>
      <c r="AC1081" s="0" t="s">
        <v>8380</v>
      </c>
      <c r="AD1081" s="0" t="s">
        <v>8424</v>
      </c>
      <c r="AE1081" s="0" t="s">
        <v>79</v>
      </c>
      <c r="AG1081" s="0" t="s">
        <v>7850</v>
      </c>
      <c r="AH1081" s="0" t="s">
        <v>8425</v>
      </c>
      <c r="AI1081" s="0" t="s">
        <v>641</v>
      </c>
      <c r="AJ1081" s="0" t="s">
        <v>4481</v>
      </c>
      <c r="AK1081" s="0" t="s">
        <v>8426</v>
      </c>
      <c r="AL1081" s="0" t="s">
        <v>5788</v>
      </c>
      <c r="AO1081" s="0" t="n">
        <v>13</v>
      </c>
      <c r="AP1081" s="0" t="n">
        <v>0</v>
      </c>
      <c r="AQ1081" s="0" t="s">
        <v>79</v>
      </c>
      <c r="AS1081" s="4" t="n">
        <f aca="false">IF(ISBLANK(AG1081),"",AG1081/86400000 + DATE(1970,1,1))</f>
        <v>45748.0833333333</v>
      </c>
    </row>
    <row r="1082" customFormat="false" ht="15" hidden="true" customHeight="false" outlineLevel="0" collapsed="false">
      <c r="A1082" s="0" t="s">
        <v>8427</v>
      </c>
      <c r="B1082" s="0" t="s">
        <v>8428</v>
      </c>
      <c r="C1082" s="0" t="s">
        <v>54</v>
      </c>
      <c r="E1082" s="2" t="n">
        <v>45742.4619964699</v>
      </c>
      <c r="F1082" s="2" t="n">
        <v>45752.085200625</v>
      </c>
      <c r="G1082" s="0" t="s">
        <v>63</v>
      </c>
      <c r="K1082" s="0" t="n">
        <v>0</v>
      </c>
      <c r="L1082" s="0" t="s">
        <v>8429</v>
      </c>
      <c r="M1082" s="0" t="s">
        <v>8430</v>
      </c>
      <c r="N1082" s="0" t="s">
        <v>8431</v>
      </c>
      <c r="S1082" s="0" t="s">
        <v>8432</v>
      </c>
      <c r="AC1082" s="0" t="s">
        <v>7744</v>
      </c>
      <c r="AO1082" s="0" t="n">
        <v>4</v>
      </c>
    </row>
    <row r="1083" customFormat="false" ht="104.2" hidden="false" customHeight="false" outlineLevel="0" collapsed="false">
      <c r="A1083" s="0" t="s">
        <v>8433</v>
      </c>
      <c r="B1083" s="0" t="s">
        <v>8434</v>
      </c>
      <c r="C1083" s="0" t="s">
        <v>264</v>
      </c>
      <c r="D1083" s="3" t="s">
        <v>8435</v>
      </c>
      <c r="E1083" s="2" t="n">
        <v>45742.4382455903</v>
      </c>
      <c r="F1083" s="2" t="n">
        <v>45881.3328949653</v>
      </c>
      <c r="G1083" s="0" t="s">
        <v>106</v>
      </c>
      <c r="I1083" s="0" t="s">
        <v>79</v>
      </c>
      <c r="K1083" s="0" t="n">
        <v>1</v>
      </c>
      <c r="L1083" s="0" t="s">
        <v>8436</v>
      </c>
      <c r="M1083" s="0" t="s">
        <v>8437</v>
      </c>
      <c r="N1083" s="0" t="s">
        <v>8438</v>
      </c>
      <c r="S1083" s="0" t="s">
        <v>8439</v>
      </c>
      <c r="U1083" s="0" t="s">
        <v>8380</v>
      </c>
      <c r="Y1083" s="0" t="s">
        <v>83</v>
      </c>
      <c r="Z1083" s="0" t="n">
        <v>2</v>
      </c>
      <c r="AB1083" s="0" t="s">
        <v>891</v>
      </c>
      <c r="AC1083" s="0" t="s">
        <v>8380</v>
      </c>
      <c r="AD1083" s="0" t="s">
        <v>8440</v>
      </c>
      <c r="AE1083" s="0" t="s">
        <v>79</v>
      </c>
      <c r="AG1083" s="0" t="s">
        <v>8279</v>
      </c>
      <c r="AI1083" s="0" t="s">
        <v>85</v>
      </c>
      <c r="AJ1083" s="0" t="s">
        <v>6329</v>
      </c>
      <c r="AK1083" s="0" t="s">
        <v>3647</v>
      </c>
      <c r="AL1083" s="0" t="s">
        <v>5164</v>
      </c>
      <c r="AM1083" s="0" t="s">
        <v>8441</v>
      </c>
      <c r="AO1083" s="0" t="n">
        <v>13</v>
      </c>
      <c r="AP1083" s="0" t="n">
        <v>0</v>
      </c>
      <c r="AS1083" s="4" t="n">
        <f aca="false">IF(ISBLANK(AG1083),"",AG1083/86400000 + DATE(1970,1,1))</f>
        <v>45743.125</v>
      </c>
    </row>
    <row r="1084" customFormat="false" ht="58.4" hidden="false" customHeight="false" outlineLevel="0" collapsed="false">
      <c r="A1084" s="0" t="s">
        <v>8442</v>
      </c>
      <c r="B1084" s="0" t="s">
        <v>8443</v>
      </c>
      <c r="C1084" s="0" t="s">
        <v>264</v>
      </c>
      <c r="D1084" s="3" t="s">
        <v>8444</v>
      </c>
      <c r="E1084" s="2" t="n">
        <v>45742.4199624074</v>
      </c>
      <c r="F1084" s="2" t="n">
        <v>45770.2753107523</v>
      </c>
      <c r="G1084" s="0" t="s">
        <v>63</v>
      </c>
      <c r="I1084" s="0" t="s">
        <v>79</v>
      </c>
      <c r="K1084" s="0" t="n">
        <v>0</v>
      </c>
      <c r="L1084" s="0" t="s">
        <v>8445</v>
      </c>
      <c r="M1084" s="0" t="s">
        <v>8446</v>
      </c>
      <c r="N1084" s="0" t="s">
        <v>8447</v>
      </c>
      <c r="S1084" s="0" t="s">
        <v>8448</v>
      </c>
      <c r="Y1084" s="0" t="s">
        <v>83</v>
      </c>
      <c r="AC1084" s="0" t="s">
        <v>8380</v>
      </c>
      <c r="AD1084" s="0" t="s">
        <v>8449</v>
      </c>
      <c r="AE1084" s="0" t="s">
        <v>79</v>
      </c>
      <c r="AG1084" s="0" t="s">
        <v>8380</v>
      </c>
      <c r="AI1084" s="0" t="s">
        <v>127</v>
      </c>
      <c r="AM1084" s="0" t="s">
        <v>8450</v>
      </c>
      <c r="AO1084" s="0" t="n">
        <v>13</v>
      </c>
      <c r="AP1084" s="0" t="n">
        <v>0</v>
      </c>
      <c r="AQ1084" s="0" t="s">
        <v>79</v>
      </c>
      <c r="AS1084" s="4" t="n">
        <f aca="false">IF(ISBLANK(AG1084),"",AG1084/86400000 + DATE(1970,1,1))</f>
        <v>45742.125</v>
      </c>
    </row>
    <row r="1085" customFormat="false" ht="115.65" hidden="false" customHeight="false" outlineLevel="0" collapsed="false">
      <c r="A1085" s="0" t="s">
        <v>8451</v>
      </c>
      <c r="B1085" s="0" t="s">
        <v>8452</v>
      </c>
      <c r="C1085" s="0" t="s">
        <v>264</v>
      </c>
      <c r="D1085" s="3" t="s">
        <v>8453</v>
      </c>
      <c r="E1085" s="2" t="n">
        <v>45742.3736258449</v>
      </c>
      <c r="F1085" s="2" t="n">
        <v>45800.2763544329</v>
      </c>
      <c r="G1085" s="0" t="s">
        <v>5050</v>
      </c>
      <c r="I1085" s="0" t="s">
        <v>79</v>
      </c>
      <c r="K1085" s="0" t="n">
        <v>0</v>
      </c>
      <c r="L1085" s="0" t="s">
        <v>8454</v>
      </c>
      <c r="M1085" s="0" t="s">
        <v>8455</v>
      </c>
      <c r="N1085" s="0" t="s">
        <v>8456</v>
      </c>
      <c r="S1085" s="0" t="s">
        <v>8457</v>
      </c>
      <c r="T1085" s="0" t="s">
        <v>8458</v>
      </c>
      <c r="U1085" s="0" t="s">
        <v>8380</v>
      </c>
      <c r="Y1085" s="0" t="s">
        <v>83</v>
      </c>
      <c r="Z1085" s="0" t="n">
        <v>1</v>
      </c>
      <c r="AC1085" s="0" t="s">
        <v>8380</v>
      </c>
      <c r="AE1085" s="0" t="s">
        <v>79</v>
      </c>
      <c r="AG1085" s="0" t="s">
        <v>8459</v>
      </c>
      <c r="AI1085" s="0" t="s">
        <v>894</v>
      </c>
      <c r="AJ1085" s="0" t="s">
        <v>5689</v>
      </c>
      <c r="AK1085" s="0" t="s">
        <v>7041</v>
      </c>
      <c r="AL1085" s="0" t="s">
        <v>8009</v>
      </c>
      <c r="AM1085" s="0" t="s">
        <v>8460</v>
      </c>
      <c r="AO1085" s="0" t="n">
        <v>13</v>
      </c>
      <c r="AP1085" s="0" t="n">
        <v>0</v>
      </c>
      <c r="AS1085" s="4" t="n">
        <f aca="false">IF(ISBLANK(AG1085),"",AG1085/86400000 + DATE(1970,1,1))</f>
        <v>45746.0833333333</v>
      </c>
    </row>
    <row r="1086" customFormat="false" ht="35.5" hidden="true" customHeight="false" outlineLevel="0" collapsed="false">
      <c r="A1086" s="0" t="s">
        <v>8461</v>
      </c>
      <c r="B1086" s="0" t="s">
        <v>8462</v>
      </c>
      <c r="C1086" s="0" t="s">
        <v>54</v>
      </c>
      <c r="D1086" s="3" t="s">
        <v>8463</v>
      </c>
      <c r="E1086" s="2" t="n">
        <v>45742.3674398495</v>
      </c>
      <c r="F1086" s="2" t="n">
        <v>45855.3147277315</v>
      </c>
      <c r="G1086" s="0" t="s">
        <v>56</v>
      </c>
      <c r="I1086" s="0" t="s">
        <v>79</v>
      </c>
      <c r="K1086" s="0" t="n">
        <v>0</v>
      </c>
      <c r="L1086" s="0" t="s">
        <v>8464</v>
      </c>
      <c r="M1086" s="0" t="s">
        <v>8465</v>
      </c>
      <c r="N1086" s="0" t="s">
        <v>8466</v>
      </c>
      <c r="S1086" s="0" t="s">
        <v>8467</v>
      </c>
      <c r="U1086" s="0" t="s">
        <v>8380</v>
      </c>
      <c r="Y1086" s="0" t="s">
        <v>83</v>
      </c>
      <c r="Z1086" s="0" t="n">
        <v>3</v>
      </c>
      <c r="AC1086" s="0" t="s">
        <v>8380</v>
      </c>
      <c r="AE1086" s="0" t="s">
        <v>79</v>
      </c>
      <c r="AG1086" s="0" t="s">
        <v>8235</v>
      </c>
      <c r="AI1086" s="0" t="s">
        <v>189</v>
      </c>
      <c r="AM1086" s="0" t="s">
        <v>8468</v>
      </c>
      <c r="AO1086" s="0" t="n">
        <v>6</v>
      </c>
      <c r="AP1086" s="0" t="n">
        <v>1</v>
      </c>
      <c r="AQ1086" s="0" t="s">
        <v>79</v>
      </c>
    </row>
    <row r="1087" customFormat="false" ht="92.75" hidden="false" customHeight="false" outlineLevel="0" collapsed="false">
      <c r="A1087" s="0" t="s">
        <v>8469</v>
      </c>
      <c r="B1087" s="0" t="s">
        <v>8470</v>
      </c>
      <c r="C1087" s="0" t="s">
        <v>264</v>
      </c>
      <c r="D1087" s="3" t="s">
        <v>8471</v>
      </c>
      <c r="E1087" s="2" t="n">
        <v>45742.3507815625</v>
      </c>
      <c r="F1087" s="2" t="n">
        <v>45881.3391229514</v>
      </c>
      <c r="G1087" s="0" t="s">
        <v>106</v>
      </c>
      <c r="I1087" s="0" t="s">
        <v>79</v>
      </c>
      <c r="K1087" s="0" t="n">
        <v>1</v>
      </c>
      <c r="L1087" s="0" t="s">
        <v>8472</v>
      </c>
      <c r="M1087" s="0" t="s">
        <v>8473</v>
      </c>
      <c r="N1087" s="0" t="s">
        <v>8474</v>
      </c>
      <c r="S1087" s="0" t="s">
        <v>8475</v>
      </c>
      <c r="T1087" s="0" t="s">
        <v>8476</v>
      </c>
      <c r="U1087" s="0" t="s">
        <v>8380</v>
      </c>
      <c r="Y1087" s="0" t="s">
        <v>83</v>
      </c>
      <c r="Z1087" s="0" t="n">
        <v>5</v>
      </c>
      <c r="AB1087" s="0" t="s">
        <v>312</v>
      </c>
      <c r="AC1087" s="0" t="s">
        <v>8380</v>
      </c>
      <c r="AD1087" s="0" t="s">
        <v>8477</v>
      </c>
      <c r="AE1087" s="0" t="s">
        <v>79</v>
      </c>
      <c r="AG1087" s="0" t="s">
        <v>7933</v>
      </c>
      <c r="AI1087" s="0" t="s">
        <v>272</v>
      </c>
      <c r="AJ1087" s="0" t="s">
        <v>7143</v>
      </c>
      <c r="AK1087" s="0" t="s">
        <v>2588</v>
      </c>
      <c r="AL1087" s="0" t="s">
        <v>803</v>
      </c>
      <c r="AM1087" s="0" t="s">
        <v>8478</v>
      </c>
      <c r="AO1087" s="0" t="n">
        <v>13</v>
      </c>
      <c r="AP1087" s="0" t="n">
        <v>0</v>
      </c>
      <c r="AS1087" s="4" t="n">
        <f aca="false">IF(ISBLANK(AG1087),"",AG1087/86400000 + DATE(1970,1,1))</f>
        <v>45747.0833333333</v>
      </c>
    </row>
    <row r="1088" customFormat="false" ht="15" hidden="true" customHeight="false" outlineLevel="0" collapsed="false">
      <c r="A1088" s="0" t="s">
        <v>8479</v>
      </c>
      <c r="B1088" s="0" t="s">
        <v>8480</v>
      </c>
      <c r="C1088" s="0" t="s">
        <v>54</v>
      </c>
      <c r="E1088" s="2" t="n">
        <v>45741.6102734838</v>
      </c>
      <c r="F1088" s="2" t="n">
        <v>45747.5413784028</v>
      </c>
      <c r="G1088" s="0" t="s">
        <v>3508</v>
      </c>
      <c r="K1088" s="0" t="n">
        <v>0</v>
      </c>
      <c r="L1088" s="0" t="s">
        <v>8481</v>
      </c>
      <c r="M1088" s="0" t="s">
        <v>8482</v>
      </c>
      <c r="N1088" s="0" t="s">
        <v>8483</v>
      </c>
      <c r="S1088" s="0" t="s">
        <v>8484</v>
      </c>
      <c r="AC1088" s="0" t="s">
        <v>8485</v>
      </c>
      <c r="AE1088" s="0" t="s">
        <v>79</v>
      </c>
      <c r="AO1088" s="0" t="n">
        <v>4</v>
      </c>
    </row>
    <row r="1089" customFormat="false" ht="15" hidden="true" customHeight="false" outlineLevel="0" collapsed="false">
      <c r="A1089" s="0" t="s">
        <v>8486</v>
      </c>
      <c r="B1089" s="0" t="s">
        <v>8487</v>
      </c>
      <c r="C1089" s="0" t="s">
        <v>54</v>
      </c>
      <c r="E1089" s="2" t="n">
        <v>45741.5943979167</v>
      </c>
      <c r="F1089" s="2" t="n">
        <v>45747.5441369213</v>
      </c>
      <c r="G1089" s="0" t="s">
        <v>3508</v>
      </c>
      <c r="K1089" s="0" t="n">
        <v>1</v>
      </c>
      <c r="L1089" s="0" t="s">
        <v>8488</v>
      </c>
      <c r="M1089" s="0" t="s">
        <v>8489</v>
      </c>
      <c r="N1089" s="0" t="s">
        <v>8490</v>
      </c>
      <c r="S1089" s="0" t="s">
        <v>8491</v>
      </c>
      <c r="AB1089" s="0" t="s">
        <v>582</v>
      </c>
      <c r="AC1089" s="0" t="s">
        <v>8485</v>
      </c>
      <c r="AE1089" s="0" t="s">
        <v>79</v>
      </c>
      <c r="AO1089" s="0" t="n">
        <v>4</v>
      </c>
    </row>
    <row r="1090" customFormat="false" ht="69.85" hidden="false" customHeight="false" outlineLevel="0" collapsed="false">
      <c r="A1090" s="0" t="s">
        <v>8492</v>
      </c>
      <c r="B1090" s="0" t="s">
        <v>8493</v>
      </c>
      <c r="C1090" s="0" t="s">
        <v>264</v>
      </c>
      <c r="D1090" s="3" t="s">
        <v>8494</v>
      </c>
      <c r="E1090" s="2" t="n">
        <v>45741.5758915046</v>
      </c>
      <c r="F1090" s="2" t="n">
        <v>45786.261221713</v>
      </c>
      <c r="G1090" s="0" t="s">
        <v>106</v>
      </c>
      <c r="I1090" s="0" t="s">
        <v>79</v>
      </c>
      <c r="K1090" s="0" t="n">
        <v>0</v>
      </c>
      <c r="L1090" s="0" t="s">
        <v>8495</v>
      </c>
      <c r="M1090" s="0" t="s">
        <v>8496</v>
      </c>
      <c r="N1090" s="0" t="s">
        <v>8497</v>
      </c>
      <c r="S1090" s="0" t="s">
        <v>8498</v>
      </c>
      <c r="U1090" s="0" t="s">
        <v>8485</v>
      </c>
      <c r="Y1090" s="0" t="s">
        <v>83</v>
      </c>
      <c r="Z1090" s="0" t="n">
        <v>2</v>
      </c>
      <c r="AC1090" s="0" t="s">
        <v>8485</v>
      </c>
      <c r="AD1090" s="0" t="s">
        <v>8499</v>
      </c>
      <c r="AE1090" s="0" t="s">
        <v>79</v>
      </c>
      <c r="AG1090" s="0" t="s">
        <v>8485</v>
      </c>
      <c r="AI1090" s="0" t="s">
        <v>127</v>
      </c>
      <c r="AJ1090" s="0" t="s">
        <v>6329</v>
      </c>
      <c r="AK1090" s="0" t="s">
        <v>5825</v>
      </c>
      <c r="AL1090" s="0" t="s">
        <v>5825</v>
      </c>
      <c r="AM1090" s="0" t="s">
        <v>8500</v>
      </c>
      <c r="AO1090" s="0" t="n">
        <v>13</v>
      </c>
      <c r="AP1090" s="0" t="n">
        <v>0</v>
      </c>
      <c r="AS1090" s="4" t="n">
        <f aca="false">IF(ISBLANK(AG1090),"",AG1090/86400000 + DATE(1970,1,1))</f>
        <v>45741.125</v>
      </c>
    </row>
    <row r="1091" customFormat="false" ht="58.4" hidden="false" customHeight="false" outlineLevel="0" collapsed="false">
      <c r="A1091" s="0" t="s">
        <v>8501</v>
      </c>
      <c r="B1091" s="0" t="s">
        <v>8502</v>
      </c>
      <c r="C1091" s="0" t="s">
        <v>264</v>
      </c>
      <c r="D1091" s="3" t="s">
        <v>8503</v>
      </c>
      <c r="E1091" s="2" t="n">
        <v>45741.5713466898</v>
      </c>
      <c r="F1091" s="2" t="n">
        <v>45756.5162351042</v>
      </c>
      <c r="G1091" s="0" t="s">
        <v>5050</v>
      </c>
      <c r="I1091" s="0" t="s">
        <v>79</v>
      </c>
      <c r="K1091" s="0" t="n">
        <v>0</v>
      </c>
      <c r="L1091" s="0" t="s">
        <v>8504</v>
      </c>
      <c r="M1091" s="0" t="s">
        <v>8505</v>
      </c>
      <c r="N1091" s="0" t="s">
        <v>8506</v>
      </c>
      <c r="S1091" s="0" t="s">
        <v>8507</v>
      </c>
      <c r="T1091" s="0" t="s">
        <v>8508</v>
      </c>
      <c r="U1091" s="0" t="s">
        <v>8485</v>
      </c>
      <c r="Y1091" s="0" t="s">
        <v>83</v>
      </c>
      <c r="Z1091" s="0" t="n">
        <v>2</v>
      </c>
      <c r="AC1091" s="0" t="s">
        <v>7791</v>
      </c>
      <c r="AD1091" s="0" t="s">
        <v>8509</v>
      </c>
      <c r="AE1091" s="0" t="s">
        <v>79</v>
      </c>
      <c r="AG1091" s="0" t="s">
        <v>7664</v>
      </c>
      <c r="AH1091" s="0" t="s">
        <v>8510</v>
      </c>
      <c r="AI1091" s="0" t="s">
        <v>189</v>
      </c>
      <c r="AO1091" s="0" t="n">
        <v>13</v>
      </c>
      <c r="AP1091" s="0" t="n">
        <v>0</v>
      </c>
      <c r="AS1091" s="4" t="n">
        <f aca="false">IF(ISBLANK(AG1091),"",AG1091/86400000 + DATE(1970,1,1))</f>
        <v>45751.0833333333</v>
      </c>
    </row>
    <row r="1092" customFormat="false" ht="15" hidden="true" customHeight="false" outlineLevel="0" collapsed="false">
      <c r="A1092" s="0" t="s">
        <v>8511</v>
      </c>
      <c r="B1092" s="0" t="s">
        <v>8512</v>
      </c>
      <c r="C1092" s="0" t="s">
        <v>54</v>
      </c>
      <c r="D1092" s="0" t="s">
        <v>8513</v>
      </c>
      <c r="E1092" s="2" t="n">
        <v>45741.5345154861</v>
      </c>
      <c r="F1092" s="2" t="n">
        <v>45747.5503010069</v>
      </c>
      <c r="G1092" s="0" t="s">
        <v>63</v>
      </c>
      <c r="K1092" s="0" t="n">
        <v>0</v>
      </c>
      <c r="L1092" s="0" t="s">
        <v>8514</v>
      </c>
      <c r="M1092" s="0" t="s">
        <v>8515</v>
      </c>
      <c r="N1092" s="0" t="s">
        <v>8516</v>
      </c>
      <c r="S1092" s="0" t="s">
        <v>8517</v>
      </c>
      <c r="AC1092" s="0" t="s">
        <v>8485</v>
      </c>
      <c r="AE1092" s="0" t="s">
        <v>79</v>
      </c>
      <c r="AO1092" s="0" t="n">
        <v>4</v>
      </c>
    </row>
    <row r="1093" customFormat="false" ht="15" hidden="true" customHeight="false" outlineLevel="0" collapsed="false">
      <c r="A1093" s="0" t="s">
        <v>8518</v>
      </c>
      <c r="B1093" s="0" t="s">
        <v>8519</v>
      </c>
      <c r="C1093" s="0" t="s">
        <v>54</v>
      </c>
      <c r="E1093" s="2" t="n">
        <v>45741.5336019329</v>
      </c>
      <c r="F1093" s="2" t="n">
        <v>45758.08430375</v>
      </c>
      <c r="G1093" s="0" t="s">
        <v>56</v>
      </c>
      <c r="K1093" s="0" t="n">
        <v>0</v>
      </c>
      <c r="L1093" s="0" t="s">
        <v>8520</v>
      </c>
      <c r="M1093" s="0" t="s">
        <v>8521</v>
      </c>
      <c r="N1093" s="0" t="s">
        <v>8522</v>
      </c>
      <c r="S1093" s="0" t="s">
        <v>8523</v>
      </c>
      <c r="T1093" s="0" t="s">
        <v>8524</v>
      </c>
      <c r="U1093" s="0" t="s">
        <v>8485</v>
      </c>
      <c r="Z1093" s="0" t="n">
        <v>2</v>
      </c>
      <c r="AC1093" s="0" t="s">
        <v>7405</v>
      </c>
      <c r="AE1093" s="0" t="s">
        <v>79</v>
      </c>
      <c r="AO1093" s="0" t="n">
        <v>4</v>
      </c>
    </row>
    <row r="1094" customFormat="false" ht="15" hidden="true" customHeight="false" outlineLevel="0" collapsed="false">
      <c r="A1094" s="0" t="s">
        <v>8525</v>
      </c>
      <c r="B1094" s="0" t="s">
        <v>8526</v>
      </c>
      <c r="C1094" s="0" t="s">
        <v>54</v>
      </c>
      <c r="E1094" s="2" t="n">
        <v>45741.5299565625</v>
      </c>
      <c r="F1094" s="2" t="n">
        <v>45747.5506356597</v>
      </c>
      <c r="G1094" s="0" t="s">
        <v>3508</v>
      </c>
      <c r="K1094" s="0" t="n">
        <v>0</v>
      </c>
      <c r="L1094" s="0" t="s">
        <v>8527</v>
      </c>
      <c r="M1094" s="0" t="s">
        <v>8528</v>
      </c>
      <c r="N1094" s="0" t="s">
        <v>8529</v>
      </c>
      <c r="S1094" s="0" t="s">
        <v>8530</v>
      </c>
      <c r="AC1094" s="0" t="s">
        <v>8485</v>
      </c>
      <c r="AE1094" s="0" t="s">
        <v>79</v>
      </c>
      <c r="AO1094" s="0" t="n">
        <v>4</v>
      </c>
    </row>
    <row r="1095" customFormat="false" ht="15" hidden="true" customHeight="false" outlineLevel="0" collapsed="false">
      <c r="A1095" s="0" t="s">
        <v>8531</v>
      </c>
      <c r="B1095" s="0" t="s">
        <v>8532</v>
      </c>
      <c r="C1095" s="0" t="s">
        <v>54</v>
      </c>
      <c r="E1095" s="2" t="n">
        <v>45741.521540162</v>
      </c>
      <c r="F1095" s="2" t="n">
        <v>45764.0848703588</v>
      </c>
      <c r="G1095" s="0" t="s">
        <v>56</v>
      </c>
      <c r="K1095" s="0" t="n">
        <v>0</v>
      </c>
      <c r="L1095" s="0" t="s">
        <v>8533</v>
      </c>
      <c r="M1095" s="0" t="s">
        <v>8534</v>
      </c>
      <c r="N1095" s="0" t="s">
        <v>8535</v>
      </c>
      <c r="S1095" s="0" t="s">
        <v>8536</v>
      </c>
      <c r="U1095" s="0" t="s">
        <v>8485</v>
      </c>
      <c r="Z1095" s="0" t="n">
        <v>2</v>
      </c>
      <c r="AC1095" s="0" t="s">
        <v>7143</v>
      </c>
      <c r="AE1095" s="0" t="s">
        <v>79</v>
      </c>
      <c r="AO1095" s="0" t="n">
        <v>4</v>
      </c>
    </row>
    <row r="1096" customFormat="false" ht="58.4" hidden="false" customHeight="false" outlineLevel="0" collapsed="false">
      <c r="A1096" s="0" t="s">
        <v>8537</v>
      </c>
      <c r="B1096" s="0" t="s">
        <v>8538</v>
      </c>
      <c r="C1096" s="0" t="s">
        <v>264</v>
      </c>
      <c r="D1096" s="3" t="s">
        <v>8539</v>
      </c>
      <c r="E1096" s="2" t="n">
        <v>45741.5126792245</v>
      </c>
      <c r="F1096" s="2" t="n">
        <v>45881.3441996181</v>
      </c>
      <c r="G1096" s="0" t="s">
        <v>106</v>
      </c>
      <c r="I1096" s="0" t="s">
        <v>79</v>
      </c>
      <c r="K1096" s="0" t="n">
        <v>0</v>
      </c>
      <c r="L1096" s="0" t="s">
        <v>8540</v>
      </c>
      <c r="M1096" s="0" t="s">
        <v>8541</v>
      </c>
      <c r="N1096" s="0" t="s">
        <v>8542</v>
      </c>
      <c r="S1096" s="0" t="s">
        <v>8543</v>
      </c>
      <c r="Y1096" s="0" t="s">
        <v>83</v>
      </c>
      <c r="Z1096" s="0" t="n">
        <v>2</v>
      </c>
      <c r="AC1096" s="0" t="s">
        <v>8485</v>
      </c>
      <c r="AD1096" s="0" t="s">
        <v>8544</v>
      </c>
      <c r="AE1096" s="0" t="s">
        <v>79</v>
      </c>
      <c r="AG1096" s="0" t="s">
        <v>7559</v>
      </c>
      <c r="AH1096" s="0" t="s">
        <v>8545</v>
      </c>
      <c r="AI1096" s="0" t="s">
        <v>740</v>
      </c>
      <c r="AJ1096" s="0" t="s">
        <v>7273</v>
      </c>
      <c r="AK1096" s="0" t="s">
        <v>2597</v>
      </c>
      <c r="AL1096" s="0" t="s">
        <v>881</v>
      </c>
      <c r="AO1096" s="0" t="n">
        <v>13</v>
      </c>
      <c r="AP1096" s="0" t="n">
        <v>0</v>
      </c>
      <c r="AS1096" s="4" t="n">
        <f aca="false">IF(ISBLANK(AG1096),"",AG1096/86400000 + DATE(1970,1,1))</f>
        <v>45755.0833333333</v>
      </c>
    </row>
    <row r="1097" customFormat="false" ht="15" hidden="true" customHeight="false" outlineLevel="0" collapsed="false">
      <c r="A1097" s="0" t="s">
        <v>8546</v>
      </c>
      <c r="B1097" s="0" t="s">
        <v>8547</v>
      </c>
      <c r="C1097" s="0" t="s">
        <v>54</v>
      </c>
      <c r="E1097" s="2" t="n">
        <v>45741.5075768866</v>
      </c>
      <c r="F1097" s="2" t="n">
        <v>45876.2723425694</v>
      </c>
      <c r="G1097" s="0" t="s">
        <v>106</v>
      </c>
      <c r="K1097" s="0" t="n">
        <v>0</v>
      </c>
      <c r="L1097" s="0" t="s">
        <v>8548</v>
      </c>
      <c r="M1097" s="0" t="s">
        <v>8549</v>
      </c>
      <c r="N1097" s="0" t="s">
        <v>8550</v>
      </c>
      <c r="S1097" s="0" t="s">
        <v>8551</v>
      </c>
      <c r="U1097" s="0" t="s">
        <v>8485</v>
      </c>
      <c r="AC1097" s="0" t="s">
        <v>4116</v>
      </c>
      <c r="AE1097" s="0" t="s">
        <v>79</v>
      </c>
      <c r="AO1097" s="0" t="n">
        <v>4</v>
      </c>
    </row>
    <row r="1098" customFormat="false" ht="15" hidden="true" customHeight="false" outlineLevel="0" collapsed="false">
      <c r="A1098" s="0" t="s">
        <v>8552</v>
      </c>
      <c r="B1098" s="0" t="s">
        <v>8553</v>
      </c>
      <c r="C1098" s="0" t="s">
        <v>54</v>
      </c>
      <c r="E1098" s="2" t="n">
        <v>45741.4466487616</v>
      </c>
      <c r="F1098" s="2" t="n">
        <v>45806.3765195718</v>
      </c>
      <c r="G1098" s="0" t="s">
        <v>5397</v>
      </c>
      <c r="K1098" s="0" t="n">
        <v>1</v>
      </c>
      <c r="L1098" s="0" t="s">
        <v>8554</v>
      </c>
      <c r="M1098" s="0" t="s">
        <v>8555</v>
      </c>
      <c r="N1098" s="0" t="s">
        <v>8556</v>
      </c>
      <c r="S1098" s="0" t="s">
        <v>8557</v>
      </c>
      <c r="T1098" s="0" t="s">
        <v>8558</v>
      </c>
      <c r="U1098" s="0" t="s">
        <v>8485</v>
      </c>
      <c r="Z1098" s="0" t="n">
        <v>2</v>
      </c>
      <c r="AB1098" s="0" t="s">
        <v>582</v>
      </c>
      <c r="AC1098" s="0" t="s">
        <v>8485</v>
      </c>
      <c r="AE1098" s="0" t="s">
        <v>79</v>
      </c>
      <c r="AO1098" s="0" t="n">
        <v>4</v>
      </c>
    </row>
    <row r="1099" customFormat="false" ht="15" hidden="true" customHeight="false" outlineLevel="0" collapsed="false">
      <c r="A1099" s="0" t="s">
        <v>8559</v>
      </c>
      <c r="B1099" s="0" t="s">
        <v>8560</v>
      </c>
      <c r="C1099" s="0" t="s">
        <v>54</v>
      </c>
      <c r="E1099" s="2" t="n">
        <v>45740.616793044</v>
      </c>
      <c r="F1099" s="2" t="n">
        <v>45747.5405445023</v>
      </c>
      <c r="G1099" s="0" t="s">
        <v>3508</v>
      </c>
      <c r="K1099" s="0" t="n">
        <v>0</v>
      </c>
      <c r="L1099" s="0" t="s">
        <v>8561</v>
      </c>
      <c r="M1099" s="0" t="s">
        <v>8562</v>
      </c>
      <c r="N1099" s="0" t="s">
        <v>8563</v>
      </c>
      <c r="S1099" s="0" t="s">
        <v>8564</v>
      </c>
      <c r="AC1099" s="0" t="s">
        <v>8565</v>
      </c>
      <c r="AO1099" s="0" t="n">
        <v>4</v>
      </c>
    </row>
    <row r="1100" customFormat="false" ht="58.4" hidden="false" customHeight="false" outlineLevel="0" collapsed="false">
      <c r="A1100" s="0" t="s">
        <v>8566</v>
      </c>
      <c r="B1100" s="0" t="s">
        <v>8567</v>
      </c>
      <c r="C1100" s="0" t="s">
        <v>264</v>
      </c>
      <c r="D1100" s="3" t="s">
        <v>8568</v>
      </c>
      <c r="E1100" s="2" t="n">
        <v>45740.5707814931</v>
      </c>
      <c r="F1100" s="2" t="n">
        <v>45881.3449773148</v>
      </c>
      <c r="G1100" s="0" t="s">
        <v>106</v>
      </c>
      <c r="I1100" s="0" t="s">
        <v>79</v>
      </c>
      <c r="K1100" s="0" t="n">
        <v>0</v>
      </c>
      <c r="L1100" s="0" t="s">
        <v>8569</v>
      </c>
      <c r="M1100" s="0" t="s">
        <v>8570</v>
      </c>
      <c r="N1100" s="0" t="s">
        <v>8571</v>
      </c>
      <c r="S1100" s="0" t="s">
        <v>8572</v>
      </c>
      <c r="T1100" s="0" t="s">
        <v>8573</v>
      </c>
      <c r="U1100" s="0" t="s">
        <v>8565</v>
      </c>
      <c r="Y1100" s="0" t="s">
        <v>83</v>
      </c>
      <c r="Z1100" s="0" t="n">
        <v>6</v>
      </c>
      <c r="AC1100" s="0" t="s">
        <v>8565</v>
      </c>
      <c r="AD1100" s="0" t="s">
        <v>8574</v>
      </c>
      <c r="AE1100" s="0" t="s">
        <v>79</v>
      </c>
      <c r="AG1100" s="0" t="s">
        <v>8485</v>
      </c>
      <c r="AI1100" s="0" t="s">
        <v>85</v>
      </c>
      <c r="AM1100" s="0" t="s">
        <v>8575</v>
      </c>
      <c r="AO1100" s="0" t="n">
        <v>13</v>
      </c>
      <c r="AP1100" s="0" t="n">
        <v>0</v>
      </c>
      <c r="AQ1100" s="0" t="s">
        <v>79</v>
      </c>
      <c r="AS1100" s="4" t="n">
        <f aca="false">IF(ISBLANK(AG1100),"",AG1100/86400000 + DATE(1970,1,1))</f>
        <v>45741.125</v>
      </c>
    </row>
    <row r="1101" customFormat="false" ht="81.3" hidden="false" customHeight="false" outlineLevel="0" collapsed="false">
      <c r="A1101" s="0" t="s">
        <v>8576</v>
      </c>
      <c r="B1101" s="0" t="s">
        <v>8577</v>
      </c>
      <c r="C1101" s="0" t="s">
        <v>264</v>
      </c>
      <c r="D1101" s="3" t="s">
        <v>8578</v>
      </c>
      <c r="E1101" s="2" t="n">
        <v>45740.5462766204</v>
      </c>
      <c r="F1101" s="2" t="n">
        <v>45852.266221169</v>
      </c>
      <c r="G1101" s="0" t="s">
        <v>56</v>
      </c>
      <c r="I1101" s="0" t="s">
        <v>79</v>
      </c>
      <c r="K1101" s="0" t="n">
        <v>0</v>
      </c>
      <c r="L1101" s="0" t="s">
        <v>8579</v>
      </c>
      <c r="M1101" s="0" t="s">
        <v>8580</v>
      </c>
      <c r="N1101" s="0" t="s">
        <v>8581</v>
      </c>
      <c r="S1101" s="0" t="s">
        <v>8582</v>
      </c>
      <c r="T1101" s="0" t="s">
        <v>8583</v>
      </c>
      <c r="U1101" s="0" t="s">
        <v>8565</v>
      </c>
      <c r="Y1101" s="0" t="s">
        <v>83</v>
      </c>
      <c r="Z1101" s="0" t="n">
        <v>2</v>
      </c>
      <c r="AC1101" s="0" t="s">
        <v>8565</v>
      </c>
      <c r="AD1101" s="0" t="s">
        <v>8584</v>
      </c>
      <c r="AE1101" s="0" t="s">
        <v>79</v>
      </c>
      <c r="AG1101" s="0" t="s">
        <v>5033</v>
      </c>
      <c r="AH1101" s="0" t="s">
        <v>8585</v>
      </c>
      <c r="AI1101" s="0" t="s">
        <v>6920</v>
      </c>
      <c r="AJ1101" s="0" t="s">
        <v>3207</v>
      </c>
      <c r="AK1101" s="0" t="s">
        <v>8586</v>
      </c>
      <c r="AL1101" s="0" t="s">
        <v>3648</v>
      </c>
      <c r="AO1101" s="0" t="n">
        <v>13</v>
      </c>
      <c r="AP1101" s="0" t="n">
        <v>0</v>
      </c>
      <c r="AS1101" s="4" t="n">
        <f aca="false">IF(ISBLANK(AG1101),"",AG1101/86400000 + DATE(1970,1,1))</f>
        <v>45804.0833333333</v>
      </c>
    </row>
    <row r="1102" customFormat="false" ht="92.75" hidden="false" customHeight="false" outlineLevel="0" collapsed="false">
      <c r="A1102" s="0" t="s">
        <v>8587</v>
      </c>
      <c r="B1102" s="0" t="s">
        <v>8588</v>
      </c>
      <c r="C1102" s="0" t="s">
        <v>264</v>
      </c>
      <c r="D1102" s="3" t="s">
        <v>8589</v>
      </c>
      <c r="E1102" s="2" t="n">
        <v>45740.5362725116</v>
      </c>
      <c r="F1102" s="2" t="n">
        <v>45792.3353692824</v>
      </c>
      <c r="G1102" s="0" t="s">
        <v>5050</v>
      </c>
      <c r="I1102" s="0" t="s">
        <v>79</v>
      </c>
      <c r="K1102" s="0" t="n">
        <v>0</v>
      </c>
      <c r="L1102" s="0" t="s">
        <v>8590</v>
      </c>
      <c r="M1102" s="0" t="s">
        <v>8591</v>
      </c>
      <c r="N1102" s="0" t="s">
        <v>8592</v>
      </c>
      <c r="S1102" s="0" t="s">
        <v>7089</v>
      </c>
      <c r="T1102" s="0" t="s">
        <v>8593</v>
      </c>
      <c r="U1102" s="0" t="s">
        <v>8565</v>
      </c>
      <c r="Y1102" s="0" t="s">
        <v>83</v>
      </c>
      <c r="Z1102" s="0" t="n">
        <v>2</v>
      </c>
      <c r="AC1102" s="0" t="s">
        <v>8565</v>
      </c>
      <c r="AE1102" s="0" t="s">
        <v>79</v>
      </c>
      <c r="AG1102" s="0" t="s">
        <v>8380</v>
      </c>
      <c r="AI1102" s="0" t="s">
        <v>189</v>
      </c>
      <c r="AJ1102" s="0" t="s">
        <v>5823</v>
      </c>
      <c r="AK1102" s="0" t="s">
        <v>4376</v>
      </c>
      <c r="AL1102" s="0" t="s">
        <v>8009</v>
      </c>
      <c r="AM1102" s="0" t="s">
        <v>8594</v>
      </c>
      <c r="AO1102" s="0" t="n">
        <v>13</v>
      </c>
      <c r="AP1102" s="0" t="n">
        <v>1</v>
      </c>
      <c r="AS1102" s="4" t="n">
        <f aca="false">IF(ISBLANK(AG1102),"",AG1102/86400000 + DATE(1970,1,1))</f>
        <v>45742.125</v>
      </c>
    </row>
    <row r="1103" customFormat="false" ht="69.85" hidden="false" customHeight="false" outlineLevel="0" collapsed="false">
      <c r="A1103" s="0" t="s">
        <v>8595</v>
      </c>
      <c r="B1103" s="0" t="s">
        <v>8596</v>
      </c>
      <c r="C1103" s="0" t="s">
        <v>264</v>
      </c>
      <c r="D1103" s="3" t="s">
        <v>8597</v>
      </c>
      <c r="E1103" s="2" t="n">
        <v>45740.5276978704</v>
      </c>
      <c r="F1103" s="2" t="n">
        <v>45796.2812781482</v>
      </c>
      <c r="G1103" s="0" t="s">
        <v>56</v>
      </c>
      <c r="I1103" s="0" t="s">
        <v>79</v>
      </c>
      <c r="K1103" s="0" t="n">
        <v>0</v>
      </c>
      <c r="L1103" s="0" t="s">
        <v>8598</v>
      </c>
      <c r="M1103" s="0" t="s">
        <v>8599</v>
      </c>
      <c r="N1103" s="0" t="s">
        <v>8600</v>
      </c>
      <c r="S1103" s="0" t="s">
        <v>8601</v>
      </c>
      <c r="T1103" s="0" t="s">
        <v>8602</v>
      </c>
      <c r="U1103" s="0" t="s">
        <v>8565</v>
      </c>
      <c r="Y1103" s="0" t="s">
        <v>83</v>
      </c>
      <c r="Z1103" s="0" t="n">
        <v>5</v>
      </c>
      <c r="AC1103" s="0" t="s">
        <v>7664</v>
      </c>
      <c r="AD1103" s="0" t="s">
        <v>8603</v>
      </c>
      <c r="AE1103" s="0" t="s">
        <v>79</v>
      </c>
      <c r="AG1103" s="0" t="s">
        <v>7305</v>
      </c>
      <c r="AH1103" s="0" t="s">
        <v>8604</v>
      </c>
      <c r="AI1103" s="0" t="s">
        <v>641</v>
      </c>
      <c r="AJ1103" s="0" t="s">
        <v>5689</v>
      </c>
      <c r="AK1103" s="0" t="s">
        <v>5825</v>
      </c>
      <c r="AL1103" s="0" t="s">
        <v>6450</v>
      </c>
      <c r="AO1103" s="0" t="n">
        <v>13</v>
      </c>
      <c r="AP1103" s="0" t="n">
        <v>0</v>
      </c>
      <c r="AS1103" s="4" t="n">
        <f aca="false">IF(ISBLANK(AG1103),"",AG1103/86400000 + DATE(1970,1,1))</f>
        <v>45757.0833333333</v>
      </c>
    </row>
    <row r="1104" customFormat="false" ht="58.4" hidden="false" customHeight="false" outlineLevel="0" collapsed="false">
      <c r="A1104" s="0" t="s">
        <v>8605</v>
      </c>
      <c r="B1104" s="0" t="s">
        <v>8606</v>
      </c>
      <c r="C1104" s="0" t="s">
        <v>264</v>
      </c>
      <c r="D1104" s="3" t="s">
        <v>8607</v>
      </c>
      <c r="E1104" s="2" t="n">
        <v>45740.4938344445</v>
      </c>
      <c r="F1104" s="2" t="n">
        <v>45756.3688859722</v>
      </c>
      <c r="G1104" s="0" t="s">
        <v>5050</v>
      </c>
      <c r="I1104" s="0" t="s">
        <v>79</v>
      </c>
      <c r="K1104" s="0" t="n">
        <v>0</v>
      </c>
      <c r="L1104" s="0" t="s">
        <v>8608</v>
      </c>
      <c r="M1104" s="0" t="s">
        <v>8609</v>
      </c>
      <c r="N1104" s="0" t="s">
        <v>8610</v>
      </c>
      <c r="S1104" s="0" t="s">
        <v>8611</v>
      </c>
      <c r="T1104" s="0" t="s">
        <v>8612</v>
      </c>
      <c r="U1104" s="0" t="s">
        <v>8565</v>
      </c>
      <c r="Y1104" s="0" t="s">
        <v>83</v>
      </c>
      <c r="Z1104" s="0" t="n">
        <v>5</v>
      </c>
      <c r="AC1104" s="0" t="s">
        <v>8565</v>
      </c>
      <c r="AD1104" s="0" t="s">
        <v>8613</v>
      </c>
      <c r="AE1104" s="0" t="s">
        <v>79</v>
      </c>
      <c r="AG1104" s="0" t="s">
        <v>7850</v>
      </c>
      <c r="AH1104" s="0" t="s">
        <v>8614</v>
      </c>
      <c r="AI1104" s="0" t="s">
        <v>450</v>
      </c>
      <c r="AO1104" s="0" t="n">
        <v>13</v>
      </c>
      <c r="AP1104" s="0" t="n">
        <v>0</v>
      </c>
      <c r="AS1104" s="4" t="n">
        <f aca="false">IF(ISBLANK(AG1104),"",AG1104/86400000 + DATE(1970,1,1))</f>
        <v>45748.0833333333</v>
      </c>
    </row>
    <row r="1105" customFormat="false" ht="127.1" hidden="false" customHeight="false" outlineLevel="0" collapsed="false">
      <c r="A1105" s="0" t="s">
        <v>8615</v>
      </c>
      <c r="B1105" s="0" t="s">
        <v>8616</v>
      </c>
      <c r="C1105" s="0" t="s">
        <v>264</v>
      </c>
      <c r="D1105" s="3" t="s">
        <v>8617</v>
      </c>
      <c r="E1105" s="2" t="n">
        <v>45740.4591690509</v>
      </c>
      <c r="F1105" s="2" t="n">
        <v>45769.5465196875</v>
      </c>
      <c r="G1105" s="0" t="s">
        <v>63</v>
      </c>
      <c r="I1105" s="0" t="s">
        <v>79</v>
      </c>
      <c r="K1105" s="0" t="n">
        <v>0</v>
      </c>
      <c r="L1105" s="0" t="s">
        <v>8618</v>
      </c>
      <c r="M1105" s="0" t="s">
        <v>8619</v>
      </c>
      <c r="N1105" s="0" t="s">
        <v>8620</v>
      </c>
      <c r="S1105" s="0" t="s">
        <v>8621</v>
      </c>
      <c r="Y1105" s="0" t="s">
        <v>83</v>
      </c>
      <c r="AC1105" s="0" t="s">
        <v>8565</v>
      </c>
      <c r="AD1105" s="0" t="s">
        <v>8622</v>
      </c>
      <c r="AG1105" s="0" t="s">
        <v>7405</v>
      </c>
      <c r="AH1105" s="0" t="s">
        <v>8623</v>
      </c>
      <c r="AI1105" s="0" t="s">
        <v>862</v>
      </c>
      <c r="AJ1105" s="0" t="s">
        <v>7083</v>
      </c>
      <c r="AK1105" s="0" t="s">
        <v>3225</v>
      </c>
      <c r="AL1105" s="0" t="s">
        <v>450</v>
      </c>
      <c r="AO1105" s="0" t="n">
        <v>13</v>
      </c>
      <c r="AP1105" s="0" t="n">
        <v>0</v>
      </c>
      <c r="AS1105" s="4" t="n">
        <f aca="false">IF(ISBLANK(AG1105),"",AG1105/86400000 + DATE(1970,1,1))</f>
        <v>45756.0833333333</v>
      </c>
    </row>
    <row r="1106" customFormat="false" ht="92.75" hidden="false" customHeight="false" outlineLevel="0" collapsed="false">
      <c r="A1106" s="0" t="s">
        <v>8624</v>
      </c>
      <c r="B1106" s="0" t="s">
        <v>8625</v>
      </c>
      <c r="C1106" s="0" t="s">
        <v>264</v>
      </c>
      <c r="D1106" s="3" t="s">
        <v>8626</v>
      </c>
      <c r="E1106" s="2" t="n">
        <v>45740.4135210069</v>
      </c>
      <c r="F1106" s="2" t="n">
        <v>45881.3387488657</v>
      </c>
      <c r="G1106" s="0" t="s">
        <v>106</v>
      </c>
      <c r="I1106" s="0" t="s">
        <v>79</v>
      </c>
      <c r="K1106" s="0" t="n">
        <v>0</v>
      </c>
      <c r="L1106" s="0" t="s">
        <v>8627</v>
      </c>
      <c r="M1106" s="0" t="s">
        <v>8628</v>
      </c>
      <c r="N1106" s="0" t="s">
        <v>8629</v>
      </c>
      <c r="S1106" s="0" t="s">
        <v>8630</v>
      </c>
      <c r="U1106" s="0" t="s">
        <v>8565</v>
      </c>
      <c r="Y1106" s="0" t="s">
        <v>83</v>
      </c>
      <c r="Z1106" s="0" t="n">
        <v>2</v>
      </c>
      <c r="AC1106" s="0" t="s">
        <v>8565</v>
      </c>
      <c r="AE1106" s="0" t="s">
        <v>79</v>
      </c>
      <c r="AG1106" s="0" t="s">
        <v>8380</v>
      </c>
      <c r="AI1106" s="0" t="s">
        <v>189</v>
      </c>
      <c r="AJ1106" s="0" t="s">
        <v>6874</v>
      </c>
      <c r="AK1106" s="0" t="s">
        <v>3717</v>
      </c>
      <c r="AL1106" s="0" t="s">
        <v>2933</v>
      </c>
      <c r="AM1106" s="0" t="s">
        <v>8631</v>
      </c>
      <c r="AO1106" s="0" t="n">
        <v>13</v>
      </c>
      <c r="AP1106" s="0" t="n">
        <v>0</v>
      </c>
      <c r="AS1106" s="4" t="n">
        <f aca="false">IF(ISBLANK(AG1106),"",AG1106/86400000 + DATE(1970,1,1))</f>
        <v>45742.125</v>
      </c>
    </row>
    <row r="1107" customFormat="false" ht="15" hidden="true" customHeight="false" outlineLevel="0" collapsed="false">
      <c r="A1107" s="0" t="s">
        <v>8632</v>
      </c>
      <c r="B1107" s="0" t="s">
        <v>8633</v>
      </c>
      <c r="C1107" s="0" t="s">
        <v>54</v>
      </c>
      <c r="E1107" s="2" t="n">
        <v>45740.3968022454</v>
      </c>
      <c r="F1107" s="2" t="n">
        <v>45760.0851705787</v>
      </c>
      <c r="G1107" s="0" t="s">
        <v>56</v>
      </c>
      <c r="K1107" s="0" t="n">
        <v>0</v>
      </c>
      <c r="L1107" s="0" t="s">
        <v>8634</v>
      </c>
      <c r="M1107" s="0" t="s">
        <v>8635</v>
      </c>
      <c r="N1107" s="0" t="s">
        <v>8636</v>
      </c>
      <c r="S1107" s="0" t="s">
        <v>8637</v>
      </c>
      <c r="T1107" s="0" t="s">
        <v>8638</v>
      </c>
      <c r="U1107" s="0" t="s">
        <v>8565</v>
      </c>
      <c r="Z1107" s="0" t="n">
        <v>2</v>
      </c>
      <c r="AC1107" s="0" t="s">
        <v>7273</v>
      </c>
      <c r="AE1107" s="0" t="s">
        <v>79</v>
      </c>
      <c r="AO1107" s="0" t="n">
        <v>4</v>
      </c>
    </row>
    <row r="1108" customFormat="false" ht="35.5" hidden="true" customHeight="false" outlineLevel="0" collapsed="false">
      <c r="A1108" s="0" t="s">
        <v>8639</v>
      </c>
      <c r="B1108" s="0" t="s">
        <v>8640</v>
      </c>
      <c r="C1108" s="0" t="s">
        <v>54</v>
      </c>
      <c r="D1108" s="3" t="s">
        <v>8641</v>
      </c>
      <c r="E1108" s="2" t="n">
        <v>45740.3807420602</v>
      </c>
      <c r="F1108" s="2" t="n">
        <v>45790.5049645255</v>
      </c>
      <c r="G1108" s="0" t="s">
        <v>63</v>
      </c>
      <c r="I1108" s="0" t="s">
        <v>79</v>
      </c>
      <c r="K1108" s="0" t="n">
        <v>0</v>
      </c>
      <c r="L1108" s="0" t="s">
        <v>8642</v>
      </c>
      <c r="M1108" s="0" t="s">
        <v>8643</v>
      </c>
      <c r="N1108" s="0" t="s">
        <v>8644</v>
      </c>
      <c r="S1108" s="0" t="s">
        <v>8645</v>
      </c>
      <c r="Y1108" s="0" t="s">
        <v>83</v>
      </c>
      <c r="AC1108" s="0" t="s">
        <v>8380</v>
      </c>
      <c r="AE1108" s="0" t="s">
        <v>79</v>
      </c>
      <c r="AG1108" s="0" t="s">
        <v>8380</v>
      </c>
      <c r="AI1108" s="0" t="s">
        <v>127</v>
      </c>
      <c r="AM1108" s="0" t="s">
        <v>8646</v>
      </c>
      <c r="AO1108" s="0" t="n">
        <v>6</v>
      </c>
    </row>
    <row r="1109" customFormat="false" ht="92.75" hidden="false" customHeight="false" outlineLevel="0" collapsed="false">
      <c r="A1109" s="0" t="s">
        <v>8647</v>
      </c>
      <c r="B1109" s="0" t="s">
        <v>8648</v>
      </c>
      <c r="C1109" s="0" t="s">
        <v>264</v>
      </c>
      <c r="D1109" s="3" t="s">
        <v>8649</v>
      </c>
      <c r="E1109" s="2" t="n">
        <v>45740.3735353472</v>
      </c>
      <c r="F1109" s="2" t="n">
        <v>45755.3794842824</v>
      </c>
      <c r="G1109" s="0" t="s">
        <v>5050</v>
      </c>
      <c r="I1109" s="0" t="s">
        <v>79</v>
      </c>
      <c r="K1109" s="0" t="n">
        <v>0</v>
      </c>
      <c r="L1109" s="0" t="s">
        <v>8650</v>
      </c>
      <c r="M1109" s="0" t="s">
        <v>8651</v>
      </c>
      <c r="N1109" s="0" t="s">
        <v>8652</v>
      </c>
      <c r="S1109" s="0" t="s">
        <v>8653</v>
      </c>
      <c r="U1109" s="0" t="s">
        <v>8565</v>
      </c>
      <c r="Y1109" s="0" t="s">
        <v>83</v>
      </c>
      <c r="Z1109" s="0" t="n">
        <v>1</v>
      </c>
      <c r="AC1109" s="0" t="s">
        <v>8565</v>
      </c>
      <c r="AD1109" s="0" t="s">
        <v>8654</v>
      </c>
      <c r="AE1109" s="0" t="s">
        <v>79</v>
      </c>
      <c r="AM1109" s="0" t="s">
        <v>8655</v>
      </c>
      <c r="AO1109" s="0" t="n">
        <v>13</v>
      </c>
      <c r="AP1109" s="0" t="n">
        <v>0</v>
      </c>
      <c r="AS1109" s="4" t="str">
        <f aca="false">IF(ISBLANK(AG1109),"",AG1109/86400000 + DATE(1970,1,1))</f>
        <v/>
      </c>
    </row>
    <row r="1110" customFormat="false" ht="15" hidden="true" customHeight="false" outlineLevel="0" collapsed="false">
      <c r="A1110" s="0" t="s">
        <v>8656</v>
      </c>
      <c r="B1110" s="0" t="s">
        <v>8657</v>
      </c>
      <c r="C1110" s="0" t="s">
        <v>54</v>
      </c>
      <c r="E1110" s="2" t="n">
        <v>45737.4875197685</v>
      </c>
      <c r="F1110" s="2" t="n">
        <v>45833.3134897222</v>
      </c>
      <c r="G1110" s="0" t="s">
        <v>5324</v>
      </c>
      <c r="K1110" s="0" t="n">
        <v>0</v>
      </c>
      <c r="L1110" s="0" t="s">
        <v>8658</v>
      </c>
      <c r="M1110" s="0" t="s">
        <v>8659</v>
      </c>
      <c r="N1110" s="0" t="s">
        <v>8660</v>
      </c>
      <c r="S1110" s="0" t="s">
        <v>8661</v>
      </c>
      <c r="U1110" s="0" t="s">
        <v>8662</v>
      </c>
      <c r="Z1110" s="0" t="n">
        <v>2</v>
      </c>
      <c r="AC1110" s="0" t="s">
        <v>8662</v>
      </c>
      <c r="AE1110" s="0" t="s">
        <v>79</v>
      </c>
      <c r="AO1110" s="0" t="n">
        <v>4</v>
      </c>
    </row>
    <row r="1111" customFormat="false" ht="115.65" hidden="false" customHeight="false" outlineLevel="0" collapsed="false">
      <c r="A1111" s="0" t="s">
        <v>8663</v>
      </c>
      <c r="B1111" s="0" t="s">
        <v>8664</v>
      </c>
      <c r="C1111" s="0" t="s">
        <v>264</v>
      </c>
      <c r="D1111" s="3" t="s">
        <v>8665</v>
      </c>
      <c r="E1111" s="2" t="n">
        <v>45737.4558169907</v>
      </c>
      <c r="F1111" s="2" t="n">
        <v>45782.3393198032</v>
      </c>
      <c r="G1111" s="0" t="s">
        <v>56</v>
      </c>
      <c r="I1111" s="0" t="s">
        <v>79</v>
      </c>
      <c r="K1111" s="0" t="n">
        <v>0</v>
      </c>
      <c r="L1111" s="0" t="s">
        <v>8666</v>
      </c>
      <c r="M1111" s="0" t="s">
        <v>8667</v>
      </c>
      <c r="N1111" s="0" t="s">
        <v>8668</v>
      </c>
      <c r="S1111" s="0" t="s">
        <v>8669</v>
      </c>
      <c r="T1111" s="0" t="s">
        <v>8670</v>
      </c>
      <c r="U1111" s="0" t="s">
        <v>8662</v>
      </c>
      <c r="Y1111" s="0" t="s">
        <v>83</v>
      </c>
      <c r="Z1111" s="0" t="n">
        <v>2</v>
      </c>
      <c r="AC1111" s="0" t="s">
        <v>8662</v>
      </c>
      <c r="AD1111" s="0" t="s">
        <v>8671</v>
      </c>
      <c r="AE1111" s="0" t="s">
        <v>79</v>
      </c>
      <c r="AG1111" s="0" t="s">
        <v>8235</v>
      </c>
      <c r="AI1111" s="0" t="s">
        <v>871</v>
      </c>
      <c r="AJ1111" s="0" t="s">
        <v>6625</v>
      </c>
      <c r="AK1111" s="0" t="s">
        <v>5825</v>
      </c>
      <c r="AL1111" s="0" t="s">
        <v>3857</v>
      </c>
      <c r="AM1111" s="0" t="s">
        <v>8672</v>
      </c>
      <c r="AO1111" s="0" t="n">
        <v>13</v>
      </c>
      <c r="AP1111" s="0" t="n">
        <v>0</v>
      </c>
      <c r="AQ1111" s="0" t="s">
        <v>79</v>
      </c>
      <c r="AS1111" s="4" t="n">
        <f aca="false">IF(ISBLANK(AG1111),"",AG1111/86400000 + DATE(1970,1,1))</f>
        <v>45744.125</v>
      </c>
    </row>
    <row r="1112" customFormat="false" ht="58.4" hidden="false" customHeight="false" outlineLevel="0" collapsed="false">
      <c r="A1112" s="0" t="s">
        <v>8673</v>
      </c>
      <c r="B1112" s="0" t="s">
        <v>8674</v>
      </c>
      <c r="C1112" s="0" t="s">
        <v>264</v>
      </c>
      <c r="D1112" s="3" t="s">
        <v>8675</v>
      </c>
      <c r="E1112" s="2" t="n">
        <v>45737.4180587153</v>
      </c>
      <c r="F1112" s="2" t="n">
        <v>45826.2767265741</v>
      </c>
      <c r="G1112" s="0" t="s">
        <v>63</v>
      </c>
      <c r="I1112" s="0" t="s">
        <v>79</v>
      </c>
      <c r="K1112" s="0" t="n">
        <v>0</v>
      </c>
      <c r="L1112" s="0" t="s">
        <v>8676</v>
      </c>
      <c r="M1112" s="0" t="s">
        <v>8677</v>
      </c>
      <c r="N1112" s="0" t="s">
        <v>8678</v>
      </c>
      <c r="S1112" s="0" t="s">
        <v>8679</v>
      </c>
      <c r="Y1112" s="0" t="s">
        <v>83</v>
      </c>
      <c r="AC1112" s="0" t="s">
        <v>8565</v>
      </c>
      <c r="AD1112" s="0" t="s">
        <v>8680</v>
      </c>
      <c r="AE1112" s="0" t="s">
        <v>79</v>
      </c>
      <c r="AM1112" s="0" t="s">
        <v>8681</v>
      </c>
      <c r="AO1112" s="0" t="n">
        <v>13</v>
      </c>
      <c r="AP1112" s="0" t="n">
        <v>0</v>
      </c>
      <c r="AQ1112" s="0" t="s">
        <v>79</v>
      </c>
      <c r="AS1112" s="4" t="str">
        <f aca="false">IF(ISBLANK(AG1112),"",AG1112/86400000 + DATE(1970,1,1))</f>
        <v/>
      </c>
    </row>
    <row r="1113" customFormat="false" ht="92.75" hidden="false" customHeight="false" outlineLevel="0" collapsed="false">
      <c r="A1113" s="0" t="s">
        <v>8682</v>
      </c>
      <c r="B1113" s="0" t="s">
        <v>8683</v>
      </c>
      <c r="C1113" s="0" t="s">
        <v>264</v>
      </c>
      <c r="D1113" s="3" t="s">
        <v>8684</v>
      </c>
      <c r="E1113" s="2" t="n">
        <v>45737.4055118403</v>
      </c>
      <c r="F1113" s="2" t="n">
        <v>45775.4539838426</v>
      </c>
      <c r="G1113" s="0" t="s">
        <v>3508</v>
      </c>
      <c r="I1113" s="0" t="s">
        <v>79</v>
      </c>
      <c r="K1113" s="0" t="n">
        <v>2</v>
      </c>
      <c r="L1113" s="0" t="s">
        <v>8685</v>
      </c>
      <c r="M1113" s="0" t="s">
        <v>8686</v>
      </c>
      <c r="N1113" s="0" t="s">
        <v>8687</v>
      </c>
      <c r="S1113" s="0" t="s">
        <v>8688</v>
      </c>
      <c r="Y1113" s="0" t="s">
        <v>83</v>
      </c>
      <c r="AC1113" s="0" t="s">
        <v>8662</v>
      </c>
      <c r="AM1113" s="0" t="s">
        <v>8689</v>
      </c>
      <c r="AO1113" s="0" t="n">
        <v>13</v>
      </c>
      <c r="AP1113" s="0" t="n">
        <v>0</v>
      </c>
      <c r="AS1113" s="4" t="str">
        <f aca="false">IF(ISBLANK(AG1113),"",AG1113/86400000 + DATE(1970,1,1))</f>
        <v/>
      </c>
    </row>
    <row r="1114" customFormat="false" ht="15" hidden="true" customHeight="false" outlineLevel="0" collapsed="false">
      <c r="A1114" s="0" t="s">
        <v>8690</v>
      </c>
      <c r="B1114" s="0" t="s">
        <v>8691</v>
      </c>
      <c r="C1114" s="0" t="s">
        <v>54</v>
      </c>
      <c r="E1114" s="2" t="n">
        <v>45737.3657068519</v>
      </c>
      <c r="F1114" s="2" t="n">
        <v>45820.2730766782</v>
      </c>
      <c r="G1114" s="0" t="s">
        <v>5050</v>
      </c>
      <c r="K1114" s="0" t="n">
        <v>0</v>
      </c>
      <c r="L1114" s="0" t="s">
        <v>8692</v>
      </c>
      <c r="M1114" s="0" t="s">
        <v>8693</v>
      </c>
      <c r="N1114" s="0" t="s">
        <v>8694</v>
      </c>
      <c r="S1114" s="0" t="s">
        <v>8695</v>
      </c>
      <c r="T1114" s="0" t="s">
        <v>8696</v>
      </c>
      <c r="U1114" s="0" t="s">
        <v>8662</v>
      </c>
      <c r="Z1114" s="0" t="n">
        <v>1</v>
      </c>
      <c r="AC1114" s="0" t="s">
        <v>8662</v>
      </c>
      <c r="AE1114" s="0" t="s">
        <v>79</v>
      </c>
      <c r="AO1114" s="0" t="n">
        <v>4</v>
      </c>
    </row>
    <row r="1115" customFormat="false" ht="15" hidden="true" customHeight="false" outlineLevel="0" collapsed="false">
      <c r="A1115" s="0" t="s">
        <v>8697</v>
      </c>
      <c r="B1115" s="0" t="s">
        <v>178</v>
      </c>
      <c r="C1115" s="0" t="s">
        <v>54</v>
      </c>
      <c r="E1115" s="2" t="n">
        <v>45737.3578528588</v>
      </c>
      <c r="F1115" s="2" t="n">
        <v>45765.3093993519</v>
      </c>
      <c r="I1115" s="0" t="s">
        <v>79</v>
      </c>
      <c r="M1115" s="0" t="s">
        <v>8698</v>
      </c>
      <c r="Y1115" s="0" t="s">
        <v>83</v>
      </c>
      <c r="AG1115" s="0" t="s">
        <v>8235</v>
      </c>
      <c r="AO1115" s="0" t="n">
        <v>6</v>
      </c>
    </row>
    <row r="1116" customFormat="false" ht="115.65" hidden="true" customHeight="false" outlineLevel="0" collapsed="false">
      <c r="A1116" s="0" t="s">
        <v>8699</v>
      </c>
      <c r="B1116" s="0" t="s">
        <v>8700</v>
      </c>
      <c r="C1116" s="0" t="s">
        <v>54</v>
      </c>
      <c r="D1116" s="3" t="s">
        <v>8701</v>
      </c>
      <c r="E1116" s="2" t="n">
        <v>45737.2928790046</v>
      </c>
      <c r="F1116" s="2" t="n">
        <v>45881.4690955208</v>
      </c>
      <c r="G1116" s="0" t="s">
        <v>63</v>
      </c>
      <c r="I1116" s="0" t="s">
        <v>79</v>
      </c>
      <c r="K1116" s="0" t="n">
        <v>0</v>
      </c>
      <c r="L1116" s="0" t="s">
        <v>8702</v>
      </c>
      <c r="M1116" s="0" t="s">
        <v>8703</v>
      </c>
      <c r="N1116" s="0" t="s">
        <v>8704</v>
      </c>
      <c r="S1116" s="0" t="s">
        <v>8705</v>
      </c>
      <c r="Y1116" s="0" t="s">
        <v>83</v>
      </c>
      <c r="AC1116" s="0" t="s">
        <v>8662</v>
      </c>
      <c r="AE1116" s="0" t="s">
        <v>79</v>
      </c>
      <c r="AM1116" s="0" t="s">
        <v>8706</v>
      </c>
      <c r="AO1116" s="0" t="n">
        <v>6</v>
      </c>
    </row>
    <row r="1117" customFormat="false" ht="127.1" hidden="false" customHeight="false" outlineLevel="0" collapsed="false">
      <c r="A1117" s="0" t="s">
        <v>8707</v>
      </c>
      <c r="B1117" s="0" t="s">
        <v>8708</v>
      </c>
      <c r="C1117" s="0" t="s">
        <v>264</v>
      </c>
      <c r="D1117" s="3" t="s">
        <v>8709</v>
      </c>
      <c r="E1117" s="2" t="n">
        <v>45736.60810375</v>
      </c>
      <c r="F1117" s="2" t="n">
        <v>45841.2884084259</v>
      </c>
      <c r="G1117" s="0" t="s">
        <v>56</v>
      </c>
      <c r="I1117" s="0" t="s">
        <v>79</v>
      </c>
      <c r="K1117" s="0" t="n">
        <v>0</v>
      </c>
      <c r="L1117" s="0" t="s">
        <v>8710</v>
      </c>
      <c r="M1117" s="0" t="s">
        <v>8711</v>
      </c>
      <c r="N1117" s="0" t="s">
        <v>8712</v>
      </c>
      <c r="S1117" s="0" t="s">
        <v>8713</v>
      </c>
      <c r="T1117" s="0" t="s">
        <v>8714</v>
      </c>
      <c r="U1117" s="0" t="s">
        <v>8715</v>
      </c>
      <c r="Y1117" s="0" t="s">
        <v>83</v>
      </c>
      <c r="Z1117" s="0" t="n">
        <v>2</v>
      </c>
      <c r="AC1117" s="0" t="s">
        <v>8715</v>
      </c>
      <c r="AE1117" s="0" t="s">
        <v>79</v>
      </c>
      <c r="AG1117" s="0" t="s">
        <v>7405</v>
      </c>
      <c r="AH1117" s="0" t="s">
        <v>8716</v>
      </c>
      <c r="AI1117" s="0" t="s">
        <v>2588</v>
      </c>
      <c r="AJ1117" s="0" t="s">
        <v>4169</v>
      </c>
      <c r="AK1117" s="0" t="s">
        <v>7959</v>
      </c>
      <c r="AL1117" s="0" t="s">
        <v>8094</v>
      </c>
      <c r="AO1117" s="0" t="n">
        <v>13</v>
      </c>
      <c r="AP1117" s="0" t="n">
        <v>0</v>
      </c>
      <c r="AS1117" s="4" t="n">
        <f aca="false">IF(ISBLANK(AG1117),"",AG1117/86400000 + DATE(1970,1,1))</f>
        <v>45756.0833333333</v>
      </c>
    </row>
    <row r="1118" customFormat="false" ht="58.4" hidden="false" customHeight="false" outlineLevel="0" collapsed="false">
      <c r="A1118" s="0" t="s">
        <v>8717</v>
      </c>
      <c r="B1118" s="0" t="s">
        <v>8718</v>
      </c>
      <c r="C1118" s="0" t="s">
        <v>264</v>
      </c>
      <c r="D1118" s="3" t="s">
        <v>8719</v>
      </c>
      <c r="E1118" s="2" t="n">
        <v>45736.5972656829</v>
      </c>
      <c r="F1118" s="2" t="n">
        <v>45756.328069838</v>
      </c>
      <c r="G1118" s="0" t="s">
        <v>63</v>
      </c>
      <c r="I1118" s="0" t="s">
        <v>79</v>
      </c>
      <c r="K1118" s="0" t="n">
        <v>0</v>
      </c>
      <c r="L1118" s="0" t="s">
        <v>8720</v>
      </c>
      <c r="M1118" s="0" t="s">
        <v>8721</v>
      </c>
      <c r="N1118" s="0" t="s">
        <v>8722</v>
      </c>
      <c r="S1118" s="0" t="s">
        <v>8723</v>
      </c>
      <c r="Y1118" s="0" t="s">
        <v>83</v>
      </c>
      <c r="AC1118" s="0" t="s">
        <v>8715</v>
      </c>
      <c r="AE1118" s="0" t="s">
        <v>79</v>
      </c>
      <c r="AG1118" s="0" t="s">
        <v>8279</v>
      </c>
      <c r="AI1118" s="0" t="s">
        <v>871</v>
      </c>
      <c r="AM1118" s="0" t="s">
        <v>8724</v>
      </c>
      <c r="AO1118" s="0" t="n">
        <v>13</v>
      </c>
      <c r="AP1118" s="0" t="n">
        <v>0</v>
      </c>
      <c r="AS1118" s="4" t="n">
        <f aca="false">IF(ISBLANK(AG1118),"",AG1118/86400000 + DATE(1970,1,1))</f>
        <v>45743.125</v>
      </c>
    </row>
    <row r="1119" customFormat="false" ht="15" hidden="true" customHeight="false" outlineLevel="0" collapsed="false">
      <c r="A1119" s="0" t="s">
        <v>8725</v>
      </c>
      <c r="B1119" s="0" t="s">
        <v>8726</v>
      </c>
      <c r="C1119" s="0" t="s">
        <v>54</v>
      </c>
      <c r="E1119" s="2" t="n">
        <v>45736.5718661458</v>
      </c>
      <c r="F1119" s="2" t="n">
        <v>45747.5454456829</v>
      </c>
      <c r="G1119" s="0" t="s">
        <v>63</v>
      </c>
      <c r="K1119" s="0" t="n">
        <v>0</v>
      </c>
      <c r="L1119" s="0" t="s">
        <v>8727</v>
      </c>
      <c r="M1119" s="0" t="s">
        <v>8728</v>
      </c>
      <c r="N1119" s="0" t="s">
        <v>8729</v>
      </c>
      <c r="S1119" s="0" t="s">
        <v>8730</v>
      </c>
      <c r="AC1119" s="0" t="s">
        <v>8715</v>
      </c>
      <c r="AE1119" s="0" t="s">
        <v>79</v>
      </c>
      <c r="AO1119" s="0" t="n">
        <v>4</v>
      </c>
    </row>
    <row r="1120" customFormat="false" ht="92.75" hidden="false" customHeight="false" outlineLevel="0" collapsed="false">
      <c r="A1120" s="0" t="s">
        <v>8731</v>
      </c>
      <c r="B1120" s="0" t="s">
        <v>8732</v>
      </c>
      <c r="C1120" s="0" t="s">
        <v>264</v>
      </c>
      <c r="D1120" s="3" t="s">
        <v>8733</v>
      </c>
      <c r="E1120" s="2" t="n">
        <v>45736.5591263657</v>
      </c>
      <c r="F1120" s="2" t="n">
        <v>45764.5474854398</v>
      </c>
      <c r="G1120" s="0" t="s">
        <v>5050</v>
      </c>
      <c r="I1120" s="0" t="s">
        <v>79</v>
      </c>
      <c r="K1120" s="0" t="n">
        <v>0</v>
      </c>
      <c r="L1120" s="0" t="s">
        <v>8734</v>
      </c>
      <c r="M1120" s="0" t="s">
        <v>8735</v>
      </c>
      <c r="N1120" s="0" t="s">
        <v>8736</v>
      </c>
      <c r="S1120" s="0" t="s">
        <v>8737</v>
      </c>
      <c r="U1120" s="0" t="s">
        <v>8715</v>
      </c>
      <c r="Y1120" s="0" t="s">
        <v>83</v>
      </c>
      <c r="Z1120" s="0" t="n">
        <v>2</v>
      </c>
      <c r="AC1120" s="0" t="s">
        <v>8715</v>
      </c>
      <c r="AD1120" s="0" t="s">
        <v>8738</v>
      </c>
      <c r="AE1120" s="0" t="s">
        <v>79</v>
      </c>
      <c r="AG1120" s="0" t="s">
        <v>7933</v>
      </c>
      <c r="AI1120" s="0" t="s">
        <v>604</v>
      </c>
      <c r="AJ1120" s="0" t="s">
        <v>7083</v>
      </c>
      <c r="AK1120" s="0" t="s">
        <v>2275</v>
      </c>
      <c r="AL1120" s="0" t="s">
        <v>2597</v>
      </c>
      <c r="AM1120" s="0" t="s">
        <v>8739</v>
      </c>
      <c r="AO1120" s="0" t="n">
        <v>13</v>
      </c>
      <c r="AP1120" s="0" t="n">
        <v>0</v>
      </c>
      <c r="AS1120" s="4" t="n">
        <f aca="false">IF(ISBLANK(AG1120),"",AG1120/86400000 + DATE(1970,1,1))</f>
        <v>45747.0833333333</v>
      </c>
    </row>
    <row r="1121" customFormat="false" ht="92.75" hidden="false" customHeight="false" outlineLevel="0" collapsed="false">
      <c r="A1121" s="0" t="s">
        <v>8740</v>
      </c>
      <c r="B1121" s="0" t="s">
        <v>8741</v>
      </c>
      <c r="C1121" s="0" t="s">
        <v>264</v>
      </c>
      <c r="D1121" s="3" t="s">
        <v>8742</v>
      </c>
      <c r="E1121" s="2" t="n">
        <v>45736.5463126157</v>
      </c>
      <c r="F1121" s="2" t="n">
        <v>45796.3352479977</v>
      </c>
      <c r="G1121" s="0" t="s">
        <v>56</v>
      </c>
      <c r="I1121" s="0" t="s">
        <v>79</v>
      </c>
      <c r="K1121" s="0" t="n">
        <v>0</v>
      </c>
      <c r="L1121" s="0" t="s">
        <v>8743</v>
      </c>
      <c r="M1121" s="0" t="s">
        <v>8744</v>
      </c>
      <c r="N1121" s="0" t="s">
        <v>8745</v>
      </c>
      <c r="S1121" s="0" t="s">
        <v>8746</v>
      </c>
      <c r="T1121" s="0" t="s">
        <v>8747</v>
      </c>
      <c r="U1121" s="0" t="s">
        <v>8715</v>
      </c>
      <c r="Y1121" s="0" t="s">
        <v>83</v>
      </c>
      <c r="Z1121" s="0" t="n">
        <v>2</v>
      </c>
      <c r="AC1121" s="0" t="s">
        <v>8715</v>
      </c>
      <c r="AD1121" s="0" t="s">
        <v>8748</v>
      </c>
      <c r="AE1121" s="0" t="s">
        <v>79</v>
      </c>
      <c r="AG1121" s="0" t="s">
        <v>8485</v>
      </c>
      <c r="AI1121" s="0" t="s">
        <v>272</v>
      </c>
      <c r="AJ1121" s="0" t="s">
        <v>5689</v>
      </c>
      <c r="AK1121" s="0" t="s">
        <v>6545</v>
      </c>
      <c r="AL1121" s="0" t="s">
        <v>5442</v>
      </c>
      <c r="AM1121" s="0" t="s">
        <v>8749</v>
      </c>
      <c r="AO1121" s="0" t="n">
        <v>13</v>
      </c>
      <c r="AP1121" s="0" t="n">
        <v>0</v>
      </c>
      <c r="AS1121" s="4" t="n">
        <f aca="false">IF(ISBLANK(AG1121),"",AG1121/86400000 + DATE(1970,1,1))</f>
        <v>45741.125</v>
      </c>
    </row>
    <row r="1122" customFormat="false" ht="15" hidden="true" customHeight="false" outlineLevel="0" collapsed="false">
      <c r="A1122" s="0" t="s">
        <v>8750</v>
      </c>
      <c r="B1122" s="0" t="s">
        <v>8751</v>
      </c>
      <c r="C1122" s="0" t="s">
        <v>54</v>
      </c>
      <c r="E1122" s="2" t="n">
        <v>45736.5055593634</v>
      </c>
      <c r="F1122" s="2" t="n">
        <v>45747.5495514468</v>
      </c>
      <c r="G1122" s="0" t="s">
        <v>63</v>
      </c>
      <c r="K1122" s="0" t="n">
        <v>0</v>
      </c>
      <c r="L1122" s="0" t="s">
        <v>8752</v>
      </c>
      <c r="M1122" s="0" t="s">
        <v>8753</v>
      </c>
      <c r="N1122" s="0" t="s">
        <v>8754</v>
      </c>
      <c r="S1122" s="0" t="s">
        <v>8755</v>
      </c>
      <c r="AC1122" s="0" t="s">
        <v>8715</v>
      </c>
      <c r="AE1122" s="0" t="s">
        <v>79</v>
      </c>
      <c r="AO1122" s="0" t="n">
        <v>4</v>
      </c>
    </row>
    <row r="1123" customFormat="false" ht="127.1" hidden="false" customHeight="false" outlineLevel="0" collapsed="false">
      <c r="A1123" s="0" t="s">
        <v>8756</v>
      </c>
      <c r="B1123" s="0" t="s">
        <v>8757</v>
      </c>
      <c r="C1123" s="0" t="s">
        <v>264</v>
      </c>
      <c r="D1123" s="3" t="s">
        <v>8758</v>
      </c>
      <c r="E1123" s="2" t="n">
        <v>45736.4999560417</v>
      </c>
      <c r="F1123" s="2" t="n">
        <v>45771.3964078357</v>
      </c>
      <c r="G1123" s="0" t="s">
        <v>5050</v>
      </c>
      <c r="I1123" s="0" t="s">
        <v>79</v>
      </c>
      <c r="K1123" s="0" t="n">
        <v>0</v>
      </c>
      <c r="L1123" s="0" t="s">
        <v>8759</v>
      </c>
      <c r="M1123" s="0" t="s">
        <v>8760</v>
      </c>
      <c r="N1123" s="0" t="s">
        <v>8761</v>
      </c>
      <c r="S1123" s="0" t="s">
        <v>8762</v>
      </c>
      <c r="T1123" s="0" t="s">
        <v>8763</v>
      </c>
      <c r="U1123" s="0" t="s">
        <v>8715</v>
      </c>
      <c r="Y1123" s="0" t="s">
        <v>83</v>
      </c>
      <c r="Z1123" s="0" t="n">
        <v>8</v>
      </c>
      <c r="AC1123" s="0" t="s">
        <v>8715</v>
      </c>
      <c r="AD1123" s="0" t="s">
        <v>8764</v>
      </c>
      <c r="AE1123" s="0" t="s">
        <v>79</v>
      </c>
      <c r="AJ1123" s="0" t="s">
        <v>7083</v>
      </c>
      <c r="AK1123" s="0" t="s">
        <v>2275</v>
      </c>
      <c r="AM1123" s="0" t="s">
        <v>8765</v>
      </c>
      <c r="AO1123" s="0" t="n">
        <v>13</v>
      </c>
      <c r="AP1123" s="0" t="n">
        <v>0</v>
      </c>
      <c r="AS1123" s="4" t="str">
        <f aca="false">IF(ISBLANK(AG1123),"",AG1123/86400000 + DATE(1970,1,1))</f>
        <v/>
      </c>
    </row>
    <row r="1124" customFormat="false" ht="15" hidden="true" customHeight="false" outlineLevel="0" collapsed="false">
      <c r="A1124" s="0" t="s">
        <v>8766</v>
      </c>
      <c r="B1124" s="0" t="s">
        <v>8767</v>
      </c>
      <c r="C1124" s="0" t="s">
        <v>54</v>
      </c>
      <c r="E1124" s="2" t="n">
        <v>45736.4814528357</v>
      </c>
      <c r="F1124" s="2" t="n">
        <v>45803.3594096065</v>
      </c>
      <c r="G1124" s="0" t="s">
        <v>56</v>
      </c>
      <c r="I1124" s="0" t="s">
        <v>79</v>
      </c>
      <c r="K1124" s="0" t="n">
        <v>0</v>
      </c>
      <c r="L1124" s="0" t="s">
        <v>8768</v>
      </c>
      <c r="M1124" s="0" t="s">
        <v>8769</v>
      </c>
      <c r="N1124" s="0" t="s">
        <v>8770</v>
      </c>
      <c r="S1124" s="0" t="s">
        <v>8771</v>
      </c>
      <c r="T1124" s="0" t="s">
        <v>8772</v>
      </c>
      <c r="U1124" s="0" t="s">
        <v>8715</v>
      </c>
      <c r="Y1124" s="0" t="s">
        <v>83</v>
      </c>
      <c r="Z1124" s="0" t="n">
        <v>2</v>
      </c>
      <c r="AC1124" s="0" t="s">
        <v>8715</v>
      </c>
      <c r="AE1124" s="0" t="s">
        <v>79</v>
      </c>
      <c r="AG1124" s="0" t="s">
        <v>8279</v>
      </c>
      <c r="AI1124" s="0" t="s">
        <v>871</v>
      </c>
      <c r="AM1124" s="0" t="s">
        <v>8773</v>
      </c>
      <c r="AO1124" s="0" t="n">
        <v>6</v>
      </c>
    </row>
    <row r="1125" customFormat="false" ht="15" hidden="true" customHeight="false" outlineLevel="0" collapsed="false">
      <c r="A1125" s="0" t="s">
        <v>8774</v>
      </c>
      <c r="B1125" s="0" t="s">
        <v>8775</v>
      </c>
      <c r="C1125" s="0" t="s">
        <v>54</v>
      </c>
      <c r="E1125" s="2" t="n">
        <v>45736.4669032523</v>
      </c>
      <c r="F1125" s="2" t="n">
        <v>45876.3625362963</v>
      </c>
      <c r="G1125" s="0" t="s">
        <v>5050</v>
      </c>
      <c r="K1125" s="0" t="n">
        <v>0</v>
      </c>
      <c r="L1125" s="0" t="s">
        <v>8776</v>
      </c>
      <c r="M1125" s="0" t="s">
        <v>8777</v>
      </c>
      <c r="N1125" s="0" t="s">
        <v>8778</v>
      </c>
      <c r="S1125" s="0" t="s">
        <v>8779</v>
      </c>
      <c r="T1125" s="0" t="s">
        <v>8780</v>
      </c>
      <c r="U1125" s="0" t="s">
        <v>8715</v>
      </c>
      <c r="Z1125" s="0" t="n">
        <v>2</v>
      </c>
      <c r="AC1125" s="0" t="s">
        <v>8715</v>
      </c>
      <c r="AO1125" s="0" t="n">
        <v>4</v>
      </c>
    </row>
    <row r="1126" customFormat="false" ht="127.1" hidden="false" customHeight="false" outlineLevel="0" collapsed="false">
      <c r="A1126" s="0" t="s">
        <v>8781</v>
      </c>
      <c r="B1126" s="0" t="s">
        <v>8782</v>
      </c>
      <c r="C1126" s="0" t="s">
        <v>264</v>
      </c>
      <c r="D1126" s="3" t="s">
        <v>8783</v>
      </c>
      <c r="E1126" s="2" t="n">
        <v>45736.4585534028</v>
      </c>
      <c r="F1126" s="2" t="n">
        <v>45792.3362457176</v>
      </c>
      <c r="G1126" s="0" t="s">
        <v>63</v>
      </c>
      <c r="I1126" s="0" t="s">
        <v>79</v>
      </c>
      <c r="K1126" s="0" t="n">
        <v>0</v>
      </c>
      <c r="L1126" s="0" t="s">
        <v>8784</v>
      </c>
      <c r="M1126" s="0" t="s">
        <v>8785</v>
      </c>
      <c r="N1126" s="0" t="s">
        <v>8786</v>
      </c>
      <c r="S1126" s="0" t="s">
        <v>8787</v>
      </c>
      <c r="Y1126" s="0" t="s">
        <v>83</v>
      </c>
      <c r="AC1126" s="0" t="s">
        <v>8715</v>
      </c>
      <c r="AE1126" s="0" t="s">
        <v>79</v>
      </c>
      <c r="AG1126" s="0" t="s">
        <v>7933</v>
      </c>
      <c r="AI1126" s="0" t="s">
        <v>604</v>
      </c>
      <c r="AJ1126" s="0" t="s">
        <v>5823</v>
      </c>
      <c r="AK1126" s="0" t="s">
        <v>6248</v>
      </c>
      <c r="AL1126" s="0" t="s">
        <v>5825</v>
      </c>
      <c r="AM1126" s="0" t="s">
        <v>8788</v>
      </c>
      <c r="AO1126" s="0" t="n">
        <v>13</v>
      </c>
      <c r="AP1126" s="0" t="n">
        <v>0</v>
      </c>
      <c r="AS1126" s="4" t="n">
        <f aca="false">IF(ISBLANK(AG1126),"",AG1126/86400000 + DATE(1970,1,1))</f>
        <v>45747.0833333333</v>
      </c>
    </row>
    <row r="1127" customFormat="false" ht="15" hidden="true" customHeight="false" outlineLevel="0" collapsed="false">
      <c r="A1127" s="0" t="s">
        <v>8789</v>
      </c>
      <c r="B1127" s="0" t="s">
        <v>8790</v>
      </c>
      <c r="C1127" s="0" t="s">
        <v>54</v>
      </c>
      <c r="E1127" s="2" t="n">
        <v>45736.4021361458</v>
      </c>
      <c r="F1127" s="2" t="n">
        <v>45765.0843721181</v>
      </c>
      <c r="G1127" s="0" t="s">
        <v>63</v>
      </c>
      <c r="K1127" s="0" t="n">
        <v>0</v>
      </c>
      <c r="L1127" s="0" t="s">
        <v>8791</v>
      </c>
      <c r="M1127" s="0" t="s">
        <v>8792</v>
      </c>
      <c r="N1127" s="0" t="s">
        <v>8793</v>
      </c>
      <c r="S1127" s="0" t="s">
        <v>8794</v>
      </c>
      <c r="AC1127" s="0" t="s">
        <v>7082</v>
      </c>
      <c r="AE1127" s="0" t="s">
        <v>79</v>
      </c>
      <c r="AO1127" s="0" t="n">
        <v>4</v>
      </c>
    </row>
    <row r="1128" customFormat="false" ht="58.4" hidden="false" customHeight="false" outlineLevel="0" collapsed="false">
      <c r="A1128" s="0" t="s">
        <v>8795</v>
      </c>
      <c r="B1128" s="0" t="s">
        <v>8796</v>
      </c>
      <c r="C1128" s="0" t="s">
        <v>264</v>
      </c>
      <c r="D1128" s="3" t="s">
        <v>8797</v>
      </c>
      <c r="E1128" s="2" t="n">
        <v>45735.6159064468</v>
      </c>
      <c r="F1128" s="2" t="n">
        <v>45792.3363771644</v>
      </c>
      <c r="G1128" s="0" t="s">
        <v>63</v>
      </c>
      <c r="I1128" s="0" t="s">
        <v>79</v>
      </c>
      <c r="K1128" s="0" t="n">
        <v>0</v>
      </c>
      <c r="L1128" s="0" t="s">
        <v>8798</v>
      </c>
      <c r="M1128" s="0" t="s">
        <v>8799</v>
      </c>
      <c r="N1128" s="0" t="s">
        <v>8800</v>
      </c>
      <c r="S1128" s="0" t="s">
        <v>8705</v>
      </c>
      <c r="Y1128" s="0" t="s">
        <v>83</v>
      </c>
      <c r="AC1128" s="0" t="s">
        <v>8801</v>
      </c>
      <c r="AE1128" s="0" t="s">
        <v>79</v>
      </c>
      <c r="AJ1128" s="0" t="s">
        <v>5823</v>
      </c>
      <c r="AK1128" s="0" t="s">
        <v>4765</v>
      </c>
      <c r="AM1128" s="0" t="s">
        <v>8802</v>
      </c>
      <c r="AO1128" s="0" t="n">
        <v>13</v>
      </c>
      <c r="AP1128" s="0" t="n">
        <v>0</v>
      </c>
      <c r="AS1128" s="4" t="str">
        <f aca="false">IF(ISBLANK(AG1128),"",AG1128/86400000 + DATE(1970,1,1))</f>
        <v/>
      </c>
    </row>
    <row r="1129" customFormat="false" ht="15" hidden="true" customHeight="false" outlineLevel="0" collapsed="false">
      <c r="A1129" s="0" t="s">
        <v>8803</v>
      </c>
      <c r="B1129" s="0" t="s">
        <v>8804</v>
      </c>
      <c r="C1129" s="0" t="s">
        <v>54</v>
      </c>
      <c r="E1129" s="2" t="n">
        <v>45735.5981510185</v>
      </c>
      <c r="F1129" s="2" t="n">
        <v>45792.083759919</v>
      </c>
      <c r="G1129" s="0" t="s">
        <v>63</v>
      </c>
      <c r="K1129" s="0" t="n">
        <v>0</v>
      </c>
      <c r="L1129" s="0" t="s">
        <v>8805</v>
      </c>
      <c r="M1129" s="0" t="s">
        <v>8806</v>
      </c>
      <c r="N1129" s="0" t="s">
        <v>8807</v>
      </c>
      <c r="S1129" s="0" t="s">
        <v>8808</v>
      </c>
      <c r="AC1129" s="0" t="s">
        <v>4687</v>
      </c>
      <c r="AE1129" s="0" t="s">
        <v>79</v>
      </c>
      <c r="AO1129" s="0" t="n">
        <v>4</v>
      </c>
    </row>
    <row r="1130" customFormat="false" ht="230.1" hidden="false" customHeight="false" outlineLevel="0" collapsed="false">
      <c r="A1130" s="0" t="s">
        <v>8809</v>
      </c>
      <c r="B1130" s="0" t="s">
        <v>8810</v>
      </c>
      <c r="C1130" s="0" t="s">
        <v>264</v>
      </c>
      <c r="D1130" s="3" t="s">
        <v>8811</v>
      </c>
      <c r="E1130" s="2" t="n">
        <v>45735.5074282292</v>
      </c>
      <c r="F1130" s="2" t="n">
        <v>45796.2939061574</v>
      </c>
      <c r="G1130" s="0" t="s">
        <v>5050</v>
      </c>
      <c r="I1130" s="0" t="s">
        <v>79</v>
      </c>
      <c r="K1130" s="0" t="n">
        <v>0</v>
      </c>
      <c r="L1130" s="0" t="s">
        <v>8812</v>
      </c>
      <c r="M1130" s="0" t="s">
        <v>8813</v>
      </c>
      <c r="N1130" s="0" t="s">
        <v>8814</v>
      </c>
      <c r="S1130" s="0" t="s">
        <v>7089</v>
      </c>
      <c r="T1130" s="0" t="s">
        <v>8815</v>
      </c>
      <c r="U1130" s="0" t="s">
        <v>8801</v>
      </c>
      <c r="Y1130" s="0" t="s">
        <v>83</v>
      </c>
      <c r="Z1130" s="0" t="n">
        <v>2</v>
      </c>
      <c r="AC1130" s="0" t="s">
        <v>8801</v>
      </c>
      <c r="AD1130" s="0" t="s">
        <v>8816</v>
      </c>
      <c r="AE1130" s="0" t="s">
        <v>79</v>
      </c>
      <c r="AG1130" s="0" t="s">
        <v>7933</v>
      </c>
      <c r="AI1130" s="0" t="s">
        <v>669</v>
      </c>
      <c r="AJ1130" s="0" t="s">
        <v>5689</v>
      </c>
      <c r="AK1130" s="0" t="s">
        <v>5806</v>
      </c>
      <c r="AL1130" s="0" t="s">
        <v>4988</v>
      </c>
      <c r="AM1130" s="0" t="s">
        <v>8817</v>
      </c>
      <c r="AO1130" s="0" t="n">
        <v>13</v>
      </c>
      <c r="AP1130" s="0" t="n">
        <v>0</v>
      </c>
      <c r="AS1130" s="4" t="n">
        <f aca="false">IF(ISBLANK(AG1130),"",AG1130/86400000 + DATE(1970,1,1))</f>
        <v>45747.0833333333</v>
      </c>
    </row>
    <row r="1131" customFormat="false" ht="127.1" hidden="false" customHeight="false" outlineLevel="0" collapsed="false">
      <c r="A1131" s="0" t="s">
        <v>8818</v>
      </c>
      <c r="B1131" s="0" t="s">
        <v>8819</v>
      </c>
      <c r="C1131" s="0" t="s">
        <v>264</v>
      </c>
      <c r="D1131" s="3" t="s">
        <v>8820</v>
      </c>
      <c r="E1131" s="2" t="n">
        <v>45735.4870937847</v>
      </c>
      <c r="F1131" s="2" t="n">
        <v>45881.3523365972</v>
      </c>
      <c r="G1131" s="0" t="s">
        <v>106</v>
      </c>
      <c r="I1131" s="0" t="s">
        <v>79</v>
      </c>
      <c r="K1131" s="0" t="n">
        <v>0</v>
      </c>
      <c r="L1131" s="0" t="s">
        <v>8821</v>
      </c>
      <c r="M1131" s="0" t="s">
        <v>8822</v>
      </c>
      <c r="N1131" s="0" t="s">
        <v>8823</v>
      </c>
      <c r="S1131" s="0" t="s">
        <v>8824</v>
      </c>
      <c r="U1131" s="0" t="s">
        <v>8801</v>
      </c>
      <c r="Y1131" s="0" t="s">
        <v>83</v>
      </c>
      <c r="Z1131" s="0" t="n">
        <v>0</v>
      </c>
      <c r="AC1131" s="0" t="s">
        <v>8801</v>
      </c>
      <c r="AD1131" s="0" t="s">
        <v>8825</v>
      </c>
      <c r="AE1131" s="0" t="s">
        <v>79</v>
      </c>
      <c r="AM1131" s="0" t="s">
        <v>8826</v>
      </c>
      <c r="AO1131" s="0" t="n">
        <v>13</v>
      </c>
      <c r="AP1131" s="0" t="n">
        <v>0</v>
      </c>
      <c r="AS1131" s="4" t="str">
        <f aca="false">IF(ISBLANK(AG1131),"",AG1131/86400000 + DATE(1970,1,1))</f>
        <v/>
      </c>
    </row>
    <row r="1132" customFormat="false" ht="653.6" hidden="false" customHeight="false" outlineLevel="0" collapsed="false">
      <c r="A1132" s="0" t="s">
        <v>8827</v>
      </c>
      <c r="B1132" s="0" t="s">
        <v>8828</v>
      </c>
      <c r="C1132" s="0" t="s">
        <v>264</v>
      </c>
      <c r="D1132" s="3" t="s">
        <v>8829</v>
      </c>
      <c r="E1132" s="2" t="n">
        <v>45735.48620375</v>
      </c>
      <c r="F1132" s="2" t="n">
        <v>45755.3797741782</v>
      </c>
      <c r="G1132" s="0" t="s">
        <v>5050</v>
      </c>
      <c r="I1132" s="0" t="s">
        <v>79</v>
      </c>
      <c r="K1132" s="0" t="n">
        <v>0</v>
      </c>
      <c r="L1132" s="0" t="s">
        <v>8830</v>
      </c>
      <c r="M1132" s="0" t="s">
        <v>8831</v>
      </c>
      <c r="N1132" s="0" t="s">
        <v>8832</v>
      </c>
      <c r="S1132" s="0" t="s">
        <v>8833</v>
      </c>
      <c r="U1132" s="0" t="s">
        <v>8801</v>
      </c>
      <c r="Y1132" s="0" t="s">
        <v>83</v>
      </c>
      <c r="Z1132" s="0" t="n">
        <v>1</v>
      </c>
      <c r="AC1132" s="0" t="s">
        <v>8801</v>
      </c>
      <c r="AD1132" s="0" t="s">
        <v>8834</v>
      </c>
      <c r="AE1132" s="0" t="s">
        <v>79</v>
      </c>
      <c r="AG1132" s="0" t="s">
        <v>7933</v>
      </c>
      <c r="AH1132" s="0" t="s">
        <v>8835</v>
      </c>
      <c r="AI1132" s="0" t="s">
        <v>669</v>
      </c>
      <c r="AO1132" s="0" t="n">
        <v>13</v>
      </c>
      <c r="AP1132" s="0" t="n">
        <v>0</v>
      </c>
      <c r="AS1132" s="4" t="n">
        <f aca="false">IF(ISBLANK(AG1132),"",AG1132/86400000 + DATE(1970,1,1))</f>
        <v>45747.0833333333</v>
      </c>
    </row>
    <row r="1133" customFormat="false" ht="127.1" hidden="false" customHeight="false" outlineLevel="0" collapsed="false">
      <c r="A1133" s="0" t="s">
        <v>8836</v>
      </c>
      <c r="B1133" s="0" t="s">
        <v>8837</v>
      </c>
      <c r="C1133" s="0" t="s">
        <v>264</v>
      </c>
      <c r="D1133" s="3" t="s">
        <v>8838</v>
      </c>
      <c r="E1133" s="2" t="n">
        <v>45735.4035690509</v>
      </c>
      <c r="F1133" s="2" t="n">
        <v>45828.4220736921</v>
      </c>
      <c r="G1133" s="0" t="s">
        <v>63</v>
      </c>
      <c r="I1133" s="0" t="s">
        <v>79</v>
      </c>
      <c r="K1133" s="0" t="n">
        <v>0</v>
      </c>
      <c r="L1133" s="0" t="s">
        <v>8839</v>
      </c>
      <c r="M1133" s="0" t="s">
        <v>8840</v>
      </c>
      <c r="N1133" s="0" t="s">
        <v>8841</v>
      </c>
      <c r="S1133" s="0" t="s">
        <v>8842</v>
      </c>
      <c r="Y1133" s="0" t="s">
        <v>83</v>
      </c>
      <c r="AC1133" s="0" t="s">
        <v>8801</v>
      </c>
      <c r="AE1133" s="0" t="s">
        <v>79</v>
      </c>
      <c r="AJ1133" s="0" t="s">
        <v>4169</v>
      </c>
      <c r="AK1133" s="0" t="s">
        <v>6481</v>
      </c>
      <c r="AM1133" s="0" t="s">
        <v>8843</v>
      </c>
      <c r="AO1133" s="0" t="n">
        <v>13</v>
      </c>
      <c r="AP1133" s="0" t="n">
        <v>0</v>
      </c>
      <c r="AS1133" s="4" t="str">
        <f aca="false">IF(ISBLANK(AG1133),"",AG1133/86400000 + DATE(1970,1,1))</f>
        <v/>
      </c>
    </row>
    <row r="1134" customFormat="false" ht="264.45" hidden="false" customHeight="false" outlineLevel="0" collapsed="false">
      <c r="A1134" s="0" t="s">
        <v>8844</v>
      </c>
      <c r="B1134" s="0" t="s">
        <v>8845</v>
      </c>
      <c r="C1134" s="0" t="s">
        <v>264</v>
      </c>
      <c r="D1134" s="3" t="s">
        <v>8846</v>
      </c>
      <c r="E1134" s="2" t="n">
        <v>45735.4024057639</v>
      </c>
      <c r="F1134" s="2" t="n">
        <v>45863.3695977778</v>
      </c>
      <c r="G1134" s="0" t="s">
        <v>5050</v>
      </c>
      <c r="I1134" s="0" t="s">
        <v>79</v>
      </c>
      <c r="K1134" s="0" t="n">
        <v>0</v>
      </c>
      <c r="L1134" s="0" t="s">
        <v>8847</v>
      </c>
      <c r="M1134" s="0" t="s">
        <v>8848</v>
      </c>
      <c r="N1134" s="0" t="s">
        <v>8849</v>
      </c>
      <c r="S1134" s="0" t="s">
        <v>8850</v>
      </c>
      <c r="T1134" s="0" t="s">
        <v>8851</v>
      </c>
      <c r="U1134" s="0" t="s">
        <v>8801</v>
      </c>
      <c r="Y1134" s="0" t="s">
        <v>83</v>
      </c>
      <c r="Z1134" s="0" t="n">
        <v>1</v>
      </c>
      <c r="AC1134" s="0" t="s">
        <v>8801</v>
      </c>
      <c r="AD1134" s="0" t="s">
        <v>8852</v>
      </c>
      <c r="AE1134" s="0" t="s">
        <v>79</v>
      </c>
      <c r="AM1134" s="0" t="s">
        <v>8853</v>
      </c>
      <c r="AO1134" s="0" t="n">
        <v>14</v>
      </c>
      <c r="AP1134" s="0" t="n">
        <v>0</v>
      </c>
      <c r="AS1134" s="4" t="str">
        <f aca="false">IF(ISBLANK(AG1134),"",AG1134/86400000 + DATE(1970,1,1))</f>
        <v/>
      </c>
    </row>
    <row r="1135" customFormat="false" ht="15" hidden="true" customHeight="false" outlineLevel="0" collapsed="false">
      <c r="A1135" s="0" t="s">
        <v>8854</v>
      </c>
      <c r="B1135" s="0" t="s">
        <v>8855</v>
      </c>
      <c r="C1135" s="0" t="s">
        <v>54</v>
      </c>
      <c r="E1135" s="2" t="n">
        <v>45735.381943669</v>
      </c>
      <c r="F1135" s="2" t="n">
        <v>45876.4414161921</v>
      </c>
      <c r="G1135" s="0" t="s">
        <v>106</v>
      </c>
      <c r="K1135" s="0" t="n">
        <v>0</v>
      </c>
      <c r="L1135" s="0" t="s">
        <v>8856</v>
      </c>
      <c r="M1135" s="0" t="s">
        <v>8857</v>
      </c>
      <c r="N1135" s="0" t="s">
        <v>8858</v>
      </c>
      <c r="S1135" s="0" t="s">
        <v>8859</v>
      </c>
      <c r="T1135" s="0" t="s">
        <v>8860</v>
      </c>
      <c r="U1135" s="0" t="s">
        <v>8801</v>
      </c>
      <c r="Z1135" s="0" t="n">
        <v>2</v>
      </c>
      <c r="AC1135" s="0" t="s">
        <v>8801</v>
      </c>
      <c r="AE1135" s="0" t="s">
        <v>79</v>
      </c>
      <c r="AO1135" s="0" t="n">
        <v>4</v>
      </c>
    </row>
    <row r="1136" customFormat="false" ht="58.4" hidden="false" customHeight="false" outlineLevel="0" collapsed="false">
      <c r="A1136" s="0" t="s">
        <v>8861</v>
      </c>
      <c r="B1136" s="0" t="s">
        <v>8862</v>
      </c>
      <c r="C1136" s="0" t="s">
        <v>264</v>
      </c>
      <c r="D1136" s="3" t="s">
        <v>8863</v>
      </c>
      <c r="E1136" s="2" t="n">
        <v>45734.6143829398</v>
      </c>
      <c r="F1136" s="2" t="n">
        <v>45758.4148337153</v>
      </c>
      <c r="G1136" s="0" t="s">
        <v>63</v>
      </c>
      <c r="I1136" s="0" t="s">
        <v>79</v>
      </c>
      <c r="K1136" s="0" t="n">
        <v>0</v>
      </c>
      <c r="L1136" s="0" t="s">
        <v>8864</v>
      </c>
      <c r="M1136" s="0" t="s">
        <v>8865</v>
      </c>
      <c r="N1136" s="0" t="s">
        <v>8866</v>
      </c>
      <c r="S1136" s="0" t="s">
        <v>8867</v>
      </c>
      <c r="Y1136" s="0" t="s">
        <v>83</v>
      </c>
      <c r="AC1136" s="0" t="s">
        <v>8868</v>
      </c>
      <c r="AD1136" s="0" t="s">
        <v>8869</v>
      </c>
      <c r="AE1136" s="0" t="s">
        <v>79</v>
      </c>
      <c r="AJ1136" s="0" t="s">
        <v>7273</v>
      </c>
      <c r="AK1136" s="0" t="s">
        <v>3225</v>
      </c>
      <c r="AM1136" s="0" t="s">
        <v>8870</v>
      </c>
      <c r="AO1136" s="0" t="n">
        <v>13</v>
      </c>
      <c r="AP1136" s="0" t="n">
        <v>0</v>
      </c>
      <c r="AS1136" s="4" t="str">
        <f aca="false">IF(ISBLANK(AG1136),"",AG1136/86400000 + DATE(1970,1,1))</f>
        <v/>
      </c>
    </row>
    <row r="1137" customFormat="false" ht="69.85" hidden="false" customHeight="false" outlineLevel="0" collapsed="false">
      <c r="A1137" s="0" t="s">
        <v>8871</v>
      </c>
      <c r="B1137" s="0" t="s">
        <v>8872</v>
      </c>
      <c r="C1137" s="0" t="s">
        <v>264</v>
      </c>
      <c r="D1137" s="3" t="s">
        <v>8873</v>
      </c>
      <c r="E1137" s="2" t="n">
        <v>45734.5967107639</v>
      </c>
      <c r="F1137" s="2" t="n">
        <v>45756.3281083912</v>
      </c>
      <c r="G1137" s="0" t="s">
        <v>56</v>
      </c>
      <c r="I1137" s="0" t="s">
        <v>79</v>
      </c>
      <c r="K1137" s="0" t="n">
        <v>0</v>
      </c>
      <c r="L1137" s="0" t="s">
        <v>8874</v>
      </c>
      <c r="M1137" s="0" t="s">
        <v>8875</v>
      </c>
      <c r="N1137" s="0" t="s">
        <v>8876</v>
      </c>
      <c r="S1137" s="0" t="s">
        <v>8877</v>
      </c>
      <c r="T1137" s="0" t="s">
        <v>8878</v>
      </c>
      <c r="U1137" s="0" t="s">
        <v>8868</v>
      </c>
      <c r="Y1137" s="0" t="s">
        <v>83</v>
      </c>
      <c r="Z1137" s="0" t="n">
        <v>0</v>
      </c>
      <c r="AC1137" s="0" t="s">
        <v>8715</v>
      </c>
      <c r="AM1137" s="0" t="s">
        <v>8879</v>
      </c>
      <c r="AO1137" s="0" t="n">
        <v>13</v>
      </c>
      <c r="AP1137" s="0" t="n">
        <v>0</v>
      </c>
      <c r="AS1137" s="4" t="str">
        <f aca="false">IF(ISBLANK(AG1137),"",AG1137/86400000 + DATE(1970,1,1))</f>
        <v/>
      </c>
    </row>
    <row r="1138" customFormat="false" ht="15" hidden="true" customHeight="false" outlineLevel="0" collapsed="false">
      <c r="A1138" s="0" t="s">
        <v>8880</v>
      </c>
      <c r="B1138" s="0" t="s">
        <v>8881</v>
      </c>
      <c r="C1138" s="0" t="s">
        <v>54</v>
      </c>
      <c r="E1138" s="2" t="n">
        <v>45734.550224537</v>
      </c>
      <c r="F1138" s="2" t="n">
        <v>45800.4832863773</v>
      </c>
      <c r="G1138" s="0" t="s">
        <v>56</v>
      </c>
      <c r="I1138" s="0" t="s">
        <v>79</v>
      </c>
      <c r="K1138" s="0" t="n">
        <v>0</v>
      </c>
      <c r="L1138" s="0" t="s">
        <v>8882</v>
      </c>
      <c r="M1138" s="0" t="s">
        <v>8883</v>
      </c>
      <c r="N1138" s="0" t="s">
        <v>8884</v>
      </c>
      <c r="S1138" s="0" t="s">
        <v>8885</v>
      </c>
      <c r="T1138" s="0" t="s">
        <v>8886</v>
      </c>
      <c r="U1138" s="0" t="s">
        <v>8868</v>
      </c>
      <c r="Y1138" s="0" t="s">
        <v>83</v>
      </c>
      <c r="Z1138" s="0" t="n">
        <v>2</v>
      </c>
      <c r="AC1138" s="0" t="s">
        <v>8868</v>
      </c>
      <c r="AE1138" s="0" t="s">
        <v>79</v>
      </c>
      <c r="AG1138" s="0" t="s">
        <v>8235</v>
      </c>
      <c r="AI1138" s="0" t="s">
        <v>1345</v>
      </c>
      <c r="AM1138" s="0" t="s">
        <v>8887</v>
      </c>
      <c r="AO1138" s="0" t="n">
        <v>6</v>
      </c>
    </row>
    <row r="1139" customFormat="false" ht="15" hidden="true" customHeight="false" outlineLevel="0" collapsed="false">
      <c r="A1139" s="0" t="s">
        <v>8888</v>
      </c>
      <c r="B1139" s="0" t="s">
        <v>8889</v>
      </c>
      <c r="C1139" s="0" t="s">
        <v>54</v>
      </c>
      <c r="E1139" s="2" t="n">
        <v>45734.5430442477</v>
      </c>
      <c r="F1139" s="2" t="n">
        <v>45822.0834686806</v>
      </c>
      <c r="G1139" s="0" t="s">
        <v>5021</v>
      </c>
      <c r="K1139" s="0" t="n">
        <v>0</v>
      </c>
      <c r="L1139" s="0" t="s">
        <v>8890</v>
      </c>
      <c r="M1139" s="0" t="s">
        <v>8891</v>
      </c>
      <c r="N1139" s="0" t="s">
        <v>8892</v>
      </c>
      <c r="S1139" s="0" t="s">
        <v>8893</v>
      </c>
      <c r="U1139" s="0" t="s">
        <v>8868</v>
      </c>
      <c r="Z1139" s="0" t="n">
        <v>2</v>
      </c>
      <c r="AC1139" s="0" t="s">
        <v>4254</v>
      </c>
      <c r="AO1139" s="0" t="n">
        <v>4</v>
      </c>
    </row>
    <row r="1140" customFormat="false" ht="15" hidden="true" customHeight="false" outlineLevel="0" collapsed="false">
      <c r="A1140" s="0" t="s">
        <v>8894</v>
      </c>
      <c r="B1140" s="0" t="s">
        <v>8895</v>
      </c>
      <c r="C1140" s="0" t="s">
        <v>54</v>
      </c>
      <c r="E1140" s="2" t="n">
        <v>45734.5067628704</v>
      </c>
      <c r="F1140" s="2" t="n">
        <v>45758.0861921412</v>
      </c>
      <c r="G1140" s="0" t="s">
        <v>56</v>
      </c>
      <c r="K1140" s="0" t="n">
        <v>0</v>
      </c>
      <c r="L1140" s="0" t="s">
        <v>8896</v>
      </c>
      <c r="M1140" s="0" t="s">
        <v>8897</v>
      </c>
      <c r="N1140" s="0" t="s">
        <v>8898</v>
      </c>
      <c r="S1140" s="0" t="s">
        <v>8899</v>
      </c>
      <c r="T1140" s="0" t="s">
        <v>8900</v>
      </c>
      <c r="U1140" s="0" t="s">
        <v>8868</v>
      </c>
      <c r="Z1140" s="0" t="n">
        <v>2</v>
      </c>
      <c r="AC1140" s="0" t="s">
        <v>7405</v>
      </c>
      <c r="AE1140" s="0" t="s">
        <v>79</v>
      </c>
      <c r="AO1140" s="0" t="n">
        <v>4</v>
      </c>
    </row>
    <row r="1141" customFormat="false" ht="69.85" hidden="false" customHeight="false" outlineLevel="0" collapsed="false">
      <c r="A1141" s="0" t="s">
        <v>8901</v>
      </c>
      <c r="B1141" s="0" t="s">
        <v>8902</v>
      </c>
      <c r="C1141" s="0" t="s">
        <v>264</v>
      </c>
      <c r="D1141" s="3" t="s">
        <v>8903</v>
      </c>
      <c r="E1141" s="2" t="n">
        <v>45734.4644512847</v>
      </c>
      <c r="F1141" s="2" t="n">
        <v>45832.4505646528</v>
      </c>
      <c r="G1141" s="0" t="s">
        <v>63</v>
      </c>
      <c r="I1141" s="0" t="s">
        <v>79</v>
      </c>
      <c r="K1141" s="0" t="n">
        <v>0</v>
      </c>
      <c r="L1141" s="0" t="s">
        <v>8904</v>
      </c>
      <c r="M1141" s="0" t="s">
        <v>8905</v>
      </c>
      <c r="N1141" s="0" t="s">
        <v>8906</v>
      </c>
      <c r="S1141" s="0" t="s">
        <v>8907</v>
      </c>
      <c r="Y1141" s="0" t="s">
        <v>83</v>
      </c>
      <c r="AC1141" s="0" t="s">
        <v>8868</v>
      </c>
      <c r="AE1141" s="0" t="s">
        <v>79</v>
      </c>
      <c r="AM1141" s="0" t="s">
        <v>8908</v>
      </c>
      <c r="AO1141" s="0" t="n">
        <v>13</v>
      </c>
      <c r="AP1141" s="0" t="n">
        <v>1</v>
      </c>
      <c r="AQ1141" s="0" t="s">
        <v>79</v>
      </c>
      <c r="AS1141" s="4" t="str">
        <f aca="false">IF(ISBLANK(AG1141),"",AG1141/86400000 + DATE(1970,1,1))</f>
        <v/>
      </c>
    </row>
    <row r="1142" customFormat="false" ht="15" hidden="true" customHeight="false" outlineLevel="0" collapsed="false">
      <c r="A1142" s="0" t="s">
        <v>8909</v>
      </c>
      <c r="B1142" s="0" t="s">
        <v>8910</v>
      </c>
      <c r="C1142" s="0" t="s">
        <v>54</v>
      </c>
      <c r="E1142" s="2" t="n">
        <v>45734.4553544907</v>
      </c>
      <c r="F1142" s="2" t="n">
        <v>45747.5476114352</v>
      </c>
      <c r="G1142" s="0" t="s">
        <v>5050</v>
      </c>
      <c r="K1142" s="0" t="n">
        <v>0</v>
      </c>
      <c r="L1142" s="0" t="s">
        <v>8911</v>
      </c>
      <c r="M1142" s="0" t="s">
        <v>8912</v>
      </c>
      <c r="N1142" s="0" t="s">
        <v>8913</v>
      </c>
      <c r="S1142" s="0" t="s">
        <v>8914</v>
      </c>
      <c r="T1142" s="0" t="s">
        <v>8915</v>
      </c>
      <c r="U1142" s="0" t="s">
        <v>8868</v>
      </c>
      <c r="Z1142" s="0" t="n">
        <v>1</v>
      </c>
      <c r="AC1142" s="0" t="s">
        <v>8868</v>
      </c>
      <c r="AE1142" s="0" t="s">
        <v>79</v>
      </c>
      <c r="AO1142" s="0" t="n">
        <v>4</v>
      </c>
    </row>
    <row r="1143" customFormat="false" ht="81.3" hidden="false" customHeight="false" outlineLevel="0" collapsed="false">
      <c r="A1143" s="0" t="s">
        <v>8916</v>
      </c>
      <c r="B1143" s="0" t="s">
        <v>8917</v>
      </c>
      <c r="C1143" s="0" t="s">
        <v>264</v>
      </c>
      <c r="D1143" s="3" t="s">
        <v>8918</v>
      </c>
      <c r="E1143" s="2" t="n">
        <v>45734.4346329282</v>
      </c>
      <c r="F1143" s="2" t="n">
        <v>45769.5663085185</v>
      </c>
      <c r="G1143" s="0" t="s">
        <v>5050</v>
      </c>
      <c r="I1143" s="0" t="s">
        <v>79</v>
      </c>
      <c r="K1143" s="0" t="n">
        <v>1</v>
      </c>
      <c r="L1143" s="0" t="s">
        <v>8919</v>
      </c>
      <c r="M1143" s="0" t="s">
        <v>8920</v>
      </c>
      <c r="N1143" s="0" t="s">
        <v>8921</v>
      </c>
      <c r="S1143" s="0" t="s">
        <v>8922</v>
      </c>
      <c r="U1143" s="0" t="s">
        <v>8868</v>
      </c>
      <c r="Y1143" s="0" t="s">
        <v>83</v>
      </c>
      <c r="Z1143" s="0" t="n">
        <v>3</v>
      </c>
      <c r="AB1143" s="0" t="s">
        <v>1527</v>
      </c>
      <c r="AC1143" s="0" t="s">
        <v>8868</v>
      </c>
      <c r="AD1143" s="0" t="s">
        <v>8923</v>
      </c>
      <c r="AE1143" s="0" t="s">
        <v>79</v>
      </c>
      <c r="AJ1143" s="0" t="s">
        <v>7273</v>
      </c>
      <c r="AK1143" s="0" t="s">
        <v>3225</v>
      </c>
      <c r="AM1143" s="0" t="s">
        <v>8924</v>
      </c>
      <c r="AO1143" s="0" t="n">
        <v>13</v>
      </c>
      <c r="AP1143" s="0" t="n">
        <v>0</v>
      </c>
      <c r="AQ1143" s="0" t="s">
        <v>79</v>
      </c>
      <c r="AS1143" s="4" t="str">
        <f aca="false">IF(ISBLANK(AG1143),"",AG1143/86400000 + DATE(1970,1,1))</f>
        <v/>
      </c>
    </row>
    <row r="1144" customFormat="false" ht="58.4" hidden="false" customHeight="false" outlineLevel="0" collapsed="false">
      <c r="A1144" s="0" t="s">
        <v>8925</v>
      </c>
      <c r="B1144" s="0" t="s">
        <v>8926</v>
      </c>
      <c r="C1144" s="0" t="s">
        <v>264</v>
      </c>
      <c r="D1144" s="3" t="s">
        <v>8927</v>
      </c>
      <c r="E1144" s="2" t="n">
        <v>45734.4085306366</v>
      </c>
      <c r="F1144" s="2" t="n">
        <v>45747.5455510417</v>
      </c>
      <c r="G1144" s="0" t="s">
        <v>63</v>
      </c>
      <c r="I1144" s="0" t="s">
        <v>79</v>
      </c>
      <c r="K1144" s="0" t="n">
        <v>0</v>
      </c>
      <c r="L1144" s="0" t="s">
        <v>8928</v>
      </c>
      <c r="M1144" s="0" t="s">
        <v>8929</v>
      </c>
      <c r="N1144" s="0" t="s">
        <v>8930</v>
      </c>
      <c r="S1144" s="0" t="s">
        <v>8931</v>
      </c>
      <c r="Y1144" s="0" t="s">
        <v>83</v>
      </c>
      <c r="AC1144" s="0" t="s">
        <v>8868</v>
      </c>
      <c r="AD1144" s="0" t="s">
        <v>8932</v>
      </c>
      <c r="AE1144" s="0" t="s">
        <v>79</v>
      </c>
      <c r="AM1144" s="0" t="s">
        <v>8933</v>
      </c>
      <c r="AO1144" s="0" t="n">
        <v>13</v>
      </c>
      <c r="AP1144" s="0" t="n">
        <v>0</v>
      </c>
      <c r="AS1144" s="4" t="str">
        <f aca="false">IF(ISBLANK(AG1144),"",AG1144/86400000 + DATE(1970,1,1))</f>
        <v/>
      </c>
    </row>
    <row r="1145" customFormat="false" ht="15" hidden="true" customHeight="false" outlineLevel="0" collapsed="false">
      <c r="A1145" s="0" t="s">
        <v>8934</v>
      </c>
      <c r="B1145" s="0" t="s">
        <v>8935</v>
      </c>
      <c r="C1145" s="0" t="s">
        <v>54</v>
      </c>
      <c r="E1145" s="2" t="n">
        <v>45734.3463343287</v>
      </c>
      <c r="F1145" s="2" t="n">
        <v>45834.4046790972</v>
      </c>
      <c r="G1145" s="0" t="s">
        <v>5050</v>
      </c>
      <c r="K1145" s="0" t="n">
        <v>0</v>
      </c>
      <c r="L1145" s="0" t="s">
        <v>8936</v>
      </c>
      <c r="M1145" s="0" t="s">
        <v>8937</v>
      </c>
      <c r="N1145" s="0" t="s">
        <v>8938</v>
      </c>
      <c r="S1145" s="0" t="s">
        <v>8939</v>
      </c>
      <c r="T1145" s="0" t="s">
        <v>8940</v>
      </c>
      <c r="U1145" s="0" t="s">
        <v>8868</v>
      </c>
      <c r="Z1145" s="0" t="n">
        <v>2</v>
      </c>
      <c r="AC1145" s="0" t="s">
        <v>8868</v>
      </c>
      <c r="AE1145" s="0" t="s">
        <v>79</v>
      </c>
      <c r="AO1145" s="0" t="n">
        <v>4</v>
      </c>
    </row>
    <row r="1146" customFormat="false" ht="69.85" hidden="false" customHeight="false" outlineLevel="0" collapsed="false">
      <c r="A1146" s="0" t="s">
        <v>8941</v>
      </c>
      <c r="B1146" s="0" t="s">
        <v>8942</v>
      </c>
      <c r="C1146" s="0" t="s">
        <v>264</v>
      </c>
      <c r="D1146" s="3" t="s">
        <v>8943</v>
      </c>
      <c r="E1146" s="2" t="n">
        <v>45733.5285675926</v>
      </c>
      <c r="F1146" s="2" t="n">
        <v>45881.3484850694</v>
      </c>
      <c r="G1146" s="0" t="s">
        <v>106</v>
      </c>
      <c r="I1146" s="0" t="s">
        <v>79</v>
      </c>
      <c r="K1146" s="0" t="n">
        <v>0</v>
      </c>
      <c r="L1146" s="0" t="s">
        <v>8944</v>
      </c>
      <c r="M1146" s="0" t="s">
        <v>8945</v>
      </c>
      <c r="N1146" s="0" t="s">
        <v>8946</v>
      </c>
      <c r="S1146" s="0" t="s">
        <v>8947</v>
      </c>
      <c r="T1146" s="0" t="s">
        <v>8948</v>
      </c>
      <c r="U1146" s="0" t="s">
        <v>8949</v>
      </c>
      <c r="Y1146" s="0" t="s">
        <v>83</v>
      </c>
      <c r="Z1146" s="0" t="n">
        <v>5</v>
      </c>
      <c r="AC1146" s="0" t="s">
        <v>8801</v>
      </c>
      <c r="AD1146" s="0" t="s">
        <v>8950</v>
      </c>
      <c r="AE1146" s="0" t="s">
        <v>79</v>
      </c>
      <c r="AM1146" s="0" t="s">
        <v>8951</v>
      </c>
      <c r="AO1146" s="0" t="n">
        <v>13</v>
      </c>
      <c r="AP1146" s="0" t="n">
        <v>0</v>
      </c>
      <c r="AS1146" s="4" t="str">
        <f aca="false">IF(ISBLANK(AG1146),"",AG1146/86400000 + DATE(1970,1,1))</f>
        <v/>
      </c>
    </row>
    <row r="1147" customFormat="false" ht="58.4" hidden="false" customHeight="false" outlineLevel="0" collapsed="false">
      <c r="A1147" s="0" t="s">
        <v>8952</v>
      </c>
      <c r="B1147" s="0" t="s">
        <v>8953</v>
      </c>
      <c r="C1147" s="0" t="s">
        <v>264</v>
      </c>
      <c r="D1147" s="3" t="s">
        <v>8954</v>
      </c>
      <c r="E1147" s="2" t="n">
        <v>45733.5275759722</v>
      </c>
      <c r="F1147" s="2" t="n">
        <v>45777.5262999653</v>
      </c>
      <c r="G1147" s="0" t="s">
        <v>63</v>
      </c>
      <c r="I1147" s="0" t="s">
        <v>79</v>
      </c>
      <c r="K1147" s="0" t="n">
        <v>0</v>
      </c>
      <c r="L1147" s="0" t="s">
        <v>8955</v>
      </c>
      <c r="M1147" s="0" t="s">
        <v>8956</v>
      </c>
      <c r="N1147" s="0" t="s">
        <v>8957</v>
      </c>
      <c r="S1147" s="0" t="s">
        <v>8958</v>
      </c>
      <c r="Y1147" s="0" t="s">
        <v>83</v>
      </c>
      <c r="AC1147" s="0" t="s">
        <v>8235</v>
      </c>
      <c r="AD1147" s="0" t="s">
        <v>8959</v>
      </c>
      <c r="AE1147" s="0" t="s">
        <v>79</v>
      </c>
      <c r="AG1147" s="0" t="s">
        <v>8235</v>
      </c>
      <c r="AI1147" s="0" t="s">
        <v>127</v>
      </c>
      <c r="AM1147" s="0" t="s">
        <v>8960</v>
      </c>
      <c r="AO1147" s="0" t="n">
        <v>13</v>
      </c>
      <c r="AP1147" s="0" t="n">
        <v>0</v>
      </c>
      <c r="AQ1147" s="0" t="s">
        <v>79</v>
      </c>
      <c r="AS1147" s="4" t="n">
        <f aca="false">IF(ISBLANK(AG1147),"",AG1147/86400000 + DATE(1970,1,1))</f>
        <v>45744.125</v>
      </c>
    </row>
    <row r="1148" customFormat="false" ht="46.95" hidden="false" customHeight="false" outlineLevel="0" collapsed="false">
      <c r="A1148" s="0" t="s">
        <v>8961</v>
      </c>
      <c r="B1148" s="0" t="s">
        <v>8962</v>
      </c>
      <c r="C1148" s="0" t="s">
        <v>264</v>
      </c>
      <c r="D1148" s="3" t="s">
        <v>8963</v>
      </c>
      <c r="E1148" s="2" t="n">
        <v>45733.4837667477</v>
      </c>
      <c r="F1148" s="2" t="n">
        <v>45764.5498096528</v>
      </c>
      <c r="G1148" s="0" t="s">
        <v>63</v>
      </c>
      <c r="I1148" s="0" t="s">
        <v>79</v>
      </c>
      <c r="K1148" s="0" t="n">
        <v>0</v>
      </c>
      <c r="L1148" s="0" t="s">
        <v>8964</v>
      </c>
      <c r="M1148" s="0" t="s">
        <v>8965</v>
      </c>
      <c r="N1148" s="0" t="s">
        <v>8966</v>
      </c>
      <c r="S1148" s="0" t="s">
        <v>8967</v>
      </c>
      <c r="Y1148" s="0" t="s">
        <v>83</v>
      </c>
      <c r="AC1148" s="0" t="s">
        <v>8949</v>
      </c>
      <c r="AE1148" s="0" t="s">
        <v>79</v>
      </c>
      <c r="AG1148" s="0" t="s">
        <v>7621</v>
      </c>
      <c r="AH1148" s="0" t="s">
        <v>8968</v>
      </c>
      <c r="AI1148" s="0" t="s">
        <v>1940</v>
      </c>
      <c r="AJ1148" s="0" t="s">
        <v>7083</v>
      </c>
      <c r="AK1148" s="0" t="s">
        <v>4889</v>
      </c>
      <c r="AL1148" s="0" t="s">
        <v>1345</v>
      </c>
      <c r="AO1148" s="0" t="n">
        <v>13</v>
      </c>
      <c r="AP1148" s="0" t="n">
        <v>0</v>
      </c>
      <c r="AS1148" s="4" t="n">
        <f aca="false">IF(ISBLANK(AG1148),"",AG1148/86400000 + DATE(1970,1,1))</f>
        <v>45754.0833333333</v>
      </c>
    </row>
    <row r="1149" customFormat="false" ht="15" hidden="true" customHeight="false" outlineLevel="0" collapsed="false">
      <c r="A1149" s="0" t="s">
        <v>8969</v>
      </c>
      <c r="B1149" s="0" t="s">
        <v>8970</v>
      </c>
      <c r="C1149" s="0" t="s">
        <v>54</v>
      </c>
      <c r="E1149" s="2" t="n">
        <v>45733.4042653472</v>
      </c>
      <c r="F1149" s="2" t="n">
        <v>45764.0845970949</v>
      </c>
      <c r="G1149" s="0" t="s">
        <v>56</v>
      </c>
      <c r="K1149" s="0" t="n">
        <v>0</v>
      </c>
      <c r="L1149" s="0" t="s">
        <v>8971</v>
      </c>
      <c r="M1149" s="0" t="s">
        <v>8972</v>
      </c>
      <c r="N1149" s="0" t="s">
        <v>8973</v>
      </c>
      <c r="S1149" s="0" t="s">
        <v>8974</v>
      </c>
      <c r="T1149" s="0" t="s">
        <v>8975</v>
      </c>
      <c r="U1149" s="0" t="s">
        <v>8949</v>
      </c>
      <c r="Z1149" s="0" t="n">
        <v>3</v>
      </c>
      <c r="AC1149" s="0" t="s">
        <v>7143</v>
      </c>
      <c r="AE1149" s="0" t="s">
        <v>79</v>
      </c>
      <c r="AO1149" s="0" t="n">
        <v>4</v>
      </c>
    </row>
    <row r="1150" customFormat="false" ht="69.85" hidden="false" customHeight="false" outlineLevel="0" collapsed="false">
      <c r="A1150" s="0" t="s">
        <v>8976</v>
      </c>
      <c r="B1150" s="0" t="s">
        <v>8977</v>
      </c>
      <c r="C1150" s="0" t="s">
        <v>264</v>
      </c>
      <c r="D1150" s="3" t="s">
        <v>8978</v>
      </c>
      <c r="E1150" s="2" t="n">
        <v>45730.5759248264</v>
      </c>
      <c r="F1150" s="2" t="n">
        <v>45873.3580843056</v>
      </c>
      <c r="G1150" s="0" t="s">
        <v>63</v>
      </c>
      <c r="I1150" s="0" t="s">
        <v>79</v>
      </c>
      <c r="K1150" s="0" t="n">
        <v>1</v>
      </c>
      <c r="L1150" s="0" t="s">
        <v>8979</v>
      </c>
      <c r="M1150" s="0" t="s">
        <v>8980</v>
      </c>
      <c r="N1150" s="0" t="s">
        <v>8981</v>
      </c>
      <c r="S1150" s="0" t="s">
        <v>8982</v>
      </c>
      <c r="Y1150" s="0" t="s">
        <v>83</v>
      </c>
      <c r="AB1150" s="0" t="s">
        <v>136</v>
      </c>
      <c r="AC1150" s="0" t="s">
        <v>8983</v>
      </c>
      <c r="AD1150" s="0" t="s">
        <v>8984</v>
      </c>
      <c r="AE1150" s="0" t="s">
        <v>79</v>
      </c>
      <c r="AM1150" s="0" t="s">
        <v>8985</v>
      </c>
      <c r="AO1150" s="0" t="n">
        <v>13</v>
      </c>
      <c r="AP1150" s="0" t="n">
        <v>0</v>
      </c>
      <c r="AS1150" s="4" t="str">
        <f aca="false">IF(ISBLANK(AG1150),"",AG1150/86400000 + DATE(1970,1,1))</f>
        <v/>
      </c>
    </row>
    <row r="1151" customFormat="false" ht="138.55" hidden="false" customHeight="false" outlineLevel="0" collapsed="false">
      <c r="A1151" s="0" t="s">
        <v>8986</v>
      </c>
      <c r="B1151" s="0" t="s">
        <v>8987</v>
      </c>
      <c r="C1151" s="0" t="s">
        <v>264</v>
      </c>
      <c r="D1151" s="3" t="s">
        <v>8988</v>
      </c>
      <c r="E1151" s="2" t="n">
        <v>45730.5354598843</v>
      </c>
      <c r="F1151" s="2" t="n">
        <v>45881.3901398148</v>
      </c>
      <c r="G1151" s="0" t="s">
        <v>106</v>
      </c>
      <c r="I1151" s="0" t="s">
        <v>79</v>
      </c>
      <c r="K1151" s="0" t="n">
        <v>0</v>
      </c>
      <c r="L1151" s="0" t="s">
        <v>8989</v>
      </c>
      <c r="M1151" s="0" t="s">
        <v>8990</v>
      </c>
      <c r="N1151" s="0" t="s">
        <v>8991</v>
      </c>
      <c r="S1151" s="0" t="s">
        <v>8992</v>
      </c>
      <c r="T1151" s="0" t="s">
        <v>8993</v>
      </c>
      <c r="U1151" s="0" t="s">
        <v>8983</v>
      </c>
      <c r="Y1151" s="0" t="s">
        <v>83</v>
      </c>
      <c r="Z1151" s="0" t="n">
        <v>2</v>
      </c>
      <c r="AC1151" s="0" t="s">
        <v>8983</v>
      </c>
      <c r="AD1151" s="0" t="s">
        <v>8994</v>
      </c>
      <c r="AE1151" s="0" t="s">
        <v>79</v>
      </c>
      <c r="AM1151" s="0" t="s">
        <v>8995</v>
      </c>
      <c r="AO1151" s="0" t="n">
        <v>13</v>
      </c>
      <c r="AP1151" s="0" t="n">
        <v>0</v>
      </c>
      <c r="AQ1151" s="0" t="s">
        <v>79</v>
      </c>
      <c r="AS1151" s="4" t="str">
        <f aca="false">IF(ISBLANK(AG1151),"",AG1151/86400000 + DATE(1970,1,1))</f>
        <v/>
      </c>
    </row>
    <row r="1152" customFormat="false" ht="58.4" hidden="false" customHeight="false" outlineLevel="0" collapsed="false">
      <c r="A1152" s="0" t="s">
        <v>8996</v>
      </c>
      <c r="B1152" s="0" t="s">
        <v>8997</v>
      </c>
      <c r="C1152" s="0" t="s">
        <v>264</v>
      </c>
      <c r="D1152" s="3" t="s">
        <v>8998</v>
      </c>
      <c r="E1152" s="2" t="n">
        <v>45730.4959626042</v>
      </c>
      <c r="F1152" s="2" t="n">
        <v>45747.5431725926</v>
      </c>
      <c r="G1152" s="0" t="s">
        <v>63</v>
      </c>
      <c r="I1152" s="0" t="s">
        <v>79</v>
      </c>
      <c r="K1152" s="0" t="n">
        <v>0</v>
      </c>
      <c r="L1152" s="0" t="s">
        <v>8999</v>
      </c>
      <c r="M1152" s="0" t="s">
        <v>9000</v>
      </c>
      <c r="N1152" s="0" t="s">
        <v>9001</v>
      </c>
      <c r="S1152" s="0" t="s">
        <v>9002</v>
      </c>
      <c r="Y1152" s="0" t="s">
        <v>83</v>
      </c>
      <c r="AC1152" s="0" t="s">
        <v>8983</v>
      </c>
      <c r="AE1152" s="0" t="s">
        <v>79</v>
      </c>
      <c r="AM1152" s="0" t="s">
        <v>9003</v>
      </c>
      <c r="AO1152" s="0" t="n">
        <v>13</v>
      </c>
      <c r="AP1152" s="0" t="n">
        <v>0</v>
      </c>
      <c r="AS1152" s="4" t="str">
        <f aca="false">IF(ISBLANK(AG1152),"",AG1152/86400000 + DATE(1970,1,1))</f>
        <v/>
      </c>
    </row>
    <row r="1153" customFormat="false" ht="15" hidden="true" customHeight="false" outlineLevel="0" collapsed="false">
      <c r="A1153" s="0" t="s">
        <v>9004</v>
      </c>
      <c r="B1153" s="0" t="s">
        <v>9005</v>
      </c>
      <c r="C1153" s="0" t="s">
        <v>54</v>
      </c>
      <c r="E1153" s="2" t="n">
        <v>45730.4364711806</v>
      </c>
      <c r="F1153" s="2" t="n">
        <v>45765.0853940509</v>
      </c>
      <c r="G1153" s="0" t="s">
        <v>63</v>
      </c>
      <c r="K1153" s="0" t="n">
        <v>1</v>
      </c>
      <c r="L1153" s="0" t="s">
        <v>9006</v>
      </c>
      <c r="M1153" s="0" t="s">
        <v>9007</v>
      </c>
      <c r="N1153" s="0" t="s">
        <v>9008</v>
      </c>
      <c r="S1153" s="0" t="s">
        <v>9009</v>
      </c>
      <c r="AB1153" s="0" t="s">
        <v>312</v>
      </c>
      <c r="AC1153" s="0" t="s">
        <v>7082</v>
      </c>
      <c r="AE1153" s="0" t="s">
        <v>79</v>
      </c>
      <c r="AO1153" s="0" t="n">
        <v>4</v>
      </c>
    </row>
    <row r="1154" customFormat="false" ht="15" hidden="false" customHeight="false" outlineLevel="0" collapsed="false">
      <c r="A1154" s="0" t="s">
        <v>9010</v>
      </c>
      <c r="B1154" s="0" t="s">
        <v>9011</v>
      </c>
      <c r="C1154" s="0" t="s">
        <v>264</v>
      </c>
      <c r="E1154" s="2" t="n">
        <v>45730.4257600232</v>
      </c>
      <c r="F1154" s="2" t="n">
        <v>45747.5411465972</v>
      </c>
      <c r="G1154" s="0" t="s">
        <v>3508</v>
      </c>
      <c r="I1154" s="0" t="s">
        <v>79</v>
      </c>
      <c r="K1154" s="0" t="n">
        <v>1</v>
      </c>
      <c r="L1154" s="0" t="s">
        <v>9012</v>
      </c>
      <c r="M1154" s="0" t="s">
        <v>9013</v>
      </c>
      <c r="N1154" s="0" t="s">
        <v>9014</v>
      </c>
      <c r="S1154" s="0" t="s">
        <v>9015</v>
      </c>
      <c r="Y1154" s="0" t="s">
        <v>83</v>
      </c>
      <c r="AB1154" s="0" t="s">
        <v>1527</v>
      </c>
      <c r="AC1154" s="0" t="s">
        <v>8983</v>
      </c>
      <c r="AE1154" s="0" t="s">
        <v>79</v>
      </c>
      <c r="AM1154" s="0" t="s">
        <v>9016</v>
      </c>
      <c r="AO1154" s="0" t="n">
        <v>13</v>
      </c>
      <c r="AP1154" s="0" t="n">
        <v>0</v>
      </c>
      <c r="AS1154" s="4" t="str">
        <f aca="false">IF(ISBLANK(AG1154),"",AG1154/86400000 + DATE(1970,1,1))</f>
        <v/>
      </c>
    </row>
    <row r="1155" customFormat="false" ht="15" hidden="true" customHeight="false" outlineLevel="0" collapsed="false">
      <c r="A1155" s="0" t="s">
        <v>9017</v>
      </c>
      <c r="B1155" s="0" t="s">
        <v>9018</v>
      </c>
      <c r="C1155" s="0" t="s">
        <v>54</v>
      </c>
      <c r="E1155" s="2" t="n">
        <v>45729.6264104977</v>
      </c>
      <c r="F1155" s="2" t="n">
        <v>45747.5480498727</v>
      </c>
      <c r="G1155" s="0" t="s">
        <v>130</v>
      </c>
      <c r="K1155" s="0" t="n">
        <v>1</v>
      </c>
      <c r="L1155" s="0" t="s">
        <v>9019</v>
      </c>
      <c r="M1155" s="0" t="s">
        <v>9020</v>
      </c>
      <c r="N1155" s="0" t="s">
        <v>9021</v>
      </c>
      <c r="S1155" s="0" t="s">
        <v>9022</v>
      </c>
      <c r="T1155" s="0" t="s">
        <v>9023</v>
      </c>
      <c r="U1155" s="0" t="s">
        <v>8324</v>
      </c>
      <c r="Z1155" s="0" t="n">
        <v>5</v>
      </c>
      <c r="AB1155" s="0" t="s">
        <v>1527</v>
      </c>
      <c r="AC1155" s="0" t="s">
        <v>8324</v>
      </c>
      <c r="AE1155" s="0" t="s">
        <v>79</v>
      </c>
      <c r="AF1155" s="0" t="s">
        <v>6163</v>
      </c>
      <c r="AO1155" s="0" t="n">
        <v>4</v>
      </c>
    </row>
    <row r="1156" customFormat="false" ht="15" hidden="true" customHeight="false" outlineLevel="0" collapsed="false">
      <c r="A1156" s="0" t="s">
        <v>9024</v>
      </c>
      <c r="B1156" s="0" t="s">
        <v>9025</v>
      </c>
      <c r="C1156" s="0" t="s">
        <v>54</v>
      </c>
      <c r="E1156" s="2" t="n">
        <v>45729.6094888079</v>
      </c>
      <c r="F1156" s="2" t="n">
        <v>45747.5449041435</v>
      </c>
      <c r="G1156" s="0" t="s">
        <v>63</v>
      </c>
      <c r="K1156" s="0" t="n">
        <v>0</v>
      </c>
      <c r="L1156" s="0" t="s">
        <v>9026</v>
      </c>
      <c r="M1156" s="0" t="s">
        <v>9027</v>
      </c>
      <c r="N1156" s="0" t="s">
        <v>9028</v>
      </c>
      <c r="S1156" s="0" t="s">
        <v>9029</v>
      </c>
      <c r="AC1156" s="0" t="s">
        <v>8324</v>
      </c>
      <c r="AE1156" s="0" t="s">
        <v>79</v>
      </c>
      <c r="AO1156" s="0" t="n">
        <v>4</v>
      </c>
    </row>
    <row r="1157" customFormat="false" ht="115.65" hidden="false" customHeight="false" outlineLevel="0" collapsed="false">
      <c r="A1157" s="0" t="s">
        <v>9030</v>
      </c>
      <c r="B1157" s="0" t="s">
        <v>9031</v>
      </c>
      <c r="C1157" s="0" t="s">
        <v>264</v>
      </c>
      <c r="D1157" s="3" t="s">
        <v>9032</v>
      </c>
      <c r="E1157" s="2" t="n">
        <v>45729.5746634491</v>
      </c>
      <c r="F1157" s="2" t="n">
        <v>45881.3480173611</v>
      </c>
      <c r="G1157" s="0" t="s">
        <v>106</v>
      </c>
      <c r="I1157" s="0" t="s">
        <v>79</v>
      </c>
      <c r="K1157" s="0" t="n">
        <v>0</v>
      </c>
      <c r="L1157" s="0" t="s">
        <v>9033</v>
      </c>
      <c r="M1157" s="0" t="s">
        <v>9034</v>
      </c>
      <c r="N1157" s="0" t="s">
        <v>9035</v>
      </c>
      <c r="S1157" s="0" t="s">
        <v>9036</v>
      </c>
      <c r="U1157" s="0" t="s">
        <v>8324</v>
      </c>
      <c r="Y1157" s="0" t="s">
        <v>83</v>
      </c>
      <c r="Z1157" s="0" t="n">
        <v>2</v>
      </c>
      <c r="AC1157" s="0" t="s">
        <v>8324</v>
      </c>
      <c r="AE1157" s="0" t="s">
        <v>79</v>
      </c>
      <c r="AM1157" s="0" t="s">
        <v>9037</v>
      </c>
      <c r="AO1157" s="0" t="n">
        <v>13</v>
      </c>
      <c r="AP1157" s="0" t="n">
        <v>1</v>
      </c>
      <c r="AQ1157" s="0" t="s">
        <v>79</v>
      </c>
      <c r="AS1157" s="4" t="str">
        <f aca="false">IF(ISBLANK(AG1157),"",AG1157/86400000 + DATE(1970,1,1))</f>
        <v/>
      </c>
    </row>
    <row r="1158" customFormat="false" ht="104.2" hidden="false" customHeight="false" outlineLevel="0" collapsed="false">
      <c r="A1158" s="0" t="s">
        <v>9038</v>
      </c>
      <c r="B1158" s="0" t="s">
        <v>9039</v>
      </c>
      <c r="C1158" s="0" t="s">
        <v>264</v>
      </c>
      <c r="D1158" s="3" t="s">
        <v>9040</v>
      </c>
      <c r="E1158" s="2" t="n">
        <v>45729.5495025347</v>
      </c>
      <c r="F1158" s="2" t="n">
        <v>45881.3456636806</v>
      </c>
      <c r="G1158" s="0" t="s">
        <v>106</v>
      </c>
      <c r="I1158" s="0" t="s">
        <v>79</v>
      </c>
      <c r="K1158" s="0" t="n">
        <v>0</v>
      </c>
      <c r="L1158" s="0" t="s">
        <v>9041</v>
      </c>
      <c r="M1158" s="0" t="s">
        <v>9042</v>
      </c>
      <c r="N1158" s="0" t="s">
        <v>9043</v>
      </c>
      <c r="S1158" s="0" t="s">
        <v>9044</v>
      </c>
      <c r="U1158" s="0" t="s">
        <v>8324</v>
      </c>
      <c r="Y1158" s="0" t="s">
        <v>83</v>
      </c>
      <c r="Z1158" s="0" t="n">
        <v>2</v>
      </c>
      <c r="AC1158" s="0" t="s">
        <v>8324</v>
      </c>
      <c r="AD1158" s="0" t="s">
        <v>9045</v>
      </c>
      <c r="AE1158" s="0" t="s">
        <v>79</v>
      </c>
      <c r="AM1158" s="0" t="s">
        <v>9046</v>
      </c>
      <c r="AO1158" s="0" t="n">
        <v>13</v>
      </c>
      <c r="AP1158" s="0" t="n">
        <v>0</v>
      </c>
      <c r="AS1158" s="4" t="str">
        <f aca="false">IF(ISBLANK(AG1158),"",AG1158/86400000 + DATE(1970,1,1))</f>
        <v/>
      </c>
    </row>
    <row r="1159" customFormat="false" ht="69.85" hidden="false" customHeight="false" outlineLevel="0" collapsed="false">
      <c r="A1159" s="0" t="s">
        <v>9047</v>
      </c>
      <c r="B1159" s="0" t="s">
        <v>9048</v>
      </c>
      <c r="C1159" s="0" t="s">
        <v>264</v>
      </c>
      <c r="D1159" s="3" t="s">
        <v>9049</v>
      </c>
      <c r="E1159" s="2" t="n">
        <v>45729.3166846296</v>
      </c>
      <c r="F1159" s="2" t="n">
        <v>45755.3788124537</v>
      </c>
      <c r="G1159" s="0" t="s">
        <v>56</v>
      </c>
      <c r="I1159" s="0" t="s">
        <v>79</v>
      </c>
      <c r="K1159" s="0" t="n">
        <v>0</v>
      </c>
      <c r="L1159" s="0" t="s">
        <v>9050</v>
      </c>
      <c r="M1159" s="0" t="s">
        <v>9051</v>
      </c>
      <c r="N1159" s="0" t="s">
        <v>9052</v>
      </c>
      <c r="S1159" s="0" t="s">
        <v>9053</v>
      </c>
      <c r="T1159" s="0" t="s">
        <v>9054</v>
      </c>
      <c r="U1159" s="0" t="s">
        <v>8324</v>
      </c>
      <c r="Y1159" s="0" t="s">
        <v>83</v>
      </c>
      <c r="Z1159" s="0" t="n">
        <v>2</v>
      </c>
      <c r="AC1159" s="0" t="s">
        <v>8324</v>
      </c>
      <c r="AD1159" s="0" t="s">
        <v>9055</v>
      </c>
      <c r="AE1159" s="0" t="s">
        <v>79</v>
      </c>
      <c r="AM1159" s="0" t="s">
        <v>9056</v>
      </c>
      <c r="AO1159" s="0" t="n">
        <v>13</v>
      </c>
      <c r="AP1159" s="0" t="n">
        <v>0</v>
      </c>
      <c r="AS1159" s="4" t="str">
        <f aca="false">IF(ISBLANK(AG1159),"",AG1159/86400000 + DATE(1970,1,1))</f>
        <v/>
      </c>
    </row>
    <row r="1160" customFormat="false" ht="15" hidden="true" customHeight="false" outlineLevel="0" collapsed="false">
      <c r="A1160" s="0" t="s">
        <v>9057</v>
      </c>
      <c r="B1160" s="0" t="s">
        <v>9058</v>
      </c>
      <c r="C1160" s="0" t="s">
        <v>54</v>
      </c>
      <c r="E1160" s="2" t="n">
        <v>45728.5864656134</v>
      </c>
      <c r="F1160" s="2" t="n">
        <v>45747.5510228125</v>
      </c>
      <c r="G1160" s="0" t="s">
        <v>5050</v>
      </c>
      <c r="K1160" s="0" t="n">
        <v>0</v>
      </c>
      <c r="L1160" s="0" t="s">
        <v>9059</v>
      </c>
      <c r="M1160" s="0" t="s">
        <v>9060</v>
      </c>
      <c r="N1160" s="0" t="s">
        <v>9061</v>
      </c>
      <c r="S1160" s="0" t="s">
        <v>9062</v>
      </c>
      <c r="T1160" s="0" t="s">
        <v>9063</v>
      </c>
      <c r="U1160" s="0" t="s">
        <v>9064</v>
      </c>
      <c r="Z1160" s="0" t="n">
        <v>2</v>
      </c>
      <c r="AC1160" s="0" t="s">
        <v>9064</v>
      </c>
      <c r="AE1160" s="0" t="s">
        <v>79</v>
      </c>
      <c r="AO1160" s="0" t="n">
        <v>4</v>
      </c>
    </row>
    <row r="1161" customFormat="false" ht="15" hidden="true" customHeight="false" outlineLevel="0" collapsed="false">
      <c r="A1161" s="0" t="s">
        <v>9065</v>
      </c>
      <c r="B1161" s="0" t="s">
        <v>9066</v>
      </c>
      <c r="C1161" s="0" t="s">
        <v>54</v>
      </c>
      <c r="E1161" s="2" t="n">
        <v>45728.5535757755</v>
      </c>
      <c r="F1161" s="2" t="n">
        <v>45747.5488252083</v>
      </c>
      <c r="G1161" s="0" t="s">
        <v>5050</v>
      </c>
      <c r="K1161" s="0" t="n">
        <v>0</v>
      </c>
      <c r="L1161" s="0" t="s">
        <v>9067</v>
      </c>
      <c r="M1161" s="0" t="s">
        <v>9068</v>
      </c>
      <c r="N1161" s="0" t="s">
        <v>9069</v>
      </c>
      <c r="S1161" s="0" t="s">
        <v>9070</v>
      </c>
      <c r="T1161" s="0" t="s">
        <v>9071</v>
      </c>
      <c r="U1161" s="0" t="s">
        <v>9064</v>
      </c>
      <c r="Z1161" s="0" t="n">
        <v>8</v>
      </c>
      <c r="AC1161" s="0" t="s">
        <v>9064</v>
      </c>
      <c r="AE1161" s="0" t="s">
        <v>79</v>
      </c>
      <c r="AO1161" s="0" t="n">
        <v>4</v>
      </c>
    </row>
    <row r="1162" customFormat="false" ht="58.4" hidden="false" customHeight="false" outlineLevel="0" collapsed="false">
      <c r="A1162" s="0" t="s">
        <v>9072</v>
      </c>
      <c r="B1162" s="0" t="s">
        <v>9073</v>
      </c>
      <c r="C1162" s="0" t="s">
        <v>264</v>
      </c>
      <c r="D1162" s="3" t="s">
        <v>9074</v>
      </c>
      <c r="E1162" s="2" t="n">
        <v>45728.4826107407</v>
      </c>
      <c r="F1162" s="2" t="n">
        <v>45838.4772785185</v>
      </c>
      <c r="G1162" s="0" t="s">
        <v>63</v>
      </c>
      <c r="I1162" s="0" t="s">
        <v>79</v>
      </c>
      <c r="K1162" s="0" t="n">
        <v>0</v>
      </c>
      <c r="L1162" s="0" t="s">
        <v>9075</v>
      </c>
      <c r="M1162" s="0" t="s">
        <v>9076</v>
      </c>
      <c r="N1162" s="0" t="s">
        <v>9077</v>
      </c>
      <c r="S1162" s="0" t="s">
        <v>9078</v>
      </c>
      <c r="Y1162" s="0" t="s">
        <v>83</v>
      </c>
      <c r="AC1162" s="0" t="s">
        <v>9064</v>
      </c>
      <c r="AE1162" s="0" t="s">
        <v>79</v>
      </c>
      <c r="AM1162" s="0" t="s">
        <v>9079</v>
      </c>
      <c r="AO1162" s="0" t="n">
        <v>13</v>
      </c>
      <c r="AP1162" s="0" t="n">
        <v>0</v>
      </c>
      <c r="AS1162" s="4" t="str">
        <f aca="false">IF(ISBLANK(AG1162),"",AG1162/86400000 + DATE(1970,1,1))</f>
        <v/>
      </c>
    </row>
    <row r="1163" customFormat="false" ht="92.75" hidden="false" customHeight="false" outlineLevel="0" collapsed="false">
      <c r="A1163" s="0" t="s">
        <v>9080</v>
      </c>
      <c r="B1163" s="0" t="s">
        <v>9081</v>
      </c>
      <c r="C1163" s="0" t="s">
        <v>264</v>
      </c>
      <c r="D1163" s="3" t="s">
        <v>9082</v>
      </c>
      <c r="E1163" s="2" t="n">
        <v>45728.4679071875</v>
      </c>
      <c r="F1163" s="2" t="n">
        <v>45747.5480009838</v>
      </c>
      <c r="G1163" s="0" t="s">
        <v>56</v>
      </c>
      <c r="I1163" s="0" t="s">
        <v>79</v>
      </c>
      <c r="K1163" s="0" t="n">
        <v>1</v>
      </c>
      <c r="L1163" s="0" t="s">
        <v>9083</v>
      </c>
      <c r="M1163" s="0" t="s">
        <v>9084</v>
      </c>
      <c r="N1163" s="0" t="s">
        <v>9085</v>
      </c>
      <c r="S1163" s="0" t="s">
        <v>9086</v>
      </c>
      <c r="T1163" s="0" t="s">
        <v>9087</v>
      </c>
      <c r="U1163" s="0" t="s">
        <v>9064</v>
      </c>
      <c r="Y1163" s="0" t="s">
        <v>83</v>
      </c>
      <c r="Z1163" s="0" t="n">
        <v>5</v>
      </c>
      <c r="AB1163" s="0" t="s">
        <v>4849</v>
      </c>
      <c r="AC1163" s="0" t="s">
        <v>9064</v>
      </c>
      <c r="AD1163" s="0" t="s">
        <v>9088</v>
      </c>
      <c r="AE1163" s="0" t="s">
        <v>79</v>
      </c>
      <c r="AF1163" s="0" t="s">
        <v>8082</v>
      </c>
      <c r="AM1163" s="0" t="s">
        <v>9089</v>
      </c>
      <c r="AO1163" s="0" t="n">
        <v>13</v>
      </c>
      <c r="AP1163" s="0" t="n">
        <v>0</v>
      </c>
      <c r="AS1163" s="4" t="str">
        <f aca="false">IF(ISBLANK(AG1163),"",AG1163/86400000 + DATE(1970,1,1))</f>
        <v/>
      </c>
    </row>
    <row r="1164" customFormat="false" ht="69.85" hidden="false" customHeight="false" outlineLevel="0" collapsed="false">
      <c r="A1164" s="0" t="s">
        <v>9090</v>
      </c>
      <c r="B1164" s="0" t="s">
        <v>9091</v>
      </c>
      <c r="C1164" s="0" t="s">
        <v>264</v>
      </c>
      <c r="D1164" s="3" t="s">
        <v>9092</v>
      </c>
      <c r="E1164" s="2" t="n">
        <v>45728.4413915625</v>
      </c>
      <c r="F1164" s="2" t="n">
        <v>45784.5645959607</v>
      </c>
      <c r="G1164" s="0" t="s">
        <v>5050</v>
      </c>
      <c r="I1164" s="0" t="s">
        <v>79</v>
      </c>
      <c r="K1164" s="0" t="n">
        <v>0</v>
      </c>
      <c r="L1164" s="0" t="s">
        <v>9093</v>
      </c>
      <c r="M1164" s="0" t="s">
        <v>9094</v>
      </c>
      <c r="N1164" s="0" t="s">
        <v>9095</v>
      </c>
      <c r="S1164" s="0" t="s">
        <v>9096</v>
      </c>
      <c r="T1164" s="0" t="s">
        <v>9097</v>
      </c>
      <c r="U1164" s="0" t="s">
        <v>9064</v>
      </c>
      <c r="Y1164" s="0" t="s">
        <v>83</v>
      </c>
      <c r="Z1164" s="0" t="n">
        <v>2</v>
      </c>
      <c r="AC1164" s="0" t="s">
        <v>8324</v>
      </c>
      <c r="AD1164" s="0" t="s">
        <v>9098</v>
      </c>
      <c r="AG1164" s="0" t="s">
        <v>8485</v>
      </c>
      <c r="AI1164" s="0" t="s">
        <v>669</v>
      </c>
      <c r="AM1164" s="0" t="s">
        <v>9099</v>
      </c>
      <c r="AO1164" s="0" t="n">
        <v>13</v>
      </c>
      <c r="AP1164" s="0" t="n">
        <v>0</v>
      </c>
      <c r="AS1164" s="4" t="n">
        <f aca="false">IF(ISBLANK(AG1164),"",AG1164/86400000 + DATE(1970,1,1))</f>
        <v>45741.125</v>
      </c>
    </row>
    <row r="1165" customFormat="false" ht="58.4" hidden="false" customHeight="false" outlineLevel="0" collapsed="false">
      <c r="A1165" s="0" t="s">
        <v>9100</v>
      </c>
      <c r="B1165" s="0" t="s">
        <v>9101</v>
      </c>
      <c r="C1165" s="0" t="s">
        <v>264</v>
      </c>
      <c r="D1165" s="3" t="s">
        <v>9102</v>
      </c>
      <c r="E1165" s="2" t="n">
        <v>45728.4264563079</v>
      </c>
      <c r="F1165" s="2" t="n">
        <v>45863.3564288426</v>
      </c>
      <c r="G1165" s="0" t="s">
        <v>56</v>
      </c>
      <c r="I1165" s="0" t="s">
        <v>79</v>
      </c>
      <c r="K1165" s="0" t="n">
        <v>0</v>
      </c>
      <c r="L1165" s="0" t="s">
        <v>9103</v>
      </c>
      <c r="M1165" s="0" t="s">
        <v>9104</v>
      </c>
      <c r="N1165" s="0" t="s">
        <v>9105</v>
      </c>
      <c r="S1165" s="0" t="s">
        <v>9106</v>
      </c>
      <c r="U1165" s="0" t="s">
        <v>9064</v>
      </c>
      <c r="Y1165" s="0" t="s">
        <v>83</v>
      </c>
      <c r="Z1165" s="0" t="n">
        <v>4</v>
      </c>
      <c r="AC1165" s="0" t="s">
        <v>6329</v>
      </c>
      <c r="AE1165" s="0" t="s">
        <v>79</v>
      </c>
      <c r="AG1165" s="0" t="s">
        <v>6329</v>
      </c>
      <c r="AH1165" s="0" t="s">
        <v>9107</v>
      </c>
      <c r="AI1165" s="0" t="s">
        <v>127</v>
      </c>
      <c r="AJ1165" s="0" t="s">
        <v>5689</v>
      </c>
      <c r="AK1165" s="0" t="s">
        <v>1345</v>
      </c>
      <c r="AL1165" s="0" t="s">
        <v>1345</v>
      </c>
      <c r="AO1165" s="0" t="n">
        <v>14</v>
      </c>
      <c r="AP1165" s="0" t="n">
        <v>0</v>
      </c>
      <c r="AS1165" s="4" t="n">
        <f aca="false">IF(ISBLANK(AG1165),"",AG1165/86400000 + DATE(1970,1,1))</f>
        <v>45786.0833333333</v>
      </c>
    </row>
    <row r="1166" customFormat="false" ht="15" hidden="true" customHeight="false" outlineLevel="0" collapsed="false">
      <c r="A1166" s="0" t="s">
        <v>9108</v>
      </c>
      <c r="B1166" s="0" t="s">
        <v>9109</v>
      </c>
      <c r="C1166" s="0" t="s">
        <v>54</v>
      </c>
      <c r="E1166" s="2" t="n">
        <v>45728.4121533102</v>
      </c>
      <c r="F1166" s="2" t="n">
        <v>45747.5500609375</v>
      </c>
      <c r="G1166" s="0" t="s">
        <v>3508</v>
      </c>
      <c r="I1166" s="0" t="s">
        <v>79</v>
      </c>
      <c r="K1166" s="0" t="n">
        <v>2</v>
      </c>
      <c r="L1166" s="0" t="s">
        <v>9110</v>
      </c>
      <c r="M1166" s="0" t="s">
        <v>9111</v>
      </c>
      <c r="N1166" s="0" t="s">
        <v>9112</v>
      </c>
      <c r="S1166" s="0" t="s">
        <v>9113</v>
      </c>
      <c r="Y1166" s="0" t="s">
        <v>83</v>
      </c>
      <c r="AC1166" s="0" t="s">
        <v>9064</v>
      </c>
      <c r="AE1166" s="0" t="s">
        <v>79</v>
      </c>
      <c r="AM1166" s="0" t="s">
        <v>9114</v>
      </c>
      <c r="AO1166" s="0" t="n">
        <v>5</v>
      </c>
    </row>
    <row r="1167" customFormat="false" ht="81.3" hidden="false" customHeight="false" outlineLevel="0" collapsed="false">
      <c r="A1167" s="0" t="s">
        <v>9115</v>
      </c>
      <c r="B1167" s="0" t="s">
        <v>9116</v>
      </c>
      <c r="C1167" s="0" t="s">
        <v>264</v>
      </c>
      <c r="D1167" s="3" t="s">
        <v>9117</v>
      </c>
      <c r="E1167" s="2" t="n">
        <v>45728.3916256944</v>
      </c>
      <c r="F1167" s="2" t="n">
        <v>45881.3477417708</v>
      </c>
      <c r="G1167" s="0" t="s">
        <v>106</v>
      </c>
      <c r="I1167" s="0" t="s">
        <v>79</v>
      </c>
      <c r="K1167" s="0" t="n">
        <v>0</v>
      </c>
      <c r="L1167" s="0" t="s">
        <v>9118</v>
      </c>
      <c r="M1167" s="0" t="s">
        <v>9119</v>
      </c>
      <c r="N1167" s="0" t="s">
        <v>9120</v>
      </c>
      <c r="S1167" s="0" t="s">
        <v>9121</v>
      </c>
      <c r="U1167" s="0" t="s">
        <v>9064</v>
      </c>
      <c r="Y1167" s="0" t="s">
        <v>83</v>
      </c>
      <c r="Z1167" s="0" t="n">
        <v>2</v>
      </c>
      <c r="AC1167" s="0" t="s">
        <v>9064</v>
      </c>
      <c r="AE1167" s="0" t="s">
        <v>79</v>
      </c>
      <c r="AM1167" s="0" t="s">
        <v>9122</v>
      </c>
      <c r="AO1167" s="0" t="n">
        <v>13</v>
      </c>
      <c r="AP1167" s="0" t="n">
        <v>1</v>
      </c>
      <c r="AQ1167" s="0" t="s">
        <v>79</v>
      </c>
      <c r="AS1167" s="4" t="str">
        <f aca="false">IF(ISBLANK(AG1167),"",AG1167/86400000 + DATE(1970,1,1))</f>
        <v/>
      </c>
    </row>
    <row r="1168" customFormat="false" ht="92.75" hidden="false" customHeight="false" outlineLevel="0" collapsed="false">
      <c r="A1168" s="0" t="s">
        <v>9123</v>
      </c>
      <c r="B1168" s="0" t="s">
        <v>9124</v>
      </c>
      <c r="C1168" s="0" t="s">
        <v>264</v>
      </c>
      <c r="D1168" s="3" t="s">
        <v>9125</v>
      </c>
      <c r="E1168" s="2" t="n">
        <v>45728.3890003588</v>
      </c>
      <c r="F1168" s="2" t="n">
        <v>45869.810708287</v>
      </c>
      <c r="G1168" s="0" t="s">
        <v>56</v>
      </c>
      <c r="I1168" s="0" t="s">
        <v>79</v>
      </c>
      <c r="K1168" s="0" t="n">
        <v>1</v>
      </c>
      <c r="L1168" s="0" t="s">
        <v>9126</v>
      </c>
      <c r="M1168" s="0" t="s">
        <v>9127</v>
      </c>
      <c r="N1168" s="0" t="s">
        <v>9128</v>
      </c>
      <c r="S1168" s="0" t="s">
        <v>9129</v>
      </c>
      <c r="T1168" s="0" t="s">
        <v>9130</v>
      </c>
      <c r="U1168" s="0" t="s">
        <v>9064</v>
      </c>
      <c r="Y1168" s="0" t="s">
        <v>83</v>
      </c>
      <c r="Z1168" s="0" t="n">
        <v>2</v>
      </c>
      <c r="AB1168" s="0" t="s">
        <v>3160</v>
      </c>
      <c r="AC1168" s="0" t="s">
        <v>9064</v>
      </c>
      <c r="AD1168" s="0" t="s">
        <v>9131</v>
      </c>
      <c r="AE1168" s="0" t="s">
        <v>79</v>
      </c>
      <c r="AF1168" s="0" t="s">
        <v>9132</v>
      </c>
      <c r="AM1168" s="0" t="s">
        <v>9133</v>
      </c>
      <c r="AO1168" s="0" t="n">
        <v>13</v>
      </c>
      <c r="AP1168" s="0" t="n">
        <v>0</v>
      </c>
      <c r="AS1168" s="4" t="str">
        <f aca="false">IF(ISBLANK(AG1168),"",AG1168/86400000 + DATE(1970,1,1))</f>
        <v/>
      </c>
    </row>
    <row r="1169" customFormat="false" ht="150" hidden="false" customHeight="false" outlineLevel="0" collapsed="false">
      <c r="A1169" s="0" t="s">
        <v>9134</v>
      </c>
      <c r="B1169" s="0" t="s">
        <v>9135</v>
      </c>
      <c r="C1169" s="0" t="s">
        <v>264</v>
      </c>
      <c r="D1169" s="3" t="s">
        <v>9136</v>
      </c>
      <c r="E1169" s="2" t="n">
        <v>45728.3743293403</v>
      </c>
      <c r="F1169" s="2" t="n">
        <v>45881.326905463</v>
      </c>
      <c r="G1169" s="0" t="s">
        <v>106</v>
      </c>
      <c r="I1169" s="0" t="s">
        <v>79</v>
      </c>
      <c r="K1169" s="0" t="n">
        <v>0</v>
      </c>
      <c r="L1169" s="0" t="s">
        <v>9137</v>
      </c>
      <c r="M1169" s="0" t="s">
        <v>9138</v>
      </c>
      <c r="N1169" s="0" t="s">
        <v>9139</v>
      </c>
      <c r="S1169" s="0" t="s">
        <v>9140</v>
      </c>
      <c r="U1169" s="0" t="s">
        <v>9064</v>
      </c>
      <c r="Y1169" s="0" t="s">
        <v>83</v>
      </c>
      <c r="Z1169" s="0" t="n">
        <v>2</v>
      </c>
      <c r="AC1169" s="0" t="s">
        <v>9064</v>
      </c>
      <c r="AE1169" s="0" t="s">
        <v>79</v>
      </c>
      <c r="AJ1169" s="0" t="s">
        <v>6329</v>
      </c>
      <c r="AK1169" s="0" t="s">
        <v>5492</v>
      </c>
      <c r="AM1169" s="0" t="s">
        <v>9141</v>
      </c>
      <c r="AO1169" s="0" t="n">
        <v>13</v>
      </c>
      <c r="AP1169" s="0" t="n">
        <v>0</v>
      </c>
      <c r="AQ1169" s="0" t="s">
        <v>79</v>
      </c>
      <c r="AS1169" s="4" t="str">
        <f aca="false">IF(ISBLANK(AG1169),"",AG1169/86400000 + DATE(1970,1,1))</f>
        <v/>
      </c>
    </row>
    <row r="1170" customFormat="false" ht="127.1" hidden="false" customHeight="false" outlineLevel="0" collapsed="false">
      <c r="A1170" s="0" t="s">
        <v>9142</v>
      </c>
      <c r="B1170" s="0" t="s">
        <v>9143</v>
      </c>
      <c r="C1170" s="0" t="s">
        <v>264</v>
      </c>
      <c r="D1170" s="3" t="s">
        <v>9144</v>
      </c>
      <c r="E1170" s="2" t="n">
        <v>45727.5956060069</v>
      </c>
      <c r="F1170" s="2" t="n">
        <v>45881.3487164931</v>
      </c>
      <c r="G1170" s="0" t="s">
        <v>106</v>
      </c>
      <c r="I1170" s="0" t="s">
        <v>79</v>
      </c>
      <c r="K1170" s="0" t="n">
        <v>0</v>
      </c>
      <c r="L1170" s="0" t="s">
        <v>9145</v>
      </c>
      <c r="M1170" s="0" t="s">
        <v>9146</v>
      </c>
      <c r="N1170" s="0" t="s">
        <v>9147</v>
      </c>
      <c r="S1170" s="0" t="s">
        <v>9148</v>
      </c>
      <c r="U1170" s="0" t="s">
        <v>9149</v>
      </c>
      <c r="Y1170" s="0" t="s">
        <v>83</v>
      </c>
      <c r="Z1170" s="0" t="n">
        <v>2</v>
      </c>
      <c r="AC1170" s="0" t="s">
        <v>9149</v>
      </c>
      <c r="AD1170" s="0" t="s">
        <v>9150</v>
      </c>
      <c r="AE1170" s="0" t="s">
        <v>79</v>
      </c>
      <c r="AG1170" s="0" t="s">
        <v>8353</v>
      </c>
      <c r="AI1170" s="0" t="s">
        <v>2504</v>
      </c>
      <c r="AM1170" s="0" t="s">
        <v>9151</v>
      </c>
      <c r="AO1170" s="0" t="n">
        <v>13</v>
      </c>
      <c r="AP1170" s="0" t="n">
        <v>0</v>
      </c>
      <c r="AQ1170" s="0" t="s">
        <v>79</v>
      </c>
      <c r="AS1170" s="4" t="n">
        <f aca="false">IF(ISBLANK(AG1170),"",AG1170/86400000 + DATE(1970,1,1))</f>
        <v>45745.125</v>
      </c>
    </row>
    <row r="1171" customFormat="false" ht="15" hidden="true" customHeight="false" outlineLevel="0" collapsed="false">
      <c r="A1171" s="0" t="s">
        <v>9152</v>
      </c>
      <c r="B1171" s="0" t="s">
        <v>9153</v>
      </c>
      <c r="C1171" s="0" t="s">
        <v>54</v>
      </c>
      <c r="E1171" s="2" t="n">
        <v>45727.5627745718</v>
      </c>
      <c r="F1171" s="2" t="n">
        <v>45792.0834580093</v>
      </c>
      <c r="G1171" s="0" t="s">
        <v>63</v>
      </c>
      <c r="K1171" s="0" t="n">
        <v>1</v>
      </c>
      <c r="L1171" s="0" t="s">
        <v>9154</v>
      </c>
      <c r="M1171" s="0" t="s">
        <v>9155</v>
      </c>
      <c r="N1171" s="0" t="s">
        <v>9156</v>
      </c>
      <c r="S1171" s="0" t="s">
        <v>9157</v>
      </c>
      <c r="AB1171" s="0" t="s">
        <v>4490</v>
      </c>
      <c r="AC1171" s="0" t="s">
        <v>4687</v>
      </c>
      <c r="AE1171" s="0" t="s">
        <v>79</v>
      </c>
      <c r="AF1171" s="0" t="s">
        <v>9158</v>
      </c>
      <c r="AO1171" s="0" t="n">
        <v>4</v>
      </c>
    </row>
    <row r="1172" customFormat="false" ht="58.4" hidden="true" customHeight="false" outlineLevel="0" collapsed="false">
      <c r="A1172" s="0" t="s">
        <v>9159</v>
      </c>
      <c r="B1172" s="0" t="s">
        <v>9160</v>
      </c>
      <c r="C1172" s="0" t="s">
        <v>54</v>
      </c>
      <c r="D1172" s="3" t="s">
        <v>9161</v>
      </c>
      <c r="E1172" s="2" t="n">
        <v>45727.5571874306</v>
      </c>
      <c r="F1172" s="2" t="n">
        <v>45875.2909254514</v>
      </c>
      <c r="G1172" s="0" t="s">
        <v>56</v>
      </c>
      <c r="I1172" s="0" t="s">
        <v>79</v>
      </c>
      <c r="K1172" s="0" t="n">
        <v>0</v>
      </c>
      <c r="L1172" s="0" t="s">
        <v>9162</v>
      </c>
      <c r="M1172" s="0" t="s">
        <v>9163</v>
      </c>
      <c r="N1172" s="0" t="s">
        <v>9164</v>
      </c>
      <c r="S1172" s="0" t="s">
        <v>9165</v>
      </c>
      <c r="T1172" s="0" t="s">
        <v>9166</v>
      </c>
      <c r="U1172" s="0" t="s">
        <v>9149</v>
      </c>
      <c r="Y1172" s="0" t="s">
        <v>83</v>
      </c>
      <c r="Z1172" s="0" t="n">
        <v>1</v>
      </c>
      <c r="AC1172" s="0" t="s">
        <v>9149</v>
      </c>
      <c r="AD1172" s="0" t="s">
        <v>9167</v>
      </c>
      <c r="AE1172" s="0" t="s">
        <v>79</v>
      </c>
      <c r="AG1172" s="0" t="s">
        <v>8235</v>
      </c>
      <c r="AI1172" s="0" t="s">
        <v>2597</v>
      </c>
      <c r="AM1172" s="0" t="s">
        <v>9168</v>
      </c>
      <c r="AO1172" s="0" t="n">
        <v>7</v>
      </c>
    </row>
    <row r="1173" customFormat="false" ht="127.1" hidden="false" customHeight="false" outlineLevel="0" collapsed="false">
      <c r="A1173" s="0" t="s">
        <v>9169</v>
      </c>
      <c r="B1173" s="0" t="s">
        <v>9170</v>
      </c>
      <c r="C1173" s="0" t="s">
        <v>264</v>
      </c>
      <c r="D1173" s="3" t="s">
        <v>9171</v>
      </c>
      <c r="E1173" s="2" t="n">
        <v>45727.4864832407</v>
      </c>
      <c r="F1173" s="2" t="n">
        <v>45743.4414283912</v>
      </c>
      <c r="G1173" s="0" t="s">
        <v>56</v>
      </c>
      <c r="I1173" s="0" t="s">
        <v>79</v>
      </c>
      <c r="K1173" s="0" t="n">
        <v>0</v>
      </c>
      <c r="L1173" s="0" t="s">
        <v>9172</v>
      </c>
      <c r="M1173" s="0" t="s">
        <v>9173</v>
      </c>
      <c r="N1173" s="0" t="s">
        <v>9174</v>
      </c>
      <c r="S1173" s="0" t="s">
        <v>9175</v>
      </c>
      <c r="T1173" s="0" t="s">
        <v>9176</v>
      </c>
      <c r="U1173" s="0" t="s">
        <v>9149</v>
      </c>
      <c r="Y1173" s="0" t="s">
        <v>83</v>
      </c>
      <c r="Z1173" s="0" t="n">
        <v>5</v>
      </c>
      <c r="AC1173" s="0" t="s">
        <v>9149</v>
      </c>
      <c r="AD1173" s="0" t="s">
        <v>9177</v>
      </c>
      <c r="AE1173" s="0" t="s">
        <v>79</v>
      </c>
      <c r="AM1173" s="0" t="s">
        <v>9178</v>
      </c>
      <c r="AO1173" s="0" t="n">
        <v>13</v>
      </c>
      <c r="AP1173" s="0" t="n">
        <v>0</v>
      </c>
      <c r="AS1173" s="4" t="str">
        <f aca="false">IF(ISBLANK(AG1173),"",AG1173/86400000 + DATE(1970,1,1))</f>
        <v/>
      </c>
    </row>
    <row r="1174" customFormat="false" ht="15" hidden="true" customHeight="false" outlineLevel="0" collapsed="false">
      <c r="A1174" s="0" t="s">
        <v>9179</v>
      </c>
      <c r="B1174" s="0" t="s">
        <v>9180</v>
      </c>
      <c r="C1174" s="0" t="s">
        <v>54</v>
      </c>
      <c r="E1174" s="2" t="n">
        <v>45727.4840720718</v>
      </c>
      <c r="F1174" s="2" t="n">
        <v>45833.0838685301</v>
      </c>
      <c r="G1174" s="0" t="s">
        <v>106</v>
      </c>
      <c r="I1174" s="0" t="s">
        <v>79</v>
      </c>
      <c r="K1174" s="0" t="n">
        <v>0</v>
      </c>
      <c r="L1174" s="0" t="s">
        <v>9181</v>
      </c>
      <c r="M1174" s="0" t="s">
        <v>9182</v>
      </c>
      <c r="N1174" s="0" t="s">
        <v>9183</v>
      </c>
      <c r="S1174" s="0" t="s">
        <v>9184</v>
      </c>
      <c r="U1174" s="0" t="s">
        <v>9149</v>
      </c>
      <c r="Y1174" s="0" t="s">
        <v>83</v>
      </c>
      <c r="Z1174" s="0" t="n">
        <v>2</v>
      </c>
      <c r="AC1174" s="0" t="s">
        <v>4734</v>
      </c>
      <c r="AE1174" s="0" t="s">
        <v>79</v>
      </c>
      <c r="AG1174" s="0" t="s">
        <v>4333</v>
      </c>
      <c r="AH1174" s="0" t="s">
        <v>9185</v>
      </c>
      <c r="AI1174" s="0" t="s">
        <v>709</v>
      </c>
      <c r="AO1174" s="0" t="n">
        <v>6</v>
      </c>
    </row>
    <row r="1175" customFormat="false" ht="92.75" hidden="false" customHeight="false" outlineLevel="0" collapsed="false">
      <c r="A1175" s="0" t="s">
        <v>9186</v>
      </c>
      <c r="B1175" s="0" t="s">
        <v>9187</v>
      </c>
      <c r="C1175" s="0" t="s">
        <v>264</v>
      </c>
      <c r="D1175" s="3" t="s">
        <v>9188</v>
      </c>
      <c r="E1175" s="2" t="n">
        <v>45727.4823992824</v>
      </c>
      <c r="F1175" s="2" t="n">
        <v>45772.5496358333</v>
      </c>
      <c r="G1175" s="0" t="s">
        <v>5050</v>
      </c>
      <c r="I1175" s="0" t="s">
        <v>79</v>
      </c>
      <c r="K1175" s="0" t="n">
        <v>0</v>
      </c>
      <c r="L1175" s="0" t="s">
        <v>9189</v>
      </c>
      <c r="M1175" s="0" t="s">
        <v>9190</v>
      </c>
      <c r="N1175" s="0" t="s">
        <v>9191</v>
      </c>
      <c r="S1175" s="0" t="s">
        <v>9192</v>
      </c>
      <c r="T1175" s="0" t="s">
        <v>9193</v>
      </c>
      <c r="U1175" s="0" t="s">
        <v>9149</v>
      </c>
      <c r="Y1175" s="0" t="s">
        <v>83</v>
      </c>
      <c r="AC1175" s="0" t="s">
        <v>7273</v>
      </c>
      <c r="AD1175" s="0" t="s">
        <v>9194</v>
      </c>
      <c r="AE1175" s="0" t="s">
        <v>79</v>
      </c>
      <c r="AG1175" s="0" t="s">
        <v>7215</v>
      </c>
      <c r="AH1175" s="0" t="s">
        <v>9195</v>
      </c>
      <c r="AI1175" s="0" t="s">
        <v>881</v>
      </c>
      <c r="AJ1175" s="0" t="s">
        <v>6874</v>
      </c>
      <c r="AK1175" s="0" t="s">
        <v>740</v>
      </c>
      <c r="AL1175" s="0" t="s">
        <v>604</v>
      </c>
      <c r="AO1175" s="0" t="n">
        <v>13</v>
      </c>
      <c r="AP1175" s="0" t="n">
        <v>0</v>
      </c>
      <c r="AS1175" s="4" t="n">
        <f aca="false">IF(ISBLANK(AG1175),"",AG1175/86400000 + DATE(1970,1,1))</f>
        <v>45761.0833333333</v>
      </c>
    </row>
    <row r="1176" customFormat="false" ht="15" hidden="true" customHeight="false" outlineLevel="0" collapsed="false">
      <c r="A1176" s="0" t="s">
        <v>9196</v>
      </c>
      <c r="B1176" s="0" t="s">
        <v>9197</v>
      </c>
      <c r="C1176" s="0" t="s">
        <v>54</v>
      </c>
      <c r="D1176" s="0" t="s">
        <v>9198</v>
      </c>
      <c r="E1176" s="2" t="n">
        <v>45727.4627578935</v>
      </c>
      <c r="F1176" s="2" t="n">
        <v>45764.0837122917</v>
      </c>
      <c r="G1176" s="0" t="s">
        <v>56</v>
      </c>
      <c r="I1176" s="0" t="s">
        <v>79</v>
      </c>
      <c r="K1176" s="0" t="n">
        <v>1</v>
      </c>
      <c r="L1176" s="0" t="s">
        <v>9199</v>
      </c>
      <c r="M1176" s="0" t="s">
        <v>9200</v>
      </c>
      <c r="N1176" s="0" t="s">
        <v>9201</v>
      </c>
      <c r="S1176" s="0" t="s">
        <v>9202</v>
      </c>
      <c r="T1176" s="0" t="s">
        <v>9203</v>
      </c>
      <c r="U1176" s="0" t="s">
        <v>9149</v>
      </c>
      <c r="Y1176" s="0" t="s">
        <v>83</v>
      </c>
      <c r="Z1176" s="0" t="n">
        <v>2</v>
      </c>
      <c r="AB1176" s="0" t="s">
        <v>4849</v>
      </c>
      <c r="AC1176" s="0" t="s">
        <v>7744</v>
      </c>
      <c r="AE1176" s="0" t="s">
        <v>79</v>
      </c>
      <c r="AF1176" s="0" t="s">
        <v>8082</v>
      </c>
      <c r="AG1176" s="0" t="s">
        <v>7744</v>
      </c>
      <c r="AI1176" s="0" t="s">
        <v>127</v>
      </c>
      <c r="AM1176" s="0" t="s">
        <v>9204</v>
      </c>
      <c r="AO1176" s="0" t="n">
        <v>6</v>
      </c>
    </row>
    <row r="1177" customFormat="false" ht="15" hidden="true" customHeight="false" outlineLevel="0" collapsed="false">
      <c r="A1177" s="0" t="s">
        <v>9205</v>
      </c>
      <c r="B1177" s="0" t="s">
        <v>9206</v>
      </c>
      <c r="C1177" s="0" t="s">
        <v>54</v>
      </c>
      <c r="E1177" s="2" t="n">
        <v>45727.422973507</v>
      </c>
      <c r="F1177" s="2" t="n">
        <v>45792.0838821528</v>
      </c>
      <c r="G1177" s="0" t="s">
        <v>63</v>
      </c>
      <c r="K1177" s="0" t="n">
        <v>0</v>
      </c>
      <c r="L1177" s="0" t="s">
        <v>9207</v>
      </c>
      <c r="M1177" s="0" t="s">
        <v>9208</v>
      </c>
      <c r="N1177" s="0" t="s">
        <v>9209</v>
      </c>
      <c r="S1177" s="0" t="s">
        <v>9210</v>
      </c>
      <c r="AC1177" s="0" t="s">
        <v>4687</v>
      </c>
      <c r="AE1177" s="0" t="s">
        <v>79</v>
      </c>
      <c r="AO1177" s="0" t="n">
        <v>4</v>
      </c>
    </row>
    <row r="1178" customFormat="false" ht="15" hidden="true" customHeight="false" outlineLevel="0" collapsed="false">
      <c r="A1178" s="0" t="s">
        <v>9211</v>
      </c>
      <c r="B1178" s="0" t="s">
        <v>9212</v>
      </c>
      <c r="C1178" s="0" t="s">
        <v>54</v>
      </c>
      <c r="E1178" s="2" t="n">
        <v>45727.4061683796</v>
      </c>
      <c r="F1178" s="2" t="n">
        <v>45808.0835576273</v>
      </c>
      <c r="G1178" s="0" t="s">
        <v>5021</v>
      </c>
      <c r="K1178" s="0" t="n">
        <v>1</v>
      </c>
      <c r="L1178" s="0" t="s">
        <v>9213</v>
      </c>
      <c r="M1178" s="0" t="s">
        <v>9214</v>
      </c>
      <c r="N1178" s="0" t="s">
        <v>9215</v>
      </c>
      <c r="S1178" s="0" t="s">
        <v>9216</v>
      </c>
      <c r="T1178" s="0" t="s">
        <v>9217</v>
      </c>
      <c r="U1178" s="0" t="s">
        <v>9149</v>
      </c>
      <c r="Z1178" s="0" t="n">
        <v>1</v>
      </c>
      <c r="AB1178" s="0" t="s">
        <v>891</v>
      </c>
      <c r="AC1178" s="0" t="s">
        <v>4864</v>
      </c>
      <c r="AE1178" s="0" t="s">
        <v>79</v>
      </c>
      <c r="AF1178" s="0" t="s">
        <v>7153</v>
      </c>
      <c r="AO1178" s="0" t="n">
        <v>4</v>
      </c>
    </row>
    <row r="1179" customFormat="false" ht="15" hidden="true" customHeight="false" outlineLevel="0" collapsed="false">
      <c r="A1179" s="0" t="s">
        <v>9218</v>
      </c>
      <c r="B1179" s="0" t="s">
        <v>9219</v>
      </c>
      <c r="C1179" s="0" t="s">
        <v>54</v>
      </c>
      <c r="D1179" s="0" t="s">
        <v>9220</v>
      </c>
      <c r="E1179" s="2" t="n">
        <v>45727.4019331829</v>
      </c>
      <c r="F1179" s="2" t="n">
        <v>45845.4037450463</v>
      </c>
      <c r="G1179" s="0" t="s">
        <v>56</v>
      </c>
      <c r="I1179" s="0" t="s">
        <v>79</v>
      </c>
      <c r="K1179" s="0" t="n">
        <v>0</v>
      </c>
      <c r="L1179" s="0" t="s">
        <v>9221</v>
      </c>
      <c r="M1179" s="0" t="s">
        <v>9222</v>
      </c>
      <c r="N1179" s="0" t="s">
        <v>9223</v>
      </c>
      <c r="S1179" s="0" t="s">
        <v>9224</v>
      </c>
      <c r="T1179" s="0" t="s">
        <v>9225</v>
      </c>
      <c r="U1179" s="0" t="s">
        <v>9149</v>
      </c>
      <c r="Y1179" s="0" t="s">
        <v>83</v>
      </c>
      <c r="Z1179" s="0" t="n">
        <v>2</v>
      </c>
      <c r="AC1179" s="0" t="s">
        <v>7933</v>
      </c>
      <c r="AE1179" s="0" t="s">
        <v>79</v>
      </c>
      <c r="AG1179" s="0" t="s">
        <v>7933</v>
      </c>
      <c r="AH1179" s="0" t="s">
        <v>9226</v>
      </c>
      <c r="AI1179" s="0" t="s">
        <v>127</v>
      </c>
      <c r="AO1179" s="0" t="n">
        <v>6</v>
      </c>
    </row>
    <row r="1180" customFormat="false" ht="115.65" hidden="false" customHeight="false" outlineLevel="0" collapsed="false">
      <c r="A1180" s="0" t="s">
        <v>9227</v>
      </c>
      <c r="B1180" s="0" t="s">
        <v>9228</v>
      </c>
      <c r="C1180" s="0" t="s">
        <v>264</v>
      </c>
      <c r="D1180" s="3" t="s">
        <v>9229</v>
      </c>
      <c r="E1180" s="2" t="n">
        <v>45727.3765193056</v>
      </c>
      <c r="F1180" s="2" t="n">
        <v>45834.2843539815</v>
      </c>
      <c r="G1180" s="0" t="s">
        <v>63</v>
      </c>
      <c r="I1180" s="0" t="s">
        <v>79</v>
      </c>
      <c r="K1180" s="0" t="n">
        <v>0</v>
      </c>
      <c r="L1180" s="0" t="s">
        <v>9230</v>
      </c>
      <c r="M1180" s="0" t="s">
        <v>9231</v>
      </c>
      <c r="N1180" s="0" t="s">
        <v>9232</v>
      </c>
      <c r="S1180" s="0" t="s">
        <v>9233</v>
      </c>
      <c r="Y1180" s="0" t="s">
        <v>83</v>
      </c>
      <c r="AC1180" s="0" t="s">
        <v>9149</v>
      </c>
      <c r="AE1180" s="0" t="s">
        <v>79</v>
      </c>
      <c r="AM1180" s="0" t="s">
        <v>9234</v>
      </c>
      <c r="AO1180" s="0" t="n">
        <v>13</v>
      </c>
      <c r="AP1180" s="0" t="n">
        <v>0</v>
      </c>
      <c r="AQ1180" s="0" t="s">
        <v>79</v>
      </c>
      <c r="AS1180" s="4" t="str">
        <f aca="false">IF(ISBLANK(AG1180),"",AG1180/86400000 + DATE(1970,1,1))</f>
        <v/>
      </c>
    </row>
    <row r="1181" customFormat="false" ht="15" hidden="true" customHeight="false" outlineLevel="0" collapsed="false">
      <c r="A1181" s="0" t="s">
        <v>9235</v>
      </c>
      <c r="B1181" s="0" t="s">
        <v>9236</v>
      </c>
      <c r="C1181" s="0" t="s">
        <v>54</v>
      </c>
      <c r="E1181" s="2" t="n">
        <v>45726.5836501042</v>
      </c>
      <c r="F1181" s="2" t="n">
        <v>45733.5274763773</v>
      </c>
      <c r="G1181" s="0" t="s">
        <v>3508</v>
      </c>
      <c r="K1181" s="0" t="n">
        <v>1</v>
      </c>
      <c r="L1181" s="0" t="s">
        <v>9237</v>
      </c>
      <c r="M1181" s="0" t="s">
        <v>9238</v>
      </c>
      <c r="N1181" s="0" t="s">
        <v>9239</v>
      </c>
      <c r="S1181" s="0" t="s">
        <v>9240</v>
      </c>
      <c r="AB1181" s="0" t="s">
        <v>1565</v>
      </c>
      <c r="AE1181" s="0" t="s">
        <v>79</v>
      </c>
      <c r="AF1181" s="0" t="s">
        <v>9241</v>
      </c>
      <c r="AO1181" s="0" t="n">
        <v>1</v>
      </c>
    </row>
    <row r="1182" customFormat="false" ht="15" hidden="true" customHeight="false" outlineLevel="0" collapsed="false">
      <c r="A1182" s="0" t="s">
        <v>9242</v>
      </c>
      <c r="B1182" s="0" t="s">
        <v>9243</v>
      </c>
      <c r="C1182" s="0" t="s">
        <v>54</v>
      </c>
      <c r="D1182" s="0" t="s">
        <v>9244</v>
      </c>
      <c r="E1182" s="2" t="n">
        <v>45726.5797594792</v>
      </c>
      <c r="F1182" s="2" t="n">
        <v>45800.4770041088</v>
      </c>
      <c r="G1182" s="0" t="s">
        <v>56</v>
      </c>
      <c r="I1182" s="0" t="s">
        <v>79</v>
      </c>
      <c r="K1182" s="0" t="n">
        <v>0</v>
      </c>
      <c r="L1182" s="0" t="s">
        <v>9245</v>
      </c>
      <c r="M1182" s="0" t="s">
        <v>9246</v>
      </c>
      <c r="N1182" s="0" t="s">
        <v>9247</v>
      </c>
      <c r="S1182" s="0" t="s">
        <v>9248</v>
      </c>
      <c r="T1182" s="0" t="s">
        <v>9249</v>
      </c>
      <c r="U1182" s="0" t="s">
        <v>9250</v>
      </c>
      <c r="Y1182" s="0" t="s">
        <v>83</v>
      </c>
      <c r="Z1182" s="0" t="n">
        <v>2</v>
      </c>
      <c r="AC1182" s="0" t="s">
        <v>9250</v>
      </c>
      <c r="AE1182" s="0" t="s">
        <v>79</v>
      </c>
      <c r="AM1182" s="0" t="s">
        <v>9251</v>
      </c>
      <c r="AO1182" s="0" t="n">
        <v>5</v>
      </c>
    </row>
    <row r="1183" customFormat="false" ht="58.4" hidden="false" customHeight="false" outlineLevel="0" collapsed="false">
      <c r="A1183" s="0" t="s">
        <v>9252</v>
      </c>
      <c r="B1183" s="0" t="s">
        <v>9253</v>
      </c>
      <c r="C1183" s="0" t="s">
        <v>264</v>
      </c>
      <c r="D1183" s="3" t="s">
        <v>9254</v>
      </c>
      <c r="E1183" s="2" t="n">
        <v>45726.5793609028</v>
      </c>
      <c r="F1183" s="2" t="n">
        <v>45821.4786660648</v>
      </c>
      <c r="G1183" s="0" t="s">
        <v>63</v>
      </c>
      <c r="I1183" s="0" t="s">
        <v>79</v>
      </c>
      <c r="K1183" s="0" t="n">
        <v>0</v>
      </c>
      <c r="L1183" s="0" t="s">
        <v>9255</v>
      </c>
      <c r="M1183" s="0" t="s">
        <v>9256</v>
      </c>
      <c r="N1183" s="0" t="s">
        <v>9257</v>
      </c>
      <c r="S1183" s="0" t="s">
        <v>9258</v>
      </c>
      <c r="Y1183" s="0" t="s">
        <v>83</v>
      </c>
      <c r="AC1183" s="0" t="s">
        <v>9250</v>
      </c>
      <c r="AD1183" s="0" t="s">
        <v>9259</v>
      </c>
      <c r="AE1183" s="0" t="s">
        <v>79</v>
      </c>
      <c r="AM1183" s="0" t="s">
        <v>9260</v>
      </c>
      <c r="AO1183" s="0" t="n">
        <v>13</v>
      </c>
      <c r="AP1183" s="0" t="n">
        <v>0</v>
      </c>
      <c r="AQ1183" s="0" t="s">
        <v>79</v>
      </c>
      <c r="AS1183" s="4" t="str">
        <f aca="false">IF(ISBLANK(AG1183),"",AG1183/86400000 + DATE(1970,1,1))</f>
        <v/>
      </c>
    </row>
    <row r="1184" customFormat="false" ht="92.75" hidden="false" customHeight="false" outlineLevel="0" collapsed="false">
      <c r="A1184" s="0" t="s">
        <v>9261</v>
      </c>
      <c r="B1184" s="0" t="s">
        <v>9262</v>
      </c>
      <c r="C1184" s="0" t="s">
        <v>264</v>
      </c>
      <c r="D1184" s="3" t="s">
        <v>9263</v>
      </c>
      <c r="E1184" s="2" t="n">
        <v>45726.5367044097</v>
      </c>
      <c r="F1184" s="2" t="n">
        <v>45813.4406215046</v>
      </c>
      <c r="G1184" s="0" t="s">
        <v>56</v>
      </c>
      <c r="I1184" s="0" t="s">
        <v>79</v>
      </c>
      <c r="K1184" s="0" t="n">
        <v>0</v>
      </c>
      <c r="L1184" s="0" t="s">
        <v>9264</v>
      </c>
      <c r="M1184" s="0" t="s">
        <v>9265</v>
      </c>
      <c r="N1184" s="0" t="s">
        <v>9266</v>
      </c>
      <c r="S1184" s="0" t="s">
        <v>9267</v>
      </c>
      <c r="T1184" s="0" t="s">
        <v>9268</v>
      </c>
      <c r="U1184" s="0" t="s">
        <v>9250</v>
      </c>
      <c r="Y1184" s="0" t="s">
        <v>83</v>
      </c>
      <c r="Z1184" s="0" t="n">
        <v>2</v>
      </c>
      <c r="AC1184" s="0" t="s">
        <v>9250</v>
      </c>
      <c r="AD1184" s="0" t="s">
        <v>9269</v>
      </c>
      <c r="AE1184" s="0" t="s">
        <v>79</v>
      </c>
      <c r="AM1184" s="0" t="s">
        <v>9270</v>
      </c>
      <c r="AO1184" s="0" t="n">
        <v>13</v>
      </c>
      <c r="AP1184" s="0" t="n">
        <v>0</v>
      </c>
      <c r="AQ1184" s="0" t="s">
        <v>79</v>
      </c>
      <c r="AS1184" s="4" t="str">
        <f aca="false">IF(ISBLANK(AG1184),"",AG1184/86400000 + DATE(1970,1,1))</f>
        <v/>
      </c>
    </row>
    <row r="1185" customFormat="false" ht="15" hidden="true" customHeight="false" outlineLevel="0" collapsed="false">
      <c r="A1185" s="0" t="s">
        <v>9271</v>
      </c>
      <c r="B1185" s="0" t="s">
        <v>9272</v>
      </c>
      <c r="C1185" s="0" t="s">
        <v>54</v>
      </c>
      <c r="E1185" s="2" t="n">
        <v>45726.5071663542</v>
      </c>
      <c r="F1185" s="2" t="n">
        <v>45757.2877036111</v>
      </c>
      <c r="G1185" s="0" t="s">
        <v>3508</v>
      </c>
      <c r="K1185" s="0" t="n">
        <v>0</v>
      </c>
      <c r="L1185" s="0" t="s">
        <v>9273</v>
      </c>
      <c r="M1185" s="0" t="s">
        <v>9274</v>
      </c>
      <c r="N1185" s="0" t="s">
        <v>9275</v>
      </c>
      <c r="S1185" s="0" t="s">
        <v>9276</v>
      </c>
      <c r="AE1185" s="0" t="s">
        <v>79</v>
      </c>
      <c r="AO1185" s="0" t="n">
        <v>1</v>
      </c>
    </row>
    <row r="1186" customFormat="false" ht="58.4" hidden="false" customHeight="false" outlineLevel="0" collapsed="false">
      <c r="A1186" s="0" t="s">
        <v>9277</v>
      </c>
      <c r="B1186" s="0" t="s">
        <v>9278</v>
      </c>
      <c r="C1186" s="0" t="s">
        <v>264</v>
      </c>
      <c r="D1186" s="3" t="s">
        <v>9279</v>
      </c>
      <c r="E1186" s="2" t="n">
        <v>45726.453982581</v>
      </c>
      <c r="F1186" s="2" t="n">
        <v>45881.3565862963</v>
      </c>
      <c r="G1186" s="0" t="s">
        <v>106</v>
      </c>
      <c r="I1186" s="0" t="s">
        <v>79</v>
      </c>
      <c r="K1186" s="0" t="n">
        <v>0</v>
      </c>
      <c r="L1186" s="0" t="s">
        <v>9280</v>
      </c>
      <c r="M1186" s="0" t="s">
        <v>9281</v>
      </c>
      <c r="N1186" s="0" t="s">
        <v>9282</v>
      </c>
      <c r="S1186" s="0" t="s">
        <v>9283</v>
      </c>
      <c r="T1186" s="0" t="s">
        <v>9284</v>
      </c>
      <c r="U1186" s="0" t="s">
        <v>9250</v>
      </c>
      <c r="Y1186" s="0" t="s">
        <v>83</v>
      </c>
      <c r="Z1186" s="0" t="n">
        <v>5</v>
      </c>
      <c r="AC1186" s="0" t="s">
        <v>9250</v>
      </c>
      <c r="AD1186" s="0" t="s">
        <v>9285</v>
      </c>
      <c r="AE1186" s="0" t="s">
        <v>79</v>
      </c>
      <c r="AO1186" s="0" t="n">
        <v>13</v>
      </c>
      <c r="AP1186" s="0" t="n">
        <v>0</v>
      </c>
      <c r="AQ1186" s="0" t="s">
        <v>79</v>
      </c>
      <c r="AS1186" s="4" t="str">
        <f aca="false">IF(ISBLANK(AG1186),"",AG1186/86400000 + DATE(1970,1,1))</f>
        <v/>
      </c>
    </row>
    <row r="1187" customFormat="false" ht="115.65" hidden="false" customHeight="false" outlineLevel="0" collapsed="false">
      <c r="A1187" s="0" t="s">
        <v>9286</v>
      </c>
      <c r="B1187" s="0" t="s">
        <v>9287</v>
      </c>
      <c r="C1187" s="0" t="s">
        <v>264</v>
      </c>
      <c r="D1187" s="3" t="s">
        <v>9288</v>
      </c>
      <c r="E1187" s="2" t="n">
        <v>45726.4315178125</v>
      </c>
      <c r="F1187" s="2" t="n">
        <v>45838.4755539352</v>
      </c>
      <c r="G1187" s="0" t="s">
        <v>63</v>
      </c>
      <c r="I1187" s="0" t="s">
        <v>79</v>
      </c>
      <c r="K1187" s="0" t="n">
        <v>0</v>
      </c>
      <c r="L1187" s="0" t="s">
        <v>9289</v>
      </c>
      <c r="M1187" s="0" t="s">
        <v>9290</v>
      </c>
      <c r="N1187" s="0" t="s">
        <v>9291</v>
      </c>
      <c r="S1187" s="0" t="s">
        <v>9292</v>
      </c>
      <c r="Y1187" s="0" t="s">
        <v>83</v>
      </c>
      <c r="AC1187" s="0" t="s">
        <v>9250</v>
      </c>
      <c r="AD1187" s="0" t="s">
        <v>9293</v>
      </c>
      <c r="AE1187" s="0" t="s">
        <v>79</v>
      </c>
      <c r="AJ1187" s="0" t="s">
        <v>7143</v>
      </c>
      <c r="AK1187" s="0" t="s">
        <v>3548</v>
      </c>
      <c r="AM1187" s="0" t="s">
        <v>9294</v>
      </c>
      <c r="AO1187" s="0" t="n">
        <v>13</v>
      </c>
      <c r="AP1187" s="0" t="n">
        <v>0</v>
      </c>
      <c r="AS1187" s="4" t="str">
        <f aca="false">IF(ISBLANK(AG1187),"",AG1187/86400000 + DATE(1970,1,1))</f>
        <v/>
      </c>
    </row>
    <row r="1188" customFormat="false" ht="15" hidden="true" customHeight="false" outlineLevel="0" collapsed="false">
      <c r="A1188" s="0" t="s">
        <v>9295</v>
      </c>
      <c r="B1188" s="0" t="s">
        <v>9296</v>
      </c>
      <c r="C1188" s="0" t="s">
        <v>54</v>
      </c>
      <c r="E1188" s="2" t="n">
        <v>45726.3158545718</v>
      </c>
      <c r="F1188" s="2" t="n">
        <v>45818.2818090625</v>
      </c>
      <c r="G1188" s="0" t="s">
        <v>106</v>
      </c>
      <c r="K1188" s="0" t="n">
        <v>0</v>
      </c>
      <c r="L1188" s="0" t="s">
        <v>9297</v>
      </c>
      <c r="M1188" s="0" t="s">
        <v>9298</v>
      </c>
      <c r="N1188" s="0" t="s">
        <v>9299</v>
      </c>
      <c r="S1188" s="0" t="s">
        <v>9300</v>
      </c>
      <c r="T1188" s="0" t="s">
        <v>9301</v>
      </c>
      <c r="Z1188" s="0" t="n">
        <v>1</v>
      </c>
      <c r="AC1188" s="0" t="s">
        <v>9250</v>
      </c>
      <c r="AO1188" s="0" t="n">
        <v>4</v>
      </c>
    </row>
    <row r="1189" customFormat="false" ht="15" hidden="true" customHeight="false" outlineLevel="0" collapsed="false">
      <c r="A1189" s="0" t="s">
        <v>9302</v>
      </c>
      <c r="B1189" s="0" t="s">
        <v>9303</v>
      </c>
      <c r="C1189" s="0" t="s">
        <v>54</v>
      </c>
      <c r="E1189" s="2" t="n">
        <v>45726.314195463</v>
      </c>
      <c r="F1189" s="2" t="n">
        <v>45733.5221573611</v>
      </c>
      <c r="G1189" s="0" t="s">
        <v>3508</v>
      </c>
      <c r="I1189" s="0" t="s">
        <v>79</v>
      </c>
      <c r="K1189" s="0" t="n">
        <v>0</v>
      </c>
      <c r="L1189" s="0" t="s">
        <v>9304</v>
      </c>
      <c r="M1189" s="0" t="s">
        <v>9305</v>
      </c>
      <c r="N1189" s="0" t="s">
        <v>9306</v>
      </c>
      <c r="S1189" s="0" t="s">
        <v>9307</v>
      </c>
      <c r="Y1189" s="0" t="s">
        <v>83</v>
      </c>
      <c r="AC1189" s="0" t="s">
        <v>9250</v>
      </c>
      <c r="AE1189" s="0" t="s">
        <v>79</v>
      </c>
      <c r="AO1189" s="0" t="n">
        <v>5</v>
      </c>
    </row>
    <row r="1190" customFormat="false" ht="15" hidden="true" customHeight="false" outlineLevel="0" collapsed="false">
      <c r="A1190" s="0" t="s">
        <v>9308</v>
      </c>
      <c r="B1190" s="0" t="s">
        <v>9309</v>
      </c>
      <c r="C1190" s="0" t="s">
        <v>54</v>
      </c>
      <c r="E1190" s="2" t="n">
        <v>45723.5937132523</v>
      </c>
      <c r="F1190" s="2" t="n">
        <v>45733.5270431019</v>
      </c>
      <c r="G1190" s="0" t="s">
        <v>63</v>
      </c>
      <c r="K1190" s="0" t="n">
        <v>0</v>
      </c>
      <c r="L1190" s="0" t="s">
        <v>9310</v>
      </c>
      <c r="M1190" s="0" t="s">
        <v>9311</v>
      </c>
      <c r="N1190" s="0" t="s">
        <v>9312</v>
      </c>
      <c r="S1190" s="0" t="s">
        <v>9313</v>
      </c>
      <c r="AC1190" s="0" t="s">
        <v>9314</v>
      </c>
      <c r="AE1190" s="0" t="s">
        <v>79</v>
      </c>
      <c r="AO1190" s="0" t="n">
        <v>4</v>
      </c>
    </row>
    <row r="1191" customFormat="false" ht="115.65" hidden="false" customHeight="false" outlineLevel="0" collapsed="false">
      <c r="A1191" s="0" t="s">
        <v>9315</v>
      </c>
      <c r="B1191" s="0" t="s">
        <v>9316</v>
      </c>
      <c r="C1191" s="0" t="s">
        <v>264</v>
      </c>
      <c r="D1191" s="3" t="s">
        <v>9317</v>
      </c>
      <c r="E1191" s="2" t="n">
        <v>45723.5840350694</v>
      </c>
      <c r="F1191" s="2" t="n">
        <v>45881.346707338</v>
      </c>
      <c r="G1191" s="0" t="s">
        <v>106</v>
      </c>
      <c r="I1191" s="0" t="s">
        <v>79</v>
      </c>
      <c r="K1191" s="0" t="n">
        <v>0</v>
      </c>
      <c r="L1191" s="0" t="s">
        <v>9318</v>
      </c>
      <c r="M1191" s="0" t="s">
        <v>9319</v>
      </c>
      <c r="N1191" s="0" t="s">
        <v>9320</v>
      </c>
      <c r="S1191" s="0" t="s">
        <v>9321</v>
      </c>
      <c r="U1191" s="0" t="s">
        <v>9314</v>
      </c>
      <c r="Y1191" s="0" t="s">
        <v>83</v>
      </c>
      <c r="Z1191" s="0" t="n">
        <v>3</v>
      </c>
      <c r="AC1191" s="0" t="s">
        <v>9314</v>
      </c>
      <c r="AD1191" s="0" t="s">
        <v>9322</v>
      </c>
      <c r="AE1191" s="0" t="s">
        <v>79</v>
      </c>
      <c r="AG1191" s="0" t="s">
        <v>7791</v>
      </c>
      <c r="AH1191" s="0" t="s">
        <v>9323</v>
      </c>
      <c r="AI1191" s="0" t="s">
        <v>1773</v>
      </c>
      <c r="AO1191" s="0" t="n">
        <v>13</v>
      </c>
      <c r="AP1191" s="0" t="n">
        <v>0</v>
      </c>
      <c r="AQ1191" s="0" t="s">
        <v>79</v>
      </c>
      <c r="AS1191" s="4" t="n">
        <f aca="false">IF(ISBLANK(AG1191),"",AG1191/86400000 + DATE(1970,1,1))</f>
        <v>45749.0833333333</v>
      </c>
    </row>
    <row r="1192" customFormat="false" ht="15" hidden="true" customHeight="false" outlineLevel="0" collapsed="false">
      <c r="A1192" s="0" t="s">
        <v>9324</v>
      </c>
      <c r="B1192" s="0" t="s">
        <v>9325</v>
      </c>
      <c r="C1192" s="0" t="s">
        <v>54</v>
      </c>
      <c r="E1192" s="2" t="n">
        <v>45723.5787445949</v>
      </c>
      <c r="F1192" s="2" t="n">
        <v>45876.5271359375</v>
      </c>
      <c r="G1192" s="0" t="s">
        <v>5050</v>
      </c>
      <c r="K1192" s="0" t="n">
        <v>0</v>
      </c>
      <c r="L1192" s="0" t="s">
        <v>9326</v>
      </c>
      <c r="M1192" s="0" t="s">
        <v>9327</v>
      </c>
      <c r="N1192" s="0" t="s">
        <v>9328</v>
      </c>
      <c r="S1192" s="0" t="s">
        <v>9329</v>
      </c>
      <c r="T1192" s="0" t="s">
        <v>9330</v>
      </c>
      <c r="U1192" s="0" t="s">
        <v>9314</v>
      </c>
      <c r="Z1192" s="0" t="n">
        <v>5</v>
      </c>
      <c r="AC1192" s="0" t="s">
        <v>9314</v>
      </c>
      <c r="AE1192" s="0" t="s">
        <v>79</v>
      </c>
      <c r="AO1192" s="0" t="n">
        <v>16</v>
      </c>
    </row>
    <row r="1193" customFormat="false" ht="58.4" hidden="false" customHeight="false" outlineLevel="0" collapsed="false">
      <c r="A1193" s="0" t="s">
        <v>9331</v>
      </c>
      <c r="B1193" s="0" t="s">
        <v>9332</v>
      </c>
      <c r="C1193" s="0" t="s">
        <v>264</v>
      </c>
      <c r="D1193" s="3" t="s">
        <v>9333</v>
      </c>
      <c r="E1193" s="2" t="n">
        <v>45723.5313683102</v>
      </c>
      <c r="F1193" s="2" t="n">
        <v>45756.5442858565</v>
      </c>
      <c r="G1193" s="0" t="s">
        <v>5050</v>
      </c>
      <c r="I1193" s="0" t="s">
        <v>79</v>
      </c>
      <c r="K1193" s="0" t="n">
        <v>0</v>
      </c>
      <c r="L1193" s="0" t="s">
        <v>9334</v>
      </c>
      <c r="M1193" s="0" t="s">
        <v>9335</v>
      </c>
      <c r="N1193" s="0" t="s">
        <v>9336</v>
      </c>
      <c r="S1193" s="0" t="s">
        <v>9337</v>
      </c>
      <c r="T1193" s="0" t="s">
        <v>9338</v>
      </c>
      <c r="U1193" s="0" t="s">
        <v>9314</v>
      </c>
      <c r="Y1193" s="0" t="s">
        <v>83</v>
      </c>
      <c r="Z1193" s="0" t="n">
        <v>3</v>
      </c>
      <c r="AC1193" s="0" t="s">
        <v>9314</v>
      </c>
      <c r="AE1193" s="0" t="s">
        <v>79</v>
      </c>
      <c r="AM1193" s="0" t="s">
        <v>9339</v>
      </c>
      <c r="AO1193" s="0" t="n">
        <v>13</v>
      </c>
      <c r="AP1193" s="0" t="n">
        <v>1</v>
      </c>
      <c r="AS1193" s="4" t="str">
        <f aca="false">IF(ISBLANK(AG1193),"",AG1193/86400000 + DATE(1970,1,1))</f>
        <v/>
      </c>
    </row>
    <row r="1194" customFormat="false" ht="58.4" hidden="false" customHeight="false" outlineLevel="0" collapsed="false">
      <c r="A1194" s="0" t="s">
        <v>9340</v>
      </c>
      <c r="B1194" s="0" t="s">
        <v>9341</v>
      </c>
      <c r="C1194" s="0" t="s">
        <v>264</v>
      </c>
      <c r="D1194" s="3" t="s">
        <v>9342</v>
      </c>
      <c r="E1194" s="2" t="n">
        <v>45723.4627421181</v>
      </c>
      <c r="F1194" s="2" t="n">
        <v>45765.47779875</v>
      </c>
      <c r="G1194" s="0" t="s">
        <v>63</v>
      </c>
      <c r="I1194" s="0" t="s">
        <v>79</v>
      </c>
      <c r="K1194" s="0" t="n">
        <v>0</v>
      </c>
      <c r="L1194" s="0" t="s">
        <v>9343</v>
      </c>
      <c r="M1194" s="0" t="s">
        <v>9344</v>
      </c>
      <c r="N1194" s="0" t="s">
        <v>9345</v>
      </c>
      <c r="S1194" s="0" t="s">
        <v>9346</v>
      </c>
      <c r="Y1194" s="0" t="s">
        <v>83</v>
      </c>
      <c r="AC1194" s="0" t="s">
        <v>9314</v>
      </c>
      <c r="AD1194" s="0" t="s">
        <v>9347</v>
      </c>
      <c r="AE1194" s="0" t="s">
        <v>79</v>
      </c>
      <c r="AM1194" s="0" t="s">
        <v>9348</v>
      </c>
      <c r="AO1194" s="0" t="n">
        <v>13</v>
      </c>
      <c r="AP1194" s="0" t="n">
        <v>0</v>
      </c>
      <c r="AS1194" s="4" t="str">
        <f aca="false">IF(ISBLANK(AG1194),"",AG1194/86400000 + DATE(1970,1,1))</f>
        <v/>
      </c>
    </row>
    <row r="1195" customFormat="false" ht="138.55" hidden="false" customHeight="false" outlineLevel="0" collapsed="false">
      <c r="A1195" s="0" t="s">
        <v>9349</v>
      </c>
      <c r="B1195" s="0" t="s">
        <v>9350</v>
      </c>
      <c r="C1195" s="0" t="s">
        <v>264</v>
      </c>
      <c r="D1195" s="3" t="s">
        <v>9351</v>
      </c>
      <c r="E1195" s="2" t="n">
        <v>45723.4521975347</v>
      </c>
      <c r="F1195" s="2" t="n">
        <v>45881.3121091319</v>
      </c>
      <c r="G1195" s="0" t="s">
        <v>106</v>
      </c>
      <c r="I1195" s="0" t="s">
        <v>79</v>
      </c>
      <c r="K1195" s="0" t="n">
        <v>0</v>
      </c>
      <c r="L1195" s="0" t="s">
        <v>9352</v>
      </c>
      <c r="M1195" s="0" t="s">
        <v>9353</v>
      </c>
      <c r="N1195" s="0" t="s">
        <v>9354</v>
      </c>
      <c r="S1195" s="0" t="s">
        <v>9355</v>
      </c>
      <c r="U1195" s="0" t="s">
        <v>9314</v>
      </c>
      <c r="Y1195" s="0" t="s">
        <v>83</v>
      </c>
      <c r="Z1195" s="0" t="n">
        <v>0</v>
      </c>
      <c r="AC1195" s="0" t="s">
        <v>9314</v>
      </c>
      <c r="AD1195" s="0" t="s">
        <v>9356</v>
      </c>
      <c r="AE1195" s="0" t="s">
        <v>79</v>
      </c>
      <c r="AG1195" s="0" t="s">
        <v>4254</v>
      </c>
      <c r="AH1195" s="0" t="s">
        <v>9357</v>
      </c>
      <c r="AI1195" s="0" t="s">
        <v>9358</v>
      </c>
      <c r="AJ1195" s="0" t="s">
        <v>3847</v>
      </c>
      <c r="AK1195" s="0" t="s">
        <v>9359</v>
      </c>
      <c r="AL1195" s="0" t="s">
        <v>668</v>
      </c>
      <c r="AO1195" s="0" t="n">
        <v>13</v>
      </c>
      <c r="AP1195" s="0" t="n">
        <v>0</v>
      </c>
      <c r="AS1195" s="4" t="n">
        <f aca="false">IF(ISBLANK(AG1195),"",AG1195/86400000 + DATE(1970,1,1))</f>
        <v>45820.0833333333</v>
      </c>
    </row>
    <row r="1196" customFormat="false" ht="92.75" hidden="false" customHeight="false" outlineLevel="0" collapsed="false">
      <c r="A1196" s="0" t="s">
        <v>9360</v>
      </c>
      <c r="B1196" s="0" t="s">
        <v>9361</v>
      </c>
      <c r="C1196" s="0" t="s">
        <v>264</v>
      </c>
      <c r="D1196" s="3" t="s">
        <v>9362</v>
      </c>
      <c r="E1196" s="2" t="n">
        <v>45723.4484389699</v>
      </c>
      <c r="F1196" s="2" t="n">
        <v>45741.4368692708</v>
      </c>
      <c r="G1196" s="0" t="s">
        <v>56</v>
      </c>
      <c r="I1196" s="0" t="s">
        <v>79</v>
      </c>
      <c r="K1196" s="0" t="n">
        <v>1</v>
      </c>
      <c r="L1196" s="0" t="s">
        <v>9363</v>
      </c>
      <c r="M1196" s="0" t="s">
        <v>9364</v>
      </c>
      <c r="N1196" s="0" t="s">
        <v>9365</v>
      </c>
      <c r="S1196" s="0" t="s">
        <v>9366</v>
      </c>
      <c r="T1196" s="0" t="s">
        <v>9367</v>
      </c>
      <c r="U1196" s="0" t="s">
        <v>9314</v>
      </c>
      <c r="Y1196" s="0" t="s">
        <v>83</v>
      </c>
      <c r="Z1196" s="0" t="n">
        <v>2</v>
      </c>
      <c r="AB1196" s="0" t="s">
        <v>4849</v>
      </c>
      <c r="AC1196" s="0" t="s">
        <v>9314</v>
      </c>
      <c r="AD1196" s="0" t="s">
        <v>9368</v>
      </c>
      <c r="AE1196" s="0" t="s">
        <v>79</v>
      </c>
      <c r="AF1196" s="0" t="s">
        <v>8082</v>
      </c>
      <c r="AO1196" s="0" t="n">
        <v>13</v>
      </c>
      <c r="AP1196" s="0" t="n">
        <v>0</v>
      </c>
      <c r="AS1196" s="4" t="str">
        <f aca="false">IF(ISBLANK(AG1196),"",AG1196/86400000 + DATE(1970,1,1))</f>
        <v/>
      </c>
    </row>
    <row r="1197" customFormat="false" ht="15" hidden="true" customHeight="false" outlineLevel="0" collapsed="false">
      <c r="A1197" s="0" t="s">
        <v>9369</v>
      </c>
      <c r="B1197" s="0" t="s">
        <v>9370</v>
      </c>
      <c r="C1197" s="0" t="s">
        <v>54</v>
      </c>
      <c r="E1197" s="2" t="n">
        <v>45723.4347342824</v>
      </c>
      <c r="F1197" s="2" t="n">
        <v>45801.0836769792</v>
      </c>
      <c r="G1197" s="0" t="s">
        <v>5050</v>
      </c>
      <c r="I1197" s="0" t="s">
        <v>79</v>
      </c>
      <c r="K1197" s="0" t="n">
        <v>0</v>
      </c>
      <c r="L1197" s="0" t="s">
        <v>9371</v>
      </c>
      <c r="M1197" s="0" t="s">
        <v>9372</v>
      </c>
      <c r="N1197" s="0" t="s">
        <v>9373</v>
      </c>
      <c r="S1197" s="0" t="s">
        <v>9374</v>
      </c>
      <c r="T1197" s="0" t="s">
        <v>9375</v>
      </c>
      <c r="U1197" s="0" t="s">
        <v>9314</v>
      </c>
      <c r="Y1197" s="0" t="s">
        <v>83</v>
      </c>
      <c r="Z1197" s="0" t="n">
        <v>3</v>
      </c>
      <c r="AC1197" s="0" t="s">
        <v>6329</v>
      </c>
      <c r="AE1197" s="0" t="s">
        <v>79</v>
      </c>
      <c r="AG1197" s="0" t="s">
        <v>9376</v>
      </c>
      <c r="AH1197" s="0" t="s">
        <v>9377</v>
      </c>
      <c r="AI1197" s="0" t="s">
        <v>85</v>
      </c>
      <c r="AO1197" s="0" t="n">
        <v>6</v>
      </c>
    </row>
    <row r="1198" customFormat="false" ht="15" hidden="true" customHeight="false" outlineLevel="0" collapsed="false">
      <c r="A1198" s="0" t="s">
        <v>9378</v>
      </c>
      <c r="B1198" s="0" t="s">
        <v>9379</v>
      </c>
      <c r="C1198" s="0" t="s">
        <v>54</v>
      </c>
      <c r="E1198" s="2" t="n">
        <v>45723.4335752315</v>
      </c>
      <c r="F1198" s="2" t="n">
        <v>45818.2812953704</v>
      </c>
      <c r="G1198" s="0" t="s">
        <v>106</v>
      </c>
      <c r="K1198" s="0" t="n">
        <v>0</v>
      </c>
      <c r="L1198" s="0" t="s">
        <v>9380</v>
      </c>
      <c r="M1198" s="0" t="s">
        <v>9381</v>
      </c>
      <c r="N1198" s="0" t="s">
        <v>9382</v>
      </c>
      <c r="S1198" s="0" t="s">
        <v>9383</v>
      </c>
      <c r="U1198" s="0" t="s">
        <v>9314</v>
      </c>
      <c r="Z1198" s="0" t="n">
        <v>0</v>
      </c>
      <c r="AC1198" s="0" t="s">
        <v>9314</v>
      </c>
      <c r="AE1198" s="0" t="s">
        <v>79</v>
      </c>
      <c r="AO1198" s="0" t="n">
        <v>4</v>
      </c>
    </row>
    <row r="1199" customFormat="false" ht="15" hidden="true" customHeight="false" outlineLevel="0" collapsed="false">
      <c r="A1199" s="0" t="s">
        <v>9384</v>
      </c>
      <c r="B1199" s="0" t="s">
        <v>9385</v>
      </c>
      <c r="C1199" s="0" t="s">
        <v>54</v>
      </c>
      <c r="E1199" s="2" t="n">
        <v>45723.4201112153</v>
      </c>
      <c r="F1199" s="2" t="n">
        <v>45876.4797297454</v>
      </c>
      <c r="G1199" s="0" t="s">
        <v>106</v>
      </c>
      <c r="K1199" s="0" t="n">
        <v>0</v>
      </c>
      <c r="L1199" s="0" t="s">
        <v>9386</v>
      </c>
      <c r="M1199" s="0" t="s">
        <v>9387</v>
      </c>
      <c r="N1199" s="0" t="s">
        <v>9388</v>
      </c>
      <c r="S1199" s="0" t="s">
        <v>9389</v>
      </c>
      <c r="T1199" s="0" t="s">
        <v>9390</v>
      </c>
      <c r="U1199" s="0" t="s">
        <v>9314</v>
      </c>
      <c r="Z1199" s="0" t="n">
        <v>2</v>
      </c>
      <c r="AC1199" s="0" t="s">
        <v>4116</v>
      </c>
      <c r="AE1199" s="0" t="s">
        <v>79</v>
      </c>
      <c r="AO1199" s="0" t="n">
        <v>16</v>
      </c>
    </row>
    <row r="1200" customFormat="false" ht="15" hidden="false" customHeight="false" outlineLevel="0" collapsed="false">
      <c r="A1200" s="0" t="s">
        <v>9391</v>
      </c>
      <c r="B1200" s="0" t="s">
        <v>9392</v>
      </c>
      <c r="C1200" s="0" t="s">
        <v>264</v>
      </c>
      <c r="E1200" s="2" t="n">
        <v>45723.3889466782</v>
      </c>
      <c r="F1200" s="2" t="n">
        <v>45834.3905338079</v>
      </c>
      <c r="G1200" s="0" t="s">
        <v>3508</v>
      </c>
      <c r="I1200" s="0" t="s">
        <v>79</v>
      </c>
      <c r="K1200" s="0" t="n">
        <v>1</v>
      </c>
      <c r="L1200" s="0" t="s">
        <v>9393</v>
      </c>
      <c r="M1200" s="0" t="s">
        <v>9394</v>
      </c>
      <c r="N1200" s="0" t="s">
        <v>9395</v>
      </c>
      <c r="S1200" s="0" t="s">
        <v>9396</v>
      </c>
      <c r="Y1200" s="0" t="s">
        <v>83</v>
      </c>
      <c r="AB1200" s="0" t="s">
        <v>1565</v>
      </c>
      <c r="AC1200" s="0" t="s">
        <v>9314</v>
      </c>
      <c r="AE1200" s="0" t="s">
        <v>79</v>
      </c>
      <c r="AF1200" s="0" t="s">
        <v>9241</v>
      </c>
      <c r="AM1200" s="0" t="s">
        <v>9397</v>
      </c>
      <c r="AO1200" s="0" t="n">
        <v>13</v>
      </c>
      <c r="AP1200" s="0" t="n">
        <v>0</v>
      </c>
      <c r="AQ1200" s="0" t="s">
        <v>79</v>
      </c>
      <c r="AS1200" s="4" t="str">
        <f aca="false">IF(ISBLANK(AG1200),"",AG1200/86400000 + DATE(1970,1,1))</f>
        <v/>
      </c>
    </row>
    <row r="1201" customFormat="false" ht="24.05" hidden="true" customHeight="false" outlineLevel="0" collapsed="false">
      <c r="A1201" s="0" t="s">
        <v>9398</v>
      </c>
      <c r="B1201" s="0" t="s">
        <v>9399</v>
      </c>
      <c r="C1201" s="0" t="s">
        <v>54</v>
      </c>
      <c r="D1201" s="3" t="s">
        <v>9400</v>
      </c>
      <c r="E1201" s="2" t="n">
        <v>45723.3674436343</v>
      </c>
      <c r="F1201" s="2" t="n">
        <v>45824.4592794445</v>
      </c>
      <c r="G1201" s="0" t="s">
        <v>63</v>
      </c>
      <c r="I1201" s="0" t="s">
        <v>79</v>
      </c>
      <c r="K1201" s="0" t="n">
        <v>0</v>
      </c>
      <c r="L1201" s="0" t="s">
        <v>9401</v>
      </c>
      <c r="M1201" s="0" t="s">
        <v>9402</v>
      </c>
      <c r="N1201" s="0" t="s">
        <v>9403</v>
      </c>
      <c r="S1201" s="0" t="s">
        <v>9404</v>
      </c>
      <c r="Y1201" s="0" t="s">
        <v>83</v>
      </c>
      <c r="AC1201" s="0" t="s">
        <v>9314</v>
      </c>
      <c r="AE1201" s="0" t="s">
        <v>79</v>
      </c>
      <c r="AO1201" s="0" t="n">
        <v>6</v>
      </c>
    </row>
    <row r="1202" customFormat="false" ht="58.4" hidden="false" customHeight="false" outlineLevel="0" collapsed="false">
      <c r="A1202" s="0" t="s">
        <v>9405</v>
      </c>
      <c r="B1202" s="0" t="s">
        <v>9406</v>
      </c>
      <c r="C1202" s="0" t="s">
        <v>264</v>
      </c>
      <c r="D1202" s="3" t="s">
        <v>9407</v>
      </c>
      <c r="E1202" s="2" t="n">
        <v>45722.5227803935</v>
      </c>
      <c r="F1202" s="2" t="n">
        <v>45838.4698701968</v>
      </c>
      <c r="G1202" s="0" t="s">
        <v>63</v>
      </c>
      <c r="I1202" s="0" t="s">
        <v>79</v>
      </c>
      <c r="K1202" s="0" t="n">
        <v>0</v>
      </c>
      <c r="L1202" s="0" t="s">
        <v>9408</v>
      </c>
      <c r="M1202" s="0" t="s">
        <v>9409</v>
      </c>
      <c r="N1202" s="0" t="s">
        <v>9410</v>
      </c>
      <c r="S1202" s="0" t="s">
        <v>9411</v>
      </c>
      <c r="Y1202" s="0" t="s">
        <v>83</v>
      </c>
      <c r="AC1202" s="0" t="s">
        <v>9412</v>
      </c>
      <c r="AD1202" s="0" t="s">
        <v>9413</v>
      </c>
      <c r="AE1202" s="0" t="s">
        <v>79</v>
      </c>
      <c r="AM1202" s="0" t="s">
        <v>9414</v>
      </c>
      <c r="AO1202" s="0" t="n">
        <v>13</v>
      </c>
      <c r="AP1202" s="0" t="n">
        <v>0</v>
      </c>
      <c r="AS1202" s="4" t="str">
        <f aca="false">IF(ISBLANK(AG1202),"",AG1202/86400000 + DATE(1970,1,1))</f>
        <v/>
      </c>
    </row>
    <row r="1203" customFormat="false" ht="15" hidden="true" customHeight="false" outlineLevel="0" collapsed="false">
      <c r="A1203" s="0" t="s">
        <v>9415</v>
      </c>
      <c r="B1203" s="0" t="s">
        <v>9416</v>
      </c>
      <c r="C1203" s="0" t="s">
        <v>54</v>
      </c>
      <c r="E1203" s="2" t="n">
        <v>45722.3608899884</v>
      </c>
      <c r="F1203" s="2" t="n">
        <v>45792.0839250695</v>
      </c>
      <c r="G1203" s="0" t="s">
        <v>63</v>
      </c>
      <c r="K1203" s="0" t="n">
        <v>0</v>
      </c>
      <c r="L1203" s="0" t="s">
        <v>9417</v>
      </c>
      <c r="M1203" s="0" t="s">
        <v>9418</v>
      </c>
      <c r="N1203" s="0" t="s">
        <v>9419</v>
      </c>
      <c r="S1203" s="0" t="s">
        <v>9420</v>
      </c>
      <c r="AC1203" s="0" t="s">
        <v>4687</v>
      </c>
      <c r="AE1203" s="0" t="s">
        <v>79</v>
      </c>
      <c r="AO1203" s="0" t="n">
        <v>4</v>
      </c>
    </row>
    <row r="1204" customFormat="false" ht="15" hidden="true" customHeight="false" outlineLevel="0" collapsed="false">
      <c r="A1204" s="0" t="s">
        <v>9421</v>
      </c>
      <c r="B1204" s="0" t="s">
        <v>9422</v>
      </c>
      <c r="C1204" s="0" t="s">
        <v>54</v>
      </c>
      <c r="E1204" s="2" t="n">
        <v>45722.3532535185</v>
      </c>
      <c r="F1204" s="2" t="n">
        <v>45743.4731619792</v>
      </c>
      <c r="G1204" s="0" t="s">
        <v>56</v>
      </c>
      <c r="I1204" s="0" t="s">
        <v>79</v>
      </c>
      <c r="K1204" s="0" t="n">
        <v>0</v>
      </c>
      <c r="L1204" s="0" t="s">
        <v>9423</v>
      </c>
      <c r="M1204" s="0" t="s">
        <v>9424</v>
      </c>
      <c r="N1204" s="0" t="s">
        <v>9425</v>
      </c>
      <c r="S1204" s="0" t="s">
        <v>9426</v>
      </c>
      <c r="U1204" s="0" t="s">
        <v>9412</v>
      </c>
      <c r="Y1204" s="0" t="s">
        <v>83</v>
      </c>
      <c r="Z1204" s="0" t="n">
        <v>3</v>
      </c>
      <c r="AC1204" s="0" t="s">
        <v>8983</v>
      </c>
      <c r="AE1204" s="0" t="s">
        <v>79</v>
      </c>
      <c r="AM1204" s="0" t="s">
        <v>9427</v>
      </c>
      <c r="AO1204" s="0" t="n">
        <v>5</v>
      </c>
    </row>
    <row r="1205" customFormat="false" ht="58.4" hidden="false" customHeight="false" outlineLevel="0" collapsed="false">
      <c r="A1205" s="0" t="s">
        <v>9428</v>
      </c>
      <c r="B1205" s="0" t="s">
        <v>9429</v>
      </c>
      <c r="C1205" s="0" t="s">
        <v>264</v>
      </c>
      <c r="D1205" s="3" t="s">
        <v>9430</v>
      </c>
      <c r="E1205" s="2" t="n">
        <v>45721.5267633681</v>
      </c>
      <c r="F1205" s="2" t="n">
        <v>45741.4365892477</v>
      </c>
      <c r="G1205" s="0" t="s">
        <v>63</v>
      </c>
      <c r="I1205" s="0" t="s">
        <v>79</v>
      </c>
      <c r="K1205" s="0" t="n">
        <v>0</v>
      </c>
      <c r="L1205" s="0" t="s">
        <v>7555</v>
      </c>
      <c r="M1205" s="0" t="s">
        <v>9431</v>
      </c>
      <c r="N1205" s="0" t="s">
        <v>9432</v>
      </c>
      <c r="S1205" s="0" t="s">
        <v>9433</v>
      </c>
      <c r="Y1205" s="0" t="s">
        <v>83</v>
      </c>
      <c r="AC1205" s="0" t="s">
        <v>9434</v>
      </c>
      <c r="AD1205" s="0" t="s">
        <v>9435</v>
      </c>
      <c r="AE1205" s="0" t="s">
        <v>79</v>
      </c>
      <c r="AM1205" s="0" t="s">
        <v>9436</v>
      </c>
      <c r="AO1205" s="0" t="n">
        <v>13</v>
      </c>
      <c r="AP1205" s="0" t="n">
        <v>0</v>
      </c>
      <c r="AS1205" s="4" t="str">
        <f aca="false">IF(ISBLANK(AG1205),"",AG1205/86400000 + DATE(1970,1,1))</f>
        <v/>
      </c>
    </row>
    <row r="1206" customFormat="false" ht="58.4" hidden="false" customHeight="false" outlineLevel="0" collapsed="false">
      <c r="A1206" s="0" t="s">
        <v>9437</v>
      </c>
      <c r="B1206" s="0" t="s">
        <v>9438</v>
      </c>
      <c r="C1206" s="0" t="s">
        <v>264</v>
      </c>
      <c r="D1206" s="3" t="s">
        <v>9439</v>
      </c>
      <c r="E1206" s="2" t="n">
        <v>45721.5151771644</v>
      </c>
      <c r="F1206" s="2" t="n">
        <v>45770.2645071759</v>
      </c>
      <c r="G1206" s="0" t="s">
        <v>63</v>
      </c>
      <c r="I1206" s="0" t="s">
        <v>79</v>
      </c>
      <c r="K1206" s="0" t="n">
        <v>0</v>
      </c>
      <c r="L1206" s="0" t="s">
        <v>9440</v>
      </c>
      <c r="M1206" s="0" t="s">
        <v>9441</v>
      </c>
      <c r="N1206" s="0" t="s">
        <v>9442</v>
      </c>
      <c r="S1206" s="0" t="s">
        <v>9443</v>
      </c>
      <c r="Y1206" s="0" t="s">
        <v>83</v>
      </c>
      <c r="AC1206" s="0" t="s">
        <v>9434</v>
      </c>
      <c r="AD1206" s="0" t="s">
        <v>9444</v>
      </c>
      <c r="AE1206" s="0" t="s">
        <v>79</v>
      </c>
      <c r="AM1206" s="0" t="s">
        <v>9445</v>
      </c>
      <c r="AO1206" s="0" t="n">
        <v>13</v>
      </c>
      <c r="AP1206" s="0" t="n">
        <v>0</v>
      </c>
      <c r="AQ1206" s="0" t="s">
        <v>79</v>
      </c>
      <c r="AS1206" s="4" t="str">
        <f aca="false">IF(ISBLANK(AG1206),"",AG1206/86400000 + DATE(1970,1,1))</f>
        <v/>
      </c>
    </row>
    <row r="1207" customFormat="false" ht="15" hidden="true" customHeight="false" outlineLevel="0" collapsed="false">
      <c r="A1207" s="0" t="s">
        <v>9446</v>
      </c>
      <c r="B1207" s="0" t="s">
        <v>9447</v>
      </c>
      <c r="C1207" s="0" t="s">
        <v>54</v>
      </c>
      <c r="D1207" s="0" t="s">
        <v>9448</v>
      </c>
      <c r="E1207" s="2" t="n">
        <v>45721.5066590046</v>
      </c>
      <c r="F1207" s="2" t="n">
        <v>45765.3093993519</v>
      </c>
      <c r="G1207" s="0" t="s">
        <v>130</v>
      </c>
      <c r="K1207" s="0" t="n">
        <v>0</v>
      </c>
      <c r="L1207" s="0" t="s">
        <v>9449</v>
      </c>
      <c r="M1207" s="0" t="s">
        <v>9450</v>
      </c>
      <c r="N1207" s="0" t="s">
        <v>9451</v>
      </c>
      <c r="S1207" s="0" t="s">
        <v>9452</v>
      </c>
      <c r="Z1207" s="0" t="n">
        <v>2</v>
      </c>
      <c r="AO1207" s="0" t="n">
        <v>1</v>
      </c>
    </row>
    <row r="1208" customFormat="false" ht="104.2" hidden="false" customHeight="false" outlineLevel="0" collapsed="false">
      <c r="A1208" s="0" t="s">
        <v>9453</v>
      </c>
      <c r="B1208" s="0" t="s">
        <v>9454</v>
      </c>
      <c r="C1208" s="0" t="s">
        <v>264</v>
      </c>
      <c r="D1208" s="3" t="s">
        <v>9455</v>
      </c>
      <c r="E1208" s="2" t="n">
        <v>45721.4763403357</v>
      </c>
      <c r="F1208" s="2" t="n">
        <v>45777.2893715972</v>
      </c>
      <c r="G1208" s="0" t="s">
        <v>5050</v>
      </c>
      <c r="I1208" s="0" t="s">
        <v>79</v>
      </c>
      <c r="K1208" s="0" t="n">
        <v>0</v>
      </c>
      <c r="L1208" s="0" t="s">
        <v>9456</v>
      </c>
      <c r="M1208" s="0" t="s">
        <v>9457</v>
      </c>
      <c r="N1208" s="0" t="s">
        <v>9458</v>
      </c>
      <c r="S1208" s="0" t="s">
        <v>9459</v>
      </c>
      <c r="T1208" s="0" t="s">
        <v>9460</v>
      </c>
      <c r="U1208" s="0" t="s">
        <v>9434</v>
      </c>
      <c r="Y1208" s="0" t="s">
        <v>83</v>
      </c>
      <c r="Z1208" s="0" t="n">
        <v>1</v>
      </c>
      <c r="AC1208" s="0" t="s">
        <v>9434</v>
      </c>
      <c r="AD1208" s="0" t="s">
        <v>9461</v>
      </c>
      <c r="AE1208" s="0" t="s">
        <v>79</v>
      </c>
      <c r="AO1208" s="0" t="n">
        <v>13</v>
      </c>
      <c r="AP1208" s="0" t="n">
        <v>0</v>
      </c>
      <c r="AS1208" s="4" t="str">
        <f aca="false">IF(ISBLANK(AG1208),"",AG1208/86400000 + DATE(1970,1,1))</f>
        <v/>
      </c>
    </row>
    <row r="1209" customFormat="false" ht="15" hidden="true" customHeight="false" outlineLevel="0" collapsed="false">
      <c r="A1209" s="0" t="s">
        <v>9462</v>
      </c>
      <c r="B1209" s="0" t="s">
        <v>9463</v>
      </c>
      <c r="C1209" s="0" t="s">
        <v>54</v>
      </c>
      <c r="E1209" s="2" t="n">
        <v>45721.4713540278</v>
      </c>
      <c r="F1209" s="2" t="n">
        <v>45818.2803256945</v>
      </c>
      <c r="G1209" s="0" t="s">
        <v>106</v>
      </c>
      <c r="K1209" s="0" t="n">
        <v>0</v>
      </c>
      <c r="L1209" s="0" t="s">
        <v>9464</v>
      </c>
      <c r="M1209" s="0" t="s">
        <v>9465</v>
      </c>
      <c r="N1209" s="0" t="s">
        <v>9466</v>
      </c>
      <c r="S1209" s="0" t="s">
        <v>9467</v>
      </c>
      <c r="T1209" s="0" t="s">
        <v>9468</v>
      </c>
      <c r="U1209" s="0" t="s">
        <v>9434</v>
      </c>
      <c r="Z1209" s="0" t="n">
        <v>2</v>
      </c>
      <c r="AC1209" s="0" t="s">
        <v>9434</v>
      </c>
      <c r="AE1209" s="0" t="s">
        <v>79</v>
      </c>
      <c r="AO1209" s="0" t="n">
        <v>4</v>
      </c>
    </row>
    <row r="1210" customFormat="false" ht="15" hidden="false" customHeight="false" outlineLevel="0" collapsed="false">
      <c r="A1210" s="0" t="s">
        <v>9469</v>
      </c>
      <c r="B1210" s="0" t="s">
        <v>9470</v>
      </c>
      <c r="C1210" s="0" t="s">
        <v>264</v>
      </c>
      <c r="D1210" s="0" t="s">
        <v>9471</v>
      </c>
      <c r="E1210" s="2" t="n">
        <v>45721.4503119676</v>
      </c>
      <c r="F1210" s="2" t="n">
        <v>45881.3285578588</v>
      </c>
      <c r="G1210" s="0" t="s">
        <v>400</v>
      </c>
      <c r="I1210" s="0" t="s">
        <v>79</v>
      </c>
      <c r="K1210" s="0" t="n">
        <v>1</v>
      </c>
      <c r="L1210" s="0" t="s">
        <v>9472</v>
      </c>
      <c r="M1210" s="0" t="s">
        <v>9473</v>
      </c>
      <c r="N1210" s="0" t="s">
        <v>9474</v>
      </c>
      <c r="S1210" s="0" t="s">
        <v>9475</v>
      </c>
      <c r="T1210" s="0" t="s">
        <v>9476</v>
      </c>
      <c r="U1210" s="0" t="s">
        <v>9434</v>
      </c>
      <c r="Y1210" s="0" t="s">
        <v>83</v>
      </c>
      <c r="Z1210" s="0" t="n">
        <v>5</v>
      </c>
      <c r="AB1210" s="0" t="s">
        <v>1565</v>
      </c>
      <c r="AC1210" s="0" t="s">
        <v>9434</v>
      </c>
      <c r="AD1210" s="0" t="s">
        <v>9477</v>
      </c>
      <c r="AF1210" s="0" t="s">
        <v>9241</v>
      </c>
      <c r="AG1210" s="0" t="s">
        <v>7933</v>
      </c>
      <c r="AI1210" s="0" t="s">
        <v>1773</v>
      </c>
      <c r="AJ1210" s="0" t="s">
        <v>6329</v>
      </c>
      <c r="AK1210" s="0" t="s">
        <v>6311</v>
      </c>
      <c r="AL1210" s="0" t="s">
        <v>6450</v>
      </c>
      <c r="AM1210" s="0" t="s">
        <v>9478</v>
      </c>
      <c r="AO1210" s="0" t="n">
        <v>13</v>
      </c>
      <c r="AP1210" s="0" t="n">
        <v>0</v>
      </c>
      <c r="AQ1210" s="0" t="s">
        <v>79</v>
      </c>
      <c r="AS1210" s="4" t="n">
        <f aca="false">IF(ISBLANK(AG1210),"",AG1210/86400000 + DATE(1970,1,1))</f>
        <v>45747.0833333333</v>
      </c>
    </row>
    <row r="1211" customFormat="false" ht="92.75" hidden="false" customHeight="false" outlineLevel="0" collapsed="false">
      <c r="A1211" s="0" t="s">
        <v>9479</v>
      </c>
      <c r="B1211" s="0" t="s">
        <v>9480</v>
      </c>
      <c r="C1211" s="0" t="s">
        <v>264</v>
      </c>
      <c r="D1211" s="3" t="s">
        <v>9481</v>
      </c>
      <c r="E1211" s="2" t="n">
        <v>45721.4278196296</v>
      </c>
      <c r="F1211" s="2" t="n">
        <v>45881.3516166088</v>
      </c>
      <c r="G1211" s="0" t="s">
        <v>106</v>
      </c>
      <c r="I1211" s="0" t="s">
        <v>79</v>
      </c>
      <c r="K1211" s="0" t="n">
        <v>0</v>
      </c>
      <c r="L1211" s="0" t="s">
        <v>9482</v>
      </c>
      <c r="M1211" s="0" t="s">
        <v>9483</v>
      </c>
      <c r="N1211" s="0" t="s">
        <v>9484</v>
      </c>
      <c r="S1211" s="0" t="s">
        <v>9485</v>
      </c>
      <c r="T1211" s="0" t="s">
        <v>9486</v>
      </c>
      <c r="U1211" s="0" t="s">
        <v>9434</v>
      </c>
      <c r="Y1211" s="0" t="s">
        <v>83</v>
      </c>
      <c r="Z1211" s="0" t="n">
        <v>7</v>
      </c>
      <c r="AC1211" s="0" t="s">
        <v>8801</v>
      </c>
      <c r="AE1211" s="0" t="s">
        <v>79</v>
      </c>
      <c r="AM1211" s="0" t="s">
        <v>9487</v>
      </c>
      <c r="AO1211" s="0" t="n">
        <v>13</v>
      </c>
      <c r="AP1211" s="0" t="n">
        <v>0</v>
      </c>
      <c r="AQ1211" s="0" t="s">
        <v>79</v>
      </c>
      <c r="AS1211" s="4" t="str">
        <f aca="false">IF(ISBLANK(AG1211),"",AG1211/86400000 + DATE(1970,1,1))</f>
        <v/>
      </c>
    </row>
    <row r="1212" customFormat="false" ht="104.2" hidden="false" customHeight="false" outlineLevel="0" collapsed="false">
      <c r="A1212" s="0" t="s">
        <v>9488</v>
      </c>
      <c r="B1212" s="0" t="s">
        <v>9489</v>
      </c>
      <c r="C1212" s="0" t="s">
        <v>264</v>
      </c>
      <c r="D1212" s="3" t="s">
        <v>9490</v>
      </c>
      <c r="E1212" s="2" t="n">
        <v>45721.4046508681</v>
      </c>
      <c r="F1212" s="2" t="n">
        <v>45839.3690447338</v>
      </c>
      <c r="G1212" s="0" t="s">
        <v>63</v>
      </c>
      <c r="I1212" s="0" t="s">
        <v>79</v>
      </c>
      <c r="K1212" s="0" t="n">
        <v>0</v>
      </c>
      <c r="L1212" s="0" t="s">
        <v>9491</v>
      </c>
      <c r="M1212" s="0" t="s">
        <v>9492</v>
      </c>
      <c r="N1212" s="0" t="s">
        <v>9493</v>
      </c>
      <c r="S1212" s="0" t="s">
        <v>9494</v>
      </c>
      <c r="Y1212" s="0" t="s">
        <v>83</v>
      </c>
      <c r="AC1212" s="0" t="s">
        <v>9434</v>
      </c>
      <c r="AD1212" s="0" t="s">
        <v>9495</v>
      </c>
      <c r="AE1212" s="0" t="s">
        <v>79</v>
      </c>
      <c r="AM1212" s="0" t="s">
        <v>9496</v>
      </c>
      <c r="AO1212" s="0" t="n">
        <v>13</v>
      </c>
      <c r="AP1212" s="0" t="n">
        <v>0</v>
      </c>
      <c r="AQ1212" s="0" t="s">
        <v>79</v>
      </c>
      <c r="AS1212" s="4" t="str">
        <f aca="false">IF(ISBLANK(AG1212),"",AG1212/86400000 + DATE(1970,1,1))</f>
        <v/>
      </c>
    </row>
    <row r="1213" customFormat="false" ht="15" hidden="true" customHeight="false" outlineLevel="0" collapsed="false">
      <c r="A1213" s="0" t="s">
        <v>9497</v>
      </c>
      <c r="B1213" s="0" t="s">
        <v>9498</v>
      </c>
      <c r="C1213" s="0" t="s">
        <v>54</v>
      </c>
      <c r="E1213" s="2" t="n">
        <v>45721.3952368171</v>
      </c>
      <c r="F1213" s="2" t="n">
        <v>45785.372873912</v>
      </c>
      <c r="G1213" s="0" t="s">
        <v>56</v>
      </c>
      <c r="I1213" s="0" t="s">
        <v>79</v>
      </c>
      <c r="K1213" s="0" t="n">
        <v>0</v>
      </c>
      <c r="L1213" s="0" t="s">
        <v>9499</v>
      </c>
      <c r="M1213" s="0" t="s">
        <v>9500</v>
      </c>
      <c r="N1213" s="0" t="s">
        <v>9501</v>
      </c>
      <c r="S1213" s="0" t="s">
        <v>9502</v>
      </c>
      <c r="T1213" s="0" t="s">
        <v>9503</v>
      </c>
      <c r="U1213" s="0" t="s">
        <v>9434</v>
      </c>
      <c r="Y1213" s="0" t="s">
        <v>83</v>
      </c>
      <c r="Z1213" s="0" t="n">
        <v>2</v>
      </c>
      <c r="AC1213" s="0" t="s">
        <v>9434</v>
      </c>
      <c r="AE1213" s="0" t="s">
        <v>79</v>
      </c>
      <c r="AM1213" s="0" t="s">
        <v>9504</v>
      </c>
      <c r="AO1213" s="0" t="n">
        <v>5</v>
      </c>
    </row>
    <row r="1214" customFormat="false" ht="104.2" hidden="false" customHeight="false" outlineLevel="0" collapsed="false">
      <c r="A1214" s="0" t="s">
        <v>9505</v>
      </c>
      <c r="B1214" s="0" t="s">
        <v>9506</v>
      </c>
      <c r="C1214" s="0" t="s">
        <v>264</v>
      </c>
      <c r="D1214" s="3" t="s">
        <v>9507</v>
      </c>
      <c r="E1214" s="2" t="n">
        <v>45720.6046060532</v>
      </c>
      <c r="F1214" s="2" t="n">
        <v>45881.3236277083</v>
      </c>
      <c r="G1214" s="0" t="s">
        <v>106</v>
      </c>
      <c r="I1214" s="0" t="s">
        <v>79</v>
      </c>
      <c r="K1214" s="0" t="n">
        <v>0</v>
      </c>
      <c r="L1214" s="0" t="s">
        <v>9508</v>
      </c>
      <c r="M1214" s="0" t="s">
        <v>9509</v>
      </c>
      <c r="N1214" s="0" t="s">
        <v>9510</v>
      </c>
      <c r="S1214" s="0" t="s">
        <v>9511</v>
      </c>
      <c r="U1214" s="0" t="s">
        <v>9512</v>
      </c>
      <c r="Y1214" s="0" t="s">
        <v>83</v>
      </c>
      <c r="Z1214" s="0" t="n">
        <v>7</v>
      </c>
      <c r="AC1214" s="0" t="s">
        <v>9512</v>
      </c>
      <c r="AD1214" s="0" t="s">
        <v>9513</v>
      </c>
      <c r="AE1214" s="0" t="s">
        <v>79</v>
      </c>
      <c r="AG1214" s="0" t="s">
        <v>8353</v>
      </c>
      <c r="AI1214" s="0" t="s">
        <v>2385</v>
      </c>
      <c r="AJ1214" s="0" t="s">
        <v>5689</v>
      </c>
      <c r="AK1214" s="0" t="s">
        <v>8281</v>
      </c>
      <c r="AL1214" s="0" t="s">
        <v>4493</v>
      </c>
      <c r="AM1214" s="0" t="s">
        <v>9514</v>
      </c>
      <c r="AO1214" s="0" t="n">
        <v>13</v>
      </c>
      <c r="AP1214" s="0" t="n">
        <v>0</v>
      </c>
      <c r="AQ1214" s="0" t="s">
        <v>79</v>
      </c>
      <c r="AS1214" s="4" t="n">
        <f aca="false">IF(ISBLANK(AG1214),"",AG1214/86400000 + DATE(1970,1,1))</f>
        <v>45745.125</v>
      </c>
    </row>
    <row r="1215" customFormat="false" ht="69.85" hidden="false" customHeight="false" outlineLevel="0" collapsed="false">
      <c r="A1215" s="0" t="s">
        <v>9515</v>
      </c>
      <c r="B1215" s="0" t="s">
        <v>9516</v>
      </c>
      <c r="C1215" s="0" t="s">
        <v>264</v>
      </c>
      <c r="D1215" s="3" t="s">
        <v>9517</v>
      </c>
      <c r="E1215" s="2" t="n">
        <v>45720.5296839815</v>
      </c>
      <c r="F1215" s="2" t="n">
        <v>45834.4219631019</v>
      </c>
      <c r="G1215" s="0" t="s">
        <v>56</v>
      </c>
      <c r="I1215" s="0" t="s">
        <v>79</v>
      </c>
      <c r="K1215" s="0" t="n">
        <v>0</v>
      </c>
      <c r="L1215" s="0" t="s">
        <v>9518</v>
      </c>
      <c r="M1215" s="0" t="s">
        <v>9519</v>
      </c>
      <c r="N1215" s="0" t="s">
        <v>9520</v>
      </c>
      <c r="S1215" s="0" t="s">
        <v>9521</v>
      </c>
      <c r="T1215" s="0" t="s">
        <v>9522</v>
      </c>
      <c r="U1215" s="0" t="s">
        <v>9512</v>
      </c>
      <c r="Y1215" s="0" t="s">
        <v>83</v>
      </c>
      <c r="Z1215" s="0" t="n">
        <v>1</v>
      </c>
      <c r="AC1215" s="0" t="s">
        <v>9512</v>
      </c>
      <c r="AD1215" s="0" t="s">
        <v>9523</v>
      </c>
      <c r="AE1215" s="0" t="s">
        <v>79</v>
      </c>
      <c r="AM1215" s="0" t="s">
        <v>9524</v>
      </c>
      <c r="AO1215" s="0" t="n">
        <v>13</v>
      </c>
      <c r="AP1215" s="0" t="n">
        <v>0</v>
      </c>
      <c r="AS1215" s="4" t="str">
        <f aca="false">IF(ISBLANK(AG1215),"",AG1215/86400000 + DATE(1970,1,1))</f>
        <v/>
      </c>
    </row>
    <row r="1216" customFormat="false" ht="15" hidden="false" customHeight="false" outlineLevel="0" collapsed="false">
      <c r="A1216" s="0" t="s">
        <v>9525</v>
      </c>
      <c r="B1216" s="0" t="s">
        <v>9526</v>
      </c>
      <c r="C1216" s="0" t="s">
        <v>264</v>
      </c>
      <c r="E1216" s="2" t="n">
        <v>45720.529051007</v>
      </c>
      <c r="F1216" s="2" t="n">
        <v>45881.3576040741</v>
      </c>
      <c r="G1216" s="0" t="s">
        <v>106</v>
      </c>
      <c r="I1216" s="0" t="s">
        <v>79</v>
      </c>
      <c r="K1216" s="0" t="n">
        <v>1</v>
      </c>
      <c r="L1216" s="0" t="s">
        <v>9527</v>
      </c>
      <c r="M1216" s="0" t="s">
        <v>9528</v>
      </c>
      <c r="N1216" s="0" t="s">
        <v>9529</v>
      </c>
      <c r="S1216" s="0" t="s">
        <v>9530</v>
      </c>
      <c r="U1216" s="0" t="s">
        <v>9512</v>
      </c>
      <c r="Y1216" s="0" t="s">
        <v>83</v>
      </c>
      <c r="Z1216" s="0" t="n">
        <v>2</v>
      </c>
      <c r="AB1216" s="0" t="s">
        <v>891</v>
      </c>
      <c r="AC1216" s="0" t="s">
        <v>9512</v>
      </c>
      <c r="AE1216" s="0" t="s">
        <v>79</v>
      </c>
      <c r="AF1216" s="0" t="s">
        <v>7153</v>
      </c>
      <c r="AM1216" s="0" t="s">
        <v>9531</v>
      </c>
      <c r="AO1216" s="0" t="n">
        <v>13</v>
      </c>
      <c r="AP1216" s="0" t="n">
        <v>0</v>
      </c>
      <c r="AS1216" s="4" t="str">
        <f aca="false">IF(ISBLANK(AG1216),"",AG1216/86400000 + DATE(1970,1,1))</f>
        <v/>
      </c>
    </row>
    <row r="1217" customFormat="false" ht="58.4" hidden="false" customHeight="false" outlineLevel="0" collapsed="false">
      <c r="A1217" s="0" t="s">
        <v>9532</v>
      </c>
      <c r="B1217" s="0" t="s">
        <v>9533</v>
      </c>
      <c r="C1217" s="0" t="s">
        <v>264</v>
      </c>
      <c r="D1217" s="3" t="s">
        <v>9534</v>
      </c>
      <c r="E1217" s="2" t="n">
        <v>45720.4796452662</v>
      </c>
      <c r="F1217" s="2" t="n">
        <v>45834.408525544</v>
      </c>
      <c r="G1217" s="0" t="s">
        <v>63</v>
      </c>
      <c r="I1217" s="0" t="s">
        <v>79</v>
      </c>
      <c r="K1217" s="0" t="n">
        <v>0</v>
      </c>
      <c r="L1217" s="0" t="s">
        <v>9535</v>
      </c>
      <c r="M1217" s="0" t="s">
        <v>9536</v>
      </c>
      <c r="N1217" s="0" t="s">
        <v>9537</v>
      </c>
      <c r="S1217" s="0" t="s">
        <v>9538</v>
      </c>
      <c r="Y1217" s="0" t="s">
        <v>83</v>
      </c>
      <c r="AC1217" s="0" t="s">
        <v>9512</v>
      </c>
      <c r="AD1217" s="0" t="s">
        <v>9539</v>
      </c>
      <c r="AE1217" s="0" t="s">
        <v>79</v>
      </c>
      <c r="AM1217" s="0" t="s">
        <v>9540</v>
      </c>
      <c r="AO1217" s="0" t="n">
        <v>13</v>
      </c>
      <c r="AP1217" s="0" t="n">
        <v>0</v>
      </c>
      <c r="AS1217" s="4" t="str">
        <f aca="false">IF(ISBLANK(AG1217),"",AG1217/86400000 + DATE(1970,1,1))</f>
        <v/>
      </c>
    </row>
    <row r="1218" customFormat="false" ht="15" hidden="true" customHeight="false" outlineLevel="0" collapsed="false">
      <c r="A1218" s="0" t="s">
        <v>9541</v>
      </c>
      <c r="B1218" s="0" t="s">
        <v>9542</v>
      </c>
      <c r="C1218" s="0" t="s">
        <v>54</v>
      </c>
      <c r="E1218" s="2" t="n">
        <v>45720.477714213</v>
      </c>
      <c r="F1218" s="2" t="n">
        <v>45818.2822927083</v>
      </c>
      <c r="G1218" s="0" t="s">
        <v>106</v>
      </c>
      <c r="K1218" s="0" t="n">
        <v>0</v>
      </c>
      <c r="L1218" s="0" t="s">
        <v>9543</v>
      </c>
      <c r="M1218" s="0" t="s">
        <v>9544</v>
      </c>
      <c r="N1218" s="0" t="s">
        <v>9545</v>
      </c>
      <c r="S1218" s="0" t="s">
        <v>9546</v>
      </c>
      <c r="U1218" s="0" t="s">
        <v>9512</v>
      </c>
      <c r="Z1218" s="0" t="n">
        <v>2</v>
      </c>
      <c r="AC1218" s="0" t="s">
        <v>8949</v>
      </c>
      <c r="AO1218" s="0" t="n">
        <v>4</v>
      </c>
    </row>
    <row r="1219" customFormat="false" ht="69.85" hidden="false" customHeight="false" outlineLevel="0" collapsed="false">
      <c r="A1219" s="0" t="s">
        <v>9547</v>
      </c>
      <c r="B1219" s="0" t="s">
        <v>9548</v>
      </c>
      <c r="C1219" s="0" t="s">
        <v>264</v>
      </c>
      <c r="D1219" s="3" t="s">
        <v>9549</v>
      </c>
      <c r="E1219" s="2" t="n">
        <v>45720.4411813079</v>
      </c>
      <c r="F1219" s="2" t="n">
        <v>45834.4028517361</v>
      </c>
      <c r="G1219" s="0" t="s">
        <v>56</v>
      </c>
      <c r="I1219" s="0" t="s">
        <v>79</v>
      </c>
      <c r="K1219" s="0" t="n">
        <v>0</v>
      </c>
      <c r="L1219" s="0" t="s">
        <v>9550</v>
      </c>
      <c r="M1219" s="0" t="s">
        <v>9551</v>
      </c>
      <c r="N1219" s="0" t="s">
        <v>9552</v>
      </c>
      <c r="S1219" s="0" t="s">
        <v>9553</v>
      </c>
      <c r="T1219" s="0" t="s">
        <v>9554</v>
      </c>
      <c r="U1219" s="0" t="s">
        <v>9512</v>
      </c>
      <c r="Y1219" s="0" t="s">
        <v>83</v>
      </c>
      <c r="Z1219" s="0" t="n">
        <v>2</v>
      </c>
      <c r="AC1219" s="0" t="s">
        <v>9512</v>
      </c>
      <c r="AD1219" s="0" t="s">
        <v>9555</v>
      </c>
      <c r="AE1219" s="0" t="s">
        <v>79</v>
      </c>
      <c r="AM1219" s="0" t="s">
        <v>9556</v>
      </c>
      <c r="AO1219" s="0" t="n">
        <v>13</v>
      </c>
      <c r="AP1219" s="0" t="n">
        <v>0</v>
      </c>
      <c r="AS1219" s="4" t="str">
        <f aca="false">IF(ISBLANK(AG1219),"",AG1219/86400000 + DATE(1970,1,1))</f>
        <v/>
      </c>
    </row>
    <row r="1220" customFormat="false" ht="81.3" hidden="false" customHeight="false" outlineLevel="0" collapsed="false">
      <c r="A1220" s="0" t="s">
        <v>9557</v>
      </c>
      <c r="B1220" s="0" t="s">
        <v>9558</v>
      </c>
      <c r="C1220" s="0" t="s">
        <v>264</v>
      </c>
      <c r="D1220" s="3" t="s">
        <v>9559</v>
      </c>
      <c r="E1220" s="2" t="n">
        <v>45720.4292833218</v>
      </c>
      <c r="F1220" s="2" t="n">
        <v>45881.3150417014</v>
      </c>
      <c r="G1220" s="0" t="s">
        <v>106</v>
      </c>
      <c r="I1220" s="0" t="s">
        <v>79</v>
      </c>
      <c r="K1220" s="0" t="n">
        <v>0</v>
      </c>
      <c r="L1220" s="0" t="s">
        <v>9560</v>
      </c>
      <c r="M1220" s="0" t="s">
        <v>9561</v>
      </c>
      <c r="N1220" s="0" t="s">
        <v>9562</v>
      </c>
      <c r="S1220" s="0" t="s">
        <v>9563</v>
      </c>
      <c r="T1220" s="0" t="s">
        <v>9564</v>
      </c>
      <c r="U1220" s="0" t="s">
        <v>9512</v>
      </c>
      <c r="Y1220" s="0" t="s">
        <v>83</v>
      </c>
      <c r="Z1220" s="0" t="n">
        <v>7</v>
      </c>
      <c r="AC1220" s="0" t="s">
        <v>9512</v>
      </c>
      <c r="AE1220" s="0" t="s">
        <v>79</v>
      </c>
      <c r="AG1220" s="0" t="s">
        <v>4864</v>
      </c>
      <c r="AH1220" s="0" t="s">
        <v>9565</v>
      </c>
      <c r="AI1220" s="0" t="s">
        <v>9566</v>
      </c>
      <c r="AJ1220" s="0" t="s">
        <v>4254</v>
      </c>
      <c r="AK1220" s="0" t="s">
        <v>9567</v>
      </c>
      <c r="AL1220" s="0" t="s">
        <v>740</v>
      </c>
      <c r="AO1220" s="0" t="n">
        <v>13</v>
      </c>
      <c r="AP1220" s="0" t="n">
        <v>0</v>
      </c>
      <c r="AS1220" s="4" t="n">
        <f aca="false">IF(ISBLANK(AG1220),"",AG1220/86400000 + DATE(1970,1,1))</f>
        <v>45806.0833333333</v>
      </c>
    </row>
    <row r="1221" customFormat="false" ht="92.75" hidden="false" customHeight="false" outlineLevel="0" collapsed="false">
      <c r="A1221" s="0" t="s">
        <v>9568</v>
      </c>
      <c r="B1221" s="0" t="s">
        <v>9569</v>
      </c>
      <c r="C1221" s="0" t="s">
        <v>264</v>
      </c>
      <c r="D1221" s="3" t="s">
        <v>9570</v>
      </c>
      <c r="E1221" s="2" t="n">
        <v>45720.4196945602</v>
      </c>
      <c r="F1221" s="2" t="n">
        <v>45819.4581664468</v>
      </c>
      <c r="G1221" s="0" t="s">
        <v>63</v>
      </c>
      <c r="I1221" s="0" t="s">
        <v>79</v>
      </c>
      <c r="K1221" s="0" t="n">
        <v>0</v>
      </c>
      <c r="L1221" s="0" t="s">
        <v>9571</v>
      </c>
      <c r="M1221" s="0" t="s">
        <v>9572</v>
      </c>
      <c r="N1221" s="0" t="s">
        <v>9573</v>
      </c>
      <c r="S1221" s="0" t="s">
        <v>9574</v>
      </c>
      <c r="Y1221" s="0" t="s">
        <v>83</v>
      </c>
      <c r="AC1221" s="0" t="s">
        <v>9512</v>
      </c>
      <c r="AE1221" s="0" t="s">
        <v>79</v>
      </c>
      <c r="AM1221" s="0" t="s">
        <v>9575</v>
      </c>
      <c r="AO1221" s="0" t="n">
        <v>13</v>
      </c>
      <c r="AP1221" s="0" t="n">
        <v>0</v>
      </c>
      <c r="AQ1221" s="0" t="s">
        <v>79</v>
      </c>
      <c r="AS1221" s="4" t="str">
        <f aca="false">IF(ISBLANK(AG1221),"",AG1221/86400000 + DATE(1970,1,1))</f>
        <v/>
      </c>
    </row>
    <row r="1222" customFormat="false" ht="15" hidden="true" customHeight="false" outlineLevel="0" collapsed="false">
      <c r="A1222" s="0" t="s">
        <v>9576</v>
      </c>
      <c r="B1222" s="0" t="s">
        <v>9577</v>
      </c>
      <c r="C1222" s="0" t="s">
        <v>54</v>
      </c>
      <c r="E1222" s="2" t="n">
        <v>45720.418508831</v>
      </c>
      <c r="F1222" s="2" t="n">
        <v>45722.4543782523</v>
      </c>
      <c r="G1222" s="0" t="s">
        <v>3508</v>
      </c>
      <c r="K1222" s="0" t="n">
        <v>0</v>
      </c>
      <c r="L1222" s="0" t="s">
        <v>9578</v>
      </c>
      <c r="M1222" s="0" t="s">
        <v>9579</v>
      </c>
      <c r="N1222" s="0" t="s">
        <v>9580</v>
      </c>
      <c r="S1222" s="0" t="s">
        <v>9581</v>
      </c>
      <c r="AC1222" s="0" t="s">
        <v>9512</v>
      </c>
      <c r="AO1222" s="0" t="n">
        <v>4</v>
      </c>
    </row>
    <row r="1223" customFormat="false" ht="15" hidden="true" customHeight="false" outlineLevel="0" collapsed="false">
      <c r="A1223" s="0" t="s">
        <v>9582</v>
      </c>
      <c r="B1223" s="0" t="s">
        <v>9583</v>
      </c>
      <c r="C1223" s="0" t="s">
        <v>54</v>
      </c>
      <c r="D1223" s="0" t="s">
        <v>9584</v>
      </c>
      <c r="E1223" s="2" t="n">
        <v>45720.3924304514</v>
      </c>
      <c r="F1223" s="2" t="n">
        <v>45839.3787231366</v>
      </c>
      <c r="G1223" s="0" t="s">
        <v>400</v>
      </c>
      <c r="K1223" s="0" t="n">
        <v>1</v>
      </c>
      <c r="L1223" s="0" t="s">
        <v>9585</v>
      </c>
      <c r="M1223" s="0" t="s">
        <v>9586</v>
      </c>
      <c r="N1223" s="0" t="s">
        <v>9587</v>
      </c>
      <c r="S1223" s="0" t="s">
        <v>9588</v>
      </c>
      <c r="T1223" s="0" t="s">
        <v>9589</v>
      </c>
      <c r="Z1223" s="0" t="n">
        <v>2</v>
      </c>
      <c r="AB1223" s="0" t="s">
        <v>3160</v>
      </c>
      <c r="AC1223" s="0" t="s">
        <v>8235</v>
      </c>
      <c r="AF1223" s="0" t="s">
        <v>9132</v>
      </c>
      <c r="AO1223" s="0" t="n">
        <v>4</v>
      </c>
    </row>
    <row r="1224" customFormat="false" ht="115.65" hidden="false" customHeight="false" outlineLevel="0" collapsed="false">
      <c r="A1224" s="0" t="s">
        <v>9590</v>
      </c>
      <c r="B1224" s="0" t="s">
        <v>9591</v>
      </c>
      <c r="C1224" s="0" t="s">
        <v>264</v>
      </c>
      <c r="D1224" s="3" t="s">
        <v>9592</v>
      </c>
      <c r="E1224" s="2" t="n">
        <v>45720.3413433218</v>
      </c>
      <c r="F1224" s="2" t="n">
        <v>45834.4053391898</v>
      </c>
      <c r="G1224" s="0" t="s">
        <v>5050</v>
      </c>
      <c r="I1224" s="0" t="s">
        <v>79</v>
      </c>
      <c r="K1224" s="0" t="n">
        <v>0</v>
      </c>
      <c r="L1224" s="0" t="s">
        <v>9593</v>
      </c>
      <c r="M1224" s="0" t="s">
        <v>9594</v>
      </c>
      <c r="N1224" s="0" t="s">
        <v>9595</v>
      </c>
      <c r="S1224" s="0" t="s">
        <v>9596</v>
      </c>
      <c r="T1224" s="0" t="s">
        <v>9597</v>
      </c>
      <c r="U1224" s="0" t="s">
        <v>9598</v>
      </c>
      <c r="Y1224" s="0" t="s">
        <v>83</v>
      </c>
      <c r="Z1224" s="0" t="n">
        <v>2</v>
      </c>
      <c r="AC1224" s="0" t="s">
        <v>9512</v>
      </c>
      <c r="AE1224" s="0" t="s">
        <v>79</v>
      </c>
      <c r="AG1224" s="0" t="s">
        <v>7559</v>
      </c>
      <c r="AH1224" s="0" t="s">
        <v>9599</v>
      </c>
      <c r="AI1224" s="0" t="s">
        <v>3716</v>
      </c>
      <c r="AJ1224" s="0" t="s">
        <v>7083</v>
      </c>
      <c r="AK1224" s="0" t="s">
        <v>3647</v>
      </c>
      <c r="AL1224" s="0" t="s">
        <v>709</v>
      </c>
      <c r="AM1224" s="0" t="s">
        <v>9600</v>
      </c>
      <c r="AO1224" s="0" t="n">
        <v>13</v>
      </c>
      <c r="AP1224" s="0" t="n">
        <v>0</v>
      </c>
      <c r="AS1224" s="4" t="n">
        <f aca="false">IF(ISBLANK(AG1224),"",AG1224/86400000 + DATE(1970,1,1))</f>
        <v>45755.0833333333</v>
      </c>
    </row>
    <row r="1225" customFormat="false" ht="81.3" hidden="false" customHeight="false" outlineLevel="0" collapsed="false">
      <c r="A1225" s="0" t="s">
        <v>9601</v>
      </c>
      <c r="B1225" s="0" t="s">
        <v>9602</v>
      </c>
      <c r="C1225" s="0" t="s">
        <v>264</v>
      </c>
      <c r="D1225" s="3" t="s">
        <v>9603</v>
      </c>
      <c r="E1225" s="2" t="n">
        <v>45720.3371956366</v>
      </c>
      <c r="F1225" s="2" t="n">
        <v>45881.3546852083</v>
      </c>
      <c r="G1225" s="0" t="s">
        <v>106</v>
      </c>
      <c r="I1225" s="0" t="s">
        <v>79</v>
      </c>
      <c r="K1225" s="0" t="n">
        <v>0</v>
      </c>
      <c r="L1225" s="0" t="s">
        <v>9604</v>
      </c>
      <c r="M1225" s="0" t="s">
        <v>9605</v>
      </c>
      <c r="N1225" s="0" t="s">
        <v>9606</v>
      </c>
      <c r="S1225" s="0" t="s">
        <v>9607</v>
      </c>
      <c r="U1225" s="0" t="s">
        <v>9512</v>
      </c>
      <c r="Y1225" s="0" t="s">
        <v>83</v>
      </c>
      <c r="Z1225" s="0" t="n">
        <v>7</v>
      </c>
      <c r="AC1225" s="0" t="s">
        <v>9412</v>
      </c>
      <c r="AE1225" s="0" t="s">
        <v>79</v>
      </c>
      <c r="AO1225" s="0" t="n">
        <v>13</v>
      </c>
      <c r="AP1225" s="0" t="n">
        <v>1</v>
      </c>
      <c r="AQ1225" s="0" t="s">
        <v>79</v>
      </c>
      <c r="AS1225" s="4" t="str">
        <f aca="false">IF(ISBLANK(AG1225),"",AG1225/86400000 + DATE(1970,1,1))</f>
        <v/>
      </c>
    </row>
    <row r="1226" customFormat="false" ht="15" hidden="true" customHeight="false" outlineLevel="0" collapsed="false">
      <c r="A1226" s="0" t="s">
        <v>9608</v>
      </c>
      <c r="B1226" s="0" t="s">
        <v>9609</v>
      </c>
      <c r="C1226" s="0" t="s">
        <v>54</v>
      </c>
      <c r="D1226" s="0" t="s">
        <v>9610</v>
      </c>
      <c r="E1226" s="2" t="n">
        <v>45720.3186709028</v>
      </c>
      <c r="F1226" s="2" t="n">
        <v>45741.5752461806</v>
      </c>
      <c r="G1226" s="0" t="s">
        <v>56</v>
      </c>
      <c r="I1226" s="0" t="s">
        <v>79</v>
      </c>
      <c r="K1226" s="0" t="n">
        <v>0</v>
      </c>
      <c r="L1226" s="0" t="s">
        <v>9611</v>
      </c>
      <c r="M1226" s="0" t="s">
        <v>9612</v>
      </c>
      <c r="N1226" s="0" t="s">
        <v>9613</v>
      </c>
      <c r="S1226" s="0" t="s">
        <v>9614</v>
      </c>
      <c r="T1226" s="0" t="s">
        <v>9615</v>
      </c>
      <c r="U1226" s="0" t="s">
        <v>9512</v>
      </c>
      <c r="Y1226" s="0" t="s">
        <v>83</v>
      </c>
      <c r="Z1226" s="0" t="n">
        <v>7</v>
      </c>
      <c r="AC1226" s="0" t="s">
        <v>9512</v>
      </c>
      <c r="AO1226" s="0" t="n">
        <v>6</v>
      </c>
    </row>
    <row r="1227" customFormat="false" ht="15" hidden="false" customHeight="false" outlineLevel="0" collapsed="false">
      <c r="A1227" s="0" t="s">
        <v>9616</v>
      </c>
      <c r="B1227" s="0" t="s">
        <v>9617</v>
      </c>
      <c r="C1227" s="0" t="s">
        <v>264</v>
      </c>
      <c r="E1227" s="2" t="n">
        <v>45720.308863125</v>
      </c>
      <c r="F1227" s="2" t="n">
        <v>45880.392020081</v>
      </c>
      <c r="G1227" s="0" t="s">
        <v>3508</v>
      </c>
      <c r="I1227" s="0" t="s">
        <v>79</v>
      </c>
      <c r="K1227" s="0" t="n">
        <v>0</v>
      </c>
      <c r="L1227" s="0" t="s">
        <v>9618</v>
      </c>
      <c r="M1227" s="0" t="s">
        <v>9619</v>
      </c>
      <c r="N1227" s="0" t="s">
        <v>9620</v>
      </c>
      <c r="S1227" s="0" t="s">
        <v>9621</v>
      </c>
      <c r="Y1227" s="0" t="s">
        <v>83</v>
      </c>
      <c r="AC1227" s="0" t="s">
        <v>9512</v>
      </c>
      <c r="AJ1227" s="0" t="s">
        <v>784</v>
      </c>
      <c r="AK1227" s="0" t="s">
        <v>9622</v>
      </c>
      <c r="AM1227" s="0" t="s">
        <v>9623</v>
      </c>
      <c r="AO1227" s="0" t="n">
        <v>13</v>
      </c>
      <c r="AP1227" s="0" t="n">
        <v>0</v>
      </c>
      <c r="AS1227" s="4" t="str">
        <f aca="false">IF(ISBLANK(AG1227),"",AG1227/86400000 + DATE(1970,1,1))</f>
        <v/>
      </c>
    </row>
    <row r="1228" customFormat="false" ht="15" hidden="true" customHeight="false" outlineLevel="0" collapsed="false">
      <c r="A1228" s="0" t="s">
        <v>9624</v>
      </c>
      <c r="B1228" s="0" t="s">
        <v>9625</v>
      </c>
      <c r="C1228" s="0" t="s">
        <v>54</v>
      </c>
      <c r="E1228" s="2" t="n">
        <v>45719.5645157176</v>
      </c>
      <c r="F1228" s="2" t="n">
        <v>45818.2770454514</v>
      </c>
      <c r="G1228" s="0" t="s">
        <v>106</v>
      </c>
      <c r="K1228" s="0" t="n">
        <v>0</v>
      </c>
      <c r="L1228" s="0" t="s">
        <v>9626</v>
      </c>
      <c r="M1228" s="0" t="s">
        <v>9627</v>
      </c>
      <c r="N1228" s="0" t="s">
        <v>9628</v>
      </c>
      <c r="S1228" s="0" t="s">
        <v>9629</v>
      </c>
      <c r="U1228" s="0" t="s">
        <v>9598</v>
      </c>
      <c r="Z1228" s="0" t="n">
        <v>2</v>
      </c>
      <c r="AC1228" s="0" t="s">
        <v>9598</v>
      </c>
      <c r="AO1228" s="0" t="n">
        <v>4</v>
      </c>
    </row>
    <row r="1229" customFormat="false" ht="15" hidden="true" customHeight="false" outlineLevel="0" collapsed="false">
      <c r="A1229" s="0" t="s">
        <v>9630</v>
      </c>
      <c r="B1229" s="0" t="s">
        <v>9631</v>
      </c>
      <c r="C1229" s="0" t="s">
        <v>54</v>
      </c>
      <c r="E1229" s="2" t="n">
        <v>45719.562344132</v>
      </c>
      <c r="F1229" s="2" t="n">
        <v>45801.0835089352</v>
      </c>
      <c r="G1229" s="0" t="s">
        <v>56</v>
      </c>
      <c r="K1229" s="0" t="n">
        <v>0</v>
      </c>
      <c r="L1229" s="0" t="s">
        <v>9632</v>
      </c>
      <c r="M1229" s="0" t="s">
        <v>9633</v>
      </c>
      <c r="N1229" s="0" t="s">
        <v>9634</v>
      </c>
      <c r="S1229" s="0" t="s">
        <v>9635</v>
      </c>
      <c r="T1229" s="0" t="s">
        <v>9636</v>
      </c>
      <c r="U1229" s="0" t="s">
        <v>9598</v>
      </c>
      <c r="Z1229" s="0" t="n">
        <v>1</v>
      </c>
      <c r="AC1229" s="0" t="s">
        <v>5351</v>
      </c>
      <c r="AO1229" s="0" t="n">
        <v>4</v>
      </c>
    </row>
    <row r="1230" customFormat="false" ht="35.5" hidden="false" customHeight="false" outlineLevel="0" collapsed="false">
      <c r="A1230" s="0" t="s">
        <v>9637</v>
      </c>
      <c r="B1230" s="0" t="s">
        <v>9638</v>
      </c>
      <c r="C1230" s="0" t="s">
        <v>264</v>
      </c>
      <c r="D1230" s="3" t="s">
        <v>9639</v>
      </c>
      <c r="E1230" s="2" t="n">
        <v>45719.5127475232</v>
      </c>
      <c r="F1230" s="2" t="n">
        <v>45834.3997489468</v>
      </c>
      <c r="G1230" s="0" t="s">
        <v>56</v>
      </c>
      <c r="I1230" s="0" t="s">
        <v>79</v>
      </c>
      <c r="K1230" s="0" t="n">
        <v>0</v>
      </c>
      <c r="L1230" s="0" t="s">
        <v>9640</v>
      </c>
      <c r="M1230" s="0" t="s">
        <v>9641</v>
      </c>
      <c r="N1230" s="0" t="s">
        <v>9642</v>
      </c>
      <c r="S1230" s="0" t="s">
        <v>9643</v>
      </c>
      <c r="T1230" s="0" t="s">
        <v>9644</v>
      </c>
      <c r="U1230" s="0" t="s">
        <v>9598</v>
      </c>
      <c r="Y1230" s="0" t="s">
        <v>83</v>
      </c>
      <c r="Z1230" s="0" t="n">
        <v>2</v>
      </c>
      <c r="AC1230" s="0" t="s">
        <v>9598</v>
      </c>
      <c r="AD1230" s="0" t="s">
        <v>9645</v>
      </c>
      <c r="AE1230" s="0" t="s">
        <v>79</v>
      </c>
      <c r="AM1230" s="0" t="s">
        <v>9646</v>
      </c>
      <c r="AO1230" s="0" t="n">
        <v>13</v>
      </c>
      <c r="AP1230" s="0" t="n">
        <v>0</v>
      </c>
      <c r="AS1230" s="4" t="str">
        <f aca="false">IF(ISBLANK(AG1230),"",AG1230/86400000 + DATE(1970,1,1))</f>
        <v/>
      </c>
    </row>
    <row r="1231" customFormat="false" ht="69.85" hidden="false" customHeight="false" outlineLevel="0" collapsed="false">
      <c r="A1231" s="0" t="s">
        <v>9647</v>
      </c>
      <c r="B1231" s="0" t="s">
        <v>9648</v>
      </c>
      <c r="C1231" s="0" t="s">
        <v>264</v>
      </c>
      <c r="D1231" s="3" t="s">
        <v>9649</v>
      </c>
      <c r="E1231" s="2" t="n">
        <v>45719.4977230324</v>
      </c>
      <c r="F1231" s="2" t="n">
        <v>45756.327966007</v>
      </c>
      <c r="G1231" s="0" t="s">
        <v>5050</v>
      </c>
      <c r="I1231" s="0" t="s">
        <v>79</v>
      </c>
      <c r="K1231" s="0" t="n">
        <v>0</v>
      </c>
      <c r="L1231" s="0" t="s">
        <v>9650</v>
      </c>
      <c r="M1231" s="0" t="s">
        <v>9651</v>
      </c>
      <c r="N1231" s="0" t="s">
        <v>9652</v>
      </c>
      <c r="S1231" s="0" t="s">
        <v>9653</v>
      </c>
      <c r="T1231" s="0" t="s">
        <v>9654</v>
      </c>
      <c r="U1231" s="0" t="s">
        <v>9598</v>
      </c>
      <c r="Y1231" s="0" t="s">
        <v>83</v>
      </c>
      <c r="Z1231" s="0" t="n">
        <v>2</v>
      </c>
      <c r="AC1231" s="0" t="s">
        <v>9598</v>
      </c>
      <c r="AD1231" s="0" t="s">
        <v>9655</v>
      </c>
      <c r="AM1231" s="0" t="s">
        <v>9656</v>
      </c>
      <c r="AO1231" s="0" t="n">
        <v>13</v>
      </c>
      <c r="AP1231" s="0" t="n">
        <v>0</v>
      </c>
      <c r="AS1231" s="4" t="str">
        <f aca="false">IF(ISBLANK(AG1231),"",AG1231/86400000 + DATE(1970,1,1))</f>
        <v/>
      </c>
    </row>
    <row r="1232" customFormat="false" ht="58.4" hidden="false" customHeight="false" outlineLevel="0" collapsed="false">
      <c r="A1232" s="0" t="s">
        <v>9657</v>
      </c>
      <c r="B1232" s="0" t="s">
        <v>9658</v>
      </c>
      <c r="C1232" s="0" t="s">
        <v>264</v>
      </c>
      <c r="D1232" s="3" t="s">
        <v>9659</v>
      </c>
      <c r="E1232" s="2" t="n">
        <v>45719.4041546065</v>
      </c>
      <c r="F1232" s="2" t="n">
        <v>45770.2614378241</v>
      </c>
      <c r="G1232" s="0" t="s">
        <v>56</v>
      </c>
      <c r="I1232" s="0" t="s">
        <v>79</v>
      </c>
      <c r="K1232" s="0" t="n">
        <v>0</v>
      </c>
      <c r="L1232" s="0" t="s">
        <v>9660</v>
      </c>
      <c r="M1232" s="0" t="s">
        <v>9661</v>
      </c>
      <c r="N1232" s="0" t="s">
        <v>9662</v>
      </c>
      <c r="S1232" s="0" t="s">
        <v>9663</v>
      </c>
      <c r="U1232" s="0" t="s">
        <v>9598</v>
      </c>
      <c r="Y1232" s="0" t="s">
        <v>83</v>
      </c>
      <c r="Z1232" s="0" t="n">
        <v>2</v>
      </c>
      <c r="AC1232" s="0" t="s">
        <v>9598</v>
      </c>
      <c r="AO1232" s="0" t="n">
        <v>13</v>
      </c>
      <c r="AP1232" s="0" t="n">
        <v>0</v>
      </c>
      <c r="AQ1232" s="0" t="s">
        <v>79</v>
      </c>
      <c r="AS1232" s="4" t="str">
        <f aca="false">IF(ISBLANK(AG1232),"",AG1232/86400000 + DATE(1970,1,1))</f>
        <v/>
      </c>
    </row>
    <row r="1233" customFormat="false" ht="24.05" hidden="false" customHeight="false" outlineLevel="0" collapsed="false">
      <c r="A1233" s="0" t="s">
        <v>9664</v>
      </c>
      <c r="B1233" s="0" t="s">
        <v>9665</v>
      </c>
      <c r="C1233" s="0" t="s">
        <v>264</v>
      </c>
      <c r="D1233" s="3" t="s">
        <v>9666</v>
      </c>
      <c r="E1233" s="2" t="n">
        <v>45719.4029223843</v>
      </c>
      <c r="F1233" s="2" t="n">
        <v>45881.3537591667</v>
      </c>
      <c r="G1233" s="0" t="s">
        <v>106</v>
      </c>
      <c r="I1233" s="0" t="s">
        <v>79</v>
      </c>
      <c r="K1233" s="0" t="n">
        <v>0</v>
      </c>
      <c r="L1233" s="0" t="s">
        <v>9667</v>
      </c>
      <c r="M1233" s="0" t="s">
        <v>9668</v>
      </c>
      <c r="N1233" s="0" t="s">
        <v>9669</v>
      </c>
      <c r="S1233" s="0" t="s">
        <v>9670</v>
      </c>
      <c r="T1233" s="0" t="s">
        <v>9671</v>
      </c>
      <c r="U1233" s="0" t="s">
        <v>9598</v>
      </c>
      <c r="Y1233" s="0" t="s">
        <v>83</v>
      </c>
      <c r="Z1233" s="0" t="n">
        <v>2</v>
      </c>
      <c r="AC1233" s="0" t="s">
        <v>9598</v>
      </c>
      <c r="AD1233" s="0" t="s">
        <v>9672</v>
      </c>
      <c r="AE1233" s="0" t="s">
        <v>79</v>
      </c>
      <c r="AM1233" s="0" t="s">
        <v>9673</v>
      </c>
      <c r="AO1233" s="0" t="n">
        <v>13</v>
      </c>
      <c r="AP1233" s="0" t="n">
        <v>0</v>
      </c>
      <c r="AQ1233" s="0" t="s">
        <v>79</v>
      </c>
      <c r="AS1233" s="4" t="str">
        <f aca="false">IF(ISBLANK(AG1233),"",AG1233/86400000 + DATE(1970,1,1))</f>
        <v/>
      </c>
    </row>
    <row r="1234" customFormat="false" ht="127.1" hidden="false" customHeight="false" outlineLevel="0" collapsed="false">
      <c r="A1234" s="0" t="s">
        <v>9674</v>
      </c>
      <c r="B1234" s="0" t="s">
        <v>9675</v>
      </c>
      <c r="C1234" s="0" t="s">
        <v>264</v>
      </c>
      <c r="D1234" s="3" t="s">
        <v>9676</v>
      </c>
      <c r="E1234" s="2" t="n">
        <v>45719.3821779398</v>
      </c>
      <c r="F1234" s="2" t="n">
        <v>45881.3189260301</v>
      </c>
      <c r="G1234" s="0" t="s">
        <v>106</v>
      </c>
      <c r="I1234" s="0" t="s">
        <v>79</v>
      </c>
      <c r="K1234" s="0" t="n">
        <v>1</v>
      </c>
      <c r="L1234" s="0" t="s">
        <v>9677</v>
      </c>
      <c r="M1234" s="0" t="s">
        <v>9678</v>
      </c>
      <c r="N1234" s="0" t="s">
        <v>9679</v>
      </c>
      <c r="S1234" s="0" t="s">
        <v>9680</v>
      </c>
      <c r="U1234" s="0" t="s">
        <v>9598</v>
      </c>
      <c r="Y1234" s="0" t="s">
        <v>83</v>
      </c>
      <c r="Z1234" s="0" t="n">
        <v>2</v>
      </c>
      <c r="AB1234" s="0" t="s">
        <v>1565</v>
      </c>
      <c r="AC1234" s="0" t="s">
        <v>9598</v>
      </c>
      <c r="AD1234" s="0" t="s">
        <v>9681</v>
      </c>
      <c r="AF1234" s="0" t="s">
        <v>9241</v>
      </c>
      <c r="AG1234" s="0" t="s">
        <v>7850</v>
      </c>
      <c r="AH1234" s="0" t="s">
        <v>9682</v>
      </c>
      <c r="AI1234" s="0" t="s">
        <v>2579</v>
      </c>
      <c r="AJ1234" s="0" t="s">
        <v>5147</v>
      </c>
      <c r="AK1234" s="0" t="s">
        <v>6072</v>
      </c>
      <c r="AL1234" s="0" t="s">
        <v>5442</v>
      </c>
      <c r="AO1234" s="0" t="n">
        <v>13</v>
      </c>
      <c r="AP1234" s="0" t="n">
        <v>1</v>
      </c>
      <c r="AQ1234" s="0" t="s">
        <v>79</v>
      </c>
      <c r="AS1234" s="4" t="n">
        <f aca="false">IF(ISBLANK(AG1234),"",AG1234/86400000 + DATE(1970,1,1))</f>
        <v>45748.0833333333</v>
      </c>
    </row>
    <row r="1235" customFormat="false" ht="81.3" hidden="false" customHeight="false" outlineLevel="0" collapsed="false">
      <c r="A1235" s="0" t="s">
        <v>9683</v>
      </c>
      <c r="B1235" s="0" t="s">
        <v>9684</v>
      </c>
      <c r="C1235" s="0" t="s">
        <v>264</v>
      </c>
      <c r="D1235" s="3" t="s">
        <v>9685</v>
      </c>
      <c r="E1235" s="2" t="n">
        <v>45719.3630343287</v>
      </c>
      <c r="F1235" s="2" t="n">
        <v>45881.3161585417</v>
      </c>
      <c r="G1235" s="0" t="s">
        <v>106</v>
      </c>
      <c r="I1235" s="0" t="s">
        <v>79</v>
      </c>
      <c r="K1235" s="0" t="n">
        <v>0</v>
      </c>
      <c r="L1235" s="0" t="s">
        <v>9686</v>
      </c>
      <c r="M1235" s="0" t="s">
        <v>9687</v>
      </c>
      <c r="N1235" s="0" t="s">
        <v>9688</v>
      </c>
      <c r="S1235" s="0" t="s">
        <v>9689</v>
      </c>
      <c r="T1235" s="0" t="s">
        <v>9690</v>
      </c>
      <c r="U1235" s="0" t="s">
        <v>9598</v>
      </c>
      <c r="Y1235" s="0" t="s">
        <v>83</v>
      </c>
      <c r="Z1235" s="0" t="n">
        <v>2</v>
      </c>
      <c r="AC1235" s="0" t="s">
        <v>6874</v>
      </c>
      <c r="AD1235" s="0" t="s">
        <v>9691</v>
      </c>
      <c r="AE1235" s="0" t="s">
        <v>79</v>
      </c>
      <c r="AG1235" s="0" t="s">
        <v>6625</v>
      </c>
      <c r="AH1235" s="0" t="s">
        <v>9692</v>
      </c>
      <c r="AI1235" s="0" t="s">
        <v>1345</v>
      </c>
      <c r="AJ1235" s="0" t="s">
        <v>4481</v>
      </c>
      <c r="AK1235" s="0" t="s">
        <v>3648</v>
      </c>
      <c r="AL1235" s="0" t="s">
        <v>3717</v>
      </c>
      <c r="AO1235" s="0" t="n">
        <v>13</v>
      </c>
      <c r="AP1235" s="0" t="n">
        <v>1</v>
      </c>
      <c r="AQ1235" s="0" t="s">
        <v>79</v>
      </c>
      <c r="AS1235" s="4" t="n">
        <f aca="false">IF(ISBLANK(AG1235),"",AG1235/86400000 + DATE(1970,1,1))</f>
        <v>45782.0833333333</v>
      </c>
    </row>
    <row r="1236" customFormat="false" ht="115.65" hidden="false" customHeight="false" outlineLevel="0" collapsed="false">
      <c r="A1236" s="0" t="s">
        <v>9693</v>
      </c>
      <c r="B1236" s="0" t="s">
        <v>9694</v>
      </c>
      <c r="C1236" s="0" t="s">
        <v>264</v>
      </c>
      <c r="D1236" s="3" t="s">
        <v>9695</v>
      </c>
      <c r="E1236" s="2" t="n">
        <v>45716.6136044097</v>
      </c>
      <c r="F1236" s="2" t="n">
        <v>45838.4719636458</v>
      </c>
      <c r="G1236" s="0" t="s">
        <v>63</v>
      </c>
      <c r="I1236" s="0" t="s">
        <v>79</v>
      </c>
      <c r="K1236" s="0" t="n">
        <v>0</v>
      </c>
      <c r="L1236" s="0" t="s">
        <v>9696</v>
      </c>
      <c r="M1236" s="0" t="s">
        <v>9697</v>
      </c>
      <c r="N1236" s="0" t="s">
        <v>9698</v>
      </c>
      <c r="S1236" s="0" t="s">
        <v>9699</v>
      </c>
      <c r="Y1236" s="0" t="s">
        <v>83</v>
      </c>
      <c r="AC1236" s="0" t="s">
        <v>4687</v>
      </c>
      <c r="AE1236" s="0" t="s">
        <v>79</v>
      </c>
      <c r="AG1236" s="0" t="s">
        <v>4427</v>
      </c>
      <c r="AH1236" s="0" t="s">
        <v>9700</v>
      </c>
      <c r="AI1236" s="0" t="s">
        <v>2030</v>
      </c>
      <c r="AJ1236" s="0" t="s">
        <v>3847</v>
      </c>
      <c r="AK1236" s="0" t="s">
        <v>5164</v>
      </c>
      <c r="AL1236" s="0" t="s">
        <v>862</v>
      </c>
      <c r="AO1236" s="0" t="n">
        <v>13</v>
      </c>
      <c r="AP1236" s="0" t="n">
        <v>0</v>
      </c>
      <c r="AS1236" s="4" t="n">
        <f aca="false">IF(ISBLANK(AG1236),"",AG1236/86400000 + DATE(1970,1,1))</f>
        <v>45817.0833333333</v>
      </c>
    </row>
    <row r="1237" customFormat="false" ht="15" hidden="false" customHeight="false" outlineLevel="0" collapsed="false">
      <c r="A1237" s="0" t="s">
        <v>9701</v>
      </c>
      <c r="B1237" s="0" t="s">
        <v>9702</v>
      </c>
      <c r="C1237" s="0" t="s">
        <v>264</v>
      </c>
      <c r="E1237" s="2" t="n">
        <v>45716.5382294213</v>
      </c>
      <c r="F1237" s="2" t="n">
        <v>45834.4083369907</v>
      </c>
      <c r="G1237" s="0" t="s">
        <v>3508</v>
      </c>
      <c r="I1237" s="0" t="s">
        <v>79</v>
      </c>
      <c r="K1237" s="0" t="n">
        <v>1</v>
      </c>
      <c r="L1237" s="0" t="s">
        <v>9703</v>
      </c>
      <c r="M1237" s="0" t="s">
        <v>9704</v>
      </c>
      <c r="N1237" s="0" t="s">
        <v>9705</v>
      </c>
      <c r="S1237" s="0" t="s">
        <v>9706</v>
      </c>
      <c r="Y1237" s="0" t="s">
        <v>83</v>
      </c>
      <c r="AB1237" s="0" t="s">
        <v>136</v>
      </c>
      <c r="AC1237" s="0" t="s">
        <v>9707</v>
      </c>
      <c r="AE1237" s="0" t="s">
        <v>79</v>
      </c>
      <c r="AF1237" s="0" t="s">
        <v>9708</v>
      </c>
      <c r="AM1237" s="0" t="s">
        <v>9709</v>
      </c>
      <c r="AO1237" s="0" t="n">
        <v>13</v>
      </c>
      <c r="AP1237" s="0" t="n">
        <v>0</v>
      </c>
      <c r="AS1237" s="4" t="str">
        <f aca="false">IF(ISBLANK(AG1237),"",AG1237/86400000 + DATE(1970,1,1))</f>
        <v/>
      </c>
    </row>
    <row r="1238" customFormat="false" ht="15" hidden="false" customHeight="false" outlineLevel="0" collapsed="false">
      <c r="A1238" s="0" t="s">
        <v>9710</v>
      </c>
      <c r="B1238" s="0" t="s">
        <v>9711</v>
      </c>
      <c r="C1238" s="0" t="s">
        <v>264</v>
      </c>
      <c r="D1238" s="0" t="s">
        <v>9712</v>
      </c>
      <c r="E1238" s="2" t="n">
        <v>45716.4358947917</v>
      </c>
      <c r="F1238" s="2" t="n">
        <v>45852.2648681829</v>
      </c>
      <c r="G1238" s="0" t="s">
        <v>3508</v>
      </c>
      <c r="I1238" s="0" t="s">
        <v>79</v>
      </c>
      <c r="K1238" s="0" t="n">
        <v>1</v>
      </c>
      <c r="L1238" s="0" t="s">
        <v>9713</v>
      </c>
      <c r="M1238" s="0" t="s">
        <v>9714</v>
      </c>
      <c r="N1238" s="0" t="s">
        <v>9715</v>
      </c>
      <c r="S1238" s="0" t="s">
        <v>9716</v>
      </c>
      <c r="Y1238" s="0" t="s">
        <v>83</v>
      </c>
      <c r="AB1238" s="0" t="s">
        <v>891</v>
      </c>
      <c r="AC1238" s="0" t="s">
        <v>9707</v>
      </c>
      <c r="AF1238" s="0" t="s">
        <v>7153</v>
      </c>
      <c r="AJ1238" s="0" t="s">
        <v>3207</v>
      </c>
      <c r="AK1238" s="0" t="s">
        <v>9717</v>
      </c>
      <c r="AO1238" s="0" t="n">
        <v>13</v>
      </c>
      <c r="AP1238" s="0" t="n">
        <v>0</v>
      </c>
      <c r="AS1238" s="4" t="str">
        <f aca="false">IF(ISBLANK(AG1238),"",AG1238/86400000 + DATE(1970,1,1))</f>
        <v/>
      </c>
    </row>
    <row r="1239" customFormat="false" ht="92.75" hidden="false" customHeight="false" outlineLevel="0" collapsed="false">
      <c r="A1239" s="0" t="s">
        <v>9718</v>
      </c>
      <c r="B1239" s="0" t="s">
        <v>9719</v>
      </c>
      <c r="C1239" s="0" t="s">
        <v>264</v>
      </c>
      <c r="D1239" s="3" t="s">
        <v>9720</v>
      </c>
      <c r="E1239" s="2" t="n">
        <v>45715.5554462732</v>
      </c>
      <c r="F1239" s="2" t="n">
        <v>45834.407953206</v>
      </c>
      <c r="G1239" s="0" t="s">
        <v>63</v>
      </c>
      <c r="I1239" s="0" t="s">
        <v>79</v>
      </c>
      <c r="K1239" s="0" t="n">
        <v>0</v>
      </c>
      <c r="L1239" s="0" t="s">
        <v>9721</v>
      </c>
      <c r="M1239" s="0" t="s">
        <v>9722</v>
      </c>
      <c r="N1239" s="0" t="s">
        <v>9723</v>
      </c>
      <c r="S1239" s="0" t="s">
        <v>9724</v>
      </c>
      <c r="Y1239" s="0" t="s">
        <v>83</v>
      </c>
      <c r="AC1239" s="0" t="s">
        <v>9725</v>
      </c>
      <c r="AE1239" s="0" t="s">
        <v>79</v>
      </c>
      <c r="AM1239" s="0" t="s">
        <v>9726</v>
      </c>
      <c r="AO1239" s="0" t="n">
        <v>13</v>
      </c>
      <c r="AP1239" s="0" t="n">
        <v>0</v>
      </c>
      <c r="AQ1239" s="0" t="s">
        <v>79</v>
      </c>
      <c r="AS1239" s="4" t="str">
        <f aca="false">IF(ISBLANK(AG1239),"",AG1239/86400000 + DATE(1970,1,1))</f>
        <v/>
      </c>
    </row>
    <row r="1240" customFormat="false" ht="115.65" hidden="false" customHeight="false" outlineLevel="0" collapsed="false">
      <c r="A1240" s="0" t="s">
        <v>9727</v>
      </c>
      <c r="B1240" s="0" t="s">
        <v>9728</v>
      </c>
      <c r="C1240" s="0" t="s">
        <v>264</v>
      </c>
      <c r="D1240" s="3" t="s">
        <v>9729</v>
      </c>
      <c r="E1240" s="2" t="n">
        <v>45715.5511562269</v>
      </c>
      <c r="F1240" s="2" t="n">
        <v>45839.2951430671</v>
      </c>
      <c r="G1240" s="0" t="s">
        <v>3508</v>
      </c>
      <c r="I1240" s="0" t="s">
        <v>79</v>
      </c>
      <c r="K1240" s="0" t="n">
        <v>0</v>
      </c>
      <c r="L1240" s="0" t="s">
        <v>9730</v>
      </c>
      <c r="M1240" s="0" t="s">
        <v>9731</v>
      </c>
      <c r="N1240" s="0" t="s">
        <v>9732</v>
      </c>
      <c r="S1240" s="0" t="s">
        <v>9733</v>
      </c>
      <c r="U1240" s="0" t="s">
        <v>9725</v>
      </c>
      <c r="Y1240" s="0" t="s">
        <v>83</v>
      </c>
      <c r="AC1240" s="0" t="s">
        <v>7143</v>
      </c>
      <c r="AG1240" s="0" t="s">
        <v>7097</v>
      </c>
      <c r="AH1240" s="0" t="s">
        <v>9734</v>
      </c>
      <c r="AI1240" s="0" t="s">
        <v>871</v>
      </c>
      <c r="AJ1240" s="0" t="s">
        <v>5823</v>
      </c>
      <c r="AK1240" s="0" t="s">
        <v>2933</v>
      </c>
      <c r="AL1240" s="0" t="s">
        <v>1536</v>
      </c>
      <c r="AO1240" s="0" t="n">
        <v>13</v>
      </c>
      <c r="AP1240" s="0" t="n">
        <v>0</v>
      </c>
      <c r="AS1240" s="4" t="n">
        <f aca="false">IF(ISBLANK(AG1240),"",AG1240/86400000 + DATE(1970,1,1))</f>
        <v>45769.0833333333</v>
      </c>
    </row>
    <row r="1241" customFormat="false" ht="15" hidden="false" customHeight="false" outlineLevel="0" collapsed="false">
      <c r="A1241" s="0" t="s">
        <v>9735</v>
      </c>
      <c r="B1241" s="0" t="s">
        <v>9736</v>
      </c>
      <c r="C1241" s="0" t="s">
        <v>264</v>
      </c>
      <c r="E1241" s="2" t="n">
        <v>45715.4808768287</v>
      </c>
      <c r="F1241" s="2" t="n">
        <v>45881.3361501157</v>
      </c>
      <c r="G1241" s="0" t="s">
        <v>106</v>
      </c>
      <c r="I1241" s="0" t="s">
        <v>79</v>
      </c>
      <c r="K1241" s="0" t="n">
        <v>0</v>
      </c>
      <c r="L1241" s="0" t="s">
        <v>9737</v>
      </c>
      <c r="M1241" s="0" t="s">
        <v>9738</v>
      </c>
      <c r="N1241" s="0" t="s">
        <v>9739</v>
      </c>
      <c r="S1241" s="0" t="s">
        <v>9740</v>
      </c>
      <c r="T1241" s="0" t="s">
        <v>9741</v>
      </c>
      <c r="U1241" s="0" t="s">
        <v>9725</v>
      </c>
      <c r="Y1241" s="0" t="s">
        <v>83</v>
      </c>
      <c r="Z1241" s="0" t="n">
        <v>7</v>
      </c>
      <c r="AC1241" s="0" t="s">
        <v>9725</v>
      </c>
      <c r="AD1241" s="0" t="s">
        <v>9742</v>
      </c>
      <c r="AE1241" s="0" t="s">
        <v>79</v>
      </c>
      <c r="AG1241" s="0" t="s">
        <v>7215</v>
      </c>
      <c r="AH1241" s="0" t="s">
        <v>9743</v>
      </c>
      <c r="AI1241" s="0" t="s">
        <v>5881</v>
      </c>
      <c r="AJ1241" s="0" t="s">
        <v>6874</v>
      </c>
      <c r="AK1241" s="0" t="s">
        <v>4765</v>
      </c>
      <c r="AL1241" s="0" t="s">
        <v>604</v>
      </c>
      <c r="AO1241" s="0" t="n">
        <v>13</v>
      </c>
      <c r="AP1241" s="0" t="n">
        <v>0</v>
      </c>
      <c r="AQ1241" s="0" t="s">
        <v>79</v>
      </c>
      <c r="AS1241" s="4" t="n">
        <f aca="false">IF(ISBLANK(AG1241),"",AG1241/86400000 + DATE(1970,1,1))</f>
        <v>45761.0833333333</v>
      </c>
    </row>
    <row r="1242" customFormat="false" ht="24.05" hidden="false" customHeight="false" outlineLevel="0" collapsed="false">
      <c r="A1242" s="0" t="s">
        <v>9744</v>
      </c>
      <c r="B1242" s="0" t="s">
        <v>9745</v>
      </c>
      <c r="C1242" s="0" t="s">
        <v>264</v>
      </c>
      <c r="D1242" s="3" t="s">
        <v>9746</v>
      </c>
      <c r="E1242" s="2" t="n">
        <v>45715.4127429745</v>
      </c>
      <c r="F1242" s="2" t="n">
        <v>45819.5166133796</v>
      </c>
      <c r="G1242" s="0" t="s">
        <v>106</v>
      </c>
      <c r="I1242" s="0" t="s">
        <v>79</v>
      </c>
      <c r="K1242" s="0" t="n">
        <v>0</v>
      </c>
      <c r="L1242" s="0" t="s">
        <v>9747</v>
      </c>
      <c r="M1242" s="0" t="s">
        <v>9748</v>
      </c>
      <c r="N1242" s="0" t="s">
        <v>9749</v>
      </c>
      <c r="S1242" s="0" t="s">
        <v>9750</v>
      </c>
      <c r="T1242" s="0" t="s">
        <v>9751</v>
      </c>
      <c r="U1242" s="0" t="s">
        <v>9725</v>
      </c>
      <c r="Y1242" s="0" t="s">
        <v>83</v>
      </c>
      <c r="Z1242" s="0" t="n">
        <v>2</v>
      </c>
      <c r="AC1242" s="0" t="s">
        <v>9725</v>
      </c>
      <c r="AE1242" s="0" t="s">
        <v>79</v>
      </c>
      <c r="AM1242" s="0" t="s">
        <v>9752</v>
      </c>
      <c r="AO1242" s="0" t="n">
        <v>13</v>
      </c>
      <c r="AP1242" s="0" t="n">
        <v>0</v>
      </c>
      <c r="AQ1242" s="0" t="s">
        <v>79</v>
      </c>
      <c r="AS1242" s="4" t="str">
        <f aca="false">IF(ISBLANK(AG1242),"",AG1242/86400000 + DATE(1970,1,1))</f>
        <v/>
      </c>
    </row>
    <row r="1243" customFormat="false" ht="115.65" hidden="false" customHeight="false" outlineLevel="0" collapsed="false">
      <c r="A1243" s="0" t="s">
        <v>9753</v>
      </c>
      <c r="B1243" s="0" t="s">
        <v>9754</v>
      </c>
      <c r="C1243" s="0" t="s">
        <v>264</v>
      </c>
      <c r="D1243" s="3" t="s">
        <v>9755</v>
      </c>
      <c r="E1243" s="2" t="n">
        <v>45715.4113218982</v>
      </c>
      <c r="F1243" s="2" t="n">
        <v>45834.4214644097</v>
      </c>
      <c r="G1243" s="0" t="s">
        <v>56</v>
      </c>
      <c r="I1243" s="0" t="s">
        <v>79</v>
      </c>
      <c r="K1243" s="0" t="n">
        <v>1</v>
      </c>
      <c r="L1243" s="0" t="s">
        <v>9756</v>
      </c>
      <c r="M1243" s="0" t="s">
        <v>9757</v>
      </c>
      <c r="N1243" s="0" t="s">
        <v>9758</v>
      </c>
      <c r="S1243" s="0" t="s">
        <v>9759</v>
      </c>
      <c r="T1243" s="0" t="s">
        <v>9760</v>
      </c>
      <c r="Y1243" s="0" t="s">
        <v>83</v>
      </c>
      <c r="Z1243" s="0" t="n">
        <v>7</v>
      </c>
      <c r="AB1243" s="0" t="s">
        <v>2852</v>
      </c>
      <c r="AC1243" s="0" t="s">
        <v>9598</v>
      </c>
      <c r="AD1243" s="0" t="s">
        <v>9761</v>
      </c>
      <c r="AE1243" s="0" t="s">
        <v>79</v>
      </c>
      <c r="AF1243" s="0" t="s">
        <v>6822</v>
      </c>
      <c r="AO1243" s="0" t="n">
        <v>13</v>
      </c>
      <c r="AP1243" s="0" t="n">
        <v>0</v>
      </c>
      <c r="AS1243" s="4" t="str">
        <f aca="false">IF(ISBLANK(AG1243),"",AG1243/86400000 + DATE(1970,1,1))</f>
        <v/>
      </c>
    </row>
    <row r="1244" customFormat="false" ht="15" hidden="true" customHeight="false" outlineLevel="0" collapsed="false">
      <c r="A1244" s="0" t="s">
        <v>9762</v>
      </c>
      <c r="B1244" s="0" t="s">
        <v>9763</v>
      </c>
      <c r="C1244" s="0" t="s">
        <v>54</v>
      </c>
      <c r="E1244" s="2" t="n">
        <v>45715.4034554861</v>
      </c>
      <c r="F1244" s="2" t="n">
        <v>45722.4513606597</v>
      </c>
      <c r="G1244" s="0" t="s">
        <v>63</v>
      </c>
      <c r="K1244" s="0" t="n">
        <v>0</v>
      </c>
      <c r="L1244" s="0" t="s">
        <v>9764</v>
      </c>
      <c r="M1244" s="0" t="s">
        <v>9765</v>
      </c>
      <c r="N1244" s="0" t="s">
        <v>9766</v>
      </c>
      <c r="S1244" s="0" t="s">
        <v>9767</v>
      </c>
      <c r="AC1244" s="0" t="s">
        <v>9725</v>
      </c>
      <c r="AO1244" s="0" t="n">
        <v>4</v>
      </c>
    </row>
    <row r="1245" customFormat="false" ht="15" hidden="true" customHeight="false" outlineLevel="0" collapsed="false">
      <c r="A1245" s="0" t="s">
        <v>9768</v>
      </c>
      <c r="B1245" s="0" t="s">
        <v>9769</v>
      </c>
      <c r="C1245" s="0" t="s">
        <v>54</v>
      </c>
      <c r="E1245" s="2" t="n">
        <v>45714.4053704398</v>
      </c>
      <c r="F1245" s="2" t="n">
        <v>45728.3078248958</v>
      </c>
      <c r="G1245" s="0" t="s">
        <v>56</v>
      </c>
      <c r="K1245" s="0" t="n">
        <v>0</v>
      </c>
      <c r="L1245" s="0" t="s">
        <v>9770</v>
      </c>
      <c r="M1245" s="0" t="s">
        <v>9771</v>
      </c>
      <c r="N1245" s="0" t="s">
        <v>9772</v>
      </c>
      <c r="S1245" s="0" t="s">
        <v>9773</v>
      </c>
      <c r="AO1245" s="0" t="n">
        <v>1</v>
      </c>
    </row>
    <row r="1246" customFormat="false" ht="35.5" hidden="false" customHeight="false" outlineLevel="0" collapsed="false">
      <c r="A1246" s="0" t="s">
        <v>9774</v>
      </c>
      <c r="B1246" s="0" t="s">
        <v>9775</v>
      </c>
      <c r="C1246" s="0" t="s">
        <v>264</v>
      </c>
      <c r="D1246" s="3" t="s">
        <v>9776</v>
      </c>
      <c r="E1246" s="2" t="n">
        <v>45714.3488544329</v>
      </c>
      <c r="F1246" s="2" t="n">
        <v>45747.5394660648</v>
      </c>
      <c r="G1246" s="0" t="s">
        <v>63</v>
      </c>
      <c r="I1246" s="0" t="s">
        <v>79</v>
      </c>
      <c r="K1246" s="0" t="n">
        <v>0</v>
      </c>
      <c r="L1246" s="0" t="s">
        <v>9777</v>
      </c>
      <c r="M1246" s="0" t="s">
        <v>9778</v>
      </c>
      <c r="N1246" s="0" t="s">
        <v>9779</v>
      </c>
      <c r="S1246" s="0" t="s">
        <v>9780</v>
      </c>
      <c r="Y1246" s="0" t="s">
        <v>83</v>
      </c>
      <c r="AC1246" s="0" t="s">
        <v>9725</v>
      </c>
      <c r="AE1246" s="0" t="s">
        <v>79</v>
      </c>
      <c r="AO1246" s="0" t="n">
        <v>13</v>
      </c>
      <c r="AP1246" s="0" t="n">
        <v>0</v>
      </c>
      <c r="AS1246" s="4" t="str">
        <f aca="false">IF(ISBLANK(AG1246),"",AG1246/86400000 + DATE(1970,1,1))</f>
        <v/>
      </c>
    </row>
    <row r="1247" customFormat="false" ht="81.3" hidden="false" customHeight="false" outlineLevel="0" collapsed="false">
      <c r="A1247" s="0" t="s">
        <v>9781</v>
      </c>
      <c r="B1247" s="0" t="s">
        <v>9782</v>
      </c>
      <c r="C1247" s="0" t="s">
        <v>264</v>
      </c>
      <c r="D1247" s="3" t="s">
        <v>9783</v>
      </c>
      <c r="E1247" s="2" t="n">
        <v>45714.3384844676</v>
      </c>
      <c r="F1247" s="2" t="n">
        <v>45838.4739309722</v>
      </c>
      <c r="G1247" s="0" t="s">
        <v>56</v>
      </c>
      <c r="I1247" s="0" t="s">
        <v>79</v>
      </c>
      <c r="K1247" s="0" t="n">
        <v>0</v>
      </c>
      <c r="L1247" s="0" t="s">
        <v>9784</v>
      </c>
      <c r="M1247" s="0" t="s">
        <v>9785</v>
      </c>
      <c r="N1247" s="0" t="s">
        <v>9786</v>
      </c>
      <c r="S1247" s="0" t="s">
        <v>9787</v>
      </c>
      <c r="T1247" s="0" t="s">
        <v>9788</v>
      </c>
      <c r="Y1247" s="0" t="s">
        <v>83</v>
      </c>
      <c r="AC1247" s="0" t="s">
        <v>9434</v>
      </c>
      <c r="AE1247" s="0" t="s">
        <v>79</v>
      </c>
      <c r="AJ1247" s="0" t="s">
        <v>3159</v>
      </c>
      <c r="AK1247" s="0" t="s">
        <v>5366</v>
      </c>
      <c r="AO1247" s="0" t="n">
        <v>13</v>
      </c>
      <c r="AP1247" s="0" t="n">
        <v>0</v>
      </c>
      <c r="AS1247" s="4" t="str">
        <f aca="false">IF(ISBLANK(AG1247),"",AG1247/86400000 + DATE(1970,1,1))</f>
        <v/>
      </c>
    </row>
    <row r="1248" customFormat="false" ht="15" hidden="false" customHeight="false" outlineLevel="0" collapsed="false">
      <c r="A1248" s="0" t="s">
        <v>9789</v>
      </c>
      <c r="B1248" s="0" t="s">
        <v>9790</v>
      </c>
      <c r="C1248" s="0" t="s">
        <v>264</v>
      </c>
      <c r="E1248" s="2" t="n">
        <v>45713.52101625</v>
      </c>
      <c r="F1248" s="2" t="n">
        <v>45881.3544504282</v>
      </c>
      <c r="G1248" s="0" t="s">
        <v>106</v>
      </c>
      <c r="I1248" s="0" t="s">
        <v>79</v>
      </c>
      <c r="K1248" s="0" t="n">
        <v>0</v>
      </c>
      <c r="L1248" s="0" t="s">
        <v>9791</v>
      </c>
      <c r="M1248" s="0" t="s">
        <v>9792</v>
      </c>
      <c r="N1248" s="0" t="s">
        <v>9793</v>
      </c>
      <c r="S1248" s="0" t="s">
        <v>9794</v>
      </c>
      <c r="T1248" s="0" t="s">
        <v>9795</v>
      </c>
      <c r="U1248" s="0" t="s">
        <v>9796</v>
      </c>
      <c r="Y1248" s="0" t="s">
        <v>83</v>
      </c>
      <c r="Z1248" s="0" t="n">
        <v>2</v>
      </c>
      <c r="AC1248" s="0" t="s">
        <v>9707</v>
      </c>
      <c r="AE1248" s="0" t="s">
        <v>79</v>
      </c>
      <c r="AM1248" s="0" t="s">
        <v>9797</v>
      </c>
      <c r="AO1248" s="0" t="n">
        <v>13</v>
      </c>
      <c r="AP1248" s="0" t="n">
        <v>0</v>
      </c>
      <c r="AQ1248" s="0" t="s">
        <v>79</v>
      </c>
      <c r="AS1248" s="4" t="str">
        <f aca="false">IF(ISBLANK(AG1248),"",AG1248/86400000 + DATE(1970,1,1))</f>
        <v/>
      </c>
    </row>
    <row r="1249" customFormat="false" ht="58.4" hidden="false" customHeight="false" outlineLevel="0" collapsed="false">
      <c r="A1249" s="0" t="s">
        <v>9798</v>
      </c>
      <c r="B1249" s="0" t="s">
        <v>9799</v>
      </c>
      <c r="C1249" s="0" t="s">
        <v>264</v>
      </c>
      <c r="D1249" s="3" t="s">
        <v>9800</v>
      </c>
      <c r="E1249" s="2" t="n">
        <v>45713.452290463</v>
      </c>
      <c r="F1249" s="2" t="n">
        <v>45771.5337246528</v>
      </c>
      <c r="G1249" s="0" t="s">
        <v>63</v>
      </c>
      <c r="I1249" s="0" t="s">
        <v>79</v>
      </c>
      <c r="K1249" s="0" t="n">
        <v>2</v>
      </c>
      <c r="L1249" s="0" t="s">
        <v>9801</v>
      </c>
      <c r="M1249" s="0" t="s">
        <v>9802</v>
      </c>
      <c r="N1249" s="0" t="s">
        <v>9803</v>
      </c>
      <c r="S1249" s="0" t="s">
        <v>9804</v>
      </c>
      <c r="Y1249" s="0" t="s">
        <v>83</v>
      </c>
      <c r="AC1249" s="0" t="s">
        <v>9434</v>
      </c>
      <c r="AM1249" s="0" t="s">
        <v>9805</v>
      </c>
      <c r="AO1249" s="0" t="n">
        <v>13</v>
      </c>
      <c r="AP1249" s="0" t="n">
        <v>0</v>
      </c>
      <c r="AQ1249" s="0" t="s">
        <v>79</v>
      </c>
      <c r="AS1249" s="4" t="str">
        <f aca="false">IF(ISBLANK(AG1249),"",AG1249/86400000 + DATE(1970,1,1))</f>
        <v/>
      </c>
    </row>
    <row r="1250" customFormat="false" ht="81.3" hidden="false" customHeight="false" outlineLevel="0" collapsed="false">
      <c r="A1250" s="0" t="s">
        <v>9806</v>
      </c>
      <c r="B1250" s="0" t="s">
        <v>9807</v>
      </c>
      <c r="C1250" s="0" t="s">
        <v>264</v>
      </c>
      <c r="D1250" s="3" t="s">
        <v>9808</v>
      </c>
      <c r="E1250" s="2" t="n">
        <v>45713.4189386574</v>
      </c>
      <c r="F1250" s="2" t="n">
        <v>45881.3554283796</v>
      </c>
      <c r="G1250" s="0" t="s">
        <v>106</v>
      </c>
      <c r="I1250" s="0" t="s">
        <v>79</v>
      </c>
      <c r="K1250" s="0" t="n">
        <v>1</v>
      </c>
      <c r="L1250" s="0" t="s">
        <v>9809</v>
      </c>
      <c r="M1250" s="0" t="s">
        <v>9810</v>
      </c>
      <c r="N1250" s="0" t="s">
        <v>9811</v>
      </c>
      <c r="S1250" s="0" t="s">
        <v>9812</v>
      </c>
      <c r="U1250" s="0" t="s">
        <v>9796</v>
      </c>
      <c r="Y1250" s="0" t="s">
        <v>83</v>
      </c>
      <c r="Z1250" s="0" t="n">
        <v>7</v>
      </c>
      <c r="AB1250" s="0" t="s">
        <v>842</v>
      </c>
      <c r="AC1250" s="0" t="s">
        <v>9796</v>
      </c>
      <c r="AE1250" s="0" t="s">
        <v>79</v>
      </c>
      <c r="AF1250" s="0" t="s">
        <v>9813</v>
      </c>
      <c r="AM1250" s="0" t="s">
        <v>9814</v>
      </c>
      <c r="AO1250" s="0" t="n">
        <v>13</v>
      </c>
      <c r="AP1250" s="0" t="n">
        <v>0</v>
      </c>
      <c r="AQ1250" s="0" t="s">
        <v>79</v>
      </c>
      <c r="AS1250" s="4" t="str">
        <f aca="false">IF(ISBLANK(AG1250),"",AG1250/86400000 + DATE(1970,1,1))</f>
        <v/>
      </c>
    </row>
    <row r="1251" customFormat="false" ht="138.55" hidden="false" customHeight="false" outlineLevel="0" collapsed="false">
      <c r="A1251" s="0" t="s">
        <v>9815</v>
      </c>
      <c r="B1251" s="0" t="s">
        <v>9816</v>
      </c>
      <c r="C1251" s="0" t="s">
        <v>264</v>
      </c>
      <c r="D1251" s="3" t="s">
        <v>9817</v>
      </c>
      <c r="E1251" s="2" t="n">
        <v>45713.3802029977</v>
      </c>
      <c r="F1251" s="2" t="n">
        <v>45834.404233125</v>
      </c>
      <c r="G1251" s="0" t="s">
        <v>56</v>
      </c>
      <c r="I1251" s="0" t="s">
        <v>79</v>
      </c>
      <c r="K1251" s="0" t="n">
        <v>1</v>
      </c>
      <c r="L1251" s="0" t="s">
        <v>9818</v>
      </c>
      <c r="M1251" s="0" t="s">
        <v>9819</v>
      </c>
      <c r="N1251" s="0" t="s">
        <v>9820</v>
      </c>
      <c r="S1251" s="0" t="s">
        <v>9821</v>
      </c>
      <c r="T1251" s="0" t="s">
        <v>9822</v>
      </c>
      <c r="U1251" s="0" t="s">
        <v>9796</v>
      </c>
      <c r="Y1251" s="0" t="s">
        <v>83</v>
      </c>
      <c r="Z1251" s="0" t="n">
        <v>2</v>
      </c>
      <c r="AB1251" s="0" t="s">
        <v>4306</v>
      </c>
      <c r="AC1251" s="0" t="s">
        <v>9796</v>
      </c>
      <c r="AE1251" s="0" t="s">
        <v>79</v>
      </c>
      <c r="AF1251" s="0" t="s">
        <v>9823</v>
      </c>
      <c r="AM1251" s="0" t="s">
        <v>9824</v>
      </c>
      <c r="AO1251" s="0" t="n">
        <v>13</v>
      </c>
      <c r="AP1251" s="0" t="n">
        <v>0</v>
      </c>
      <c r="AS1251" s="4" t="str">
        <f aca="false">IF(ISBLANK(AG1251),"",AG1251/86400000 + DATE(1970,1,1))</f>
        <v/>
      </c>
    </row>
    <row r="1252" customFormat="false" ht="104.2" hidden="false" customHeight="false" outlineLevel="0" collapsed="false">
      <c r="A1252" s="0" t="s">
        <v>9825</v>
      </c>
      <c r="B1252" s="0" t="s">
        <v>9826</v>
      </c>
      <c r="C1252" s="0" t="s">
        <v>264</v>
      </c>
      <c r="D1252" s="3" t="s">
        <v>9827</v>
      </c>
      <c r="E1252" s="2" t="n">
        <v>45713.314053507</v>
      </c>
      <c r="F1252" s="2" t="n">
        <v>45842.425800625</v>
      </c>
      <c r="G1252" s="0" t="s">
        <v>106</v>
      </c>
      <c r="I1252" s="0" t="s">
        <v>79</v>
      </c>
      <c r="K1252" s="0" t="n">
        <v>0</v>
      </c>
      <c r="L1252" s="0" t="s">
        <v>9828</v>
      </c>
      <c r="M1252" s="0" t="s">
        <v>9829</v>
      </c>
      <c r="N1252" s="0" t="s">
        <v>9830</v>
      </c>
      <c r="S1252" s="0" t="s">
        <v>9831</v>
      </c>
      <c r="U1252" s="0" t="s">
        <v>9796</v>
      </c>
      <c r="Y1252" s="0" t="s">
        <v>83</v>
      </c>
      <c r="AC1252" s="0" t="s">
        <v>9832</v>
      </c>
      <c r="AD1252" s="0" t="s">
        <v>9833</v>
      </c>
      <c r="AE1252" s="0" t="s">
        <v>79</v>
      </c>
      <c r="AM1252" s="0" t="s">
        <v>9834</v>
      </c>
      <c r="AO1252" s="0" t="n">
        <v>13</v>
      </c>
      <c r="AP1252" s="0" t="n">
        <v>0</v>
      </c>
      <c r="AQ1252" s="0" t="s">
        <v>79</v>
      </c>
      <c r="AS1252" s="4" t="str">
        <f aca="false">IF(ISBLANK(AG1252),"",AG1252/86400000 + DATE(1970,1,1))</f>
        <v/>
      </c>
    </row>
    <row r="1253" customFormat="false" ht="58.4" hidden="false" customHeight="false" outlineLevel="0" collapsed="false">
      <c r="A1253" s="0" t="s">
        <v>9835</v>
      </c>
      <c r="B1253" s="0" t="s">
        <v>9836</v>
      </c>
      <c r="C1253" s="0" t="s">
        <v>264</v>
      </c>
      <c r="D1253" s="3" t="s">
        <v>9837</v>
      </c>
      <c r="E1253" s="2" t="n">
        <v>45712.7020070023</v>
      </c>
      <c r="F1253" s="2" t="n">
        <v>45834.4004017477</v>
      </c>
      <c r="G1253" s="0" t="s">
        <v>63</v>
      </c>
      <c r="I1253" s="0" t="s">
        <v>79</v>
      </c>
      <c r="K1253" s="0" t="n">
        <v>0</v>
      </c>
      <c r="L1253" s="0" t="s">
        <v>9838</v>
      </c>
      <c r="M1253" s="0" t="s">
        <v>9839</v>
      </c>
      <c r="N1253" s="0" t="s">
        <v>9840</v>
      </c>
      <c r="S1253" s="0" t="s">
        <v>9841</v>
      </c>
      <c r="T1253" s="0" t="s">
        <v>9842</v>
      </c>
      <c r="Y1253" s="0" t="s">
        <v>83</v>
      </c>
      <c r="AC1253" s="0" t="s">
        <v>9512</v>
      </c>
      <c r="AD1253" s="0" t="s">
        <v>9843</v>
      </c>
      <c r="AE1253" s="0" t="s">
        <v>79</v>
      </c>
      <c r="AM1253" s="0" t="s">
        <v>9844</v>
      </c>
      <c r="AO1253" s="0" t="n">
        <v>13</v>
      </c>
      <c r="AP1253" s="0" t="n">
        <v>0</v>
      </c>
      <c r="AQ1253" s="0" t="s">
        <v>79</v>
      </c>
      <c r="AS1253" s="4" t="str">
        <f aca="false">IF(ISBLANK(AG1253),"",AG1253/86400000 + DATE(1970,1,1))</f>
        <v/>
      </c>
    </row>
    <row r="1254" customFormat="false" ht="46.95" hidden="false" customHeight="false" outlineLevel="0" collapsed="false">
      <c r="A1254" s="0" t="s">
        <v>9845</v>
      </c>
      <c r="B1254" s="0" t="s">
        <v>9846</v>
      </c>
      <c r="C1254" s="0" t="s">
        <v>264</v>
      </c>
      <c r="D1254" s="3" t="s">
        <v>9847</v>
      </c>
      <c r="E1254" s="2" t="n">
        <v>45712.5968839468</v>
      </c>
      <c r="F1254" s="2" t="n">
        <v>45835.3333634838</v>
      </c>
      <c r="G1254" s="0" t="s">
        <v>3508</v>
      </c>
      <c r="I1254" s="0" t="s">
        <v>79</v>
      </c>
      <c r="K1254" s="0" t="n">
        <v>0</v>
      </c>
      <c r="L1254" s="0" t="s">
        <v>9848</v>
      </c>
      <c r="M1254" s="0" t="s">
        <v>9849</v>
      </c>
      <c r="N1254" s="0" t="s">
        <v>9850</v>
      </c>
      <c r="S1254" s="0" t="s">
        <v>9851</v>
      </c>
      <c r="U1254" s="0" t="s">
        <v>9852</v>
      </c>
      <c r="Y1254" s="0" t="s">
        <v>83</v>
      </c>
      <c r="AC1254" s="0" t="s">
        <v>9832</v>
      </c>
      <c r="AE1254" s="0" t="s">
        <v>79</v>
      </c>
      <c r="AM1254" s="0" t="s">
        <v>9853</v>
      </c>
      <c r="AO1254" s="0" t="n">
        <v>13</v>
      </c>
      <c r="AP1254" s="0" t="n">
        <v>1</v>
      </c>
      <c r="AQ1254" s="0" t="s">
        <v>79</v>
      </c>
      <c r="AS1254" s="4" t="str">
        <f aca="false">IF(ISBLANK(AG1254),"",AG1254/86400000 + DATE(1970,1,1))</f>
        <v/>
      </c>
    </row>
    <row r="1255" customFormat="false" ht="92.75" hidden="true" customHeight="false" outlineLevel="0" collapsed="false">
      <c r="A1255" s="0" t="s">
        <v>9854</v>
      </c>
      <c r="B1255" s="0" t="s">
        <v>9855</v>
      </c>
      <c r="C1255" s="0" t="s">
        <v>54</v>
      </c>
      <c r="D1255" s="3" t="s">
        <v>9856</v>
      </c>
      <c r="E1255" s="2" t="n">
        <v>45712.5890177315</v>
      </c>
      <c r="F1255" s="2" t="n">
        <v>45882.3617750232</v>
      </c>
      <c r="G1255" s="0" t="s">
        <v>106</v>
      </c>
      <c r="I1255" s="0" t="s">
        <v>79</v>
      </c>
      <c r="K1255" s="0" t="n">
        <v>0</v>
      </c>
      <c r="L1255" s="0" t="s">
        <v>9857</v>
      </c>
      <c r="M1255" s="0" t="s">
        <v>9858</v>
      </c>
      <c r="N1255" s="0" t="s">
        <v>9859</v>
      </c>
      <c r="S1255" s="0" t="s">
        <v>9860</v>
      </c>
      <c r="T1255" s="0" t="s">
        <v>9861</v>
      </c>
      <c r="Y1255" s="0" t="s">
        <v>83</v>
      </c>
      <c r="AC1255" s="0" t="s">
        <v>9707</v>
      </c>
      <c r="AG1255" s="0" t="s">
        <v>3121</v>
      </c>
      <c r="AH1255" s="0" t="s">
        <v>9862</v>
      </c>
      <c r="AI1255" s="0" t="s">
        <v>9863</v>
      </c>
      <c r="AO1255" s="0" t="n">
        <v>10</v>
      </c>
    </row>
    <row r="1256" customFormat="false" ht="127.1" hidden="false" customHeight="false" outlineLevel="0" collapsed="false">
      <c r="A1256" s="0" t="s">
        <v>9864</v>
      </c>
      <c r="B1256" s="0" t="s">
        <v>9865</v>
      </c>
      <c r="C1256" s="0" t="s">
        <v>264</v>
      </c>
      <c r="D1256" s="3" t="s">
        <v>9866</v>
      </c>
      <c r="E1256" s="2" t="n">
        <v>45712.5866602546</v>
      </c>
      <c r="F1256" s="2" t="n">
        <v>45881.3490404514</v>
      </c>
      <c r="G1256" s="0" t="s">
        <v>106</v>
      </c>
      <c r="I1256" s="0" t="s">
        <v>79</v>
      </c>
      <c r="K1256" s="0" t="n">
        <v>2</v>
      </c>
      <c r="L1256" s="0" t="s">
        <v>9867</v>
      </c>
      <c r="M1256" s="0" t="s">
        <v>9868</v>
      </c>
      <c r="N1256" s="0" t="s">
        <v>9869</v>
      </c>
      <c r="S1256" s="0" t="s">
        <v>9870</v>
      </c>
      <c r="T1256" s="0" t="s">
        <v>9871</v>
      </c>
      <c r="Y1256" s="0" t="s">
        <v>83</v>
      </c>
      <c r="AB1256" s="0" t="s">
        <v>2852</v>
      </c>
      <c r="AC1256" s="0" t="s">
        <v>9832</v>
      </c>
      <c r="AE1256" s="0" t="s">
        <v>79</v>
      </c>
      <c r="AF1256" s="0" t="s">
        <v>6822</v>
      </c>
      <c r="AM1256" s="0" t="s">
        <v>9872</v>
      </c>
      <c r="AO1256" s="0" t="n">
        <v>13</v>
      </c>
      <c r="AP1256" s="0" t="n">
        <v>0</v>
      </c>
      <c r="AQ1256" s="0" t="s">
        <v>79</v>
      </c>
      <c r="AS1256" s="4" t="str">
        <f aca="false">IF(ISBLANK(AG1256),"",AG1256/86400000 + DATE(1970,1,1))</f>
        <v/>
      </c>
    </row>
    <row r="1257" customFormat="false" ht="46.95" hidden="false" customHeight="false" outlineLevel="0" collapsed="false">
      <c r="A1257" s="0" t="s">
        <v>9873</v>
      </c>
      <c r="B1257" s="0" t="s">
        <v>9874</v>
      </c>
      <c r="C1257" s="0" t="s">
        <v>264</v>
      </c>
      <c r="D1257" s="3" t="s">
        <v>9875</v>
      </c>
      <c r="E1257" s="2" t="n">
        <v>45712.469972419</v>
      </c>
      <c r="F1257" s="2" t="n">
        <v>45881.3549993287</v>
      </c>
      <c r="G1257" s="0" t="s">
        <v>106</v>
      </c>
      <c r="I1257" s="0" t="s">
        <v>79</v>
      </c>
      <c r="K1257" s="0" t="n">
        <v>2</v>
      </c>
      <c r="L1257" s="0" t="s">
        <v>9876</v>
      </c>
      <c r="M1257" s="0" t="s">
        <v>9877</v>
      </c>
      <c r="N1257" s="0" t="s">
        <v>9878</v>
      </c>
      <c r="S1257" s="0" t="s">
        <v>9879</v>
      </c>
      <c r="T1257" s="0" t="s">
        <v>9880</v>
      </c>
      <c r="U1257" s="0" t="s">
        <v>9852</v>
      </c>
      <c r="Y1257" s="0" t="s">
        <v>83</v>
      </c>
      <c r="Z1257" s="0" t="n">
        <v>2</v>
      </c>
      <c r="AB1257" s="0" t="s">
        <v>1565</v>
      </c>
      <c r="AC1257" s="0" t="s">
        <v>9832</v>
      </c>
      <c r="AD1257" s="0" t="s">
        <v>9881</v>
      </c>
      <c r="AE1257" s="0" t="s">
        <v>79</v>
      </c>
      <c r="AF1257" s="0" t="s">
        <v>9241</v>
      </c>
      <c r="AM1257" s="0" t="s">
        <v>9882</v>
      </c>
      <c r="AO1257" s="0" t="n">
        <v>13</v>
      </c>
      <c r="AP1257" s="0" t="n">
        <v>0</v>
      </c>
      <c r="AQ1257" s="0" t="s">
        <v>79</v>
      </c>
      <c r="AS1257" s="4" t="str">
        <f aca="false">IF(ISBLANK(AG1257),"",AG1257/86400000 + DATE(1970,1,1))</f>
        <v/>
      </c>
    </row>
    <row r="1258" customFormat="false" ht="115.65" hidden="false" customHeight="false" outlineLevel="0" collapsed="false">
      <c r="A1258" s="0" t="s">
        <v>9883</v>
      </c>
      <c r="B1258" s="0" t="s">
        <v>9884</v>
      </c>
      <c r="C1258" s="0" t="s">
        <v>264</v>
      </c>
      <c r="D1258" s="3" t="s">
        <v>9885</v>
      </c>
      <c r="E1258" s="2" t="n">
        <v>45712.4329632523</v>
      </c>
      <c r="F1258" s="2" t="n">
        <v>45869.5241023843</v>
      </c>
      <c r="G1258" s="0" t="s">
        <v>56</v>
      </c>
      <c r="I1258" s="0" t="s">
        <v>79</v>
      </c>
      <c r="K1258" s="0" t="n">
        <v>1</v>
      </c>
      <c r="L1258" s="0" t="s">
        <v>9886</v>
      </c>
      <c r="M1258" s="0" t="s">
        <v>9887</v>
      </c>
      <c r="N1258" s="0" t="s">
        <v>9888</v>
      </c>
      <c r="S1258" s="0" t="s">
        <v>9889</v>
      </c>
      <c r="T1258" s="0" t="s">
        <v>9890</v>
      </c>
      <c r="U1258" s="0" t="s">
        <v>9852</v>
      </c>
      <c r="Y1258" s="0" t="s">
        <v>83</v>
      </c>
      <c r="Z1258" s="0" t="n">
        <v>7</v>
      </c>
      <c r="AB1258" s="0" t="s">
        <v>811</v>
      </c>
      <c r="AC1258" s="0" t="s">
        <v>6724</v>
      </c>
      <c r="AD1258" s="0" t="s">
        <v>9891</v>
      </c>
      <c r="AE1258" s="0" t="s">
        <v>79</v>
      </c>
      <c r="AF1258" s="0" t="s">
        <v>6124</v>
      </c>
      <c r="AG1258" s="0" t="s">
        <v>6724</v>
      </c>
      <c r="AH1258" s="0" t="s">
        <v>9892</v>
      </c>
      <c r="AI1258" s="0" t="s">
        <v>127</v>
      </c>
      <c r="AJ1258" s="0" t="s">
        <v>5823</v>
      </c>
      <c r="AK1258" s="0" t="s">
        <v>862</v>
      </c>
      <c r="AL1258" s="0" t="s">
        <v>862</v>
      </c>
      <c r="AO1258" s="0" t="n">
        <v>13</v>
      </c>
      <c r="AP1258" s="0" t="n">
        <v>0</v>
      </c>
      <c r="AS1258" s="4" t="n">
        <f aca="false">IF(ISBLANK(AG1258),"",AG1258/86400000 + DATE(1970,1,1))</f>
        <v>45776.0833333333</v>
      </c>
    </row>
    <row r="1259" customFormat="false" ht="46.95" hidden="false" customHeight="false" outlineLevel="0" collapsed="false">
      <c r="A1259" s="0" t="s">
        <v>9893</v>
      </c>
      <c r="B1259" s="0" t="s">
        <v>9894</v>
      </c>
      <c r="C1259" s="0" t="s">
        <v>264</v>
      </c>
      <c r="D1259" s="3" t="s">
        <v>9895</v>
      </c>
      <c r="E1259" s="2" t="n">
        <v>45712.3897268287</v>
      </c>
      <c r="F1259" s="2" t="n">
        <v>45881.3023551736</v>
      </c>
      <c r="G1259" s="0" t="s">
        <v>106</v>
      </c>
      <c r="I1259" s="0" t="s">
        <v>79</v>
      </c>
      <c r="K1259" s="0" t="n">
        <v>0</v>
      </c>
      <c r="L1259" s="0" t="s">
        <v>9896</v>
      </c>
      <c r="M1259" s="0" t="s">
        <v>9897</v>
      </c>
      <c r="N1259" s="0" t="s">
        <v>9898</v>
      </c>
      <c r="S1259" s="0" t="s">
        <v>9899</v>
      </c>
      <c r="Y1259" s="0" t="s">
        <v>83</v>
      </c>
      <c r="AC1259" s="0" t="s">
        <v>9900</v>
      </c>
      <c r="AD1259" s="0" t="s">
        <v>9901</v>
      </c>
      <c r="AJ1259" s="0" t="s">
        <v>1930</v>
      </c>
      <c r="AK1259" s="0" t="s">
        <v>9902</v>
      </c>
      <c r="AM1259" s="0" t="s">
        <v>9903</v>
      </c>
      <c r="AO1259" s="0" t="n">
        <v>13</v>
      </c>
      <c r="AP1259" s="0" t="n">
        <v>0</v>
      </c>
      <c r="AS1259" s="4" t="str">
        <f aca="false">IF(ISBLANK(AG1259),"",AG1259/86400000 + DATE(1970,1,1))</f>
        <v/>
      </c>
    </row>
    <row r="1260" customFormat="false" ht="15" hidden="false" customHeight="false" outlineLevel="0" collapsed="false">
      <c r="A1260" s="0" t="s">
        <v>9904</v>
      </c>
      <c r="B1260" s="0" t="s">
        <v>9905</v>
      </c>
      <c r="C1260" s="0" t="s">
        <v>264</v>
      </c>
      <c r="E1260" s="2" t="n">
        <v>45712.3411954282</v>
      </c>
      <c r="F1260" s="2" t="n">
        <v>45793.5543865625</v>
      </c>
      <c r="G1260" s="0" t="s">
        <v>3508</v>
      </c>
      <c r="I1260" s="0" t="s">
        <v>79</v>
      </c>
      <c r="K1260" s="0" t="n">
        <v>0</v>
      </c>
      <c r="L1260" s="0" t="s">
        <v>9906</v>
      </c>
      <c r="M1260" s="0" t="s">
        <v>9907</v>
      </c>
      <c r="N1260" s="0" t="s">
        <v>9908</v>
      </c>
      <c r="S1260" s="0" t="s">
        <v>9909</v>
      </c>
      <c r="U1260" s="0" t="s">
        <v>9852</v>
      </c>
      <c r="Y1260" s="0" t="s">
        <v>83</v>
      </c>
      <c r="AC1260" s="0" t="s">
        <v>6724</v>
      </c>
      <c r="AG1260" s="0" t="s">
        <v>6329</v>
      </c>
      <c r="AH1260" s="0" t="s">
        <v>9910</v>
      </c>
      <c r="AI1260" s="0" t="s">
        <v>1345</v>
      </c>
      <c r="AJ1260" s="0" t="s">
        <v>5786</v>
      </c>
      <c r="AK1260" s="0" t="s">
        <v>2597</v>
      </c>
      <c r="AL1260" s="0" t="s">
        <v>871</v>
      </c>
      <c r="AO1260" s="0" t="n">
        <v>13</v>
      </c>
      <c r="AP1260" s="0" t="n">
        <v>1</v>
      </c>
      <c r="AS1260" s="4" t="n">
        <f aca="false">IF(ISBLANK(AG1260),"",AG1260/86400000 + DATE(1970,1,1))</f>
        <v>45786.0833333333</v>
      </c>
    </row>
    <row r="1261" customFormat="false" ht="58.4" hidden="false" customHeight="false" outlineLevel="0" collapsed="false">
      <c r="A1261" s="0" t="s">
        <v>9911</v>
      </c>
      <c r="B1261" s="0" t="s">
        <v>9912</v>
      </c>
      <c r="C1261" s="0" t="s">
        <v>264</v>
      </c>
      <c r="D1261" s="3" t="s">
        <v>9913</v>
      </c>
      <c r="E1261" s="2" t="n">
        <v>45709.5575838657</v>
      </c>
      <c r="F1261" s="2" t="n">
        <v>45756.3286033912</v>
      </c>
      <c r="G1261" s="0" t="s">
        <v>63</v>
      </c>
      <c r="I1261" s="0" t="s">
        <v>79</v>
      </c>
      <c r="K1261" s="0" t="n">
        <v>0</v>
      </c>
      <c r="L1261" s="0" t="s">
        <v>9914</v>
      </c>
      <c r="M1261" s="0" t="s">
        <v>9915</v>
      </c>
      <c r="N1261" s="0" t="s">
        <v>9916</v>
      </c>
      <c r="S1261" s="0" t="s">
        <v>9917</v>
      </c>
      <c r="Y1261" s="0" t="s">
        <v>83</v>
      </c>
      <c r="AC1261" s="0" t="s">
        <v>9832</v>
      </c>
      <c r="AD1261" s="0" t="s">
        <v>9918</v>
      </c>
      <c r="AE1261" s="0" t="s">
        <v>79</v>
      </c>
      <c r="AM1261" s="0" t="s">
        <v>9919</v>
      </c>
      <c r="AO1261" s="0" t="n">
        <v>13</v>
      </c>
      <c r="AP1261" s="0" t="n">
        <v>0</v>
      </c>
      <c r="AS1261" s="4" t="str">
        <f aca="false">IF(ISBLANK(AG1261),"",AG1261/86400000 + DATE(1970,1,1))</f>
        <v/>
      </c>
    </row>
    <row r="1262" customFormat="false" ht="15" hidden="true" customHeight="false" outlineLevel="0" collapsed="false">
      <c r="A1262" s="0" t="s">
        <v>9920</v>
      </c>
      <c r="B1262" s="0" t="s">
        <v>9921</v>
      </c>
      <c r="C1262" s="0" t="s">
        <v>54</v>
      </c>
      <c r="E1262" s="2" t="n">
        <v>45709.5489756829</v>
      </c>
      <c r="F1262" s="2" t="n">
        <v>45785.3710798611</v>
      </c>
      <c r="G1262" s="0" t="s">
        <v>56</v>
      </c>
      <c r="I1262" s="0" t="s">
        <v>79</v>
      </c>
      <c r="K1262" s="0" t="n">
        <v>0</v>
      </c>
      <c r="L1262" s="0" t="s">
        <v>9922</v>
      </c>
      <c r="M1262" s="0" t="s">
        <v>9923</v>
      </c>
      <c r="N1262" s="0" t="s">
        <v>9924</v>
      </c>
      <c r="S1262" s="0" t="s">
        <v>9925</v>
      </c>
      <c r="U1262" s="0" t="s">
        <v>9832</v>
      </c>
      <c r="Y1262" s="0" t="s">
        <v>83</v>
      </c>
      <c r="AC1262" s="0" t="s">
        <v>9149</v>
      </c>
      <c r="AM1262" s="0" t="s">
        <v>9926</v>
      </c>
      <c r="AO1262" s="0" t="n">
        <v>5</v>
      </c>
    </row>
    <row r="1263" customFormat="false" ht="172.85" hidden="true" customHeight="false" outlineLevel="0" collapsed="false">
      <c r="A1263" s="0" t="s">
        <v>9927</v>
      </c>
      <c r="B1263" s="0" t="s">
        <v>9928</v>
      </c>
      <c r="C1263" s="0" t="s">
        <v>54</v>
      </c>
      <c r="D1263" s="3" t="s">
        <v>9929</v>
      </c>
      <c r="E1263" s="2" t="n">
        <v>45709.5395392593</v>
      </c>
      <c r="F1263" s="2" t="n">
        <v>45874.4711576852</v>
      </c>
      <c r="G1263" s="0" t="s">
        <v>106</v>
      </c>
      <c r="I1263" s="0" t="s">
        <v>79</v>
      </c>
      <c r="K1263" s="0" t="n">
        <v>0</v>
      </c>
      <c r="L1263" s="0" t="s">
        <v>9930</v>
      </c>
      <c r="M1263" s="0" t="s">
        <v>9931</v>
      </c>
      <c r="N1263" s="0" t="s">
        <v>9932</v>
      </c>
      <c r="S1263" s="0" t="s">
        <v>9933</v>
      </c>
      <c r="U1263" s="0" t="s">
        <v>9832</v>
      </c>
      <c r="AC1263" s="0" t="s">
        <v>9832</v>
      </c>
      <c r="AD1263" s="0" t="s">
        <v>9934</v>
      </c>
      <c r="AG1263" s="0" t="s">
        <v>5147</v>
      </c>
      <c r="AI1263" s="0" t="s">
        <v>9935</v>
      </c>
      <c r="AM1263" s="0" t="s">
        <v>9936</v>
      </c>
      <c r="AO1263" s="0" t="n">
        <v>6</v>
      </c>
    </row>
    <row r="1264" customFormat="false" ht="58.4" hidden="false" customHeight="false" outlineLevel="0" collapsed="false">
      <c r="A1264" s="0" t="s">
        <v>9937</v>
      </c>
      <c r="B1264" s="0" t="s">
        <v>9938</v>
      </c>
      <c r="C1264" s="0" t="s">
        <v>264</v>
      </c>
      <c r="D1264" s="3" t="s">
        <v>9939</v>
      </c>
      <c r="E1264" s="2" t="n">
        <v>45709.5093998727</v>
      </c>
      <c r="F1264" s="2" t="n">
        <v>45881.3519091204</v>
      </c>
      <c r="G1264" s="0" t="s">
        <v>106</v>
      </c>
      <c r="I1264" s="0" t="s">
        <v>79</v>
      </c>
      <c r="K1264" s="0" t="n">
        <v>0</v>
      </c>
      <c r="L1264" s="0" t="s">
        <v>9940</v>
      </c>
      <c r="M1264" s="0" t="s">
        <v>9941</v>
      </c>
      <c r="N1264" s="0" t="s">
        <v>9942</v>
      </c>
      <c r="S1264" s="0" t="s">
        <v>9943</v>
      </c>
      <c r="U1264" s="0" t="s">
        <v>9832</v>
      </c>
      <c r="Y1264" s="0" t="s">
        <v>83</v>
      </c>
      <c r="AC1264" s="0" t="s">
        <v>9412</v>
      </c>
      <c r="AD1264" s="0" t="s">
        <v>9944</v>
      </c>
      <c r="AM1264" s="0" t="s">
        <v>9945</v>
      </c>
      <c r="AO1264" s="0" t="n">
        <v>13</v>
      </c>
      <c r="AP1264" s="0" t="n">
        <v>0</v>
      </c>
      <c r="AQ1264" s="0" t="s">
        <v>79</v>
      </c>
      <c r="AS1264" s="4" t="str">
        <f aca="false">IF(ISBLANK(AG1264),"",AG1264/86400000 + DATE(1970,1,1))</f>
        <v/>
      </c>
    </row>
    <row r="1265" customFormat="false" ht="15" hidden="false" customHeight="false" outlineLevel="0" collapsed="false">
      <c r="A1265" s="0" t="s">
        <v>9946</v>
      </c>
      <c r="B1265" s="0" t="s">
        <v>9947</v>
      </c>
      <c r="C1265" s="0" t="s">
        <v>264</v>
      </c>
      <c r="E1265" s="2" t="n">
        <v>45709.4984782176</v>
      </c>
      <c r="F1265" s="2" t="n">
        <v>45747.5457848958</v>
      </c>
      <c r="G1265" s="0" t="s">
        <v>3508</v>
      </c>
      <c r="I1265" s="0" t="s">
        <v>79</v>
      </c>
      <c r="K1265" s="0" t="n">
        <v>2</v>
      </c>
      <c r="L1265" s="0" t="s">
        <v>9948</v>
      </c>
      <c r="M1265" s="0" t="s">
        <v>9949</v>
      </c>
      <c r="N1265" s="0" t="s">
        <v>9950</v>
      </c>
      <c r="S1265" s="0" t="s">
        <v>9951</v>
      </c>
      <c r="Y1265" s="0" t="s">
        <v>83</v>
      </c>
      <c r="AC1265" s="0" t="s">
        <v>9832</v>
      </c>
      <c r="AE1265" s="0" t="s">
        <v>79</v>
      </c>
      <c r="AM1265" s="0" t="s">
        <v>9952</v>
      </c>
      <c r="AO1265" s="0" t="n">
        <v>13</v>
      </c>
      <c r="AP1265" s="0" t="n">
        <v>0</v>
      </c>
      <c r="AS1265" s="4" t="str">
        <f aca="false">IF(ISBLANK(AG1265),"",AG1265/86400000 + DATE(1970,1,1))</f>
        <v/>
      </c>
    </row>
    <row r="1266" customFormat="false" ht="15" hidden="false" customHeight="false" outlineLevel="0" collapsed="false">
      <c r="A1266" s="0" t="s">
        <v>9953</v>
      </c>
      <c r="B1266" s="0" t="s">
        <v>9954</v>
      </c>
      <c r="C1266" s="0" t="s">
        <v>264</v>
      </c>
      <c r="E1266" s="2" t="n">
        <v>45709.4753907639</v>
      </c>
      <c r="F1266" s="2" t="n">
        <v>45763.5387111574</v>
      </c>
      <c r="G1266" s="0" t="s">
        <v>3508</v>
      </c>
      <c r="I1266" s="0" t="s">
        <v>79</v>
      </c>
      <c r="K1266" s="0" t="n">
        <v>0</v>
      </c>
      <c r="L1266" s="0" t="s">
        <v>9955</v>
      </c>
      <c r="M1266" s="0" t="s">
        <v>9956</v>
      </c>
      <c r="N1266" s="0" t="s">
        <v>9957</v>
      </c>
      <c r="S1266" s="0" t="s">
        <v>7089</v>
      </c>
      <c r="Y1266" s="0" t="s">
        <v>83</v>
      </c>
      <c r="AO1266" s="0" t="n">
        <v>13</v>
      </c>
      <c r="AP1266" s="0" t="n">
        <v>0</v>
      </c>
      <c r="AQ1266" s="0" t="s">
        <v>79</v>
      </c>
      <c r="AS1266" s="4" t="str">
        <f aca="false">IF(ISBLANK(AG1266),"",AG1266/86400000 + DATE(1970,1,1))</f>
        <v/>
      </c>
    </row>
    <row r="1267" customFormat="false" ht="15" hidden="false" customHeight="false" outlineLevel="0" collapsed="false">
      <c r="A1267" s="0" t="s">
        <v>9958</v>
      </c>
      <c r="B1267" s="0" t="s">
        <v>9959</v>
      </c>
      <c r="C1267" s="0" t="s">
        <v>264</v>
      </c>
      <c r="E1267" s="2" t="n">
        <v>45708.6232112963</v>
      </c>
      <c r="F1267" s="2" t="n">
        <v>45741.4382906134</v>
      </c>
      <c r="G1267" s="0" t="s">
        <v>3508</v>
      </c>
      <c r="I1267" s="0" t="s">
        <v>79</v>
      </c>
      <c r="K1267" s="0" t="n">
        <v>0</v>
      </c>
      <c r="L1267" s="0" t="s">
        <v>9960</v>
      </c>
      <c r="M1267" s="0" t="s">
        <v>9961</v>
      </c>
      <c r="N1267" s="0" t="s">
        <v>9962</v>
      </c>
      <c r="S1267" s="0" t="s">
        <v>9963</v>
      </c>
      <c r="Y1267" s="0" t="s">
        <v>83</v>
      </c>
      <c r="AE1267" s="0" t="s">
        <v>79</v>
      </c>
      <c r="AM1267" s="0" t="s">
        <v>9964</v>
      </c>
      <c r="AO1267" s="0" t="n">
        <v>13</v>
      </c>
      <c r="AP1267" s="0" t="n">
        <v>0</v>
      </c>
      <c r="AS1267" s="4" t="str">
        <f aca="false">IF(ISBLANK(AG1267),"",AG1267/86400000 + DATE(1970,1,1))</f>
        <v/>
      </c>
    </row>
    <row r="1268" customFormat="false" ht="15" hidden="false" customHeight="false" outlineLevel="0" collapsed="false">
      <c r="A1268" s="0" t="s">
        <v>9965</v>
      </c>
      <c r="B1268" s="0" t="s">
        <v>9966</v>
      </c>
      <c r="C1268" s="0" t="s">
        <v>264</v>
      </c>
      <c r="E1268" s="2" t="n">
        <v>45708.6225374074</v>
      </c>
      <c r="F1268" s="2" t="n">
        <v>45741.437400382</v>
      </c>
      <c r="G1268" s="0" t="s">
        <v>3508</v>
      </c>
      <c r="I1268" s="0" t="s">
        <v>79</v>
      </c>
      <c r="K1268" s="0" t="n">
        <v>0</v>
      </c>
      <c r="L1268" s="0" t="s">
        <v>9967</v>
      </c>
      <c r="M1268" s="0" t="s">
        <v>9968</v>
      </c>
      <c r="N1268" s="0" t="s">
        <v>9969</v>
      </c>
      <c r="S1268" s="0" t="s">
        <v>9970</v>
      </c>
      <c r="Y1268" s="0" t="s">
        <v>83</v>
      </c>
      <c r="AO1268" s="0" t="n">
        <v>13</v>
      </c>
      <c r="AP1268" s="0" t="n">
        <v>0</v>
      </c>
      <c r="AS1268" s="4" t="str">
        <f aca="false">IF(ISBLANK(AG1268),"",AG1268/86400000 + DATE(1970,1,1))</f>
        <v/>
      </c>
    </row>
    <row r="1269" customFormat="false" ht="15" hidden="false" customHeight="false" outlineLevel="0" collapsed="false">
      <c r="A1269" s="0" t="s">
        <v>9971</v>
      </c>
      <c r="B1269" s="0" t="s">
        <v>9972</v>
      </c>
      <c r="C1269" s="0" t="s">
        <v>264</v>
      </c>
      <c r="E1269" s="2" t="n">
        <v>45708.6211814699</v>
      </c>
      <c r="F1269" s="2" t="n">
        <v>45741.4386004977</v>
      </c>
      <c r="G1269" s="0" t="s">
        <v>3508</v>
      </c>
      <c r="I1269" s="0" t="s">
        <v>79</v>
      </c>
      <c r="K1269" s="0" t="n">
        <v>0</v>
      </c>
      <c r="L1269" s="0" t="s">
        <v>9973</v>
      </c>
      <c r="M1269" s="0" t="s">
        <v>9974</v>
      </c>
      <c r="N1269" s="0" t="s">
        <v>9975</v>
      </c>
      <c r="S1269" s="0" t="s">
        <v>9976</v>
      </c>
      <c r="Y1269" s="0" t="s">
        <v>83</v>
      </c>
      <c r="AE1269" s="0" t="s">
        <v>79</v>
      </c>
      <c r="AO1269" s="0" t="n">
        <v>13</v>
      </c>
      <c r="AP1269" s="0" t="n">
        <v>0</v>
      </c>
      <c r="AS1269" s="4" t="str">
        <f aca="false">IF(ISBLANK(AG1269),"",AG1269/86400000 + DATE(1970,1,1))</f>
        <v/>
      </c>
    </row>
    <row r="1270" customFormat="false" ht="115.65" hidden="false" customHeight="false" outlineLevel="0" collapsed="false">
      <c r="A1270" s="0" t="s">
        <v>9977</v>
      </c>
      <c r="B1270" s="0" t="s">
        <v>9978</v>
      </c>
      <c r="C1270" s="0" t="s">
        <v>264</v>
      </c>
      <c r="D1270" s="3" t="s">
        <v>9979</v>
      </c>
      <c r="E1270" s="2" t="n">
        <v>45708.3229767824</v>
      </c>
      <c r="F1270" s="2" t="n">
        <v>45824.3735574306</v>
      </c>
      <c r="G1270" s="0" t="s">
        <v>3508</v>
      </c>
      <c r="I1270" s="0" t="s">
        <v>79</v>
      </c>
      <c r="K1270" s="0" t="n">
        <v>1</v>
      </c>
      <c r="L1270" s="0" t="s">
        <v>9980</v>
      </c>
      <c r="M1270" s="0" t="s">
        <v>9981</v>
      </c>
      <c r="N1270" s="0" t="s">
        <v>9982</v>
      </c>
      <c r="S1270" s="0" t="s">
        <v>9983</v>
      </c>
      <c r="Y1270" s="0" t="s">
        <v>83</v>
      </c>
      <c r="AB1270" s="0" t="s">
        <v>811</v>
      </c>
      <c r="AE1270" s="0" t="s">
        <v>79</v>
      </c>
      <c r="AF1270" s="0" t="s">
        <v>6124</v>
      </c>
      <c r="AO1270" s="0" t="n">
        <v>13</v>
      </c>
      <c r="AP1270" s="0" t="n">
        <v>0</v>
      </c>
      <c r="AS1270" s="4" t="str">
        <f aca="false">IF(ISBLANK(AG1270),"",AG1270/86400000 + DATE(1970,1,1))</f>
        <v/>
      </c>
    </row>
    <row r="1271" customFormat="false" ht="15" hidden="true" customHeight="false" outlineLevel="0" collapsed="false">
      <c r="A1271" s="0" t="s">
        <v>9984</v>
      </c>
      <c r="B1271" s="0" t="s">
        <v>9985</v>
      </c>
      <c r="C1271" s="0" t="s">
        <v>54</v>
      </c>
      <c r="E1271" s="2" t="n">
        <v>45707.6070999421</v>
      </c>
      <c r="F1271" s="2" t="n">
        <v>45881.0839083912</v>
      </c>
      <c r="G1271" s="0" t="s">
        <v>106</v>
      </c>
      <c r="I1271" s="0" t="s">
        <v>79</v>
      </c>
      <c r="K1271" s="0" t="n">
        <v>0</v>
      </c>
      <c r="L1271" s="0" t="s">
        <v>9986</v>
      </c>
      <c r="M1271" s="0" t="s">
        <v>9987</v>
      </c>
      <c r="N1271" s="0" t="s">
        <v>9988</v>
      </c>
      <c r="S1271" s="0" t="s">
        <v>9989</v>
      </c>
      <c r="U1271" s="0" t="s">
        <v>9990</v>
      </c>
      <c r="Y1271" s="0" t="s">
        <v>83</v>
      </c>
      <c r="AC1271" s="0" t="s">
        <v>9832</v>
      </c>
      <c r="AG1271" s="0" t="s">
        <v>784</v>
      </c>
      <c r="AH1271" s="0" t="s">
        <v>9991</v>
      </c>
      <c r="AI1271" s="0" t="s">
        <v>9992</v>
      </c>
      <c r="AO1271" s="0" t="n">
        <v>6</v>
      </c>
    </row>
    <row r="1272" customFormat="false" ht="104.2" hidden="false" customHeight="false" outlineLevel="0" collapsed="false">
      <c r="A1272" s="0" t="s">
        <v>9993</v>
      </c>
      <c r="B1272" s="0" t="s">
        <v>9994</v>
      </c>
      <c r="C1272" s="0" t="s">
        <v>264</v>
      </c>
      <c r="D1272" s="3" t="s">
        <v>9995</v>
      </c>
      <c r="E1272" s="2" t="n">
        <v>45707.3413284028</v>
      </c>
      <c r="F1272" s="2" t="n">
        <v>45747.4332543056</v>
      </c>
      <c r="G1272" s="0" t="s">
        <v>56</v>
      </c>
      <c r="I1272" s="0" t="s">
        <v>79</v>
      </c>
      <c r="K1272" s="0" t="n">
        <v>2</v>
      </c>
      <c r="L1272" s="0" t="s">
        <v>9996</v>
      </c>
      <c r="M1272" s="0" t="s">
        <v>9997</v>
      </c>
      <c r="N1272" s="0" t="s">
        <v>9998</v>
      </c>
      <c r="P1272" s="0" t="s">
        <v>9999</v>
      </c>
      <c r="S1272" s="0" t="s">
        <v>10000</v>
      </c>
      <c r="Y1272" s="0" t="s">
        <v>83</v>
      </c>
      <c r="AO1272" s="0" t="n">
        <v>13</v>
      </c>
      <c r="AP1272" s="0" t="n">
        <v>0</v>
      </c>
      <c r="AS1272" s="4" t="str">
        <f aca="false">IF(ISBLANK(AG1272),"",AG1272/86400000 + DATE(1970,1,1))</f>
        <v/>
      </c>
    </row>
    <row r="1273" customFormat="false" ht="15" hidden="false" customHeight="false" outlineLevel="0" collapsed="false">
      <c r="A1273" s="0" t="s">
        <v>10001</v>
      </c>
      <c r="B1273" s="0" t="s">
        <v>10002</v>
      </c>
      <c r="C1273" s="0" t="s">
        <v>264</v>
      </c>
      <c r="E1273" s="2" t="n">
        <v>45707.3074593403</v>
      </c>
      <c r="F1273" s="2" t="n">
        <v>45741.4404968056</v>
      </c>
      <c r="G1273" s="0" t="s">
        <v>3508</v>
      </c>
      <c r="I1273" s="0" t="s">
        <v>79</v>
      </c>
      <c r="K1273" s="0" t="n">
        <v>0</v>
      </c>
      <c r="L1273" s="0" t="s">
        <v>10003</v>
      </c>
      <c r="M1273" s="0" t="s">
        <v>10004</v>
      </c>
      <c r="N1273" s="0" t="s">
        <v>10005</v>
      </c>
      <c r="S1273" s="0" t="s">
        <v>10006</v>
      </c>
      <c r="U1273" s="0" t="s">
        <v>9990</v>
      </c>
      <c r="Y1273" s="0" t="s">
        <v>83</v>
      </c>
      <c r="AE1273" s="0" t="s">
        <v>79</v>
      </c>
      <c r="AM1273" s="0" t="s">
        <v>10007</v>
      </c>
      <c r="AO1273" s="0" t="n">
        <v>13</v>
      </c>
      <c r="AP1273" s="0" t="n">
        <v>0</v>
      </c>
      <c r="AS1273" s="4" t="str">
        <f aca="false">IF(ISBLANK(AG1273),"",AG1273/86400000 + DATE(1970,1,1))</f>
        <v/>
      </c>
    </row>
    <row r="1274" customFormat="false" ht="24.05" hidden="true" customHeight="false" outlineLevel="0" collapsed="false">
      <c r="A1274" s="0" t="s">
        <v>10008</v>
      </c>
      <c r="B1274" s="0" t="s">
        <v>10009</v>
      </c>
      <c r="C1274" s="0" t="s">
        <v>54</v>
      </c>
      <c r="D1274" s="3" t="s">
        <v>10010</v>
      </c>
      <c r="E1274" s="2" t="n">
        <v>45706.5329728009</v>
      </c>
      <c r="F1274" s="2" t="n">
        <v>45814.083890081</v>
      </c>
      <c r="G1274" s="0" t="s">
        <v>56</v>
      </c>
      <c r="K1274" s="0" t="n">
        <v>0</v>
      </c>
      <c r="L1274" s="0" t="s">
        <v>10011</v>
      </c>
      <c r="M1274" s="0" t="s">
        <v>10012</v>
      </c>
      <c r="N1274" s="0" t="s">
        <v>4167</v>
      </c>
      <c r="S1274" s="0" t="s">
        <v>4168</v>
      </c>
      <c r="U1274" s="0" t="s">
        <v>10013</v>
      </c>
      <c r="AC1274" s="0" t="s">
        <v>4653</v>
      </c>
      <c r="AO1274" s="0" t="n">
        <v>4</v>
      </c>
    </row>
    <row r="1275" customFormat="false" ht="81.3" hidden="false" customHeight="false" outlineLevel="0" collapsed="false">
      <c r="A1275" s="0" t="s">
        <v>10014</v>
      </c>
      <c r="B1275" s="0" t="s">
        <v>10015</v>
      </c>
      <c r="C1275" s="0" t="s">
        <v>264</v>
      </c>
      <c r="D1275" s="3" t="s">
        <v>10016</v>
      </c>
      <c r="E1275" s="2" t="n">
        <v>45706.4561838426</v>
      </c>
      <c r="F1275" s="2" t="n">
        <v>45747.549444456</v>
      </c>
      <c r="G1275" s="0" t="s">
        <v>56</v>
      </c>
      <c r="I1275" s="0" t="s">
        <v>79</v>
      </c>
      <c r="K1275" s="0" t="n">
        <v>0</v>
      </c>
      <c r="L1275" s="0" t="s">
        <v>10017</v>
      </c>
      <c r="M1275" s="0" t="s">
        <v>10018</v>
      </c>
      <c r="N1275" s="0" t="s">
        <v>10019</v>
      </c>
      <c r="S1275" s="0" t="s">
        <v>10020</v>
      </c>
      <c r="U1275" s="0" t="s">
        <v>10013</v>
      </c>
      <c r="Y1275" s="0" t="s">
        <v>83</v>
      </c>
      <c r="AC1275" s="0" t="s">
        <v>9832</v>
      </c>
      <c r="AE1275" s="0" t="s">
        <v>79</v>
      </c>
      <c r="AM1275" s="0" t="s">
        <v>10021</v>
      </c>
      <c r="AO1275" s="0" t="n">
        <v>13</v>
      </c>
      <c r="AP1275" s="0" t="n">
        <v>0</v>
      </c>
      <c r="AS1275" s="4" t="str">
        <f aca="false">IF(ISBLANK(AG1275),"",AG1275/86400000 + DATE(1970,1,1))</f>
        <v/>
      </c>
    </row>
    <row r="1276" customFormat="false" ht="15" hidden="false" customHeight="false" outlineLevel="0" collapsed="false">
      <c r="A1276" s="0" t="s">
        <v>10022</v>
      </c>
      <c r="B1276" s="0" t="s">
        <v>10023</v>
      </c>
      <c r="C1276" s="0" t="s">
        <v>264</v>
      </c>
      <c r="E1276" s="2" t="n">
        <v>45705.5739949421</v>
      </c>
      <c r="F1276" s="2" t="n">
        <v>45741.4374892593</v>
      </c>
      <c r="G1276" s="0" t="s">
        <v>3508</v>
      </c>
      <c r="I1276" s="0" t="s">
        <v>79</v>
      </c>
      <c r="K1276" s="0" t="n">
        <v>0</v>
      </c>
      <c r="L1276" s="0" t="s">
        <v>10024</v>
      </c>
      <c r="M1276" s="0" t="s">
        <v>10025</v>
      </c>
      <c r="N1276" s="0" t="s">
        <v>10026</v>
      </c>
      <c r="S1276" s="0" t="s">
        <v>10027</v>
      </c>
      <c r="Y1276" s="0" t="s">
        <v>83</v>
      </c>
      <c r="AE1276" s="0" t="s">
        <v>79</v>
      </c>
      <c r="AO1276" s="0" t="n">
        <v>13</v>
      </c>
      <c r="AP1276" s="0" t="n">
        <v>0</v>
      </c>
      <c r="AS1276" s="4" t="str">
        <f aca="false">IF(ISBLANK(AG1276),"",AG1276/86400000 + DATE(1970,1,1))</f>
        <v/>
      </c>
    </row>
    <row r="1277" customFormat="false" ht="15" hidden="false" customHeight="false" outlineLevel="0" collapsed="false">
      <c r="A1277" s="0" t="s">
        <v>10028</v>
      </c>
      <c r="B1277" s="0" t="s">
        <v>10029</v>
      </c>
      <c r="C1277" s="0" t="s">
        <v>264</v>
      </c>
      <c r="E1277" s="2" t="n">
        <v>45705.5585112384</v>
      </c>
      <c r="F1277" s="2" t="n">
        <v>45741.4396128241</v>
      </c>
      <c r="G1277" s="0" t="s">
        <v>3508</v>
      </c>
      <c r="I1277" s="0" t="s">
        <v>79</v>
      </c>
      <c r="K1277" s="0" t="n">
        <v>0</v>
      </c>
      <c r="L1277" s="0" t="s">
        <v>10030</v>
      </c>
      <c r="M1277" s="0" t="s">
        <v>10031</v>
      </c>
      <c r="N1277" s="0" t="s">
        <v>10032</v>
      </c>
      <c r="S1277" s="0" t="s">
        <v>10027</v>
      </c>
      <c r="U1277" s="0" t="s">
        <v>10033</v>
      </c>
      <c r="Y1277" s="0" t="s">
        <v>83</v>
      </c>
      <c r="AC1277" s="0" t="s">
        <v>9832</v>
      </c>
      <c r="AE1277" s="0" t="s">
        <v>79</v>
      </c>
      <c r="AM1277" s="0" t="s">
        <v>10034</v>
      </c>
      <c r="AO1277" s="0" t="n">
        <v>13</v>
      </c>
      <c r="AP1277" s="0" t="n">
        <v>0</v>
      </c>
      <c r="AS1277" s="4" t="str">
        <f aca="false">IF(ISBLANK(AG1277),"",AG1277/86400000 + DATE(1970,1,1))</f>
        <v/>
      </c>
    </row>
    <row r="1278" customFormat="false" ht="69.85" hidden="false" customHeight="false" outlineLevel="0" collapsed="false">
      <c r="A1278" s="0" t="s">
        <v>10035</v>
      </c>
      <c r="B1278" s="0" t="s">
        <v>10036</v>
      </c>
      <c r="C1278" s="0" t="s">
        <v>264</v>
      </c>
      <c r="D1278" s="3" t="s">
        <v>10037</v>
      </c>
      <c r="E1278" s="2" t="n">
        <v>45705.548224213</v>
      </c>
      <c r="F1278" s="2" t="n">
        <v>45834.4049811111</v>
      </c>
      <c r="G1278" s="0" t="s">
        <v>56</v>
      </c>
      <c r="I1278" s="0" t="s">
        <v>79</v>
      </c>
      <c r="K1278" s="0" t="n">
        <v>0</v>
      </c>
      <c r="L1278" s="0" t="s">
        <v>10038</v>
      </c>
      <c r="M1278" s="0" t="s">
        <v>10039</v>
      </c>
      <c r="N1278" s="0" t="s">
        <v>10040</v>
      </c>
      <c r="S1278" s="0" t="s">
        <v>10041</v>
      </c>
      <c r="U1278" s="0" t="s">
        <v>10033</v>
      </c>
      <c r="Y1278" s="0" t="s">
        <v>83</v>
      </c>
      <c r="AC1278" s="0" t="s">
        <v>9832</v>
      </c>
      <c r="AE1278" s="0" t="s">
        <v>79</v>
      </c>
      <c r="AM1278" s="0" t="s">
        <v>10042</v>
      </c>
      <c r="AO1278" s="0" t="n">
        <v>13</v>
      </c>
      <c r="AP1278" s="0" t="n">
        <v>0</v>
      </c>
      <c r="AQ1278" s="0" t="s">
        <v>79</v>
      </c>
      <c r="AS1278" s="4" t="str">
        <f aca="false">IF(ISBLANK(AG1278),"",AG1278/86400000 + DATE(1970,1,1))</f>
        <v/>
      </c>
    </row>
    <row r="1279" customFormat="false" ht="15" hidden="true" customHeight="false" outlineLevel="0" collapsed="false">
      <c r="A1279" s="0" t="s">
        <v>10043</v>
      </c>
      <c r="B1279" s="0" t="s">
        <v>10044</v>
      </c>
      <c r="C1279" s="0" t="s">
        <v>54</v>
      </c>
      <c r="E1279" s="2" t="n">
        <v>45705.5225723495</v>
      </c>
      <c r="F1279" s="2" t="n">
        <v>45720.5338385995</v>
      </c>
      <c r="G1279" s="0" t="s">
        <v>3508</v>
      </c>
      <c r="K1279" s="0" t="n">
        <v>0</v>
      </c>
      <c r="L1279" s="0" t="s">
        <v>10045</v>
      </c>
      <c r="M1279" s="0" t="s">
        <v>10046</v>
      </c>
      <c r="N1279" s="0" t="s">
        <v>10047</v>
      </c>
      <c r="S1279" s="0" t="s">
        <v>10027</v>
      </c>
      <c r="U1279" s="0" t="s">
        <v>10033</v>
      </c>
      <c r="AC1279" s="0" t="s">
        <v>9832</v>
      </c>
      <c r="AO1279" s="0" t="n">
        <v>4</v>
      </c>
    </row>
    <row r="1280" customFormat="false" ht="92.75" hidden="false" customHeight="false" outlineLevel="0" collapsed="false">
      <c r="A1280" s="0" t="s">
        <v>10048</v>
      </c>
      <c r="B1280" s="0" t="s">
        <v>10049</v>
      </c>
      <c r="C1280" s="0" t="s">
        <v>264</v>
      </c>
      <c r="D1280" s="3" t="s">
        <v>10050</v>
      </c>
      <c r="E1280" s="2" t="n">
        <v>45705.5042951852</v>
      </c>
      <c r="F1280" s="2" t="n">
        <v>45881.3470702315</v>
      </c>
      <c r="G1280" s="0" t="s">
        <v>106</v>
      </c>
      <c r="I1280" s="0" t="s">
        <v>79</v>
      </c>
      <c r="K1280" s="0" t="n">
        <v>2</v>
      </c>
      <c r="L1280" s="0" t="s">
        <v>10051</v>
      </c>
      <c r="M1280" s="0" t="s">
        <v>10052</v>
      </c>
      <c r="N1280" s="0" t="s">
        <v>10053</v>
      </c>
      <c r="S1280" s="0" t="s">
        <v>10054</v>
      </c>
      <c r="U1280" s="0" t="s">
        <v>10033</v>
      </c>
      <c r="Y1280" s="0" t="s">
        <v>83</v>
      </c>
      <c r="AC1280" s="0" t="s">
        <v>9412</v>
      </c>
      <c r="AE1280" s="0" t="s">
        <v>79</v>
      </c>
      <c r="AO1280" s="0" t="n">
        <v>13</v>
      </c>
      <c r="AP1280" s="0" t="n">
        <v>1</v>
      </c>
      <c r="AQ1280" s="0" t="s">
        <v>79</v>
      </c>
      <c r="AS1280" s="4" t="str">
        <f aca="false">IF(ISBLANK(AG1280),"",AG1280/86400000 + DATE(1970,1,1))</f>
        <v/>
      </c>
    </row>
    <row r="1281" customFormat="false" ht="15" hidden="false" customHeight="false" outlineLevel="0" collapsed="false">
      <c r="A1281" s="0" t="s">
        <v>10055</v>
      </c>
      <c r="B1281" s="0" t="s">
        <v>10056</v>
      </c>
      <c r="C1281" s="0" t="s">
        <v>264</v>
      </c>
      <c r="E1281" s="2" t="n">
        <v>45705.403201331</v>
      </c>
      <c r="F1281" s="2" t="n">
        <v>45741.4471384607</v>
      </c>
      <c r="G1281" s="0" t="s">
        <v>3508</v>
      </c>
      <c r="I1281" s="0" t="s">
        <v>79</v>
      </c>
      <c r="K1281" s="0" t="n">
        <v>0</v>
      </c>
      <c r="L1281" s="0" t="s">
        <v>10057</v>
      </c>
      <c r="M1281" s="0" t="s">
        <v>10058</v>
      </c>
      <c r="N1281" s="0" t="s">
        <v>10059</v>
      </c>
      <c r="S1281" s="0" t="s">
        <v>10027</v>
      </c>
      <c r="U1281" s="0" t="s">
        <v>10033</v>
      </c>
      <c r="Y1281" s="0" t="s">
        <v>83</v>
      </c>
      <c r="AC1281" s="0" t="s">
        <v>9832</v>
      </c>
      <c r="AO1281" s="0" t="n">
        <v>13</v>
      </c>
      <c r="AP1281" s="0" t="n">
        <v>0</v>
      </c>
      <c r="AS1281" s="4" t="str">
        <f aca="false">IF(ISBLANK(AG1281),"",AG1281/86400000 + DATE(1970,1,1))</f>
        <v/>
      </c>
    </row>
    <row r="1282" customFormat="false" ht="81.3" hidden="false" customHeight="false" outlineLevel="0" collapsed="false">
      <c r="A1282" s="0" t="s">
        <v>10060</v>
      </c>
      <c r="B1282" s="0" t="s">
        <v>10061</v>
      </c>
      <c r="C1282" s="0" t="s">
        <v>264</v>
      </c>
      <c r="D1282" s="3" t="s">
        <v>10062</v>
      </c>
      <c r="E1282" s="2" t="n">
        <v>45705.379883125</v>
      </c>
      <c r="F1282" s="2" t="n">
        <v>45834.4041513773</v>
      </c>
      <c r="G1282" s="0" t="s">
        <v>56</v>
      </c>
      <c r="I1282" s="0" t="s">
        <v>79</v>
      </c>
      <c r="K1282" s="0" t="n">
        <v>0</v>
      </c>
      <c r="L1282" s="0" t="s">
        <v>10063</v>
      </c>
      <c r="M1282" s="0" t="s">
        <v>10064</v>
      </c>
      <c r="N1282" s="0" t="s">
        <v>10065</v>
      </c>
      <c r="S1282" s="0" t="s">
        <v>10027</v>
      </c>
      <c r="U1282" s="0" t="s">
        <v>10066</v>
      </c>
      <c r="Y1282" s="0" t="s">
        <v>83</v>
      </c>
      <c r="AC1282" s="0" t="s">
        <v>9832</v>
      </c>
      <c r="AE1282" s="0" t="s">
        <v>79</v>
      </c>
      <c r="AM1282" s="0" t="s">
        <v>10067</v>
      </c>
      <c r="AO1282" s="0" t="n">
        <v>13</v>
      </c>
      <c r="AP1282" s="0" t="n">
        <v>0</v>
      </c>
      <c r="AQ1282" s="0" t="s">
        <v>79</v>
      </c>
      <c r="AS1282" s="4" t="str">
        <f aca="false">IF(ISBLANK(AG1282),"",AG1282/86400000 + DATE(1970,1,1))</f>
        <v/>
      </c>
    </row>
    <row r="1283" customFormat="false" ht="92.75" hidden="false" customHeight="false" outlineLevel="0" collapsed="false">
      <c r="A1283" s="0" t="s">
        <v>10068</v>
      </c>
      <c r="B1283" s="0" t="s">
        <v>10069</v>
      </c>
      <c r="C1283" s="0" t="s">
        <v>264</v>
      </c>
      <c r="D1283" s="3" t="s">
        <v>10070</v>
      </c>
      <c r="E1283" s="2" t="n">
        <v>45702.575967037</v>
      </c>
      <c r="F1283" s="2" t="n">
        <v>45834.4221966088</v>
      </c>
      <c r="G1283" s="0" t="s">
        <v>56</v>
      </c>
      <c r="I1283" s="0" t="s">
        <v>79</v>
      </c>
      <c r="K1283" s="0" t="n">
        <v>0</v>
      </c>
      <c r="L1283" s="0" t="s">
        <v>10071</v>
      </c>
      <c r="M1283" s="0" t="s">
        <v>10072</v>
      </c>
      <c r="N1283" s="0" t="s">
        <v>10073</v>
      </c>
      <c r="S1283" s="0" t="s">
        <v>10074</v>
      </c>
      <c r="U1283" s="0" t="s">
        <v>10075</v>
      </c>
      <c r="Y1283" s="0" t="s">
        <v>83</v>
      </c>
      <c r="AC1283" s="0" t="s">
        <v>9832</v>
      </c>
      <c r="AE1283" s="0" t="s">
        <v>79</v>
      </c>
      <c r="AM1283" s="0" t="s">
        <v>10076</v>
      </c>
      <c r="AO1283" s="0" t="n">
        <v>13</v>
      </c>
      <c r="AP1283" s="0" t="n">
        <v>0</v>
      </c>
      <c r="AS1283" s="4" t="str">
        <f aca="false">IF(ISBLANK(AG1283),"",AG1283/86400000 + DATE(1970,1,1))</f>
        <v/>
      </c>
    </row>
    <row r="1284" customFormat="false" ht="69.85" hidden="false" customHeight="false" outlineLevel="0" collapsed="false">
      <c r="A1284" s="0" t="s">
        <v>10077</v>
      </c>
      <c r="B1284" s="0" t="s">
        <v>10078</v>
      </c>
      <c r="C1284" s="0" t="s">
        <v>264</v>
      </c>
      <c r="D1284" s="3" t="s">
        <v>10079</v>
      </c>
      <c r="E1284" s="2" t="n">
        <v>45702.4329662616</v>
      </c>
      <c r="F1284" s="2" t="n">
        <v>45834.3998835995</v>
      </c>
      <c r="G1284" s="0" t="s">
        <v>63</v>
      </c>
      <c r="I1284" s="0" t="s">
        <v>79</v>
      </c>
      <c r="K1284" s="0" t="n">
        <v>2</v>
      </c>
      <c r="L1284" s="0" t="s">
        <v>10080</v>
      </c>
      <c r="M1284" s="0" t="s">
        <v>10081</v>
      </c>
      <c r="N1284" s="0" t="s">
        <v>10082</v>
      </c>
      <c r="S1284" s="0" t="s">
        <v>10083</v>
      </c>
      <c r="Y1284" s="0" t="s">
        <v>83</v>
      </c>
      <c r="AE1284" s="0" t="s">
        <v>79</v>
      </c>
      <c r="AO1284" s="0" t="n">
        <v>13</v>
      </c>
      <c r="AP1284" s="0" t="n">
        <v>0</v>
      </c>
      <c r="AQ1284" s="0" t="s">
        <v>79</v>
      </c>
      <c r="AS1284" s="4" t="str">
        <f aca="false">IF(ISBLANK(AG1284),"",AG1284/86400000 + DATE(1970,1,1))</f>
        <v/>
      </c>
    </row>
    <row r="1285" customFormat="false" ht="81.3" hidden="false" customHeight="false" outlineLevel="0" collapsed="false">
      <c r="A1285" s="0" t="s">
        <v>10084</v>
      </c>
      <c r="B1285" s="0" t="s">
        <v>10085</v>
      </c>
      <c r="C1285" s="0" t="s">
        <v>264</v>
      </c>
      <c r="D1285" s="3" t="s">
        <v>10086</v>
      </c>
      <c r="E1285" s="2" t="n">
        <v>45701.6025223148</v>
      </c>
      <c r="F1285" s="2" t="n">
        <v>45863.6995031019</v>
      </c>
      <c r="G1285" s="0" t="s">
        <v>63</v>
      </c>
      <c r="I1285" s="0" t="s">
        <v>79</v>
      </c>
      <c r="K1285" s="0" t="n">
        <v>0</v>
      </c>
      <c r="L1285" s="0" t="s">
        <v>10087</v>
      </c>
      <c r="M1285" s="0" t="s">
        <v>10088</v>
      </c>
      <c r="N1285" s="0" t="s">
        <v>10089</v>
      </c>
      <c r="S1285" s="0" t="s">
        <v>10090</v>
      </c>
      <c r="Y1285" s="0" t="s">
        <v>83</v>
      </c>
      <c r="AC1285" s="0" t="s">
        <v>9832</v>
      </c>
      <c r="AD1285" s="0" t="s">
        <v>10091</v>
      </c>
      <c r="AJ1285" s="0" t="s">
        <v>1526</v>
      </c>
      <c r="AK1285" s="0" t="s">
        <v>10092</v>
      </c>
      <c r="AO1285" s="0" t="n">
        <v>13</v>
      </c>
      <c r="AP1285" s="0" t="n">
        <v>0</v>
      </c>
      <c r="AS1285" s="4" t="str">
        <f aca="false">IF(ISBLANK(AG1285),"",AG1285/86400000 + DATE(1970,1,1))</f>
        <v/>
      </c>
    </row>
    <row r="1286" customFormat="false" ht="15" hidden="false" customHeight="false" outlineLevel="0" collapsed="false">
      <c r="A1286" s="0" t="s">
        <v>10093</v>
      </c>
      <c r="B1286" s="0" t="s">
        <v>10094</v>
      </c>
      <c r="C1286" s="0" t="s">
        <v>264</v>
      </c>
      <c r="E1286" s="2" t="n">
        <v>45701.5910679861</v>
      </c>
      <c r="F1286" s="2" t="n">
        <v>45852.2624886921</v>
      </c>
      <c r="G1286" s="0" t="s">
        <v>3508</v>
      </c>
      <c r="I1286" s="0" t="s">
        <v>79</v>
      </c>
      <c r="K1286" s="0" t="n">
        <v>0</v>
      </c>
      <c r="L1286" s="0" t="s">
        <v>10095</v>
      </c>
      <c r="M1286" s="0" t="s">
        <v>10096</v>
      </c>
      <c r="N1286" s="0" t="s">
        <v>10097</v>
      </c>
      <c r="S1286" s="0" t="s">
        <v>10098</v>
      </c>
      <c r="U1286" s="0" t="s">
        <v>10066</v>
      </c>
      <c r="Y1286" s="0" t="s">
        <v>83</v>
      </c>
      <c r="AC1286" s="0" t="s">
        <v>9832</v>
      </c>
      <c r="AJ1286" s="0" t="s">
        <v>3121</v>
      </c>
      <c r="AK1286" s="0" t="s">
        <v>10099</v>
      </c>
      <c r="AM1286" s="0" t="s">
        <v>10100</v>
      </c>
      <c r="AO1286" s="0" t="n">
        <v>13</v>
      </c>
      <c r="AP1286" s="0" t="n">
        <v>0</v>
      </c>
      <c r="AS1286" s="4" t="str">
        <f aca="false">IF(ISBLANK(AG1286),"",AG1286/86400000 + DATE(1970,1,1))</f>
        <v/>
      </c>
    </row>
    <row r="1287" customFormat="false" ht="15" hidden="false" customHeight="false" outlineLevel="0" collapsed="false">
      <c r="A1287" s="0" t="s">
        <v>10101</v>
      </c>
      <c r="B1287" s="0" t="s">
        <v>10102</v>
      </c>
      <c r="C1287" s="0" t="s">
        <v>264</v>
      </c>
      <c r="E1287" s="2" t="n">
        <v>45701.5672282986</v>
      </c>
      <c r="F1287" s="2" t="n">
        <v>45771.5666122107</v>
      </c>
      <c r="G1287" s="0" t="s">
        <v>3508</v>
      </c>
      <c r="I1287" s="0" t="s">
        <v>79</v>
      </c>
      <c r="K1287" s="0" t="n">
        <v>0</v>
      </c>
      <c r="L1287" s="0" t="s">
        <v>10103</v>
      </c>
      <c r="M1287" s="0" t="s">
        <v>10104</v>
      </c>
      <c r="N1287" s="0" t="s">
        <v>10105</v>
      </c>
      <c r="S1287" s="0" t="s">
        <v>10027</v>
      </c>
      <c r="U1287" s="0" t="s">
        <v>10066</v>
      </c>
      <c r="Y1287" s="0" t="s">
        <v>83</v>
      </c>
      <c r="AC1287" s="0" t="s">
        <v>9832</v>
      </c>
      <c r="AE1287" s="0" t="s">
        <v>79</v>
      </c>
      <c r="AM1287" s="0" t="s">
        <v>10106</v>
      </c>
      <c r="AO1287" s="0" t="n">
        <v>13</v>
      </c>
      <c r="AP1287" s="0" t="n">
        <v>0</v>
      </c>
      <c r="AQ1287" s="0" t="s">
        <v>79</v>
      </c>
      <c r="AS1287" s="4" t="str">
        <f aca="false">IF(ISBLANK(AG1287),"",AG1287/86400000 + DATE(1970,1,1))</f>
        <v/>
      </c>
    </row>
    <row r="1288" customFormat="false" ht="15" hidden="false" customHeight="false" outlineLevel="0" collapsed="false">
      <c r="A1288" s="0" t="s">
        <v>10107</v>
      </c>
      <c r="B1288" s="0" t="s">
        <v>10108</v>
      </c>
      <c r="C1288" s="0" t="s">
        <v>264</v>
      </c>
      <c r="D1288" s="0" t="s">
        <v>10109</v>
      </c>
      <c r="E1288" s="2" t="n">
        <v>45701.5474258681</v>
      </c>
      <c r="F1288" s="2" t="n">
        <v>45741.431618588</v>
      </c>
      <c r="G1288" s="0" t="s">
        <v>3508</v>
      </c>
      <c r="I1288" s="0" t="s">
        <v>79</v>
      </c>
      <c r="K1288" s="0" t="n">
        <v>0</v>
      </c>
      <c r="L1288" s="0" t="s">
        <v>10110</v>
      </c>
      <c r="M1288" s="0" t="s">
        <v>10111</v>
      </c>
      <c r="N1288" s="0" t="s">
        <v>10112</v>
      </c>
      <c r="S1288" s="0" t="s">
        <v>10027</v>
      </c>
      <c r="U1288" s="0" t="s">
        <v>10066</v>
      </c>
      <c r="Y1288" s="0" t="s">
        <v>83</v>
      </c>
      <c r="AE1288" s="0" t="s">
        <v>79</v>
      </c>
      <c r="AO1288" s="0" t="n">
        <v>13</v>
      </c>
      <c r="AP1288" s="0" t="n">
        <v>0</v>
      </c>
      <c r="AS1288" s="4" t="str">
        <f aca="false">IF(ISBLANK(AG1288),"",AG1288/86400000 + DATE(1970,1,1))</f>
        <v/>
      </c>
    </row>
    <row r="1289" customFormat="false" ht="15" hidden="true" customHeight="false" outlineLevel="0" collapsed="false">
      <c r="A1289" s="0" t="s">
        <v>10113</v>
      </c>
      <c r="B1289" s="0" t="s">
        <v>10114</v>
      </c>
      <c r="C1289" s="0" t="s">
        <v>54</v>
      </c>
      <c r="E1289" s="2" t="n">
        <v>45701.5348369445</v>
      </c>
      <c r="F1289" s="2" t="n">
        <v>45722.4548785764</v>
      </c>
      <c r="G1289" s="0" t="s">
        <v>3508</v>
      </c>
      <c r="K1289" s="0" t="n">
        <v>0</v>
      </c>
      <c r="L1289" s="0" t="s">
        <v>10115</v>
      </c>
      <c r="M1289" s="0" t="s">
        <v>10116</v>
      </c>
      <c r="N1289" s="0" t="s">
        <v>10117</v>
      </c>
      <c r="S1289" s="0" t="s">
        <v>10027</v>
      </c>
      <c r="U1289" s="0" t="s">
        <v>10066</v>
      </c>
      <c r="AC1289" s="0" t="s">
        <v>9832</v>
      </c>
      <c r="AO1289" s="0" t="n">
        <v>4</v>
      </c>
    </row>
    <row r="1290" customFormat="false" ht="15" hidden="false" customHeight="false" outlineLevel="0" collapsed="false">
      <c r="A1290" s="0" t="s">
        <v>10118</v>
      </c>
      <c r="B1290" s="0" t="s">
        <v>10119</v>
      </c>
      <c r="C1290" s="0" t="s">
        <v>264</v>
      </c>
      <c r="E1290" s="2" t="n">
        <v>45701.5082438194</v>
      </c>
      <c r="F1290" s="2" t="n">
        <v>45741.4371951157</v>
      </c>
      <c r="G1290" s="0" t="s">
        <v>3508</v>
      </c>
      <c r="I1290" s="0" t="s">
        <v>79</v>
      </c>
      <c r="K1290" s="0" t="n">
        <v>0</v>
      </c>
      <c r="L1290" s="0" t="s">
        <v>10120</v>
      </c>
      <c r="M1290" s="0" t="s">
        <v>10121</v>
      </c>
      <c r="N1290" s="0" t="s">
        <v>10122</v>
      </c>
      <c r="S1290" s="0" t="s">
        <v>10027</v>
      </c>
      <c r="U1290" s="0" t="s">
        <v>10066</v>
      </c>
      <c r="Y1290" s="0" t="s">
        <v>83</v>
      </c>
      <c r="AE1290" s="0" t="s">
        <v>79</v>
      </c>
      <c r="AO1290" s="0" t="n">
        <v>13</v>
      </c>
      <c r="AP1290" s="0" t="n">
        <v>0</v>
      </c>
      <c r="AS1290" s="4" t="str">
        <f aca="false">IF(ISBLANK(AG1290),"",AG1290/86400000 + DATE(1970,1,1))</f>
        <v/>
      </c>
    </row>
    <row r="1291" customFormat="false" ht="15" hidden="false" customHeight="false" outlineLevel="0" collapsed="false">
      <c r="A1291" s="0" t="s">
        <v>10123</v>
      </c>
      <c r="B1291" s="0" t="s">
        <v>10124</v>
      </c>
      <c r="C1291" s="0" t="s">
        <v>264</v>
      </c>
      <c r="E1291" s="2" t="n">
        <v>45701.4714894792</v>
      </c>
      <c r="F1291" s="2" t="n">
        <v>45782.3519302315</v>
      </c>
      <c r="G1291" s="0" t="s">
        <v>719</v>
      </c>
      <c r="I1291" s="0" t="s">
        <v>79</v>
      </c>
      <c r="K1291" s="0" t="n">
        <v>0</v>
      </c>
      <c r="L1291" s="0" t="s">
        <v>10125</v>
      </c>
      <c r="M1291" s="0" t="s">
        <v>10126</v>
      </c>
      <c r="N1291" s="0" t="s">
        <v>10127</v>
      </c>
      <c r="S1291" s="0" t="s">
        <v>10027</v>
      </c>
      <c r="U1291" s="0" t="s">
        <v>10066</v>
      </c>
      <c r="Y1291" s="0" t="s">
        <v>83</v>
      </c>
      <c r="AC1291" s="0" t="s">
        <v>9832</v>
      </c>
      <c r="AM1291" s="0" t="s">
        <v>10128</v>
      </c>
      <c r="AO1291" s="0" t="n">
        <v>13</v>
      </c>
      <c r="AP1291" s="0" t="n">
        <v>0</v>
      </c>
      <c r="AS1291" s="4" t="str">
        <f aca="false">IF(ISBLANK(AG1291),"",AG1291/86400000 + DATE(1970,1,1))</f>
        <v/>
      </c>
    </row>
    <row r="1292" customFormat="false" ht="138.55" hidden="false" customHeight="false" outlineLevel="0" collapsed="false">
      <c r="A1292" s="0" t="s">
        <v>10129</v>
      </c>
      <c r="B1292" s="0" t="s">
        <v>10130</v>
      </c>
      <c r="C1292" s="0" t="s">
        <v>264</v>
      </c>
      <c r="D1292" s="3" t="s">
        <v>10131</v>
      </c>
      <c r="E1292" s="2" t="n">
        <v>45700.4851601852</v>
      </c>
      <c r="F1292" s="2" t="n">
        <v>45834.4036758565</v>
      </c>
      <c r="G1292" s="0" t="s">
        <v>5050</v>
      </c>
      <c r="I1292" s="0" t="s">
        <v>79</v>
      </c>
      <c r="K1292" s="0" t="n">
        <v>0</v>
      </c>
      <c r="L1292" s="0" t="s">
        <v>10132</v>
      </c>
      <c r="M1292" s="0" t="s">
        <v>10133</v>
      </c>
      <c r="N1292" s="0" t="s">
        <v>10134</v>
      </c>
      <c r="S1292" s="0" t="s">
        <v>10135</v>
      </c>
      <c r="T1292" s="0" t="s">
        <v>10136</v>
      </c>
      <c r="Y1292" s="0" t="s">
        <v>83</v>
      </c>
      <c r="Z1292" s="0" t="n">
        <v>6</v>
      </c>
      <c r="AC1292" s="0" t="s">
        <v>9832</v>
      </c>
      <c r="AD1292" s="0" t="s">
        <v>10137</v>
      </c>
      <c r="AE1292" s="0" t="s">
        <v>79</v>
      </c>
      <c r="AM1292" s="0" t="s">
        <v>10138</v>
      </c>
      <c r="AO1292" s="0" t="n">
        <v>13</v>
      </c>
      <c r="AP1292" s="0" t="n">
        <v>0</v>
      </c>
      <c r="AQ1292" s="0" t="s">
        <v>79</v>
      </c>
      <c r="AS1292" s="4" t="str">
        <f aca="false">IF(ISBLANK(AG1292),"",AG1292/86400000 + DATE(1970,1,1))</f>
        <v/>
      </c>
    </row>
    <row r="1293" customFormat="false" ht="15" hidden="false" customHeight="false" outlineLevel="0" collapsed="false">
      <c r="A1293" s="0" t="s">
        <v>10139</v>
      </c>
      <c r="B1293" s="0" t="s">
        <v>10140</v>
      </c>
      <c r="C1293" s="0" t="s">
        <v>264</v>
      </c>
      <c r="E1293" s="2" t="n">
        <v>45700.4782786458</v>
      </c>
      <c r="F1293" s="2" t="n">
        <v>45881.3397146759</v>
      </c>
      <c r="G1293" s="0" t="s">
        <v>106</v>
      </c>
      <c r="I1293" s="0" t="s">
        <v>79</v>
      </c>
      <c r="K1293" s="0" t="n">
        <v>2</v>
      </c>
      <c r="L1293" s="0" t="s">
        <v>10141</v>
      </c>
      <c r="M1293" s="0" t="s">
        <v>10142</v>
      </c>
      <c r="N1293" s="0" t="s">
        <v>10143</v>
      </c>
      <c r="Q1293" s="0" t="s">
        <v>10144</v>
      </c>
      <c r="S1293" s="0" t="s">
        <v>10145</v>
      </c>
      <c r="T1293" s="0" t="s">
        <v>10146</v>
      </c>
      <c r="Y1293" s="0" t="s">
        <v>83</v>
      </c>
      <c r="AD1293" s="0" t="s">
        <v>10147</v>
      </c>
      <c r="AE1293" s="0" t="s">
        <v>79</v>
      </c>
      <c r="AJ1293" s="0" t="s">
        <v>7215</v>
      </c>
      <c r="AO1293" s="0" t="n">
        <v>13</v>
      </c>
      <c r="AP1293" s="0" t="n">
        <v>0</v>
      </c>
      <c r="AQ1293" s="0" t="s">
        <v>79</v>
      </c>
      <c r="AS1293" s="4" t="str">
        <f aca="false">IF(ISBLANK(AG1293),"",AG1293/86400000 + DATE(1970,1,1))</f>
        <v/>
      </c>
    </row>
    <row r="1294" customFormat="false" ht="115.65" hidden="false" customHeight="false" outlineLevel="0" collapsed="false">
      <c r="A1294" s="0" t="s">
        <v>10148</v>
      </c>
      <c r="B1294" s="0" t="s">
        <v>10149</v>
      </c>
      <c r="C1294" s="0" t="s">
        <v>264</v>
      </c>
      <c r="D1294" s="3" t="s">
        <v>10150</v>
      </c>
      <c r="E1294" s="2" t="n">
        <v>45700.4064266088</v>
      </c>
      <c r="F1294" s="2" t="n">
        <v>45881.308130787</v>
      </c>
      <c r="G1294" s="0" t="s">
        <v>106</v>
      </c>
      <c r="I1294" s="0" t="s">
        <v>79</v>
      </c>
      <c r="K1294" s="0" t="n">
        <v>1</v>
      </c>
      <c r="L1294" s="0" t="s">
        <v>10151</v>
      </c>
      <c r="M1294" s="0" t="s">
        <v>10152</v>
      </c>
      <c r="N1294" s="0" t="s">
        <v>10153</v>
      </c>
      <c r="S1294" s="0" t="s">
        <v>10154</v>
      </c>
      <c r="T1294" s="0" t="s">
        <v>10155</v>
      </c>
      <c r="Y1294" s="0" t="s">
        <v>83</v>
      </c>
      <c r="Z1294" s="0" t="n">
        <v>8</v>
      </c>
      <c r="AB1294" s="0" t="s">
        <v>811</v>
      </c>
      <c r="AC1294" s="0" t="s">
        <v>4677</v>
      </c>
      <c r="AE1294" s="0" t="s">
        <v>79</v>
      </c>
      <c r="AF1294" s="0" t="s">
        <v>6124</v>
      </c>
      <c r="AG1294" s="0" t="s">
        <v>4020</v>
      </c>
      <c r="AH1294" s="0" t="s">
        <v>10156</v>
      </c>
      <c r="AI1294" s="0" t="s">
        <v>2597</v>
      </c>
      <c r="AJ1294" s="0" t="s">
        <v>3581</v>
      </c>
      <c r="AK1294" s="0" t="s">
        <v>2030</v>
      </c>
      <c r="AL1294" s="0" t="s">
        <v>1345</v>
      </c>
      <c r="AO1294" s="0" t="n">
        <v>13</v>
      </c>
      <c r="AP1294" s="0" t="n">
        <v>0</v>
      </c>
      <c r="AS1294" s="4" t="n">
        <f aca="false">IF(ISBLANK(AG1294),"",AG1294/86400000 + DATE(1970,1,1))</f>
        <v>45828.0833333333</v>
      </c>
    </row>
    <row r="1295" customFormat="false" ht="15" hidden="true" customHeight="false" outlineLevel="0" collapsed="false">
      <c r="A1295" s="0" t="s">
        <v>10157</v>
      </c>
      <c r="B1295" s="0" t="s">
        <v>10158</v>
      </c>
      <c r="C1295" s="0" t="s">
        <v>54</v>
      </c>
      <c r="D1295" s="0" t="s">
        <v>10159</v>
      </c>
      <c r="E1295" s="2" t="n">
        <v>45700.3792233218</v>
      </c>
      <c r="F1295" s="2" t="n">
        <v>45874.4726037963</v>
      </c>
      <c r="G1295" s="0" t="s">
        <v>106</v>
      </c>
      <c r="K1295" s="0" t="n">
        <v>1</v>
      </c>
      <c r="L1295" s="0" t="s">
        <v>10160</v>
      </c>
      <c r="M1295" s="0" t="s">
        <v>10161</v>
      </c>
      <c r="N1295" s="0" t="s">
        <v>10162</v>
      </c>
      <c r="S1295" s="0" t="s">
        <v>10163</v>
      </c>
      <c r="T1295" s="0" t="s">
        <v>10164</v>
      </c>
      <c r="Z1295" s="0" t="n">
        <v>1</v>
      </c>
      <c r="AB1295" s="0" t="s">
        <v>2852</v>
      </c>
      <c r="AE1295" s="0" t="s">
        <v>79</v>
      </c>
      <c r="AF1295" s="0" t="s">
        <v>6822</v>
      </c>
      <c r="AO1295" s="0" t="n">
        <v>4</v>
      </c>
    </row>
    <row r="1296" customFormat="false" ht="15" hidden="true" customHeight="false" outlineLevel="0" collapsed="false">
      <c r="A1296" s="0" t="s">
        <v>10165</v>
      </c>
      <c r="B1296" s="0" t="s">
        <v>10166</v>
      </c>
      <c r="C1296" s="0" t="s">
        <v>54</v>
      </c>
      <c r="E1296" s="2" t="n">
        <v>45699.669516794</v>
      </c>
      <c r="F1296" s="2" t="n">
        <v>45722.4498038426</v>
      </c>
      <c r="G1296" s="0" t="s">
        <v>130</v>
      </c>
      <c r="K1296" s="0" t="n">
        <v>0</v>
      </c>
      <c r="L1296" s="0" t="s">
        <v>10167</v>
      </c>
      <c r="M1296" s="0" t="s">
        <v>10168</v>
      </c>
      <c r="N1296" s="0" t="s">
        <v>10169</v>
      </c>
      <c r="S1296" s="0" t="s">
        <v>10027</v>
      </c>
      <c r="AO1296" s="0" t="n">
        <v>1</v>
      </c>
    </row>
    <row r="1297" customFormat="false" ht="172.85" hidden="false" customHeight="false" outlineLevel="0" collapsed="false">
      <c r="A1297" s="0" t="s">
        <v>10170</v>
      </c>
      <c r="B1297" s="0" t="s">
        <v>10171</v>
      </c>
      <c r="C1297" s="0" t="s">
        <v>264</v>
      </c>
      <c r="D1297" s="3" t="s">
        <v>10172</v>
      </c>
      <c r="E1297" s="2" t="n">
        <v>45699.6674808565</v>
      </c>
      <c r="F1297" s="2" t="n">
        <v>45881.3385291204</v>
      </c>
      <c r="G1297" s="0" t="s">
        <v>106</v>
      </c>
      <c r="I1297" s="0" t="s">
        <v>79</v>
      </c>
      <c r="K1297" s="0" t="n">
        <v>1</v>
      </c>
      <c r="L1297" s="0" t="s">
        <v>10173</v>
      </c>
      <c r="M1297" s="0" t="s">
        <v>10174</v>
      </c>
      <c r="N1297" s="0" t="s">
        <v>10175</v>
      </c>
      <c r="S1297" s="0" t="s">
        <v>10027</v>
      </c>
      <c r="Y1297" s="0" t="s">
        <v>83</v>
      </c>
      <c r="AB1297" s="0" t="s">
        <v>136</v>
      </c>
      <c r="AC1297" s="0" t="s">
        <v>8715</v>
      </c>
      <c r="AD1297" s="0" t="s">
        <v>10176</v>
      </c>
      <c r="AE1297" s="0" t="s">
        <v>79</v>
      </c>
      <c r="AF1297" s="0" t="s">
        <v>9708</v>
      </c>
      <c r="AG1297" s="0" t="s">
        <v>7305</v>
      </c>
      <c r="AH1297" s="0" t="s">
        <v>10177</v>
      </c>
      <c r="AI1297" s="0" t="s">
        <v>1940</v>
      </c>
      <c r="AJ1297" s="0" t="s">
        <v>6874</v>
      </c>
      <c r="AK1297" s="0" t="s">
        <v>3548</v>
      </c>
      <c r="AL1297" s="0" t="s">
        <v>803</v>
      </c>
      <c r="AO1297" s="0" t="n">
        <v>13</v>
      </c>
      <c r="AP1297" s="0" t="n">
        <v>0</v>
      </c>
      <c r="AQ1297" s="0" t="s">
        <v>79</v>
      </c>
      <c r="AS1297" s="4" t="n">
        <f aca="false">IF(ISBLANK(AG1297),"",AG1297/86400000 + DATE(1970,1,1))</f>
        <v>45757.0833333333</v>
      </c>
    </row>
    <row r="1298" customFormat="false" ht="15" hidden="true" customHeight="false" outlineLevel="0" collapsed="false">
      <c r="A1298" s="0" t="s">
        <v>10178</v>
      </c>
      <c r="B1298" s="0" t="s">
        <v>10179</v>
      </c>
      <c r="C1298" s="0" t="s">
        <v>54</v>
      </c>
      <c r="E1298" s="2" t="n">
        <v>45699.6656635764</v>
      </c>
      <c r="F1298" s="2" t="n">
        <v>45819.3886235301</v>
      </c>
      <c r="G1298" s="0" t="s">
        <v>63</v>
      </c>
      <c r="K1298" s="0" t="n">
        <v>1</v>
      </c>
      <c r="L1298" s="0" t="s">
        <v>10180</v>
      </c>
      <c r="M1298" s="0" t="s">
        <v>10181</v>
      </c>
      <c r="N1298" s="0" t="s">
        <v>10182</v>
      </c>
      <c r="S1298" s="0" t="s">
        <v>10027</v>
      </c>
      <c r="AB1298" s="0" t="s">
        <v>811</v>
      </c>
      <c r="AF1298" s="0" t="s">
        <v>6124</v>
      </c>
      <c r="AO1298" s="0" t="n">
        <v>1</v>
      </c>
    </row>
    <row r="1299" customFormat="false" ht="15" hidden="true" customHeight="false" outlineLevel="0" collapsed="false">
      <c r="A1299" s="0" t="s">
        <v>10183</v>
      </c>
      <c r="B1299" s="0" t="s">
        <v>10184</v>
      </c>
      <c r="C1299" s="0" t="s">
        <v>54</v>
      </c>
      <c r="D1299" s="0" t="s">
        <v>10185</v>
      </c>
      <c r="E1299" s="2" t="n">
        <v>45699.6578996644</v>
      </c>
      <c r="F1299" s="2" t="n">
        <v>45729.6459070949</v>
      </c>
      <c r="G1299" s="0" t="s">
        <v>56</v>
      </c>
      <c r="K1299" s="0" t="n">
        <v>1</v>
      </c>
      <c r="L1299" s="0" t="s">
        <v>10186</v>
      </c>
      <c r="M1299" s="0" t="s">
        <v>10187</v>
      </c>
      <c r="N1299" s="0" t="s">
        <v>10188</v>
      </c>
      <c r="S1299" s="0" t="s">
        <v>10189</v>
      </c>
      <c r="AB1299" s="0" t="s">
        <v>4849</v>
      </c>
      <c r="AF1299" s="0" t="s">
        <v>8082</v>
      </c>
      <c r="AO1299" s="0" t="n">
        <v>1</v>
      </c>
    </row>
    <row r="1300" customFormat="false" ht="15" hidden="true" customHeight="false" outlineLevel="0" collapsed="false">
      <c r="A1300" s="0" t="s">
        <v>10190</v>
      </c>
      <c r="B1300" s="0" t="s">
        <v>10191</v>
      </c>
      <c r="C1300" s="0" t="s">
        <v>54</v>
      </c>
      <c r="E1300" s="2" t="n">
        <v>45699.6545808102</v>
      </c>
      <c r="F1300" s="2" t="n">
        <v>45729.6460585995</v>
      </c>
      <c r="G1300" s="0" t="s">
        <v>56</v>
      </c>
      <c r="K1300" s="0" t="n">
        <v>1</v>
      </c>
      <c r="L1300" s="0" t="s">
        <v>10192</v>
      </c>
      <c r="M1300" s="0" t="s">
        <v>10193</v>
      </c>
      <c r="N1300" s="0" t="s">
        <v>10194</v>
      </c>
      <c r="S1300" s="0" t="s">
        <v>10195</v>
      </c>
      <c r="AB1300" s="0" t="s">
        <v>3160</v>
      </c>
      <c r="AF1300" s="0" t="s">
        <v>9132</v>
      </c>
      <c r="AO1300" s="0" t="n">
        <v>1</v>
      </c>
    </row>
    <row r="1301" customFormat="false" ht="15" hidden="true" customHeight="false" outlineLevel="0" collapsed="false">
      <c r="A1301" s="0" t="s">
        <v>10196</v>
      </c>
      <c r="B1301" s="0" t="s">
        <v>10197</v>
      </c>
      <c r="C1301" s="0" t="s">
        <v>54</v>
      </c>
      <c r="E1301" s="2" t="n">
        <v>45699.6529545718</v>
      </c>
      <c r="F1301" s="2" t="n">
        <v>45729.6462729398</v>
      </c>
      <c r="G1301" s="0" t="s">
        <v>56</v>
      </c>
      <c r="K1301" s="0" t="n">
        <v>1</v>
      </c>
      <c r="L1301" s="0" t="s">
        <v>10198</v>
      </c>
      <c r="M1301" s="0" t="s">
        <v>10199</v>
      </c>
      <c r="N1301" s="0" t="s">
        <v>10200</v>
      </c>
      <c r="S1301" s="0" t="s">
        <v>10027</v>
      </c>
      <c r="AB1301" s="0" t="s">
        <v>1565</v>
      </c>
      <c r="AF1301" s="0" t="s">
        <v>9241</v>
      </c>
      <c r="AO1301" s="0" t="n">
        <v>1</v>
      </c>
    </row>
    <row r="1302" customFormat="false" ht="15" hidden="true" customHeight="false" outlineLevel="0" collapsed="false">
      <c r="A1302" s="0" t="s">
        <v>10201</v>
      </c>
      <c r="B1302" s="0" t="s">
        <v>10202</v>
      </c>
      <c r="C1302" s="0" t="s">
        <v>54</v>
      </c>
      <c r="E1302" s="2" t="n">
        <v>45699.6198237847</v>
      </c>
      <c r="F1302" s="2" t="n">
        <v>45799.083981412</v>
      </c>
      <c r="G1302" s="0" t="s">
        <v>56</v>
      </c>
      <c r="K1302" s="0" t="n">
        <v>1</v>
      </c>
      <c r="L1302" s="0" t="s">
        <v>10203</v>
      </c>
      <c r="M1302" s="0" t="s">
        <v>10204</v>
      </c>
      <c r="N1302" s="0" t="s">
        <v>10205</v>
      </c>
      <c r="S1302" s="0" t="s">
        <v>10206</v>
      </c>
      <c r="AB1302" s="0" t="s">
        <v>4849</v>
      </c>
      <c r="AC1302" s="0" t="s">
        <v>5618</v>
      </c>
      <c r="AF1302" s="0" t="s">
        <v>8082</v>
      </c>
      <c r="AO1302" s="0" t="n">
        <v>4</v>
      </c>
    </row>
    <row r="1303" customFormat="false" ht="15" hidden="true" customHeight="false" outlineLevel="0" collapsed="false">
      <c r="A1303" s="0" t="s">
        <v>10207</v>
      </c>
      <c r="B1303" s="0" t="s">
        <v>10208</v>
      </c>
      <c r="C1303" s="0" t="s">
        <v>54</v>
      </c>
      <c r="E1303" s="2" t="n">
        <v>45699.615883287</v>
      </c>
      <c r="F1303" s="2" t="n">
        <v>45729.646011794</v>
      </c>
      <c r="G1303" s="0" t="s">
        <v>56</v>
      </c>
      <c r="K1303" s="0" t="n">
        <v>1</v>
      </c>
      <c r="L1303" s="0" t="s">
        <v>10209</v>
      </c>
      <c r="M1303" s="0" t="s">
        <v>10210</v>
      </c>
      <c r="N1303" s="0" t="s">
        <v>10211</v>
      </c>
      <c r="S1303" s="0" t="s">
        <v>10027</v>
      </c>
      <c r="AB1303" s="0" t="s">
        <v>1709</v>
      </c>
      <c r="AF1303" s="0" t="s">
        <v>10212</v>
      </c>
      <c r="AO1303" s="0" t="n">
        <v>1</v>
      </c>
    </row>
    <row r="1304" customFormat="false" ht="15" hidden="true" customHeight="false" outlineLevel="0" collapsed="false">
      <c r="A1304" s="0" t="s">
        <v>10213</v>
      </c>
      <c r="B1304" s="0" t="s">
        <v>10214</v>
      </c>
      <c r="C1304" s="0" t="s">
        <v>54</v>
      </c>
      <c r="D1304" s="0" t="s">
        <v>10215</v>
      </c>
      <c r="E1304" s="2" t="n">
        <v>45699.6143132523</v>
      </c>
      <c r="F1304" s="2" t="n">
        <v>45729.6458814815</v>
      </c>
      <c r="G1304" s="0" t="s">
        <v>130</v>
      </c>
      <c r="K1304" s="0" t="n">
        <v>1</v>
      </c>
      <c r="L1304" s="0" t="s">
        <v>10216</v>
      </c>
      <c r="M1304" s="0" t="s">
        <v>10217</v>
      </c>
      <c r="N1304" s="0" t="s">
        <v>10218</v>
      </c>
      <c r="S1304" s="0" t="s">
        <v>10027</v>
      </c>
      <c r="AB1304" s="0" t="s">
        <v>4849</v>
      </c>
      <c r="AF1304" s="0" t="s">
        <v>8082</v>
      </c>
      <c r="AO1304" s="0" t="n">
        <v>1</v>
      </c>
    </row>
    <row r="1305" customFormat="false" ht="15" hidden="true" customHeight="false" outlineLevel="0" collapsed="false">
      <c r="A1305" s="0" t="s">
        <v>10219</v>
      </c>
      <c r="B1305" s="0" t="s">
        <v>5621</v>
      </c>
      <c r="C1305" s="0" t="s">
        <v>54</v>
      </c>
      <c r="E1305" s="2" t="n">
        <v>45699.6125776968</v>
      </c>
      <c r="F1305" s="2" t="n">
        <v>45729.6475795486</v>
      </c>
      <c r="G1305" s="0" t="s">
        <v>56</v>
      </c>
      <c r="K1305" s="0" t="n">
        <v>1</v>
      </c>
      <c r="L1305" s="0" t="s">
        <v>10220</v>
      </c>
      <c r="M1305" s="0" t="s">
        <v>5623</v>
      </c>
      <c r="N1305" s="0" t="s">
        <v>5624</v>
      </c>
      <c r="S1305" s="0" t="s">
        <v>10221</v>
      </c>
      <c r="AO1305" s="0" t="n">
        <v>1</v>
      </c>
    </row>
    <row r="1306" customFormat="false" ht="24.05" hidden="true" customHeight="false" outlineLevel="0" collapsed="false">
      <c r="A1306" s="0" t="s">
        <v>10222</v>
      </c>
      <c r="B1306" s="0" t="s">
        <v>10223</v>
      </c>
      <c r="C1306" s="0" t="s">
        <v>54</v>
      </c>
      <c r="D1306" s="3" t="s">
        <v>10224</v>
      </c>
      <c r="E1306" s="2" t="n">
        <v>45699.5972921991</v>
      </c>
      <c r="F1306" s="2" t="n">
        <v>45729.6460821296</v>
      </c>
      <c r="G1306" s="0" t="s">
        <v>130</v>
      </c>
      <c r="K1306" s="0" t="n">
        <v>1</v>
      </c>
      <c r="L1306" s="0" t="s">
        <v>10225</v>
      </c>
      <c r="M1306" s="0" t="s">
        <v>10226</v>
      </c>
      <c r="N1306" s="0" t="s">
        <v>10227</v>
      </c>
      <c r="S1306" s="0" t="s">
        <v>10228</v>
      </c>
      <c r="T1306" s="0" t="s">
        <v>10229</v>
      </c>
      <c r="Z1306" s="0" t="n">
        <v>2</v>
      </c>
      <c r="AB1306" s="0" t="s">
        <v>3160</v>
      </c>
      <c r="AF1306" s="0" t="s">
        <v>9132</v>
      </c>
      <c r="AO1306" s="0" t="n">
        <v>1</v>
      </c>
    </row>
    <row r="1307" customFormat="false" ht="15" hidden="true" customHeight="false" outlineLevel="0" collapsed="false">
      <c r="A1307" s="0" t="s">
        <v>10230</v>
      </c>
      <c r="B1307" s="0" t="s">
        <v>10231</v>
      </c>
      <c r="C1307" s="0" t="s">
        <v>54</v>
      </c>
      <c r="E1307" s="2" t="n">
        <v>45699.5943775347</v>
      </c>
      <c r="F1307" s="2" t="n">
        <v>45729.6240375232</v>
      </c>
      <c r="G1307" s="0" t="s">
        <v>56</v>
      </c>
      <c r="K1307" s="0" t="n">
        <v>1</v>
      </c>
      <c r="L1307" s="0" t="s">
        <v>10232</v>
      </c>
      <c r="M1307" s="0" t="s">
        <v>10233</v>
      </c>
      <c r="N1307" s="0" t="s">
        <v>10234</v>
      </c>
      <c r="S1307" s="0" t="s">
        <v>10235</v>
      </c>
      <c r="AB1307" s="0" t="s">
        <v>4490</v>
      </c>
      <c r="AF1307" s="0" t="s">
        <v>9158</v>
      </c>
      <c r="AO1307" s="0" t="n">
        <v>1</v>
      </c>
    </row>
    <row r="1308" customFormat="false" ht="15" hidden="true" customHeight="false" outlineLevel="0" collapsed="false">
      <c r="A1308" s="0" t="s">
        <v>10236</v>
      </c>
      <c r="B1308" s="0" t="s">
        <v>10237</v>
      </c>
      <c r="C1308" s="0" t="s">
        <v>54</v>
      </c>
      <c r="E1308" s="2" t="n">
        <v>45699.5929855093</v>
      </c>
      <c r="F1308" s="2" t="n">
        <v>45729.6461465278</v>
      </c>
      <c r="G1308" s="0" t="s">
        <v>130</v>
      </c>
      <c r="K1308" s="0" t="n">
        <v>1</v>
      </c>
      <c r="L1308" s="0" t="s">
        <v>10238</v>
      </c>
      <c r="M1308" s="0" t="s">
        <v>10239</v>
      </c>
      <c r="N1308" s="0" t="s">
        <v>10240</v>
      </c>
      <c r="S1308" s="0" t="s">
        <v>10241</v>
      </c>
      <c r="AB1308" s="0" t="s">
        <v>4490</v>
      </c>
      <c r="AF1308" s="0" t="s">
        <v>9158</v>
      </c>
      <c r="AO1308" s="0" t="n">
        <v>1</v>
      </c>
    </row>
    <row r="1309" customFormat="false" ht="15" hidden="true" customHeight="false" outlineLevel="0" collapsed="false">
      <c r="A1309" s="0" t="s">
        <v>10242</v>
      </c>
      <c r="B1309" s="0" t="s">
        <v>10243</v>
      </c>
      <c r="C1309" s="0" t="s">
        <v>54</v>
      </c>
      <c r="D1309" s="0" t="s">
        <v>10244</v>
      </c>
      <c r="E1309" s="2" t="n">
        <v>45693.5412074074</v>
      </c>
      <c r="F1309" s="2" t="n">
        <v>45727.3721821875</v>
      </c>
      <c r="J1309" s="0" t="n">
        <v>2</v>
      </c>
      <c r="K1309" s="0" t="n">
        <v>0</v>
      </c>
      <c r="L1309" s="0" t="s">
        <v>10245</v>
      </c>
      <c r="M1309" s="0" t="s">
        <v>10246</v>
      </c>
      <c r="N1309" s="0" t="s">
        <v>10247</v>
      </c>
      <c r="P1309" s="0" t="s">
        <v>10248</v>
      </c>
      <c r="S1309" s="0" t="s">
        <v>10249</v>
      </c>
      <c r="AO1309" s="0" t="n">
        <v>4</v>
      </c>
    </row>
    <row r="1310" customFormat="false" ht="115.65" hidden="false" customHeight="false" outlineLevel="0" collapsed="false">
      <c r="A1310" s="0" t="s">
        <v>10250</v>
      </c>
      <c r="B1310" s="0" t="s">
        <v>10251</v>
      </c>
      <c r="C1310" s="0" t="s">
        <v>264</v>
      </c>
      <c r="D1310" s="3" t="s">
        <v>10252</v>
      </c>
      <c r="E1310" s="2" t="n">
        <v>45693.5396869097</v>
      </c>
      <c r="F1310" s="2" t="n">
        <v>45834.4214016204</v>
      </c>
      <c r="G1310" s="0" t="s">
        <v>63</v>
      </c>
      <c r="I1310" s="0" t="s">
        <v>79</v>
      </c>
      <c r="J1310" s="0" t="n">
        <v>2</v>
      </c>
      <c r="K1310" s="0" t="n">
        <v>1</v>
      </c>
      <c r="L1310" s="0" t="s">
        <v>10253</v>
      </c>
      <c r="M1310" s="0" t="s">
        <v>10254</v>
      </c>
      <c r="N1310" s="0" t="s">
        <v>10255</v>
      </c>
      <c r="S1310" s="0" t="s">
        <v>10256</v>
      </c>
      <c r="Y1310" s="0" t="s">
        <v>83</v>
      </c>
      <c r="AB1310" s="0" t="s">
        <v>1079</v>
      </c>
      <c r="AC1310" s="0" t="s">
        <v>8380</v>
      </c>
      <c r="AE1310" s="0" t="s">
        <v>79</v>
      </c>
      <c r="AF1310" s="0" t="s">
        <v>10257</v>
      </c>
      <c r="AG1310" s="0" t="s">
        <v>7621</v>
      </c>
      <c r="AH1310" s="0" t="s">
        <v>10258</v>
      </c>
      <c r="AI1310" s="0" t="s">
        <v>669</v>
      </c>
      <c r="AJ1310" s="0" t="s">
        <v>7143</v>
      </c>
      <c r="AK1310" s="0" t="s">
        <v>2588</v>
      </c>
      <c r="AL1310" s="0" t="s">
        <v>450</v>
      </c>
      <c r="AO1310" s="0" t="n">
        <v>13</v>
      </c>
      <c r="AP1310" s="0" t="n">
        <v>0</v>
      </c>
      <c r="AS1310" s="4" t="n">
        <f aca="false">IF(ISBLANK(AG1310),"",AG1310/86400000 + DATE(1970,1,1))</f>
        <v>45754.0833333333</v>
      </c>
    </row>
    <row r="1311" customFormat="false" ht="115.65" hidden="false" customHeight="false" outlineLevel="0" collapsed="false">
      <c r="A1311" s="0" t="s">
        <v>10259</v>
      </c>
      <c r="B1311" s="0" t="s">
        <v>10260</v>
      </c>
      <c r="C1311" s="0" t="s">
        <v>264</v>
      </c>
      <c r="D1311" s="3" t="s">
        <v>10261</v>
      </c>
      <c r="E1311" s="2" t="n">
        <v>45693.5392129167</v>
      </c>
      <c r="F1311" s="2" t="n">
        <v>45834.4040227431</v>
      </c>
      <c r="G1311" s="0" t="s">
        <v>63</v>
      </c>
      <c r="I1311" s="0" t="s">
        <v>79</v>
      </c>
      <c r="J1311" s="0" t="n">
        <v>2</v>
      </c>
      <c r="K1311" s="0" t="n">
        <v>0</v>
      </c>
      <c r="L1311" s="0" t="s">
        <v>10262</v>
      </c>
      <c r="M1311" s="0" t="s">
        <v>10263</v>
      </c>
      <c r="N1311" s="0" t="s">
        <v>10264</v>
      </c>
      <c r="S1311" s="0" t="s">
        <v>10265</v>
      </c>
      <c r="Y1311" s="0" t="s">
        <v>83</v>
      </c>
      <c r="AC1311" s="0" t="s">
        <v>7850</v>
      </c>
      <c r="AE1311" s="0" t="s">
        <v>79</v>
      </c>
      <c r="AG1311" s="0" t="s">
        <v>7744</v>
      </c>
      <c r="AH1311" s="0" t="s">
        <v>10266</v>
      </c>
      <c r="AI1311" s="0" t="s">
        <v>189</v>
      </c>
      <c r="AJ1311" s="0" t="s">
        <v>7215</v>
      </c>
      <c r="AK1311" s="0" t="s">
        <v>668</v>
      </c>
      <c r="AL1311" s="0" t="s">
        <v>604</v>
      </c>
      <c r="AO1311" s="0" t="n">
        <v>13</v>
      </c>
      <c r="AP1311" s="0" t="n">
        <v>0</v>
      </c>
      <c r="AQ1311" s="0" t="s">
        <v>79</v>
      </c>
      <c r="AS1311" s="4" t="n">
        <f aca="false">IF(ISBLANK(AG1311),"",AG1311/86400000 + DATE(1970,1,1))</f>
        <v>45750.0833333333</v>
      </c>
    </row>
    <row r="1312" customFormat="false" ht="15" hidden="true" customHeight="false" outlineLevel="0" collapsed="false">
      <c r="A1312" s="0" t="s">
        <v>10267</v>
      </c>
      <c r="B1312" s="0" t="s">
        <v>10268</v>
      </c>
      <c r="C1312" s="0" t="s">
        <v>54</v>
      </c>
      <c r="E1312" s="2" t="n">
        <v>45693.5383297338</v>
      </c>
      <c r="F1312" s="2" t="n">
        <v>45855.494734757</v>
      </c>
      <c r="G1312" s="0" t="s">
        <v>6015</v>
      </c>
      <c r="I1312" s="0" t="s">
        <v>79</v>
      </c>
      <c r="J1312" s="0" t="n">
        <v>2</v>
      </c>
      <c r="K1312" s="0" t="n">
        <v>1</v>
      </c>
      <c r="L1312" s="0" t="s">
        <v>10269</v>
      </c>
      <c r="M1312" s="0" t="s">
        <v>10270</v>
      </c>
      <c r="N1312" s="0" t="s">
        <v>10271</v>
      </c>
      <c r="S1312" s="0" t="s">
        <v>10272</v>
      </c>
      <c r="Y1312" s="0" t="s">
        <v>83</v>
      </c>
      <c r="AB1312" s="0" t="s">
        <v>136</v>
      </c>
      <c r="AF1312" s="0" t="s">
        <v>9708</v>
      </c>
      <c r="AO1312" s="0" t="n">
        <v>6</v>
      </c>
    </row>
    <row r="1313" customFormat="false" ht="15" hidden="false" customHeight="false" outlineLevel="0" collapsed="false">
      <c r="A1313" s="0" t="s">
        <v>10273</v>
      </c>
      <c r="B1313" s="0" t="s">
        <v>10274</v>
      </c>
      <c r="C1313" s="0" t="s">
        <v>264</v>
      </c>
      <c r="E1313" s="2" t="n">
        <v>45693.536915162</v>
      </c>
      <c r="F1313" s="2" t="n">
        <v>45722.455256794</v>
      </c>
      <c r="I1313" s="0" t="s">
        <v>79</v>
      </c>
      <c r="J1313" s="0" t="n">
        <v>2</v>
      </c>
      <c r="K1313" s="0" t="n">
        <v>0</v>
      </c>
      <c r="L1313" s="0" t="s">
        <v>10275</v>
      </c>
      <c r="M1313" s="0" t="s">
        <v>10276</v>
      </c>
      <c r="N1313" s="0" t="s">
        <v>10277</v>
      </c>
      <c r="S1313" s="0" t="s">
        <v>10278</v>
      </c>
      <c r="Y1313" s="0" t="s">
        <v>83</v>
      </c>
      <c r="AO1313" s="0" t="n">
        <v>5</v>
      </c>
      <c r="AS1313" s="4" t="str">
        <f aca="false">IF(ISBLANK(AG1313),"",AG1313/86400000 + DATE(1970,1,1))</f>
        <v/>
      </c>
    </row>
    <row r="1314" customFormat="false" ht="115.65" hidden="false" customHeight="false" outlineLevel="0" collapsed="false">
      <c r="A1314" s="0" t="s">
        <v>10279</v>
      </c>
      <c r="B1314" s="0" t="s">
        <v>10280</v>
      </c>
      <c r="C1314" s="0" t="s">
        <v>264</v>
      </c>
      <c r="D1314" s="3" t="s">
        <v>10281</v>
      </c>
      <c r="E1314" s="2" t="n">
        <v>45693.536313912</v>
      </c>
      <c r="F1314" s="2" t="n">
        <v>45834.4223206134</v>
      </c>
      <c r="G1314" s="0" t="s">
        <v>106</v>
      </c>
      <c r="I1314" s="0" t="s">
        <v>79</v>
      </c>
      <c r="J1314" s="0" t="n">
        <v>2</v>
      </c>
      <c r="K1314" s="0" t="n">
        <v>1</v>
      </c>
      <c r="L1314" s="0" t="s">
        <v>10282</v>
      </c>
      <c r="M1314" s="0" t="s">
        <v>10283</v>
      </c>
      <c r="N1314" s="0" t="s">
        <v>10284</v>
      </c>
      <c r="S1314" s="0" t="s">
        <v>10285</v>
      </c>
      <c r="Y1314" s="0" t="s">
        <v>83</v>
      </c>
      <c r="AB1314" s="0" t="s">
        <v>2852</v>
      </c>
      <c r="AD1314" s="0" t="s">
        <v>10286</v>
      </c>
      <c r="AE1314" s="0" t="s">
        <v>79</v>
      </c>
      <c r="AF1314" s="0" t="s">
        <v>6822</v>
      </c>
      <c r="AM1314" s="0" t="s">
        <v>10287</v>
      </c>
      <c r="AO1314" s="0" t="n">
        <v>13</v>
      </c>
      <c r="AP1314" s="0" t="n">
        <v>0</v>
      </c>
      <c r="AQ1314" s="0" t="s">
        <v>79</v>
      </c>
      <c r="AS1314" s="4" t="str">
        <f aca="false">IF(ISBLANK(AG1314),"",AG1314/86400000 + DATE(1970,1,1))</f>
        <v/>
      </c>
    </row>
    <row r="1315" customFormat="false" ht="15" hidden="true" customHeight="false" outlineLevel="0" collapsed="false">
      <c r="A1315" s="0" t="s">
        <v>10288</v>
      </c>
      <c r="B1315" s="0" t="s">
        <v>10289</v>
      </c>
      <c r="C1315" s="0" t="s">
        <v>54</v>
      </c>
      <c r="E1315" s="2" t="n">
        <v>45693.5355819792</v>
      </c>
      <c r="F1315" s="2" t="n">
        <v>45757.2838294907</v>
      </c>
      <c r="G1315" s="0" t="s">
        <v>3508</v>
      </c>
      <c r="J1315" s="0" t="n">
        <v>2</v>
      </c>
      <c r="K1315" s="0" t="n">
        <v>1</v>
      </c>
      <c r="L1315" s="0" t="s">
        <v>10290</v>
      </c>
      <c r="M1315" s="0" t="s">
        <v>10291</v>
      </c>
      <c r="N1315" s="0" t="s">
        <v>10292</v>
      </c>
      <c r="S1315" s="0" t="s">
        <v>10293</v>
      </c>
      <c r="AB1315" s="0" t="s">
        <v>891</v>
      </c>
      <c r="AF1315" s="0" t="s">
        <v>7153</v>
      </c>
      <c r="AO1315" s="0" t="n">
        <v>1</v>
      </c>
    </row>
    <row r="1316" customFormat="false" ht="15" hidden="false" customHeight="false" outlineLevel="0" collapsed="false">
      <c r="A1316" s="0" t="s">
        <v>10294</v>
      </c>
      <c r="B1316" s="0" t="s">
        <v>10295</v>
      </c>
      <c r="C1316" s="0" t="s">
        <v>264</v>
      </c>
      <c r="E1316" s="2" t="n">
        <v>45693.5349745255</v>
      </c>
      <c r="F1316" s="2" t="n">
        <v>45874.4200665972</v>
      </c>
      <c r="G1316" s="0" t="s">
        <v>63</v>
      </c>
      <c r="I1316" s="0" t="s">
        <v>79</v>
      </c>
      <c r="J1316" s="0" t="n">
        <v>2</v>
      </c>
      <c r="K1316" s="0" t="n">
        <v>1</v>
      </c>
      <c r="L1316" s="0" t="s">
        <v>10296</v>
      </c>
      <c r="M1316" s="0" t="s">
        <v>10297</v>
      </c>
      <c r="N1316" s="0" t="s">
        <v>10298</v>
      </c>
      <c r="Q1316" s="0" t="s">
        <v>10299</v>
      </c>
      <c r="S1316" s="0" t="s">
        <v>10300</v>
      </c>
      <c r="Y1316" s="0" t="s">
        <v>83</v>
      </c>
      <c r="AB1316" s="0" t="s">
        <v>3160</v>
      </c>
      <c r="AF1316" s="0" t="s">
        <v>9132</v>
      </c>
      <c r="AO1316" s="0" t="n">
        <v>5</v>
      </c>
      <c r="AS1316" s="4" t="str">
        <f aca="false">IF(ISBLANK(AG1316),"",AG1316/86400000 + DATE(1970,1,1))</f>
        <v/>
      </c>
    </row>
    <row r="1317" customFormat="false" ht="35.5" hidden="false" customHeight="false" outlineLevel="0" collapsed="false">
      <c r="A1317" s="0" t="s">
        <v>10301</v>
      </c>
      <c r="B1317" s="0" t="s">
        <v>10302</v>
      </c>
      <c r="C1317" s="0" t="s">
        <v>264</v>
      </c>
      <c r="D1317" s="3" t="s">
        <v>10303</v>
      </c>
      <c r="E1317" s="2" t="n">
        <v>45693.534406713</v>
      </c>
      <c r="F1317" s="2" t="n">
        <v>45881.3572060417</v>
      </c>
      <c r="G1317" s="0" t="s">
        <v>106</v>
      </c>
      <c r="I1317" s="0" t="s">
        <v>79</v>
      </c>
      <c r="J1317" s="0" t="n">
        <v>2</v>
      </c>
      <c r="K1317" s="0" t="n">
        <v>2</v>
      </c>
      <c r="L1317" s="0" t="s">
        <v>10304</v>
      </c>
      <c r="M1317" s="0" t="s">
        <v>10305</v>
      </c>
      <c r="N1317" s="0" t="s">
        <v>10306</v>
      </c>
      <c r="S1317" s="0" t="s">
        <v>10307</v>
      </c>
      <c r="Y1317" s="0" t="s">
        <v>83</v>
      </c>
      <c r="AD1317" s="0" t="s">
        <v>10308</v>
      </c>
      <c r="AE1317" s="0" t="s">
        <v>79</v>
      </c>
      <c r="AO1317" s="0" t="n">
        <v>13</v>
      </c>
      <c r="AP1317" s="0" t="n">
        <v>0</v>
      </c>
      <c r="AQ1317" s="0" t="s">
        <v>79</v>
      </c>
      <c r="AS1317" s="4" t="str">
        <f aca="false">IF(ISBLANK(AG1317),"",AG1317/86400000 + DATE(1970,1,1))</f>
        <v/>
      </c>
    </row>
    <row r="1318" customFormat="false" ht="92.75" hidden="false" customHeight="false" outlineLevel="0" collapsed="false">
      <c r="A1318" s="0" t="s">
        <v>10309</v>
      </c>
      <c r="B1318" s="0" t="s">
        <v>10310</v>
      </c>
      <c r="C1318" s="0" t="s">
        <v>264</v>
      </c>
      <c r="D1318" s="3" t="s">
        <v>10311</v>
      </c>
      <c r="E1318" s="2" t="n">
        <v>45693.5337222454</v>
      </c>
      <c r="F1318" s="2" t="n">
        <v>45834.4009390394</v>
      </c>
      <c r="G1318" s="0" t="s">
        <v>56</v>
      </c>
      <c r="I1318" s="0" t="s">
        <v>79</v>
      </c>
      <c r="J1318" s="0" t="n">
        <v>2</v>
      </c>
      <c r="K1318" s="0" t="n">
        <v>0</v>
      </c>
      <c r="L1318" s="0" t="s">
        <v>10312</v>
      </c>
      <c r="M1318" s="0" t="s">
        <v>10313</v>
      </c>
      <c r="N1318" s="0" t="s">
        <v>10314</v>
      </c>
      <c r="S1318" s="0" t="s">
        <v>10315</v>
      </c>
      <c r="Y1318" s="0" t="s">
        <v>83</v>
      </c>
      <c r="AE1318" s="0" t="s">
        <v>79</v>
      </c>
      <c r="AJ1318" s="0" t="s">
        <v>7083</v>
      </c>
      <c r="AM1318" s="0" t="s">
        <v>10316</v>
      </c>
      <c r="AO1318" s="0" t="n">
        <v>13</v>
      </c>
      <c r="AP1318" s="0" t="n">
        <v>0</v>
      </c>
      <c r="AS1318" s="4" t="str">
        <f aca="false">IF(ISBLANK(AG1318),"",AG1318/86400000 + DATE(1970,1,1))</f>
        <v/>
      </c>
    </row>
    <row r="1319" customFormat="false" ht="15" hidden="false" customHeight="false" outlineLevel="0" collapsed="false">
      <c r="A1319" s="0" t="s">
        <v>10317</v>
      </c>
      <c r="B1319" s="0" t="s">
        <v>10318</v>
      </c>
      <c r="C1319" s="0" t="s">
        <v>264</v>
      </c>
      <c r="E1319" s="2" t="n">
        <v>45693.5327563542</v>
      </c>
      <c r="F1319" s="2" t="n">
        <v>45729.6458527662</v>
      </c>
      <c r="G1319" s="0" t="s">
        <v>63</v>
      </c>
      <c r="I1319" s="0" t="s">
        <v>79</v>
      </c>
      <c r="J1319" s="0" t="n">
        <v>2</v>
      </c>
      <c r="K1319" s="0" t="n">
        <v>1</v>
      </c>
      <c r="L1319" s="0" t="s">
        <v>10319</v>
      </c>
      <c r="M1319" s="0" t="s">
        <v>10320</v>
      </c>
      <c r="N1319" s="0" t="s">
        <v>10321</v>
      </c>
      <c r="Q1319" s="0" t="s">
        <v>10322</v>
      </c>
      <c r="S1319" s="0" t="s">
        <v>10323</v>
      </c>
      <c r="Y1319" s="0" t="s">
        <v>83</v>
      </c>
      <c r="AB1319" s="0" t="s">
        <v>4849</v>
      </c>
      <c r="AF1319" s="0" t="s">
        <v>8082</v>
      </c>
      <c r="AO1319" s="0" t="n">
        <v>5</v>
      </c>
      <c r="AS1319" s="4" t="str">
        <f aca="false">IF(ISBLANK(AG1319),"",AG1319/86400000 + DATE(1970,1,1))</f>
        <v/>
      </c>
    </row>
    <row r="1320" customFormat="false" ht="58.4" hidden="false" customHeight="false" outlineLevel="0" collapsed="false">
      <c r="A1320" s="0" t="s">
        <v>10324</v>
      </c>
      <c r="B1320" s="0" t="s">
        <v>10325</v>
      </c>
      <c r="C1320" s="0" t="s">
        <v>264</v>
      </c>
      <c r="D1320" s="3" t="s">
        <v>10326</v>
      </c>
      <c r="E1320" s="2" t="n">
        <v>45693.5321112616</v>
      </c>
      <c r="F1320" s="2" t="n">
        <v>45834.4211107755</v>
      </c>
      <c r="G1320" s="0" t="s">
        <v>56</v>
      </c>
      <c r="I1320" s="0" t="s">
        <v>79</v>
      </c>
      <c r="J1320" s="0" t="n">
        <v>2</v>
      </c>
      <c r="K1320" s="0" t="n">
        <v>1</v>
      </c>
      <c r="L1320" s="0" t="s">
        <v>10327</v>
      </c>
      <c r="M1320" s="0" t="s">
        <v>10328</v>
      </c>
      <c r="N1320" s="0" t="s">
        <v>10329</v>
      </c>
      <c r="S1320" s="0" t="s">
        <v>10330</v>
      </c>
      <c r="Y1320" s="0" t="s">
        <v>83</v>
      </c>
      <c r="AB1320" s="0" t="s">
        <v>582</v>
      </c>
      <c r="AC1320" s="0" t="s">
        <v>8235</v>
      </c>
      <c r="AD1320" s="0" t="s">
        <v>10331</v>
      </c>
      <c r="AE1320" s="0" t="s">
        <v>79</v>
      </c>
      <c r="AF1320" s="0" t="s">
        <v>8134</v>
      </c>
      <c r="AG1320" s="0" t="s">
        <v>8235</v>
      </c>
      <c r="AI1320" s="0" t="s">
        <v>127</v>
      </c>
      <c r="AM1320" s="0" t="s">
        <v>10332</v>
      </c>
      <c r="AO1320" s="0" t="n">
        <v>13</v>
      </c>
      <c r="AP1320" s="0" t="n">
        <v>0</v>
      </c>
      <c r="AS1320" s="4" t="n">
        <f aca="false">IF(ISBLANK(AG1320),"",AG1320/86400000 + DATE(1970,1,1))</f>
        <v>45744.125</v>
      </c>
    </row>
    <row r="1321" customFormat="false" ht="15" hidden="false" customHeight="false" outlineLevel="0" collapsed="false">
      <c r="A1321" s="0" t="s">
        <v>10333</v>
      </c>
      <c r="B1321" s="0" t="s">
        <v>10334</v>
      </c>
      <c r="C1321" s="0" t="s">
        <v>264</v>
      </c>
      <c r="E1321" s="2" t="n">
        <v>45693.531012419</v>
      </c>
      <c r="F1321" s="2" t="n">
        <v>45847.3786540394</v>
      </c>
      <c r="J1321" s="0" t="n">
        <v>2</v>
      </c>
      <c r="K1321" s="0" t="n">
        <v>1</v>
      </c>
      <c r="L1321" s="0" t="s">
        <v>10335</v>
      </c>
      <c r="M1321" s="0" t="s">
        <v>10336</v>
      </c>
      <c r="N1321" s="0" t="s">
        <v>10337</v>
      </c>
      <c r="S1321" s="0" t="s">
        <v>10338</v>
      </c>
      <c r="AB1321" s="0" t="s">
        <v>1079</v>
      </c>
      <c r="AD1321" s="0" t="s">
        <v>10339</v>
      </c>
      <c r="AE1321" s="0" t="s">
        <v>79</v>
      </c>
      <c r="AJ1321" s="0" t="s">
        <v>6329</v>
      </c>
      <c r="AO1321" s="0" t="n">
        <v>13</v>
      </c>
      <c r="AP1321" s="0" t="n">
        <v>0</v>
      </c>
      <c r="AS1321" s="4" t="str">
        <f aca="false">IF(ISBLANK(AG1321),"",AG1321/86400000 + DATE(1970,1,1))</f>
        <v/>
      </c>
    </row>
    <row r="1322" customFormat="false" ht="184.3" hidden="false" customHeight="false" outlineLevel="0" collapsed="false">
      <c r="A1322" s="0" t="s">
        <v>10340</v>
      </c>
      <c r="B1322" s="0" t="s">
        <v>10341</v>
      </c>
      <c r="C1322" s="0" t="s">
        <v>264</v>
      </c>
      <c r="D1322" s="3" t="s">
        <v>10342</v>
      </c>
      <c r="E1322" s="2" t="n">
        <v>45688.3746259607</v>
      </c>
      <c r="F1322" s="2" t="n">
        <v>45859.2613891898</v>
      </c>
      <c r="G1322" s="0" t="s">
        <v>3508</v>
      </c>
      <c r="I1322" s="0" t="s">
        <v>79</v>
      </c>
      <c r="K1322" s="0" t="n">
        <v>0</v>
      </c>
      <c r="L1322" s="0" t="s">
        <v>10343</v>
      </c>
      <c r="M1322" s="0" t="s">
        <v>10344</v>
      </c>
      <c r="N1322" s="0" t="s">
        <v>10345</v>
      </c>
      <c r="S1322" s="0" t="s">
        <v>10346</v>
      </c>
      <c r="U1322" s="0" t="s">
        <v>10347</v>
      </c>
      <c r="V1322" s="0" t="s">
        <v>79</v>
      </c>
      <c r="X1322" s="0" t="s">
        <v>79</v>
      </c>
      <c r="Y1322" s="0" t="s">
        <v>83</v>
      </c>
      <c r="AO1322" s="0" t="n">
        <v>13</v>
      </c>
      <c r="AP1322" s="0" t="n">
        <v>0</v>
      </c>
      <c r="AS1322" s="4" t="str">
        <f aca="false">IF(ISBLANK(AG1322),"",AG1322/86400000 + DATE(1970,1,1))</f>
        <v/>
      </c>
    </row>
    <row r="1323" customFormat="false" ht="115.65" hidden="false" customHeight="false" outlineLevel="0" collapsed="false">
      <c r="A1323" s="0" t="s">
        <v>10348</v>
      </c>
      <c r="B1323" s="0" t="s">
        <v>10349</v>
      </c>
      <c r="C1323" s="0" t="s">
        <v>264</v>
      </c>
      <c r="D1323" s="3" t="s">
        <v>10350</v>
      </c>
      <c r="E1323" s="2" t="n">
        <v>45686.5340517014</v>
      </c>
      <c r="F1323" s="2" t="n">
        <v>45834.4044678935</v>
      </c>
      <c r="G1323" s="0" t="s">
        <v>5050</v>
      </c>
      <c r="I1323" s="0" t="s">
        <v>79</v>
      </c>
      <c r="K1323" s="0" t="n">
        <v>1</v>
      </c>
      <c r="L1323" s="0" t="s">
        <v>10351</v>
      </c>
      <c r="M1323" s="0" t="s">
        <v>10352</v>
      </c>
      <c r="N1323" s="0" t="s">
        <v>10353</v>
      </c>
      <c r="S1323" s="0" t="s">
        <v>10354</v>
      </c>
      <c r="U1323" s="0" t="s">
        <v>10355</v>
      </c>
      <c r="W1323" s="0" t="s">
        <v>79</v>
      </c>
      <c r="Y1323" s="0" t="s">
        <v>83</v>
      </c>
      <c r="AB1323" s="0" t="s">
        <v>891</v>
      </c>
      <c r="AC1323" s="0" t="s">
        <v>9412</v>
      </c>
      <c r="AD1323" s="0" t="s">
        <v>10356</v>
      </c>
      <c r="AE1323" s="0" t="s">
        <v>79</v>
      </c>
      <c r="AF1323" s="0" t="s">
        <v>7153</v>
      </c>
      <c r="AM1323" s="0" t="s">
        <v>10357</v>
      </c>
      <c r="AO1323" s="0" t="n">
        <v>13</v>
      </c>
      <c r="AP1323" s="0" t="n">
        <v>0</v>
      </c>
      <c r="AS1323" s="4" t="str">
        <f aca="false">IF(ISBLANK(AG1323),"",AG1323/86400000 + DATE(1970,1,1))</f>
        <v/>
      </c>
    </row>
    <row r="1324" customFormat="false" ht="15" hidden="false" customHeight="false" outlineLevel="0" collapsed="false">
      <c r="A1324" s="0" t="s">
        <v>10358</v>
      </c>
      <c r="B1324" s="0" t="s">
        <v>3502</v>
      </c>
      <c r="C1324" s="0" t="s">
        <v>264</v>
      </c>
      <c r="D1324" s="0" t="s">
        <v>10359</v>
      </c>
      <c r="E1324" s="2" t="n">
        <v>45685.4631894676</v>
      </c>
      <c r="F1324" s="2" t="n">
        <v>45831.3028521528</v>
      </c>
      <c r="G1324" s="0" t="s">
        <v>3502</v>
      </c>
      <c r="I1324" s="0" t="s">
        <v>79</v>
      </c>
      <c r="J1324" s="0" t="n">
        <v>0</v>
      </c>
      <c r="K1324" s="0" t="n">
        <v>2</v>
      </c>
      <c r="L1324" s="0" t="s">
        <v>10360</v>
      </c>
      <c r="M1324" s="0" t="s">
        <v>10361</v>
      </c>
      <c r="N1324" s="0" t="s">
        <v>10362</v>
      </c>
      <c r="P1324" s="0" t="s">
        <v>10363</v>
      </c>
      <c r="U1324" s="0" t="s">
        <v>10364</v>
      </c>
      <c r="Y1324" s="0" t="s">
        <v>83</v>
      </c>
      <c r="AB1324" s="0" t="s">
        <v>10365</v>
      </c>
      <c r="AC1324" s="0" t="s">
        <v>7305</v>
      </c>
      <c r="AD1324" s="0" t="s">
        <v>10366</v>
      </c>
      <c r="AJ1324" s="0" t="s">
        <v>4864</v>
      </c>
      <c r="AK1324" s="0" t="s">
        <v>4988</v>
      </c>
      <c r="AO1324" s="0" t="n">
        <v>1</v>
      </c>
      <c r="AS1324" s="4" t="str">
        <f aca="false">IF(ISBLANK(AG1324),"",AG1324/86400000 + DATE(1970,1,1))</f>
        <v/>
      </c>
    </row>
    <row r="1325" customFormat="false" ht="15" hidden="true" customHeight="false" outlineLevel="0" collapsed="false">
      <c r="A1325" s="0" t="s">
        <v>10367</v>
      </c>
      <c r="B1325" s="0" t="s">
        <v>10368</v>
      </c>
      <c r="C1325" s="0" t="s">
        <v>54</v>
      </c>
      <c r="D1325" s="0" t="s">
        <v>10369</v>
      </c>
      <c r="E1325" s="2" t="n">
        <v>45681.6122696296</v>
      </c>
      <c r="F1325" s="2" t="n">
        <v>45722.4546681366</v>
      </c>
      <c r="J1325" s="0" t="n">
        <v>2</v>
      </c>
      <c r="K1325" s="0" t="n">
        <v>0</v>
      </c>
      <c r="L1325" s="0" t="s">
        <v>10370</v>
      </c>
      <c r="M1325" s="0" t="s">
        <v>10371</v>
      </c>
      <c r="N1325" s="0" t="s">
        <v>10372</v>
      </c>
      <c r="S1325" s="0" t="s">
        <v>10373</v>
      </c>
      <c r="U1325" s="0" t="s">
        <v>10374</v>
      </c>
      <c r="V1325" s="0" t="s">
        <v>79</v>
      </c>
      <c r="X1325" s="0" t="s">
        <v>79</v>
      </c>
      <c r="AC1325" s="0" t="s">
        <v>9832</v>
      </c>
      <c r="AO1325" s="0" t="n">
        <v>4</v>
      </c>
    </row>
    <row r="1326" customFormat="false" ht="310.2" hidden="true" customHeight="false" outlineLevel="0" collapsed="false">
      <c r="A1326" s="0" t="s">
        <v>10375</v>
      </c>
      <c r="B1326" s="0" t="s">
        <v>10376</v>
      </c>
      <c r="C1326" s="0" t="s">
        <v>54</v>
      </c>
      <c r="D1326" s="3" t="s">
        <v>10377</v>
      </c>
      <c r="E1326" s="2" t="n">
        <v>45680.4655058449</v>
      </c>
      <c r="F1326" s="2" t="n">
        <v>45828.3041257292</v>
      </c>
      <c r="G1326" s="0" t="s">
        <v>130</v>
      </c>
      <c r="K1326" s="0" t="n">
        <v>0</v>
      </c>
      <c r="L1326" s="0" t="s">
        <v>10378</v>
      </c>
      <c r="M1326" s="0" t="s">
        <v>10379</v>
      </c>
      <c r="N1326" s="0" t="s">
        <v>10380</v>
      </c>
      <c r="S1326" s="0" t="s">
        <v>10381</v>
      </c>
      <c r="U1326" s="0" t="s">
        <v>10382</v>
      </c>
      <c r="V1326" s="0" t="s">
        <v>79</v>
      </c>
      <c r="W1326" s="0" t="s">
        <v>79</v>
      </c>
      <c r="X1326" s="0" t="s">
        <v>79</v>
      </c>
      <c r="AC1326" s="0" t="s">
        <v>9832</v>
      </c>
      <c r="AO1326" s="0" t="n">
        <v>4</v>
      </c>
    </row>
    <row r="1327" customFormat="false" ht="218.65" hidden="false" customHeight="false" outlineLevel="0" collapsed="false">
      <c r="A1327" s="0" t="s">
        <v>10383</v>
      </c>
      <c r="B1327" s="0" t="s">
        <v>10384</v>
      </c>
      <c r="C1327" s="0" t="s">
        <v>264</v>
      </c>
      <c r="D1327" s="3" t="s">
        <v>10385</v>
      </c>
      <c r="E1327" s="2" t="n">
        <v>45680.3968428935</v>
      </c>
      <c r="F1327" s="2" t="n">
        <v>45881.3521388773</v>
      </c>
      <c r="G1327" s="0" t="s">
        <v>106</v>
      </c>
      <c r="I1327" s="0" t="s">
        <v>79</v>
      </c>
      <c r="K1327" s="0" t="n">
        <v>2</v>
      </c>
      <c r="L1327" s="0" t="s">
        <v>10386</v>
      </c>
      <c r="M1327" s="0" t="s">
        <v>10387</v>
      </c>
      <c r="N1327" s="0" t="s">
        <v>10388</v>
      </c>
      <c r="S1327" s="0" t="s">
        <v>10389</v>
      </c>
      <c r="U1327" s="0" t="s">
        <v>10066</v>
      </c>
      <c r="W1327" s="0" t="s">
        <v>79</v>
      </c>
      <c r="Y1327" s="0" t="s">
        <v>83</v>
      </c>
      <c r="AC1327" s="0" t="s">
        <v>9832</v>
      </c>
      <c r="AD1327" s="0" t="s">
        <v>10390</v>
      </c>
      <c r="AE1327" s="0" t="s">
        <v>79</v>
      </c>
      <c r="AO1327" s="0" t="n">
        <v>13</v>
      </c>
      <c r="AP1327" s="0" t="n">
        <v>0</v>
      </c>
      <c r="AQ1327" s="0" t="s">
        <v>79</v>
      </c>
      <c r="AS1327" s="4" t="str">
        <f aca="false">IF(ISBLANK(AG1327),"",AG1327/86400000 + DATE(1970,1,1))</f>
        <v/>
      </c>
    </row>
    <row r="1328" customFormat="false" ht="161.4" hidden="false" customHeight="false" outlineLevel="0" collapsed="false">
      <c r="A1328" s="0" t="s">
        <v>10391</v>
      </c>
      <c r="B1328" s="0" t="s">
        <v>10392</v>
      </c>
      <c r="C1328" s="0" t="s">
        <v>264</v>
      </c>
      <c r="D1328" s="3" t="s">
        <v>10393</v>
      </c>
      <c r="E1328" s="2" t="n">
        <v>45678.6232080787</v>
      </c>
      <c r="F1328" s="2" t="n">
        <v>45881.3323579282</v>
      </c>
      <c r="G1328" s="0" t="s">
        <v>106</v>
      </c>
      <c r="I1328" s="0" t="s">
        <v>79</v>
      </c>
      <c r="K1328" s="0" t="n">
        <v>2</v>
      </c>
      <c r="L1328" s="0" t="s">
        <v>10394</v>
      </c>
      <c r="M1328" s="0" t="s">
        <v>10395</v>
      </c>
      <c r="N1328" s="0" t="s">
        <v>10396</v>
      </c>
      <c r="S1328" s="0" t="s">
        <v>10397</v>
      </c>
      <c r="U1328" s="0" t="s">
        <v>10398</v>
      </c>
      <c r="W1328" s="0" t="s">
        <v>79</v>
      </c>
      <c r="Y1328" s="0" t="s">
        <v>83</v>
      </c>
      <c r="AC1328" s="0" t="s">
        <v>9832</v>
      </c>
      <c r="AD1328" s="0" t="s">
        <v>10399</v>
      </c>
      <c r="AE1328" s="0" t="s">
        <v>79</v>
      </c>
      <c r="AJ1328" s="0" t="s">
        <v>6329</v>
      </c>
      <c r="AK1328" s="0" t="s">
        <v>5366</v>
      </c>
      <c r="AM1328" s="0" t="s">
        <v>10400</v>
      </c>
      <c r="AO1328" s="0" t="n">
        <v>13</v>
      </c>
      <c r="AP1328" s="0" t="n">
        <v>0</v>
      </c>
      <c r="AQ1328" s="0" t="s">
        <v>79</v>
      </c>
      <c r="AS1328" s="4" t="str">
        <f aca="false">IF(ISBLANK(AG1328),"",AG1328/86400000 + DATE(1970,1,1))</f>
        <v/>
      </c>
    </row>
    <row r="1329" customFormat="false" ht="298.75" hidden="true" customHeight="false" outlineLevel="0" collapsed="false">
      <c r="A1329" s="0" t="s">
        <v>10401</v>
      </c>
      <c r="B1329" s="0" t="s">
        <v>10402</v>
      </c>
      <c r="C1329" s="0" t="s">
        <v>54</v>
      </c>
      <c r="D1329" s="3" t="s">
        <v>10403</v>
      </c>
      <c r="E1329" s="2" t="n">
        <v>45678.5527922917</v>
      </c>
      <c r="F1329" s="2" t="n">
        <v>45729.646731331</v>
      </c>
      <c r="G1329" s="0" t="s">
        <v>130</v>
      </c>
      <c r="K1329" s="0" t="n">
        <v>1</v>
      </c>
      <c r="L1329" s="0" t="s">
        <v>10404</v>
      </c>
      <c r="M1329" s="0" t="s">
        <v>10405</v>
      </c>
      <c r="N1329" s="0" t="s">
        <v>10406</v>
      </c>
      <c r="S1329" s="0" t="s">
        <v>10407</v>
      </c>
      <c r="U1329" s="0" t="s">
        <v>10408</v>
      </c>
      <c r="W1329" s="0" t="s">
        <v>79</v>
      </c>
      <c r="AB1329" s="0" t="s">
        <v>136</v>
      </c>
      <c r="AC1329" s="0" t="s">
        <v>9832</v>
      </c>
      <c r="AF1329" s="0" t="s">
        <v>9708</v>
      </c>
      <c r="AO1329" s="0" t="n">
        <v>4</v>
      </c>
    </row>
    <row r="1330" customFormat="false" ht="424.65" hidden="false" customHeight="false" outlineLevel="0" collapsed="false">
      <c r="A1330" s="0" t="s">
        <v>10409</v>
      </c>
      <c r="B1330" s="0" t="s">
        <v>10410</v>
      </c>
      <c r="C1330" s="0" t="s">
        <v>264</v>
      </c>
      <c r="D1330" s="3" t="s">
        <v>10411</v>
      </c>
      <c r="E1330" s="2" t="n">
        <v>45678.5525650232</v>
      </c>
      <c r="F1330" s="2" t="n">
        <v>45834.4081489583</v>
      </c>
      <c r="G1330" s="0" t="s">
        <v>5050</v>
      </c>
      <c r="I1330" s="0" t="s">
        <v>79</v>
      </c>
      <c r="K1330" s="0" t="n">
        <v>1</v>
      </c>
      <c r="L1330" s="0" t="s">
        <v>10412</v>
      </c>
      <c r="M1330" s="0" t="s">
        <v>10413</v>
      </c>
      <c r="N1330" s="0" t="s">
        <v>10414</v>
      </c>
      <c r="S1330" s="0" t="s">
        <v>10415</v>
      </c>
      <c r="U1330" s="0" t="s">
        <v>10066</v>
      </c>
      <c r="W1330" s="0" t="s">
        <v>79</v>
      </c>
      <c r="Y1330" s="0" t="s">
        <v>83</v>
      </c>
      <c r="AB1330" s="0" t="s">
        <v>4490</v>
      </c>
      <c r="AC1330" s="0" t="s">
        <v>9250</v>
      </c>
      <c r="AD1330" s="0" t="s">
        <v>10416</v>
      </c>
      <c r="AE1330" s="0" t="s">
        <v>79</v>
      </c>
      <c r="AF1330" s="0" t="s">
        <v>9158</v>
      </c>
      <c r="AJ1330" s="0" t="s">
        <v>7083</v>
      </c>
      <c r="AK1330" s="0" t="s">
        <v>3857</v>
      </c>
      <c r="AM1330" s="0" t="s">
        <v>10417</v>
      </c>
      <c r="AO1330" s="0" t="n">
        <v>13</v>
      </c>
      <c r="AP1330" s="0" t="n">
        <v>1</v>
      </c>
      <c r="AS1330" s="4" t="str">
        <f aca="false">IF(ISBLANK(AG1330),"",AG1330/86400000 + DATE(1970,1,1))</f>
        <v/>
      </c>
    </row>
    <row r="1331" customFormat="false" ht="218.65" hidden="false" customHeight="false" outlineLevel="0" collapsed="false">
      <c r="A1331" s="0" t="s">
        <v>10418</v>
      </c>
      <c r="B1331" s="0" t="s">
        <v>10419</v>
      </c>
      <c r="C1331" s="0" t="s">
        <v>264</v>
      </c>
      <c r="D1331" s="3" t="s">
        <v>10420</v>
      </c>
      <c r="E1331" s="2" t="n">
        <v>45678.5518141435</v>
      </c>
      <c r="F1331" s="2" t="n">
        <v>45818.3440954051</v>
      </c>
      <c r="G1331" s="0" t="s">
        <v>106</v>
      </c>
      <c r="I1331" s="0" t="s">
        <v>79</v>
      </c>
      <c r="K1331" s="0" t="n">
        <v>2</v>
      </c>
      <c r="L1331" s="0" t="s">
        <v>10421</v>
      </c>
      <c r="M1331" s="0" t="s">
        <v>10422</v>
      </c>
      <c r="N1331" s="0" t="s">
        <v>10423</v>
      </c>
      <c r="S1331" s="0" t="s">
        <v>10424</v>
      </c>
      <c r="U1331" s="0" t="s">
        <v>10364</v>
      </c>
      <c r="V1331" s="0" t="s">
        <v>79</v>
      </c>
      <c r="W1331" s="0" t="s">
        <v>79</v>
      </c>
      <c r="X1331" s="0" t="s">
        <v>79</v>
      </c>
      <c r="Y1331" s="0" t="s">
        <v>83</v>
      </c>
      <c r="AB1331" s="0" t="s">
        <v>842</v>
      </c>
      <c r="AD1331" s="0" t="s">
        <v>10425</v>
      </c>
      <c r="AE1331" s="0" t="s">
        <v>79</v>
      </c>
      <c r="AF1331" s="0" t="s">
        <v>9813</v>
      </c>
      <c r="AO1331" s="0" t="n">
        <v>13</v>
      </c>
      <c r="AP1331" s="0" t="n">
        <v>0</v>
      </c>
      <c r="AQ1331" s="0" t="s">
        <v>79</v>
      </c>
      <c r="AS1331" s="4" t="str">
        <f aca="false">IF(ISBLANK(AG1331),"",AG1331/86400000 + DATE(1970,1,1))</f>
        <v/>
      </c>
    </row>
    <row r="1332" customFormat="false" ht="115.65" hidden="false" customHeight="false" outlineLevel="0" collapsed="false">
      <c r="A1332" s="0" t="s">
        <v>10426</v>
      </c>
      <c r="B1332" s="0" t="s">
        <v>10427</v>
      </c>
      <c r="C1332" s="0" t="s">
        <v>264</v>
      </c>
      <c r="D1332" s="3" t="s">
        <v>10428</v>
      </c>
      <c r="E1332" s="2" t="n">
        <v>45678.5515311574</v>
      </c>
      <c r="F1332" s="2" t="n">
        <v>45834.4043508912</v>
      </c>
      <c r="G1332" s="0" t="s">
        <v>5050</v>
      </c>
      <c r="I1332" s="0" t="s">
        <v>79</v>
      </c>
      <c r="K1332" s="0" t="n">
        <v>0</v>
      </c>
      <c r="L1332" s="0" t="s">
        <v>10429</v>
      </c>
      <c r="M1332" s="0" t="s">
        <v>10430</v>
      </c>
      <c r="N1332" s="0" t="s">
        <v>10431</v>
      </c>
      <c r="S1332" s="0" t="s">
        <v>10432</v>
      </c>
      <c r="U1332" s="0" t="s">
        <v>10398</v>
      </c>
      <c r="W1332" s="0" t="s">
        <v>79</v>
      </c>
      <c r="Y1332" s="0" t="s">
        <v>83</v>
      </c>
      <c r="AC1332" s="0" t="s">
        <v>9832</v>
      </c>
      <c r="AE1332" s="0" t="s">
        <v>79</v>
      </c>
      <c r="AM1332" s="0" t="s">
        <v>10433</v>
      </c>
      <c r="AO1332" s="0" t="n">
        <v>13</v>
      </c>
      <c r="AP1332" s="0" t="n">
        <v>0</v>
      </c>
      <c r="AS1332" s="4" t="str">
        <f aca="false">IF(ISBLANK(AG1332),"",AG1332/86400000 + DATE(1970,1,1))</f>
        <v/>
      </c>
    </row>
    <row r="1333" customFormat="false" ht="390.35" hidden="false" customHeight="false" outlineLevel="0" collapsed="false">
      <c r="A1333" s="0" t="s">
        <v>10434</v>
      </c>
      <c r="B1333" s="0" t="s">
        <v>10435</v>
      </c>
      <c r="C1333" s="0" t="s">
        <v>264</v>
      </c>
      <c r="D1333" s="3" t="s">
        <v>10436</v>
      </c>
      <c r="E1333" s="2" t="n">
        <v>45678.5512620718</v>
      </c>
      <c r="F1333" s="2" t="n">
        <v>45777.5595781134</v>
      </c>
      <c r="G1333" s="0" t="s">
        <v>63</v>
      </c>
      <c r="I1333" s="0" t="s">
        <v>79</v>
      </c>
      <c r="K1333" s="0" t="n">
        <v>1</v>
      </c>
      <c r="L1333" s="0" t="s">
        <v>10437</v>
      </c>
      <c r="M1333" s="0" t="s">
        <v>10438</v>
      </c>
      <c r="N1333" s="0" t="s">
        <v>10439</v>
      </c>
      <c r="S1333" s="0" t="s">
        <v>10440</v>
      </c>
      <c r="U1333" s="0" t="s">
        <v>10441</v>
      </c>
      <c r="V1333" s="0" t="s">
        <v>79</v>
      </c>
      <c r="W1333" s="0" t="s">
        <v>79</v>
      </c>
      <c r="X1333" s="0" t="s">
        <v>79</v>
      </c>
      <c r="Y1333" s="0" t="s">
        <v>83</v>
      </c>
      <c r="AB1333" s="0" t="s">
        <v>1079</v>
      </c>
      <c r="AD1333" s="0" t="s">
        <v>10442</v>
      </c>
      <c r="AE1333" s="0" t="s">
        <v>79</v>
      </c>
      <c r="AF1333" s="0" t="s">
        <v>10257</v>
      </c>
      <c r="AO1333" s="0" t="n">
        <v>13</v>
      </c>
      <c r="AP1333" s="0" t="n">
        <v>0</v>
      </c>
      <c r="AS1333" s="4" t="str">
        <f aca="false">IF(ISBLANK(AG1333),"",AG1333/86400000 + DATE(1970,1,1))</f>
        <v/>
      </c>
    </row>
    <row r="1334" customFormat="false" ht="207.2" hidden="true" customHeight="false" outlineLevel="0" collapsed="false">
      <c r="A1334" s="0" t="s">
        <v>10443</v>
      </c>
      <c r="B1334" s="0" t="s">
        <v>10444</v>
      </c>
      <c r="C1334" s="0" t="s">
        <v>54</v>
      </c>
      <c r="D1334" s="3" t="s">
        <v>10445</v>
      </c>
      <c r="E1334" s="2" t="n">
        <v>45678.5507105208</v>
      </c>
      <c r="F1334" s="2" t="n">
        <v>45814.4257833333</v>
      </c>
      <c r="G1334" s="0" t="s">
        <v>56</v>
      </c>
      <c r="I1334" s="0" t="s">
        <v>79</v>
      </c>
      <c r="K1334" s="0" t="n">
        <v>0</v>
      </c>
      <c r="L1334" s="0" t="s">
        <v>10446</v>
      </c>
      <c r="M1334" s="0" t="s">
        <v>10447</v>
      </c>
      <c r="N1334" s="0" t="s">
        <v>10448</v>
      </c>
      <c r="S1334" s="0" t="s">
        <v>10449</v>
      </c>
      <c r="U1334" s="0" t="s">
        <v>10450</v>
      </c>
      <c r="W1334" s="0" t="s">
        <v>79</v>
      </c>
      <c r="Y1334" s="0" t="s">
        <v>83</v>
      </c>
      <c r="AC1334" s="0" t="s">
        <v>8279</v>
      </c>
      <c r="AD1334" s="0" t="s">
        <v>10451</v>
      </c>
      <c r="AG1334" s="0" t="s">
        <v>7791</v>
      </c>
      <c r="AI1334" s="0" t="s">
        <v>641</v>
      </c>
      <c r="AM1334" s="0" t="s">
        <v>10452</v>
      </c>
      <c r="AO1334" s="0" t="n">
        <v>6</v>
      </c>
    </row>
    <row r="1335" customFormat="false" ht="401.8" hidden="false" customHeight="false" outlineLevel="0" collapsed="false">
      <c r="A1335" s="0" t="s">
        <v>10453</v>
      </c>
      <c r="B1335" s="0" t="s">
        <v>10454</v>
      </c>
      <c r="C1335" s="0" t="s">
        <v>264</v>
      </c>
      <c r="D1335" s="3" t="s">
        <v>10455</v>
      </c>
      <c r="E1335" s="2" t="n">
        <v>45678.5495658681</v>
      </c>
      <c r="F1335" s="2" t="n">
        <v>45876.4574158102</v>
      </c>
      <c r="G1335" s="0" t="s">
        <v>5050</v>
      </c>
      <c r="I1335" s="0" t="s">
        <v>79</v>
      </c>
      <c r="K1335" s="0" t="n">
        <v>1</v>
      </c>
      <c r="L1335" s="0" t="s">
        <v>10456</v>
      </c>
      <c r="M1335" s="0" t="s">
        <v>10457</v>
      </c>
      <c r="N1335" s="0" t="s">
        <v>10458</v>
      </c>
      <c r="S1335" s="0" t="s">
        <v>10459</v>
      </c>
      <c r="U1335" s="0" t="s">
        <v>10460</v>
      </c>
      <c r="V1335" s="0" t="s">
        <v>79</v>
      </c>
      <c r="W1335" s="0" t="s">
        <v>79</v>
      </c>
      <c r="X1335" s="0" t="s">
        <v>79</v>
      </c>
      <c r="Y1335" s="0" t="s">
        <v>83</v>
      </c>
      <c r="AB1335" s="0" t="s">
        <v>1527</v>
      </c>
      <c r="AE1335" s="0" t="s">
        <v>79</v>
      </c>
      <c r="AF1335" s="0" t="s">
        <v>6163</v>
      </c>
      <c r="AO1335" s="0" t="n">
        <v>13</v>
      </c>
      <c r="AP1335" s="0" t="n">
        <v>0</v>
      </c>
      <c r="AS1335" s="4" t="str">
        <f aca="false">IF(ISBLANK(AG1335),"",AG1335/86400000 + DATE(1970,1,1))</f>
        <v/>
      </c>
    </row>
    <row r="1336" customFormat="false" ht="161.4" hidden="true" customHeight="false" outlineLevel="0" collapsed="false">
      <c r="A1336" s="0" t="s">
        <v>10461</v>
      </c>
      <c r="B1336" s="0" t="s">
        <v>10462</v>
      </c>
      <c r="C1336" s="0" t="s">
        <v>54</v>
      </c>
      <c r="D1336" s="3" t="s">
        <v>10463</v>
      </c>
      <c r="E1336" s="2" t="n">
        <v>45678.5492696528</v>
      </c>
      <c r="F1336" s="2" t="n">
        <v>45789.4396033333</v>
      </c>
      <c r="G1336" s="0" t="s">
        <v>56</v>
      </c>
      <c r="I1336" s="0" t="s">
        <v>79</v>
      </c>
      <c r="K1336" s="0" t="n">
        <v>0</v>
      </c>
      <c r="L1336" s="0" t="s">
        <v>10464</v>
      </c>
      <c r="M1336" s="0" t="s">
        <v>10465</v>
      </c>
      <c r="N1336" s="0" t="s">
        <v>10466</v>
      </c>
      <c r="S1336" s="0" t="s">
        <v>10467</v>
      </c>
      <c r="U1336" s="0" t="s">
        <v>10468</v>
      </c>
      <c r="V1336" s="0" t="s">
        <v>79</v>
      </c>
      <c r="W1336" s="0" t="s">
        <v>79</v>
      </c>
      <c r="X1336" s="0" t="s">
        <v>79</v>
      </c>
      <c r="Y1336" s="0" t="s">
        <v>83</v>
      </c>
      <c r="AO1336" s="0" t="n">
        <v>6</v>
      </c>
    </row>
    <row r="1337" customFormat="false" ht="218.65" hidden="true" customHeight="false" outlineLevel="0" collapsed="false">
      <c r="A1337" s="0" t="s">
        <v>10469</v>
      </c>
      <c r="B1337" s="0" t="s">
        <v>10470</v>
      </c>
      <c r="C1337" s="0" t="s">
        <v>54</v>
      </c>
      <c r="D1337" s="3" t="s">
        <v>10471</v>
      </c>
      <c r="E1337" s="2" t="n">
        <v>45678.5486465162</v>
      </c>
      <c r="F1337" s="2" t="n">
        <v>45729.6469149537</v>
      </c>
      <c r="G1337" s="0" t="s">
        <v>3508</v>
      </c>
      <c r="K1337" s="0" t="n">
        <v>1</v>
      </c>
      <c r="L1337" s="0" t="s">
        <v>10470</v>
      </c>
      <c r="M1337" s="0" t="s">
        <v>10472</v>
      </c>
      <c r="N1337" s="0" t="s">
        <v>10473</v>
      </c>
      <c r="S1337" s="0" t="s">
        <v>10474</v>
      </c>
      <c r="U1337" s="0" t="s">
        <v>10468</v>
      </c>
      <c r="V1337" s="0" t="s">
        <v>79</v>
      </c>
      <c r="W1337" s="0" t="s">
        <v>79</v>
      </c>
      <c r="X1337" s="0" t="s">
        <v>79</v>
      </c>
      <c r="AB1337" s="0" t="s">
        <v>2852</v>
      </c>
      <c r="AC1337" s="0" t="s">
        <v>9832</v>
      </c>
      <c r="AF1337" s="0" t="s">
        <v>6822</v>
      </c>
      <c r="AO1337" s="0" t="n">
        <v>4</v>
      </c>
    </row>
    <row r="1338" customFormat="false" ht="321.65" hidden="false" customHeight="false" outlineLevel="0" collapsed="false">
      <c r="A1338" s="0" t="s">
        <v>10475</v>
      </c>
      <c r="B1338" s="0" t="s">
        <v>10476</v>
      </c>
      <c r="C1338" s="0" t="s">
        <v>264</v>
      </c>
      <c r="D1338" s="3" t="s">
        <v>10477</v>
      </c>
      <c r="E1338" s="2" t="n">
        <v>45678.5479109028</v>
      </c>
      <c r="F1338" s="2" t="n">
        <v>45834.4052780324</v>
      </c>
      <c r="G1338" s="0" t="s">
        <v>5050</v>
      </c>
      <c r="I1338" s="0" t="s">
        <v>79</v>
      </c>
      <c r="K1338" s="0" t="n">
        <v>0</v>
      </c>
      <c r="L1338" s="0" t="s">
        <v>10478</v>
      </c>
      <c r="M1338" s="0" t="s">
        <v>10479</v>
      </c>
      <c r="N1338" s="0" t="s">
        <v>10480</v>
      </c>
      <c r="U1338" s="0" t="s">
        <v>10450</v>
      </c>
      <c r="W1338" s="0" t="s">
        <v>79</v>
      </c>
      <c r="Y1338" s="0" t="s">
        <v>83</v>
      </c>
      <c r="AE1338" s="0" t="s">
        <v>79</v>
      </c>
      <c r="AO1338" s="0" t="n">
        <v>13</v>
      </c>
      <c r="AP1338" s="0" t="n">
        <v>0</v>
      </c>
      <c r="AS1338" s="4" t="str">
        <f aca="false">IF(ISBLANK(AG1338),"",AG1338/86400000 + DATE(1970,1,1))</f>
        <v/>
      </c>
    </row>
    <row r="1339" customFormat="false" ht="333.1" hidden="false" customHeight="false" outlineLevel="0" collapsed="false">
      <c r="A1339" s="0" t="s">
        <v>10481</v>
      </c>
      <c r="B1339" s="0" t="s">
        <v>10482</v>
      </c>
      <c r="C1339" s="0" t="s">
        <v>264</v>
      </c>
      <c r="D1339" s="3" t="s">
        <v>10483</v>
      </c>
      <c r="E1339" s="2" t="n">
        <v>45678.5476179051</v>
      </c>
      <c r="F1339" s="2" t="n">
        <v>45741.4404055093</v>
      </c>
      <c r="G1339" s="0" t="s">
        <v>56</v>
      </c>
      <c r="I1339" s="0" t="s">
        <v>79</v>
      </c>
      <c r="K1339" s="0" t="n">
        <v>0</v>
      </c>
      <c r="L1339" s="0" t="s">
        <v>10484</v>
      </c>
      <c r="M1339" s="0" t="s">
        <v>10485</v>
      </c>
      <c r="N1339" s="0" t="s">
        <v>10486</v>
      </c>
      <c r="S1339" s="0" t="s">
        <v>10487</v>
      </c>
      <c r="U1339" s="0" t="s">
        <v>10450</v>
      </c>
      <c r="W1339" s="0" t="s">
        <v>79</v>
      </c>
      <c r="Y1339" s="0" t="s">
        <v>83</v>
      </c>
      <c r="AE1339" s="0" t="s">
        <v>79</v>
      </c>
      <c r="AO1339" s="0" t="n">
        <v>13</v>
      </c>
      <c r="AP1339" s="0" t="n">
        <v>0</v>
      </c>
      <c r="AS1339" s="4" t="str">
        <f aca="false">IF(ISBLANK(AG1339),"",AG1339/86400000 + DATE(1970,1,1))</f>
        <v/>
      </c>
    </row>
    <row r="1340" customFormat="false" ht="218.65" hidden="false" customHeight="false" outlineLevel="0" collapsed="false">
      <c r="A1340" s="0" t="s">
        <v>10488</v>
      </c>
      <c r="B1340" s="0" t="s">
        <v>10489</v>
      </c>
      <c r="C1340" s="0" t="s">
        <v>264</v>
      </c>
      <c r="D1340" s="3" t="s">
        <v>10490</v>
      </c>
      <c r="E1340" s="2" t="n">
        <v>45678.5473159375</v>
      </c>
      <c r="F1340" s="2" t="n">
        <v>45881.3534407407</v>
      </c>
      <c r="G1340" s="0" t="s">
        <v>106</v>
      </c>
      <c r="I1340" s="0" t="s">
        <v>79</v>
      </c>
      <c r="K1340" s="0" t="n">
        <v>0</v>
      </c>
      <c r="L1340" s="0" t="s">
        <v>10491</v>
      </c>
      <c r="M1340" s="0" t="s">
        <v>10492</v>
      </c>
      <c r="N1340" s="0" t="s">
        <v>10493</v>
      </c>
      <c r="Q1340" s="0" t="s">
        <v>10494</v>
      </c>
      <c r="S1340" s="0" t="s">
        <v>10495</v>
      </c>
      <c r="U1340" s="0" t="s">
        <v>10496</v>
      </c>
      <c r="W1340" s="0" t="s">
        <v>79</v>
      </c>
      <c r="Y1340" s="0" t="s">
        <v>83</v>
      </c>
      <c r="AE1340" s="0" t="s">
        <v>79</v>
      </c>
      <c r="AJ1340" s="0" t="s">
        <v>3847</v>
      </c>
      <c r="AO1340" s="0" t="n">
        <v>13</v>
      </c>
      <c r="AP1340" s="0" t="n">
        <v>1</v>
      </c>
      <c r="AS1340" s="4" t="str">
        <f aca="false">IF(ISBLANK(AG1340),"",AG1340/86400000 + DATE(1970,1,1))</f>
        <v/>
      </c>
    </row>
    <row r="1341" customFormat="false" ht="150" hidden="false" customHeight="false" outlineLevel="0" collapsed="false">
      <c r="A1341" s="0" t="s">
        <v>10497</v>
      </c>
      <c r="B1341" s="0" t="s">
        <v>10498</v>
      </c>
      <c r="C1341" s="0" t="s">
        <v>264</v>
      </c>
      <c r="D1341" s="3" t="s">
        <v>10499</v>
      </c>
      <c r="E1341" s="2" t="n">
        <v>45678.5467524537</v>
      </c>
      <c r="F1341" s="2" t="n">
        <v>45834.4033870949</v>
      </c>
      <c r="G1341" s="0" t="s">
        <v>3508</v>
      </c>
      <c r="I1341" s="0" t="s">
        <v>79</v>
      </c>
      <c r="K1341" s="0" t="n">
        <v>0</v>
      </c>
      <c r="L1341" s="0" t="s">
        <v>10500</v>
      </c>
      <c r="M1341" s="0" t="s">
        <v>10501</v>
      </c>
      <c r="N1341" s="0" t="s">
        <v>10502</v>
      </c>
      <c r="S1341" s="0" t="s">
        <v>10503</v>
      </c>
      <c r="U1341" s="0" t="s">
        <v>10450</v>
      </c>
      <c r="W1341" s="0" t="s">
        <v>79</v>
      </c>
      <c r="Y1341" s="0" t="s">
        <v>83</v>
      </c>
      <c r="AE1341" s="0" t="s">
        <v>79</v>
      </c>
      <c r="AO1341" s="0" t="n">
        <v>13</v>
      </c>
      <c r="AP1341" s="0" t="n">
        <v>0</v>
      </c>
      <c r="AS1341" s="4" t="str">
        <f aca="false">IF(ISBLANK(AG1341),"",AG1341/86400000 + DATE(1970,1,1))</f>
        <v/>
      </c>
    </row>
    <row r="1342" customFormat="false" ht="424.65" hidden="false" customHeight="false" outlineLevel="0" collapsed="false">
      <c r="A1342" s="0" t="s">
        <v>10504</v>
      </c>
      <c r="B1342" s="0" t="s">
        <v>10505</v>
      </c>
      <c r="C1342" s="0" t="s">
        <v>264</v>
      </c>
      <c r="D1342" s="3" t="s">
        <v>10506</v>
      </c>
      <c r="E1342" s="2" t="n">
        <v>45678.5463998264</v>
      </c>
      <c r="F1342" s="2" t="n">
        <v>45881.3473001852</v>
      </c>
      <c r="G1342" s="0" t="s">
        <v>106</v>
      </c>
      <c r="I1342" s="0" t="s">
        <v>79</v>
      </c>
      <c r="K1342" s="0" t="n">
        <v>2</v>
      </c>
      <c r="L1342" s="0" t="s">
        <v>10507</v>
      </c>
      <c r="M1342" s="0" t="s">
        <v>10508</v>
      </c>
      <c r="N1342" s="0" t="s">
        <v>10509</v>
      </c>
      <c r="S1342" s="0" t="s">
        <v>10510</v>
      </c>
      <c r="U1342" s="0" t="s">
        <v>10511</v>
      </c>
      <c r="V1342" s="0" t="s">
        <v>79</v>
      </c>
      <c r="W1342" s="0" t="s">
        <v>79</v>
      </c>
      <c r="X1342" s="0" t="s">
        <v>79</v>
      </c>
      <c r="Y1342" s="0" t="s">
        <v>83</v>
      </c>
      <c r="AD1342" s="0" t="s">
        <v>10512</v>
      </c>
      <c r="AE1342" s="0" t="s">
        <v>79</v>
      </c>
      <c r="AO1342" s="0" t="n">
        <v>13</v>
      </c>
      <c r="AP1342" s="0" t="n">
        <v>0</v>
      </c>
      <c r="AQ1342" s="0" t="s">
        <v>79</v>
      </c>
      <c r="AS1342" s="4" t="str">
        <f aca="false">IF(ISBLANK(AG1342),"",AG1342/86400000 + DATE(1970,1,1))</f>
        <v/>
      </c>
    </row>
    <row r="1343" customFormat="false" ht="264.45" hidden="false" customHeight="false" outlineLevel="0" collapsed="false">
      <c r="A1343" s="0" t="s">
        <v>10513</v>
      </c>
      <c r="B1343" s="0" t="s">
        <v>10514</v>
      </c>
      <c r="C1343" s="0" t="s">
        <v>264</v>
      </c>
      <c r="D1343" s="3" t="s">
        <v>10515</v>
      </c>
      <c r="E1343" s="2" t="n">
        <v>45678.5451565046</v>
      </c>
      <c r="F1343" s="2" t="n">
        <v>45881.3530035417</v>
      </c>
      <c r="G1343" s="0" t="s">
        <v>106</v>
      </c>
      <c r="I1343" s="0" t="s">
        <v>79</v>
      </c>
      <c r="K1343" s="0" t="n">
        <v>0</v>
      </c>
      <c r="L1343" s="0" t="s">
        <v>10516</v>
      </c>
      <c r="M1343" s="0" t="s">
        <v>10517</v>
      </c>
      <c r="N1343" s="0" t="s">
        <v>10518</v>
      </c>
      <c r="Q1343" s="0" t="s">
        <v>10519</v>
      </c>
      <c r="S1343" s="0" t="s">
        <v>10520</v>
      </c>
      <c r="W1343" s="0" t="s">
        <v>79</v>
      </c>
      <c r="Y1343" s="0" t="s">
        <v>83</v>
      </c>
      <c r="AE1343" s="0" t="s">
        <v>79</v>
      </c>
      <c r="AO1343" s="0" t="n">
        <v>13</v>
      </c>
      <c r="AP1343" s="0" t="n">
        <v>0</v>
      </c>
      <c r="AQ1343" s="0" t="s">
        <v>79</v>
      </c>
      <c r="AS1343" s="4" t="str">
        <f aca="false">IF(ISBLANK(AG1343),"",AG1343/86400000 + DATE(1970,1,1))</f>
        <v/>
      </c>
    </row>
    <row r="1344" customFormat="false" ht="92.75" hidden="false" customHeight="false" outlineLevel="0" collapsed="false">
      <c r="A1344" s="0" t="s">
        <v>10521</v>
      </c>
      <c r="B1344" s="0" t="s">
        <v>10522</v>
      </c>
      <c r="C1344" s="0" t="s">
        <v>264</v>
      </c>
      <c r="D1344" s="3" t="s">
        <v>10523</v>
      </c>
      <c r="E1344" s="2" t="n">
        <v>45678.5429566551</v>
      </c>
      <c r="F1344" s="2" t="n">
        <v>45882.2762384838</v>
      </c>
      <c r="G1344" s="0" t="s">
        <v>63</v>
      </c>
      <c r="I1344" s="0" t="s">
        <v>79</v>
      </c>
      <c r="K1344" s="0" t="n">
        <v>0</v>
      </c>
      <c r="L1344" s="0" t="s">
        <v>10524</v>
      </c>
      <c r="M1344" s="0" t="s">
        <v>10525</v>
      </c>
      <c r="N1344" s="0" t="s">
        <v>10526</v>
      </c>
      <c r="S1344" s="0" t="s">
        <v>10527</v>
      </c>
      <c r="W1344" s="0" t="s">
        <v>79</v>
      </c>
      <c r="Y1344" s="0" t="s">
        <v>83</v>
      </c>
      <c r="AC1344" s="0" t="s">
        <v>9832</v>
      </c>
      <c r="AD1344" s="0" t="s">
        <v>10528</v>
      </c>
      <c r="AG1344" s="0" t="s">
        <v>890</v>
      </c>
      <c r="AH1344" s="0" t="s">
        <v>10529</v>
      </c>
      <c r="AI1344" s="0" t="s">
        <v>10530</v>
      </c>
      <c r="AJ1344" s="0" t="s">
        <v>69</v>
      </c>
      <c r="AK1344" s="0" t="s">
        <v>10531</v>
      </c>
      <c r="AL1344" s="0" t="s">
        <v>1308</v>
      </c>
      <c r="AO1344" s="0" t="n">
        <v>13</v>
      </c>
      <c r="AS1344" s="4" t="n">
        <f aca="false">IF(ISBLANK(AG1344),"",AG1344/86400000 + DATE(1970,1,1))</f>
        <v>45860.0833333333</v>
      </c>
    </row>
    <row r="1345" customFormat="false" ht="172.85" hidden="false" customHeight="false" outlineLevel="0" collapsed="false">
      <c r="A1345" s="0" t="s">
        <v>10532</v>
      </c>
      <c r="B1345" s="0" t="s">
        <v>10533</v>
      </c>
      <c r="C1345" s="0" t="s">
        <v>264</v>
      </c>
      <c r="D1345" s="3" t="s">
        <v>10534</v>
      </c>
      <c r="E1345" s="2" t="n">
        <v>45678.5407322917</v>
      </c>
      <c r="F1345" s="2" t="n">
        <v>45834.4052148148</v>
      </c>
      <c r="G1345" s="0" t="s">
        <v>63</v>
      </c>
      <c r="I1345" s="0" t="s">
        <v>79</v>
      </c>
      <c r="K1345" s="0" t="n">
        <v>0</v>
      </c>
      <c r="L1345" s="0" t="s">
        <v>10535</v>
      </c>
      <c r="M1345" s="0" t="s">
        <v>10536</v>
      </c>
      <c r="N1345" s="0" t="s">
        <v>10537</v>
      </c>
      <c r="Q1345" s="0" t="s">
        <v>10538</v>
      </c>
      <c r="S1345" s="0" t="s">
        <v>10539</v>
      </c>
      <c r="U1345" s="0" t="s">
        <v>10398</v>
      </c>
      <c r="W1345" s="0" t="s">
        <v>79</v>
      </c>
      <c r="Y1345" s="0" t="s">
        <v>83</v>
      </c>
      <c r="AE1345" s="0" t="s">
        <v>79</v>
      </c>
      <c r="AO1345" s="0" t="n">
        <v>13</v>
      </c>
      <c r="AP1345" s="0" t="n">
        <v>0</v>
      </c>
      <c r="AS1345" s="4" t="str">
        <f aca="false">IF(ISBLANK(AG1345),"",AG1345/86400000 + DATE(1970,1,1))</f>
        <v/>
      </c>
    </row>
    <row r="1346" customFormat="false" ht="275.9" hidden="true" customHeight="false" outlineLevel="0" collapsed="false">
      <c r="A1346" s="0" t="s">
        <v>10540</v>
      </c>
      <c r="B1346" s="0" t="s">
        <v>10541</v>
      </c>
      <c r="C1346" s="0" t="s">
        <v>54</v>
      </c>
      <c r="D1346" s="3" t="s">
        <v>10542</v>
      </c>
      <c r="E1346" s="2" t="n">
        <v>45678.5401503935</v>
      </c>
      <c r="F1346" s="2" t="n">
        <v>45838.3676891898</v>
      </c>
      <c r="G1346" s="0" t="s">
        <v>63</v>
      </c>
      <c r="I1346" s="0" t="s">
        <v>79</v>
      </c>
      <c r="K1346" s="0" t="n">
        <v>0</v>
      </c>
      <c r="L1346" s="0" t="s">
        <v>10543</v>
      </c>
      <c r="M1346" s="0" t="s">
        <v>10544</v>
      </c>
      <c r="N1346" s="0" t="s">
        <v>10545</v>
      </c>
      <c r="S1346" s="0" t="s">
        <v>10546</v>
      </c>
      <c r="U1346" s="0" t="s">
        <v>10547</v>
      </c>
      <c r="V1346" s="0" t="s">
        <v>79</v>
      </c>
      <c r="W1346" s="0" t="s">
        <v>79</v>
      </c>
      <c r="X1346" s="0" t="s">
        <v>79</v>
      </c>
      <c r="Y1346" s="0" t="s">
        <v>83</v>
      </c>
      <c r="AO1346" s="0" t="n">
        <v>6</v>
      </c>
      <c r="AP1346" s="0" t="n">
        <v>0</v>
      </c>
    </row>
    <row r="1347" customFormat="false" ht="275.9" hidden="false" customHeight="false" outlineLevel="0" collapsed="false">
      <c r="A1347" s="0" t="s">
        <v>10548</v>
      </c>
      <c r="B1347" s="0" t="s">
        <v>10549</v>
      </c>
      <c r="C1347" s="0" t="s">
        <v>264</v>
      </c>
      <c r="D1347" s="3" t="s">
        <v>10550</v>
      </c>
      <c r="E1347" s="2" t="n">
        <v>45678.5397490162</v>
      </c>
      <c r="F1347" s="2" t="n">
        <v>45834.4032082523</v>
      </c>
      <c r="G1347" s="0" t="s">
        <v>56</v>
      </c>
      <c r="I1347" s="0" t="s">
        <v>79</v>
      </c>
      <c r="K1347" s="0" t="n">
        <v>0</v>
      </c>
      <c r="L1347" s="0" t="s">
        <v>10551</v>
      </c>
      <c r="M1347" s="0" t="s">
        <v>10552</v>
      </c>
      <c r="N1347" s="0" t="s">
        <v>10553</v>
      </c>
      <c r="S1347" s="0" t="s">
        <v>10554</v>
      </c>
      <c r="U1347" s="0" t="s">
        <v>10555</v>
      </c>
      <c r="W1347" s="0" t="s">
        <v>79</v>
      </c>
      <c r="Y1347" s="0" t="s">
        <v>83</v>
      </c>
      <c r="AE1347" s="0" t="s">
        <v>79</v>
      </c>
      <c r="AO1347" s="0" t="n">
        <v>13</v>
      </c>
      <c r="AP1347" s="0" t="n">
        <v>0</v>
      </c>
      <c r="AS1347" s="4" t="str">
        <f aca="false">IF(ISBLANK(AG1347),"",AG1347/86400000 + DATE(1970,1,1))</f>
        <v/>
      </c>
    </row>
    <row r="1348" customFormat="false" ht="15" hidden="true" customHeight="false" outlineLevel="0" collapsed="false">
      <c r="A1348" s="0" t="s">
        <v>10556</v>
      </c>
      <c r="B1348" s="0" t="s">
        <v>10557</v>
      </c>
      <c r="C1348" s="0" t="s">
        <v>54</v>
      </c>
      <c r="D1348" s="0" t="s">
        <v>10558</v>
      </c>
      <c r="E1348" s="2" t="n">
        <v>45678.5393791782</v>
      </c>
      <c r="F1348" s="2" t="n">
        <v>45722.4505244444</v>
      </c>
      <c r="G1348" s="0" t="s">
        <v>5050</v>
      </c>
      <c r="K1348" s="0" t="n">
        <v>0</v>
      </c>
      <c r="L1348" s="0" t="s">
        <v>10559</v>
      </c>
      <c r="M1348" s="0" t="s">
        <v>10560</v>
      </c>
      <c r="N1348" s="0" t="s">
        <v>10561</v>
      </c>
      <c r="S1348" s="0" t="s">
        <v>10562</v>
      </c>
      <c r="U1348" s="0" t="s">
        <v>10066</v>
      </c>
      <c r="W1348" s="0" t="s">
        <v>79</v>
      </c>
      <c r="AC1348" s="0" t="s">
        <v>9598</v>
      </c>
      <c r="AO1348" s="0" t="n">
        <v>4</v>
      </c>
    </row>
    <row r="1349" customFormat="false" ht="275.9" hidden="false" customHeight="false" outlineLevel="0" collapsed="false">
      <c r="A1349" s="0" t="s">
        <v>10563</v>
      </c>
      <c r="B1349" s="0" t="s">
        <v>10564</v>
      </c>
      <c r="C1349" s="0" t="s">
        <v>264</v>
      </c>
      <c r="D1349" s="3" t="s">
        <v>10565</v>
      </c>
      <c r="E1349" s="2" t="n">
        <v>45678.5390717245</v>
      </c>
      <c r="F1349" s="2" t="n">
        <v>45834.3999499884</v>
      </c>
      <c r="G1349" s="0" t="s">
        <v>5050</v>
      </c>
      <c r="I1349" s="0" t="s">
        <v>79</v>
      </c>
      <c r="K1349" s="0" t="n">
        <v>0</v>
      </c>
      <c r="L1349" s="0" t="s">
        <v>10566</v>
      </c>
      <c r="M1349" s="0" t="s">
        <v>10567</v>
      </c>
      <c r="N1349" s="0" t="s">
        <v>10568</v>
      </c>
      <c r="S1349" s="0" t="s">
        <v>10569</v>
      </c>
      <c r="W1349" s="0" t="s">
        <v>79</v>
      </c>
      <c r="Y1349" s="0" t="s">
        <v>83</v>
      </c>
      <c r="AC1349" s="0" t="s">
        <v>9832</v>
      </c>
      <c r="AE1349" s="0" t="s">
        <v>79</v>
      </c>
      <c r="AM1349" s="0" t="s">
        <v>10570</v>
      </c>
      <c r="AO1349" s="0" t="n">
        <v>13</v>
      </c>
      <c r="AP1349" s="0" t="n">
        <v>0</v>
      </c>
      <c r="AS1349" s="4" t="str">
        <f aca="false">IF(ISBLANK(AG1349),"",AG1349/86400000 + DATE(1970,1,1))</f>
        <v/>
      </c>
    </row>
    <row r="1350" customFormat="false" ht="69.85" hidden="false" customHeight="false" outlineLevel="0" collapsed="false">
      <c r="A1350" s="0" t="s">
        <v>10571</v>
      </c>
      <c r="B1350" s="0" t="s">
        <v>10572</v>
      </c>
      <c r="C1350" s="0" t="s">
        <v>264</v>
      </c>
      <c r="D1350" s="3" t="s">
        <v>10573</v>
      </c>
      <c r="E1350" s="2" t="n">
        <v>45678.5386126505</v>
      </c>
      <c r="F1350" s="2" t="n">
        <v>45834.4011630903</v>
      </c>
      <c r="G1350" s="0" t="s">
        <v>63</v>
      </c>
      <c r="I1350" s="0" t="s">
        <v>79</v>
      </c>
      <c r="K1350" s="0" t="n">
        <v>0</v>
      </c>
      <c r="L1350" s="0" t="s">
        <v>10574</v>
      </c>
      <c r="M1350" s="0" t="s">
        <v>10575</v>
      </c>
      <c r="N1350" s="0" t="s">
        <v>10576</v>
      </c>
      <c r="Q1350" s="0" t="s">
        <v>10577</v>
      </c>
      <c r="S1350" s="0" t="s">
        <v>10578</v>
      </c>
      <c r="W1350" s="0" t="s">
        <v>79</v>
      </c>
      <c r="Y1350" s="0" t="s">
        <v>83</v>
      </c>
      <c r="AD1350" s="0" t="s">
        <v>10579</v>
      </c>
      <c r="AE1350" s="0" t="s">
        <v>79</v>
      </c>
      <c r="AO1350" s="0" t="n">
        <v>13</v>
      </c>
      <c r="AP1350" s="0" t="n">
        <v>0</v>
      </c>
      <c r="AQ1350" s="0" t="s">
        <v>79</v>
      </c>
      <c r="AS1350" s="4" t="str">
        <f aca="false">IF(ISBLANK(AG1350),"",AG1350/86400000 + DATE(1970,1,1))</f>
        <v/>
      </c>
    </row>
    <row r="1351" customFormat="false" ht="344.55" hidden="false" customHeight="false" outlineLevel="0" collapsed="false">
      <c r="A1351" s="0" t="s">
        <v>10580</v>
      </c>
      <c r="B1351" s="0" t="s">
        <v>10581</v>
      </c>
      <c r="C1351" s="0" t="s">
        <v>264</v>
      </c>
      <c r="D1351" s="3" t="s">
        <v>10582</v>
      </c>
      <c r="E1351" s="2" t="n">
        <v>45678.537740625</v>
      </c>
      <c r="F1351" s="2" t="n">
        <v>45792.3891463657</v>
      </c>
      <c r="G1351" s="0" t="s">
        <v>63</v>
      </c>
      <c r="I1351" s="0" t="s">
        <v>79</v>
      </c>
      <c r="K1351" s="0" t="n">
        <v>0</v>
      </c>
      <c r="L1351" s="0" t="s">
        <v>10583</v>
      </c>
      <c r="M1351" s="0" t="s">
        <v>10584</v>
      </c>
      <c r="N1351" s="0" t="s">
        <v>10585</v>
      </c>
      <c r="Q1351" s="0" t="s">
        <v>10586</v>
      </c>
      <c r="S1351" s="0" t="s">
        <v>10587</v>
      </c>
      <c r="U1351" s="0" t="s">
        <v>10588</v>
      </c>
      <c r="W1351" s="0" t="s">
        <v>79</v>
      </c>
      <c r="Y1351" s="0" t="s">
        <v>83</v>
      </c>
      <c r="AE1351" s="0" t="s">
        <v>79</v>
      </c>
      <c r="AO1351" s="0" t="n">
        <v>13</v>
      </c>
      <c r="AP1351" s="0" t="n">
        <v>0</v>
      </c>
      <c r="AQ1351" s="0" t="s">
        <v>79</v>
      </c>
      <c r="AS1351" s="4" t="str">
        <f aca="false">IF(ISBLANK(AG1351),"",AG1351/86400000 + DATE(1970,1,1))</f>
        <v/>
      </c>
    </row>
    <row r="1352" customFormat="false" ht="172.85" hidden="true" customHeight="false" outlineLevel="0" collapsed="false">
      <c r="A1352" s="0" t="s">
        <v>10589</v>
      </c>
      <c r="B1352" s="0" t="s">
        <v>10590</v>
      </c>
      <c r="C1352" s="0" t="s">
        <v>54</v>
      </c>
      <c r="D1352" s="3" t="s">
        <v>10591</v>
      </c>
      <c r="E1352" s="2" t="n">
        <v>45678.5371863542</v>
      </c>
      <c r="F1352" s="2" t="n">
        <v>45856.0834672338</v>
      </c>
      <c r="G1352" s="0" t="s">
        <v>56</v>
      </c>
      <c r="I1352" s="0" t="s">
        <v>79</v>
      </c>
      <c r="K1352" s="0" t="n">
        <v>0</v>
      </c>
      <c r="L1352" s="0" t="s">
        <v>10592</v>
      </c>
      <c r="M1352" s="0" t="s">
        <v>10593</v>
      </c>
      <c r="N1352" s="0" t="s">
        <v>10594</v>
      </c>
      <c r="S1352" s="0" t="s">
        <v>10595</v>
      </c>
      <c r="U1352" s="0" t="s">
        <v>10382</v>
      </c>
      <c r="V1352" s="0" t="s">
        <v>79</v>
      </c>
      <c r="W1352" s="0" t="s">
        <v>79</v>
      </c>
      <c r="X1352" s="0" t="s">
        <v>79</v>
      </c>
      <c r="Y1352" s="0" t="s">
        <v>83</v>
      </c>
      <c r="AC1352" s="0" t="s">
        <v>9832</v>
      </c>
      <c r="AG1352" s="0" t="s">
        <v>406</v>
      </c>
      <c r="AH1352" s="0" t="s">
        <v>10596</v>
      </c>
      <c r="AI1352" s="0" t="s">
        <v>10597</v>
      </c>
      <c r="AO1352" s="0" t="n">
        <v>6</v>
      </c>
    </row>
    <row r="1353" customFormat="false" ht="230.1" hidden="false" customHeight="false" outlineLevel="0" collapsed="false">
      <c r="A1353" s="0" t="s">
        <v>10598</v>
      </c>
      <c r="B1353" s="0" t="s">
        <v>10599</v>
      </c>
      <c r="C1353" s="0" t="s">
        <v>264</v>
      </c>
      <c r="D1353" s="3" t="s">
        <v>10600</v>
      </c>
      <c r="E1353" s="2" t="n">
        <v>45678.5341909375</v>
      </c>
      <c r="F1353" s="2" t="n">
        <v>45834.4047356482</v>
      </c>
      <c r="G1353" s="0" t="s">
        <v>63</v>
      </c>
      <c r="I1353" s="0" t="s">
        <v>79</v>
      </c>
      <c r="K1353" s="0" t="n">
        <v>1</v>
      </c>
      <c r="L1353" s="0" t="s">
        <v>10601</v>
      </c>
      <c r="M1353" s="0" t="s">
        <v>10602</v>
      </c>
      <c r="N1353" s="0" t="s">
        <v>10603</v>
      </c>
      <c r="Q1353" s="0" t="s">
        <v>10604</v>
      </c>
      <c r="S1353" s="0" t="s">
        <v>10605</v>
      </c>
      <c r="U1353" s="0" t="s">
        <v>10460</v>
      </c>
      <c r="V1353" s="0" t="s">
        <v>79</v>
      </c>
      <c r="W1353" s="0" t="s">
        <v>79</v>
      </c>
      <c r="X1353" s="0" t="s">
        <v>79</v>
      </c>
      <c r="Y1353" s="0" t="s">
        <v>83</v>
      </c>
      <c r="AB1353" s="0" t="s">
        <v>582</v>
      </c>
      <c r="AD1353" s="0" t="s">
        <v>10606</v>
      </c>
      <c r="AE1353" s="0" t="s">
        <v>79</v>
      </c>
      <c r="AF1353" s="0" t="s">
        <v>8134</v>
      </c>
      <c r="AO1353" s="0" t="n">
        <v>13</v>
      </c>
      <c r="AP1353" s="0" t="n">
        <v>0</v>
      </c>
      <c r="AS1353" s="4" t="str">
        <f aca="false">IF(ISBLANK(AG1353),"",AG1353/86400000 + DATE(1970,1,1))</f>
        <v/>
      </c>
    </row>
    <row r="1354" customFormat="false" ht="104.2" hidden="true" customHeight="false" outlineLevel="0" collapsed="false">
      <c r="A1354" s="0" t="s">
        <v>10607</v>
      </c>
      <c r="B1354" s="0" t="s">
        <v>10608</v>
      </c>
      <c r="C1354" s="0" t="s">
        <v>54</v>
      </c>
      <c r="D1354" s="3" t="s">
        <v>10609</v>
      </c>
      <c r="E1354" s="2" t="n">
        <v>45678.5331359491</v>
      </c>
      <c r="F1354" s="2" t="n">
        <v>45849.3498318171</v>
      </c>
      <c r="G1354" s="0" t="s">
        <v>106</v>
      </c>
      <c r="I1354" s="0" t="s">
        <v>79</v>
      </c>
      <c r="K1354" s="0" t="n">
        <v>0</v>
      </c>
      <c r="L1354" s="0" t="s">
        <v>10610</v>
      </c>
      <c r="M1354" s="0" t="s">
        <v>10611</v>
      </c>
      <c r="N1354" s="0" t="s">
        <v>10612</v>
      </c>
      <c r="S1354" s="0" t="s">
        <v>10613</v>
      </c>
      <c r="U1354" s="0" t="s">
        <v>10555</v>
      </c>
      <c r="W1354" s="0" t="s">
        <v>79</v>
      </c>
      <c r="Y1354" s="0" t="s">
        <v>83</v>
      </c>
      <c r="AC1354" s="0" t="s">
        <v>9598</v>
      </c>
      <c r="AE1354" s="0" t="s">
        <v>79</v>
      </c>
      <c r="AG1354" s="0" t="s">
        <v>8459</v>
      </c>
      <c r="AI1354" s="0" t="s">
        <v>2030</v>
      </c>
      <c r="AM1354" s="0" t="s">
        <v>10614</v>
      </c>
      <c r="AO1354" s="0" t="n">
        <v>6</v>
      </c>
    </row>
    <row r="1355" customFormat="false" ht="150" hidden="false" customHeight="false" outlineLevel="0" collapsed="false">
      <c r="A1355" s="0" t="s">
        <v>10615</v>
      </c>
      <c r="B1355" s="0" t="s">
        <v>10616</v>
      </c>
      <c r="C1355" s="0" t="s">
        <v>264</v>
      </c>
      <c r="D1355" s="3" t="s">
        <v>10617</v>
      </c>
      <c r="E1355" s="2" t="n">
        <v>45678.531803588</v>
      </c>
      <c r="F1355" s="2" t="n">
        <v>45793.2723820718</v>
      </c>
      <c r="G1355" s="0" t="s">
        <v>3508</v>
      </c>
      <c r="I1355" s="0" t="s">
        <v>79</v>
      </c>
      <c r="K1355" s="0" t="n">
        <v>0</v>
      </c>
      <c r="L1355" s="0" t="s">
        <v>10618</v>
      </c>
      <c r="M1355" s="0" t="s">
        <v>10619</v>
      </c>
      <c r="N1355" s="0" t="s">
        <v>10620</v>
      </c>
      <c r="S1355" s="0" t="s">
        <v>10621</v>
      </c>
      <c r="U1355" s="0" t="s">
        <v>10547</v>
      </c>
      <c r="V1355" s="0" t="s">
        <v>79</v>
      </c>
      <c r="W1355" s="0" t="s">
        <v>79</v>
      </c>
      <c r="X1355" s="0" t="s">
        <v>79</v>
      </c>
      <c r="Y1355" s="0" t="s">
        <v>83</v>
      </c>
      <c r="AE1355" s="0" t="s">
        <v>79</v>
      </c>
      <c r="AO1355" s="0" t="n">
        <v>13</v>
      </c>
      <c r="AP1355" s="0" t="n">
        <v>0</v>
      </c>
      <c r="AS1355" s="4" t="str">
        <f aca="false">IF(ISBLANK(AG1355),"",AG1355/86400000 + DATE(1970,1,1))</f>
        <v/>
      </c>
    </row>
    <row r="1356" customFormat="false" ht="253" hidden="false" customHeight="false" outlineLevel="0" collapsed="false">
      <c r="A1356" s="0" t="s">
        <v>10622</v>
      </c>
      <c r="B1356" s="0" t="s">
        <v>10623</v>
      </c>
      <c r="C1356" s="0" t="s">
        <v>264</v>
      </c>
      <c r="D1356" s="3" t="s">
        <v>10624</v>
      </c>
      <c r="E1356" s="2" t="n">
        <v>45678.5205291898</v>
      </c>
      <c r="F1356" s="2" t="n">
        <v>45834.4021334607</v>
      </c>
      <c r="G1356" s="0" t="s">
        <v>63</v>
      </c>
      <c r="I1356" s="0" t="s">
        <v>79</v>
      </c>
      <c r="K1356" s="0" t="n">
        <v>0</v>
      </c>
      <c r="L1356" s="0" t="s">
        <v>10625</v>
      </c>
      <c r="M1356" s="0" t="s">
        <v>10626</v>
      </c>
      <c r="N1356" s="0" t="s">
        <v>10627</v>
      </c>
      <c r="S1356" s="0" t="s">
        <v>10628</v>
      </c>
      <c r="U1356" s="0" t="s">
        <v>10555</v>
      </c>
      <c r="V1356" s="0" t="s">
        <v>79</v>
      </c>
      <c r="W1356" s="0" t="s">
        <v>79</v>
      </c>
      <c r="X1356" s="0" t="s">
        <v>79</v>
      </c>
      <c r="Y1356" s="0" t="s">
        <v>83</v>
      </c>
      <c r="AD1356" s="0" t="s">
        <v>10629</v>
      </c>
      <c r="AE1356" s="0" t="s">
        <v>79</v>
      </c>
      <c r="AO1356" s="0" t="n">
        <v>13</v>
      </c>
      <c r="AP1356" s="0" t="n">
        <v>0</v>
      </c>
      <c r="AS1356" s="4" t="str">
        <f aca="false">IF(ISBLANK(AG1356),"",AG1356/86400000 + DATE(1970,1,1))</f>
        <v/>
      </c>
    </row>
    <row r="1357" customFormat="false" ht="184.3" hidden="false" customHeight="false" outlineLevel="0" collapsed="false">
      <c r="A1357" s="0" t="s">
        <v>10630</v>
      </c>
      <c r="B1357" s="0" t="s">
        <v>10631</v>
      </c>
      <c r="C1357" s="0" t="s">
        <v>264</v>
      </c>
      <c r="D1357" s="3" t="s">
        <v>10632</v>
      </c>
      <c r="E1357" s="2" t="n">
        <v>45678.5165684491</v>
      </c>
      <c r="F1357" s="2" t="n">
        <v>45765.2534746296</v>
      </c>
      <c r="G1357" s="0" t="s">
        <v>56</v>
      </c>
      <c r="K1357" s="0" t="n">
        <v>0</v>
      </c>
      <c r="L1357" s="0" t="s">
        <v>10633</v>
      </c>
      <c r="M1357" s="0" t="s">
        <v>10634</v>
      </c>
      <c r="N1357" s="0" t="s">
        <v>10635</v>
      </c>
      <c r="S1357" s="0" t="s">
        <v>10636</v>
      </c>
      <c r="U1357" s="0" t="s">
        <v>10588</v>
      </c>
      <c r="W1357" s="0" t="s">
        <v>79</v>
      </c>
      <c r="AE1357" s="0" t="s">
        <v>79</v>
      </c>
      <c r="AO1357" s="0" t="n">
        <v>13</v>
      </c>
      <c r="AP1357" s="0" t="n">
        <v>0</v>
      </c>
      <c r="AQ1357" s="0" t="s">
        <v>79</v>
      </c>
      <c r="AS1357" s="4" t="str">
        <f aca="false">IF(ISBLANK(AG1357),"",AG1357/86400000 + DATE(1970,1,1))</f>
        <v/>
      </c>
    </row>
    <row r="1358" customFormat="false" ht="92.75" hidden="false" customHeight="false" outlineLevel="0" collapsed="false">
      <c r="A1358" s="0" t="s">
        <v>10637</v>
      </c>
      <c r="B1358" s="0" t="s">
        <v>10638</v>
      </c>
      <c r="C1358" s="0" t="s">
        <v>264</v>
      </c>
      <c r="D1358" s="3" t="s">
        <v>10639</v>
      </c>
      <c r="E1358" s="2" t="n">
        <v>45678.5141980093</v>
      </c>
      <c r="F1358" s="2" t="n">
        <v>45881.3197382755</v>
      </c>
      <c r="G1358" s="0" t="s">
        <v>106</v>
      </c>
      <c r="I1358" s="0" t="s">
        <v>79</v>
      </c>
      <c r="K1358" s="0" t="n">
        <v>1</v>
      </c>
      <c r="L1358" s="0" t="s">
        <v>10640</v>
      </c>
      <c r="M1358" s="0" t="s">
        <v>10641</v>
      </c>
      <c r="N1358" s="0" t="s">
        <v>10642</v>
      </c>
      <c r="S1358" s="0" t="s">
        <v>10643</v>
      </c>
      <c r="U1358" s="0" t="s">
        <v>10644</v>
      </c>
      <c r="V1358" s="0" t="s">
        <v>79</v>
      </c>
      <c r="W1358" s="0" t="s">
        <v>79</v>
      </c>
      <c r="X1358" s="0" t="s">
        <v>79</v>
      </c>
      <c r="Y1358" s="0" t="s">
        <v>83</v>
      </c>
      <c r="AB1358" s="0" t="s">
        <v>4490</v>
      </c>
      <c r="AC1358" s="0" t="s">
        <v>6575</v>
      </c>
      <c r="AE1358" s="0" t="s">
        <v>79</v>
      </c>
      <c r="AF1358" s="0" t="s">
        <v>9158</v>
      </c>
      <c r="AG1358" s="0" t="s">
        <v>6465</v>
      </c>
      <c r="AH1358" s="0" t="s">
        <v>10645</v>
      </c>
      <c r="AI1358" s="0" t="s">
        <v>85</v>
      </c>
      <c r="AJ1358" s="0" t="s">
        <v>5147</v>
      </c>
      <c r="AK1358" s="0" t="s">
        <v>2588</v>
      </c>
      <c r="AL1358" s="0" t="s">
        <v>999</v>
      </c>
      <c r="AO1358" s="0" t="n">
        <v>13</v>
      </c>
      <c r="AP1358" s="0" t="n">
        <v>0</v>
      </c>
      <c r="AQ1358" s="0" t="s">
        <v>79</v>
      </c>
      <c r="AS1358" s="4" t="n">
        <f aca="false">IF(ISBLANK(AG1358),"",AG1358/86400000 + DATE(1970,1,1))</f>
        <v>45784.0833333333</v>
      </c>
    </row>
    <row r="1359" customFormat="false" ht="298.75" hidden="false" customHeight="false" outlineLevel="0" collapsed="false">
      <c r="A1359" s="0" t="s">
        <v>10646</v>
      </c>
      <c r="B1359" s="0" t="s">
        <v>10647</v>
      </c>
      <c r="C1359" s="0" t="s">
        <v>264</v>
      </c>
      <c r="D1359" s="3" t="s">
        <v>10648</v>
      </c>
      <c r="E1359" s="2" t="n">
        <v>45678.5119980208</v>
      </c>
      <c r="F1359" s="2" t="n">
        <v>45798.6522393056</v>
      </c>
      <c r="G1359" s="0" t="s">
        <v>10649</v>
      </c>
      <c r="I1359" s="0" t="s">
        <v>79</v>
      </c>
      <c r="K1359" s="0" t="n">
        <v>0</v>
      </c>
      <c r="L1359" s="0" t="s">
        <v>10650</v>
      </c>
      <c r="M1359" s="0" t="s">
        <v>10651</v>
      </c>
      <c r="N1359" s="0" t="s">
        <v>10652</v>
      </c>
      <c r="S1359" s="0" t="s">
        <v>10653</v>
      </c>
      <c r="U1359" s="0" t="s">
        <v>10468</v>
      </c>
      <c r="V1359" s="0" t="s">
        <v>79</v>
      </c>
      <c r="W1359" s="0" t="s">
        <v>79</v>
      </c>
      <c r="X1359" s="0" t="s">
        <v>79</v>
      </c>
      <c r="Y1359" s="0" t="s">
        <v>83</v>
      </c>
      <c r="AC1359" s="0" t="s">
        <v>9832</v>
      </c>
      <c r="AD1359" s="0" t="s">
        <v>10654</v>
      </c>
      <c r="AE1359" s="0" t="s">
        <v>79</v>
      </c>
      <c r="AO1359" s="0" t="n">
        <v>13</v>
      </c>
      <c r="AP1359" s="0" t="n">
        <v>0</v>
      </c>
      <c r="AS1359" s="4" t="str">
        <f aca="false">IF(ISBLANK(AG1359),"",AG1359/86400000 + DATE(1970,1,1))</f>
        <v/>
      </c>
    </row>
    <row r="1360" customFormat="false" ht="516.25" hidden="true" customHeight="false" outlineLevel="0" collapsed="false">
      <c r="A1360" s="0" t="s">
        <v>10655</v>
      </c>
      <c r="B1360" s="0" t="s">
        <v>10656</v>
      </c>
      <c r="C1360" s="0" t="s">
        <v>54</v>
      </c>
      <c r="D1360" s="3" t="s">
        <v>10657</v>
      </c>
      <c r="E1360" s="2" t="n">
        <v>45678.509919294</v>
      </c>
      <c r="F1360" s="2" t="n">
        <v>45729.648309919</v>
      </c>
      <c r="G1360" s="0" t="s">
        <v>3508</v>
      </c>
      <c r="K1360" s="0" t="n">
        <v>1</v>
      </c>
      <c r="L1360" s="0" t="s">
        <v>10658</v>
      </c>
      <c r="M1360" s="0" t="s">
        <v>10659</v>
      </c>
      <c r="N1360" s="0" t="s">
        <v>10660</v>
      </c>
      <c r="S1360" s="0" t="s">
        <v>10661</v>
      </c>
      <c r="U1360" s="0" t="s">
        <v>10644</v>
      </c>
      <c r="V1360" s="0" t="s">
        <v>79</v>
      </c>
      <c r="W1360" s="0" t="s">
        <v>79</v>
      </c>
      <c r="X1360" s="0" t="s">
        <v>79</v>
      </c>
      <c r="AB1360" s="0" t="s">
        <v>1079</v>
      </c>
      <c r="AC1360" s="0" t="s">
        <v>9832</v>
      </c>
      <c r="AF1360" s="0" t="s">
        <v>10257</v>
      </c>
      <c r="AO1360" s="0" t="n">
        <v>4</v>
      </c>
    </row>
    <row r="1361" customFormat="false" ht="58.4" hidden="false" customHeight="false" outlineLevel="0" collapsed="false">
      <c r="A1361" s="0" t="s">
        <v>10662</v>
      </c>
      <c r="B1361" s="0" t="s">
        <v>10663</v>
      </c>
      <c r="C1361" s="0" t="s">
        <v>264</v>
      </c>
      <c r="D1361" s="3" t="s">
        <v>10664</v>
      </c>
      <c r="E1361" s="2" t="n">
        <v>45678.5037442477</v>
      </c>
      <c r="F1361" s="2" t="n">
        <v>45834.4050461574</v>
      </c>
      <c r="G1361" s="0" t="s">
        <v>63</v>
      </c>
      <c r="I1361" s="0" t="s">
        <v>79</v>
      </c>
      <c r="K1361" s="0" t="n">
        <v>0</v>
      </c>
      <c r="L1361" s="0" t="s">
        <v>10665</v>
      </c>
      <c r="M1361" s="0" t="s">
        <v>10666</v>
      </c>
      <c r="N1361" s="0" t="s">
        <v>10667</v>
      </c>
      <c r="S1361" s="0" t="s">
        <v>10668</v>
      </c>
      <c r="W1361" s="0" t="s">
        <v>79</v>
      </c>
      <c r="Y1361" s="0" t="s">
        <v>83</v>
      </c>
      <c r="AC1361" s="0" t="s">
        <v>9832</v>
      </c>
      <c r="AD1361" s="0" t="s">
        <v>10669</v>
      </c>
      <c r="AE1361" s="0" t="s">
        <v>79</v>
      </c>
      <c r="AM1361" s="0" t="s">
        <v>10670</v>
      </c>
      <c r="AO1361" s="0" t="n">
        <v>13</v>
      </c>
      <c r="AP1361" s="0" t="n">
        <v>0</v>
      </c>
      <c r="AS1361" s="4" t="str">
        <f aca="false">IF(ISBLANK(AG1361),"",AG1361/86400000 + DATE(1970,1,1))</f>
        <v/>
      </c>
    </row>
    <row r="1362" customFormat="false" ht="298.75" hidden="false" customHeight="false" outlineLevel="0" collapsed="false">
      <c r="A1362" s="0" t="s">
        <v>10671</v>
      </c>
      <c r="B1362" s="0" t="s">
        <v>10672</v>
      </c>
      <c r="C1362" s="0" t="s">
        <v>264</v>
      </c>
      <c r="D1362" s="3" t="s">
        <v>10673</v>
      </c>
      <c r="E1362" s="2" t="n">
        <v>45678.4931065278</v>
      </c>
      <c r="F1362" s="2" t="n">
        <v>45834.420802037</v>
      </c>
      <c r="G1362" s="0" t="s">
        <v>5050</v>
      </c>
      <c r="I1362" s="0" t="s">
        <v>79</v>
      </c>
      <c r="K1362" s="0" t="n">
        <v>0</v>
      </c>
      <c r="L1362" s="0" t="s">
        <v>10674</v>
      </c>
      <c r="M1362" s="0" t="s">
        <v>10675</v>
      </c>
      <c r="N1362" s="0" t="s">
        <v>10676</v>
      </c>
      <c r="S1362" s="0" t="s">
        <v>10677</v>
      </c>
      <c r="W1362" s="0" t="s">
        <v>79</v>
      </c>
      <c r="Y1362" s="0" t="s">
        <v>83</v>
      </c>
      <c r="AC1362" s="0" t="s">
        <v>9796</v>
      </c>
      <c r="AD1362" s="0" t="s">
        <v>10678</v>
      </c>
      <c r="AE1362" s="0" t="s">
        <v>79</v>
      </c>
      <c r="AM1362" s="0" t="s">
        <v>10679</v>
      </c>
      <c r="AO1362" s="0" t="n">
        <v>13</v>
      </c>
      <c r="AP1362" s="0" t="n">
        <v>0</v>
      </c>
      <c r="AS1362" s="4" t="str">
        <f aca="false">IF(ISBLANK(AG1362),"",AG1362/86400000 + DATE(1970,1,1))</f>
        <v/>
      </c>
    </row>
    <row r="1363" customFormat="false" ht="218.65" hidden="false" customHeight="false" outlineLevel="0" collapsed="false">
      <c r="A1363" s="0" t="s">
        <v>10680</v>
      </c>
      <c r="B1363" s="0" t="s">
        <v>10681</v>
      </c>
      <c r="C1363" s="0" t="s">
        <v>264</v>
      </c>
      <c r="D1363" s="3" t="s">
        <v>10682</v>
      </c>
      <c r="E1363" s="2" t="n">
        <v>45678.4764228125</v>
      </c>
      <c r="F1363" s="2" t="n">
        <v>45747.4072879051</v>
      </c>
      <c r="G1363" s="0" t="s">
        <v>56</v>
      </c>
      <c r="I1363" s="0" t="s">
        <v>79</v>
      </c>
      <c r="K1363" s="0" t="n">
        <v>0</v>
      </c>
      <c r="L1363" s="0" t="s">
        <v>10683</v>
      </c>
      <c r="M1363" s="0" t="s">
        <v>10684</v>
      </c>
      <c r="N1363" s="0" t="s">
        <v>10685</v>
      </c>
      <c r="Q1363" s="0" t="s">
        <v>10686</v>
      </c>
      <c r="S1363" s="0" t="s">
        <v>10687</v>
      </c>
      <c r="U1363" s="0" t="s">
        <v>10364</v>
      </c>
      <c r="V1363" s="0" t="s">
        <v>79</v>
      </c>
      <c r="W1363" s="0" t="s">
        <v>79</v>
      </c>
      <c r="X1363" s="0" t="s">
        <v>79</v>
      </c>
      <c r="Y1363" s="0" t="s">
        <v>83</v>
      </c>
      <c r="AE1363" s="0" t="s">
        <v>79</v>
      </c>
      <c r="AO1363" s="0" t="n">
        <v>13</v>
      </c>
      <c r="AP1363" s="0" t="n">
        <v>0</v>
      </c>
      <c r="AS1363" s="4" t="str">
        <f aca="false">IF(ISBLANK(AG1363),"",AG1363/86400000 + DATE(1970,1,1))</f>
        <v/>
      </c>
    </row>
    <row r="1364" customFormat="false" ht="207.2" hidden="false" customHeight="false" outlineLevel="0" collapsed="false">
      <c r="A1364" s="0" t="s">
        <v>10688</v>
      </c>
      <c r="B1364" s="0" t="s">
        <v>10689</v>
      </c>
      <c r="C1364" s="0" t="s">
        <v>264</v>
      </c>
      <c r="D1364" s="3" t="s">
        <v>10690</v>
      </c>
      <c r="E1364" s="2" t="n">
        <v>45678.4680294676</v>
      </c>
      <c r="F1364" s="2" t="n">
        <v>45747.4070778935</v>
      </c>
      <c r="G1364" s="0" t="s">
        <v>63</v>
      </c>
      <c r="I1364" s="0" t="s">
        <v>79</v>
      </c>
      <c r="K1364" s="0" t="n">
        <v>0</v>
      </c>
      <c r="L1364" s="0" t="s">
        <v>10691</v>
      </c>
      <c r="M1364" s="0" t="s">
        <v>10692</v>
      </c>
      <c r="N1364" s="0" t="s">
        <v>10693</v>
      </c>
      <c r="Q1364" s="0" t="s">
        <v>10694</v>
      </c>
      <c r="S1364" s="0" t="s">
        <v>10695</v>
      </c>
      <c r="U1364" s="0" t="s">
        <v>10696</v>
      </c>
      <c r="V1364" s="0" t="s">
        <v>79</v>
      </c>
      <c r="W1364" s="0" t="s">
        <v>79</v>
      </c>
      <c r="X1364" s="0" t="s">
        <v>79</v>
      </c>
      <c r="Y1364" s="0" t="s">
        <v>83</v>
      </c>
      <c r="AE1364" s="0" t="s">
        <v>79</v>
      </c>
      <c r="AO1364" s="0" t="n">
        <v>13</v>
      </c>
      <c r="AP1364" s="0" t="n">
        <v>0</v>
      </c>
      <c r="AS1364" s="4" t="str">
        <f aca="false">IF(ISBLANK(AG1364),"",AG1364/86400000 + DATE(1970,1,1))</f>
        <v/>
      </c>
    </row>
    <row r="1365" customFormat="false" ht="138.55" hidden="false" customHeight="false" outlineLevel="0" collapsed="false">
      <c r="A1365" s="0" t="s">
        <v>10697</v>
      </c>
      <c r="B1365" s="0" t="s">
        <v>10698</v>
      </c>
      <c r="C1365" s="0" t="s">
        <v>264</v>
      </c>
      <c r="D1365" s="3" t="s">
        <v>10699</v>
      </c>
      <c r="E1365" s="2" t="n">
        <v>45678.4568462847</v>
      </c>
      <c r="F1365" s="2" t="n">
        <v>45881.3224751968</v>
      </c>
      <c r="G1365" s="0" t="s">
        <v>106</v>
      </c>
      <c r="I1365" s="0" t="s">
        <v>79</v>
      </c>
      <c r="K1365" s="0" t="n">
        <v>0</v>
      </c>
      <c r="L1365" s="0" t="s">
        <v>10700</v>
      </c>
      <c r="M1365" s="0" t="s">
        <v>10701</v>
      </c>
      <c r="N1365" s="0" t="s">
        <v>10702</v>
      </c>
      <c r="S1365" s="0" t="s">
        <v>10703</v>
      </c>
      <c r="W1365" s="0" t="s">
        <v>79</v>
      </c>
      <c r="Y1365" s="0" t="s">
        <v>83</v>
      </c>
      <c r="AC1365" s="0" t="s">
        <v>9832</v>
      </c>
      <c r="AE1365" s="0" t="s">
        <v>79</v>
      </c>
      <c r="AJ1365" s="0" t="s">
        <v>3159</v>
      </c>
      <c r="AK1365" s="0" t="s">
        <v>6481</v>
      </c>
      <c r="AM1365" s="0" t="s">
        <v>10704</v>
      </c>
      <c r="AO1365" s="0" t="n">
        <v>13</v>
      </c>
      <c r="AP1365" s="0" t="n">
        <v>1</v>
      </c>
      <c r="AQ1365" s="0" t="s">
        <v>79</v>
      </c>
      <c r="AS1365" s="4" t="str">
        <f aca="false">IF(ISBLANK(AG1365),"",AG1365/86400000 + DATE(1970,1,1))</f>
        <v/>
      </c>
    </row>
    <row r="1366" customFormat="false" ht="150" hidden="false" customHeight="false" outlineLevel="0" collapsed="false">
      <c r="A1366" s="0" t="s">
        <v>10705</v>
      </c>
      <c r="B1366" s="0" t="s">
        <v>10706</v>
      </c>
      <c r="C1366" s="0" t="s">
        <v>264</v>
      </c>
      <c r="D1366" s="3" t="s">
        <v>10707</v>
      </c>
      <c r="E1366" s="2" t="n">
        <v>45678.441281412</v>
      </c>
      <c r="F1366" s="2" t="n">
        <v>45869.5093970023</v>
      </c>
      <c r="G1366" s="0" t="s">
        <v>63</v>
      </c>
      <c r="I1366" s="0" t="s">
        <v>79</v>
      </c>
      <c r="K1366" s="0" t="n">
        <v>0</v>
      </c>
      <c r="L1366" s="0" t="s">
        <v>10708</v>
      </c>
      <c r="M1366" s="0" t="s">
        <v>10709</v>
      </c>
      <c r="N1366" s="0" t="s">
        <v>10710</v>
      </c>
      <c r="S1366" s="0" t="s">
        <v>10711</v>
      </c>
      <c r="U1366" s="0" t="s">
        <v>10398</v>
      </c>
      <c r="W1366" s="0" t="s">
        <v>79</v>
      </c>
      <c r="Y1366" s="0" t="s">
        <v>83</v>
      </c>
      <c r="AD1366" s="0" t="s">
        <v>10712</v>
      </c>
      <c r="AE1366" s="0" t="s">
        <v>79</v>
      </c>
      <c r="AJ1366" s="0" t="s">
        <v>6874</v>
      </c>
      <c r="AO1366" s="0" t="n">
        <v>13</v>
      </c>
      <c r="AP1366" s="0" t="n">
        <v>0</v>
      </c>
      <c r="AS1366" s="4" t="str">
        <f aca="false">IF(ISBLANK(AG1366),"",AG1366/86400000 + DATE(1970,1,1))</f>
        <v/>
      </c>
    </row>
    <row r="1367" customFormat="false" ht="275.9" hidden="false" customHeight="false" outlineLevel="0" collapsed="false">
      <c r="A1367" s="0" t="s">
        <v>10713</v>
      </c>
      <c r="B1367" s="0" t="s">
        <v>10714</v>
      </c>
      <c r="C1367" s="0" t="s">
        <v>264</v>
      </c>
      <c r="D1367" s="3" t="s">
        <v>10715</v>
      </c>
      <c r="E1367" s="2" t="n">
        <v>45678.4318023611</v>
      </c>
      <c r="F1367" s="2" t="n">
        <v>45819.5280157755</v>
      </c>
      <c r="G1367" s="0" t="s">
        <v>106</v>
      </c>
      <c r="I1367" s="0" t="s">
        <v>79</v>
      </c>
      <c r="K1367" s="0" t="n">
        <v>0</v>
      </c>
      <c r="L1367" s="0" t="s">
        <v>10716</v>
      </c>
      <c r="M1367" s="0" t="s">
        <v>10717</v>
      </c>
      <c r="N1367" s="0" t="s">
        <v>10718</v>
      </c>
      <c r="Q1367" s="0" t="s">
        <v>10719</v>
      </c>
      <c r="S1367" s="0" t="s">
        <v>10720</v>
      </c>
      <c r="W1367" s="0" t="s">
        <v>79</v>
      </c>
      <c r="Y1367" s="0" t="s">
        <v>83</v>
      </c>
      <c r="AE1367" s="0" t="s">
        <v>79</v>
      </c>
      <c r="AO1367" s="0" t="n">
        <v>13</v>
      </c>
      <c r="AP1367" s="0" t="n">
        <v>0</v>
      </c>
      <c r="AQ1367" s="0" t="s">
        <v>79</v>
      </c>
      <c r="AS1367" s="4" t="str">
        <f aca="false">IF(ISBLANK(AG1367),"",AG1367/86400000 + DATE(1970,1,1))</f>
        <v/>
      </c>
    </row>
    <row r="1368" customFormat="false" ht="230.1" hidden="false" customHeight="false" outlineLevel="0" collapsed="false">
      <c r="A1368" s="0" t="s">
        <v>10721</v>
      </c>
      <c r="B1368" s="0" t="s">
        <v>10722</v>
      </c>
      <c r="C1368" s="0" t="s">
        <v>264</v>
      </c>
      <c r="D1368" s="3" t="s">
        <v>10723</v>
      </c>
      <c r="E1368" s="2" t="n">
        <v>45678.4285558565</v>
      </c>
      <c r="F1368" s="2" t="n">
        <v>45831.4751039815</v>
      </c>
      <c r="G1368" s="0" t="s">
        <v>106</v>
      </c>
      <c r="I1368" s="0" t="s">
        <v>79</v>
      </c>
      <c r="K1368" s="0" t="n">
        <v>2</v>
      </c>
      <c r="L1368" s="0" t="s">
        <v>10724</v>
      </c>
      <c r="M1368" s="0" t="s">
        <v>10725</v>
      </c>
      <c r="N1368" s="0" t="s">
        <v>10726</v>
      </c>
      <c r="S1368" s="0" t="s">
        <v>10727</v>
      </c>
      <c r="U1368" s="0" t="s">
        <v>10511</v>
      </c>
      <c r="V1368" s="0" t="s">
        <v>79</v>
      </c>
      <c r="W1368" s="0" t="s">
        <v>79</v>
      </c>
      <c r="X1368" s="0" t="s">
        <v>79</v>
      </c>
      <c r="Y1368" s="0" t="s">
        <v>83</v>
      </c>
      <c r="AE1368" s="0" t="s">
        <v>79</v>
      </c>
      <c r="AO1368" s="0" t="n">
        <v>13</v>
      </c>
      <c r="AP1368" s="0" t="n">
        <v>0</v>
      </c>
      <c r="AQ1368" s="0" t="s">
        <v>79</v>
      </c>
      <c r="AS1368" s="4" t="str">
        <f aca="false">IF(ISBLANK(AG1368),"",AG1368/86400000 + DATE(1970,1,1))</f>
        <v/>
      </c>
    </row>
  </sheetData>
  <autoFilter ref="A1:AR1368">
    <filterColumn colId="2">
      <filters>
        <filter val="merchant"/>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161"/>
  <sheetViews>
    <sheetView showFormulas="false" showGridLines="true" showRowColHeaders="true" showZeros="true" rightToLeft="false" tabSelected="false" showOutlineSymbols="true" defaultGridColor="true" view="normal" topLeftCell="C1" colorId="64" zoomScale="110" zoomScaleNormal="110" zoomScalePageLayoutView="100" workbookViewId="0">
      <selection pane="topLeft" activeCell="I2" activeCellId="0" sqref="I2"/>
    </sheetView>
  </sheetViews>
  <sheetFormatPr defaultColWidth="11.53515625" defaultRowHeight="13.8" customHeight="true" zeroHeight="false" outlineLevelRow="0" outlineLevelCol="0"/>
  <cols>
    <col collapsed="false" customWidth="true" hidden="false" outlineLevel="0" max="1" min="1" style="4" width="25"/>
    <col collapsed="false" customWidth="true" hidden="false" outlineLevel="0" max="2" min="2" style="0" width="64.43"/>
    <col collapsed="false" customWidth="true" hidden="false" outlineLevel="0" max="3" min="3" style="0" width="13.14"/>
    <col collapsed="false" customWidth="true" hidden="false" outlineLevel="0" max="4" min="4" style="0" width="16.2"/>
    <col collapsed="false" customWidth="true" hidden="false" outlineLevel="0" max="6" min="6" style="0" width="27.68"/>
    <col collapsed="false" customWidth="true" hidden="false" outlineLevel="0" max="10" min="10" style="0" width="24.75"/>
    <col collapsed="false" customWidth="true" hidden="false" outlineLevel="0" max="11" min="11" style="0" width="22.32"/>
    <col collapsed="false" customWidth="true" hidden="false" outlineLevel="0" max="13" min="13" style="0" width="25"/>
    <col collapsed="false" customWidth="true" hidden="false" outlineLevel="0" max="14" min="14" style="0" width="26.28"/>
    <col collapsed="false" customWidth="true" hidden="false" outlineLevel="0" max="15" min="15" style="0" width="20.4"/>
  </cols>
  <sheetData>
    <row r="1" customFormat="false" ht="13.8" hidden="false" customHeight="false" outlineLevel="0" collapsed="false">
      <c r="A1" s="5" t="s">
        <v>10728</v>
      </c>
      <c r="B1" s="1" t="s">
        <v>1</v>
      </c>
      <c r="C1" s="1" t="s">
        <v>12</v>
      </c>
      <c r="D1" s="1" t="s">
        <v>13</v>
      </c>
      <c r="F1" s="1" t="s">
        <v>11</v>
      </c>
      <c r="G1" s="1" t="s">
        <v>18</v>
      </c>
      <c r="H1" s="6" t="s">
        <v>10729</v>
      </c>
      <c r="I1" s="7" t="s">
        <v>10730</v>
      </c>
      <c r="J1" s="8" t="s">
        <v>10731</v>
      </c>
      <c r="K1" s="9" t="s">
        <v>10731</v>
      </c>
      <c r="L1" s="10" t="s">
        <v>10732</v>
      </c>
      <c r="M1" s="11" t="s">
        <v>10733</v>
      </c>
      <c r="N1" s="11" t="s">
        <v>10734</v>
      </c>
      <c r="O1" s="11" t="s">
        <v>10735</v>
      </c>
    </row>
    <row r="2" customFormat="false" ht="13.8" hidden="false" customHeight="false" outlineLevel="0" collapsed="false">
      <c r="A2" s="4" t="n">
        <v>45877.0833333333</v>
      </c>
      <c r="B2" s="0" t="s">
        <v>263</v>
      </c>
      <c r="C2" s="0" t="s">
        <v>267</v>
      </c>
      <c r="D2" s="0" t="s">
        <v>268</v>
      </c>
      <c r="F2" s="0" t="s">
        <v>266</v>
      </c>
      <c r="G2" s="0" t="s">
        <v>269</v>
      </c>
      <c r="H2" s="0" t="str">
        <f aca="false">IFERROR(VLOOKUP(C2,Arkusz3!$P$2:$AA$5000,12,0),"")</f>
        <v>Brutto</v>
      </c>
      <c r="I2" s="0" t="str">
        <f aca="false">IFERROR(VLOOKUP(C2,Arkusz3!$P$2:$AB$5000,13,0),"")</f>
        <v>PLN</v>
      </c>
    </row>
    <row r="3" customFormat="false" ht="13.8" hidden="false" customHeight="false" outlineLevel="0" collapsed="false">
      <c r="A3" s="4" t="n">
        <v>45874.0833333333</v>
      </c>
      <c r="B3" s="0" t="s">
        <v>442</v>
      </c>
      <c r="C3" s="0" t="s">
        <v>445</v>
      </c>
      <c r="D3" s="0" t="s">
        <v>446</v>
      </c>
      <c r="F3" s="0" t="s">
        <v>444</v>
      </c>
      <c r="G3" s="0" t="s">
        <v>447</v>
      </c>
      <c r="H3" s="0" t="str">
        <f aca="false">IFERROR(VLOOKUP(C3,Arkusz3!$P$2:$AA$5000,12,0),"")</f>
        <v>Brutto</v>
      </c>
      <c r="I3" s="0" t="str">
        <f aca="false">IFERROR(VLOOKUP(C3,Arkusz3!$P$2:$AB$5000,13,0),"")</f>
        <v>PLN</v>
      </c>
    </row>
    <row r="4" customFormat="false" ht="13.8" hidden="false" customHeight="false" outlineLevel="0" collapsed="false">
      <c r="A4" s="4" t="n">
        <v>45869.0833333333</v>
      </c>
      <c r="B4" s="0" t="s">
        <v>633</v>
      </c>
      <c r="C4" s="0" t="s">
        <v>636</v>
      </c>
      <c r="D4" s="0" t="s">
        <v>637</v>
      </c>
      <c r="F4" s="0" t="s">
        <v>635</v>
      </c>
      <c r="G4" s="0" t="s">
        <v>638</v>
      </c>
      <c r="H4" s="0" t="str">
        <f aca="false">IFERROR(VLOOKUP(C4,Arkusz3!$P$2:$AA$5000,12,0),"")</f>
        <v>Brutto</v>
      </c>
      <c r="I4" s="0" t="str">
        <f aca="false">IFERROR(VLOOKUP(C4,Arkusz3!$P$2:$AB$5000,13,0),"")</f>
        <v>PLN</v>
      </c>
    </row>
    <row r="5" customFormat="false" ht="13.8" hidden="false" customHeight="false" outlineLevel="0" collapsed="false">
      <c r="A5" s="4" t="n">
        <v>45870.0833333333</v>
      </c>
      <c r="B5" s="0" t="s">
        <v>660</v>
      </c>
      <c r="C5" s="0" t="s">
        <v>663</v>
      </c>
      <c r="D5" s="0" t="s">
        <v>664</v>
      </c>
      <c r="F5" s="0" t="s">
        <v>662</v>
      </c>
      <c r="G5" s="0" t="s">
        <v>665</v>
      </c>
      <c r="H5" s="0" t="str">
        <f aca="false">IFERROR(VLOOKUP(C5,Arkusz3!$P$2:$AA$5000,12,0),"")</f>
        <v>Brutto</v>
      </c>
      <c r="I5" s="0" t="str">
        <f aca="false">IFERROR(VLOOKUP(C5,Arkusz3!$P$2:$AB$5000,13,0),"")</f>
        <v>PLN</v>
      </c>
    </row>
    <row r="6" customFormat="false" ht="13.8" hidden="false" customHeight="false" outlineLevel="0" collapsed="false">
      <c r="A6" s="4" t="n">
        <v>45868.0833333333</v>
      </c>
      <c r="B6" s="0" t="s">
        <v>732</v>
      </c>
      <c r="C6" s="0" t="s">
        <v>735</v>
      </c>
      <c r="D6" s="0" t="s">
        <v>736</v>
      </c>
      <c r="F6" s="0" t="s">
        <v>734</v>
      </c>
      <c r="G6" s="0" t="s">
        <v>737</v>
      </c>
      <c r="H6" s="0" t="str">
        <f aca="false">IFERROR(VLOOKUP(C6,Arkusz3!$P$2:$AA$5000,12,0),"")</f>
        <v>Brutto</v>
      </c>
      <c r="I6" s="0" t="str">
        <f aca="false">IFERROR(VLOOKUP(C6,Arkusz3!$P$2:$AB$5000,13,0),"")</f>
        <v>PLN</v>
      </c>
    </row>
    <row r="7" customFormat="false" ht="13.8" hidden="false" customHeight="false" outlineLevel="0" collapsed="false">
      <c r="B7" s="0" t="s">
        <v>749</v>
      </c>
      <c r="C7" s="0" t="s">
        <v>752</v>
      </c>
      <c r="D7" s="0" t="s">
        <v>753</v>
      </c>
      <c r="F7" s="0" t="s">
        <v>751</v>
      </c>
      <c r="G7" s="0" t="s">
        <v>754</v>
      </c>
      <c r="H7" s="0" t="n">
        <f aca="false">IFERROR(VLOOKUP(C7,Arkusz3!$P$2:$AA$5000,12,0),"")</f>
        <v>0</v>
      </c>
      <c r="I7" s="0" t="n">
        <f aca="false">IFERROR(VLOOKUP(C7,Arkusz3!$P$2:$AB$5000,13,0),"")</f>
        <v>0</v>
      </c>
    </row>
    <row r="8" customFormat="false" ht="13.8" hidden="false" customHeight="false" outlineLevel="0" collapsed="false">
      <c r="A8" s="4" t="n">
        <v>45867.0833333333</v>
      </c>
      <c r="B8" s="0" t="s">
        <v>794</v>
      </c>
      <c r="C8" s="0" t="s">
        <v>797</v>
      </c>
      <c r="D8" s="0" t="s">
        <v>798</v>
      </c>
      <c r="F8" s="0" t="s">
        <v>796</v>
      </c>
      <c r="G8" s="0" t="s">
        <v>127</v>
      </c>
      <c r="H8" s="0" t="n">
        <f aca="false">IFERROR(VLOOKUP(C8,Arkusz3!$P$2:$AA$5000,12,0),"")</f>
        <v>0</v>
      </c>
      <c r="I8" s="0" t="n">
        <f aca="false">IFERROR(VLOOKUP(C8,Arkusz3!$P$2:$AB$5000,13,0),"")</f>
        <v>0</v>
      </c>
    </row>
    <row r="9" customFormat="false" ht="13.8" hidden="false" customHeight="false" outlineLevel="0" collapsed="false">
      <c r="A9" s="4" t="n">
        <v>45867.0833333333</v>
      </c>
      <c r="B9" s="0" t="s">
        <v>844</v>
      </c>
      <c r="C9" s="0" t="s">
        <v>847</v>
      </c>
      <c r="D9" s="0" t="s">
        <v>848</v>
      </c>
      <c r="F9" s="0" t="s">
        <v>846</v>
      </c>
      <c r="G9" s="0" t="s">
        <v>849</v>
      </c>
      <c r="H9" s="0" t="n">
        <f aca="false">IFERROR(VLOOKUP(C9,Arkusz3!$P$2:$AA$5000,12,0),"")</f>
        <v>0</v>
      </c>
      <c r="I9" s="0" t="n">
        <f aca="false">IFERROR(VLOOKUP(C9,Arkusz3!$P$2:$AB$5000,13,0),"")</f>
        <v>0</v>
      </c>
    </row>
    <row r="10" customFormat="false" ht="13.8" hidden="false" customHeight="false" outlineLevel="0" collapsed="false">
      <c r="A10" s="4" t="n">
        <v>45867.0833333333</v>
      </c>
      <c r="B10" s="0" t="s">
        <v>853</v>
      </c>
      <c r="C10" s="0" t="s">
        <v>856</v>
      </c>
      <c r="D10" s="0" t="s">
        <v>857</v>
      </c>
      <c r="F10" s="0" t="s">
        <v>855</v>
      </c>
      <c r="G10" s="0" t="s">
        <v>858</v>
      </c>
      <c r="H10" s="0" t="n">
        <f aca="false">IFERROR(VLOOKUP(C10,Arkusz3!$P$2:$AA$5000,12,0),"")</f>
        <v>0</v>
      </c>
      <c r="I10" s="0" t="n">
        <f aca="false">IFERROR(VLOOKUP(C10,Arkusz3!$P$2:$AB$5000,13,0),"")</f>
        <v>0</v>
      </c>
    </row>
    <row r="11" customFormat="false" ht="13.8" hidden="false" customHeight="false" outlineLevel="0" collapsed="false">
      <c r="A11" s="4" t="n">
        <v>45868.0833333333</v>
      </c>
      <c r="B11" s="0" t="s">
        <v>864</v>
      </c>
      <c r="C11" s="0" t="s">
        <v>867</v>
      </c>
      <c r="D11" s="0" t="s">
        <v>868</v>
      </c>
      <c r="F11" s="0" t="s">
        <v>866</v>
      </c>
      <c r="G11" s="0" t="s">
        <v>869</v>
      </c>
      <c r="H11" s="0" t="n">
        <f aca="false">IFERROR(VLOOKUP(C11,Arkusz3!$P$2:$AA$5000,12,0),"")</f>
        <v>0</v>
      </c>
      <c r="I11" s="0" t="n">
        <f aca="false">IFERROR(VLOOKUP(C11,Arkusz3!$P$2:$AB$5000,13,0),"")</f>
        <v>0</v>
      </c>
    </row>
    <row r="12" customFormat="false" ht="13.8" hidden="false" customHeight="false" outlineLevel="0" collapsed="false">
      <c r="A12" s="4" t="n">
        <v>45870.0833333333</v>
      </c>
      <c r="B12" s="0" t="s">
        <v>873</v>
      </c>
      <c r="C12" s="0" t="s">
        <v>876</v>
      </c>
      <c r="D12" s="0" t="s">
        <v>877</v>
      </c>
      <c r="F12" s="0" t="s">
        <v>875</v>
      </c>
      <c r="G12" s="0" t="s">
        <v>878</v>
      </c>
      <c r="H12" s="0" t="str">
        <f aca="false">IFERROR(VLOOKUP(C12,Arkusz3!$P$2:$AA$5000,12,0),"")</f>
        <v>Brutto</v>
      </c>
      <c r="I12" s="0" t="str">
        <f aca="false">IFERROR(VLOOKUP(C12,Arkusz3!$P$2:$AB$5000,13,0),"")</f>
        <v>PLN</v>
      </c>
    </row>
    <row r="13" customFormat="false" ht="13.8" hidden="false" customHeight="false" outlineLevel="0" collapsed="false">
      <c r="A13" s="4" t="n">
        <v>45867.0833333333</v>
      </c>
      <c r="B13" s="0" t="s">
        <v>883</v>
      </c>
      <c r="C13" s="0" t="s">
        <v>886</v>
      </c>
      <c r="D13" s="0" t="s">
        <v>887</v>
      </c>
      <c r="F13" s="0" t="s">
        <v>885</v>
      </c>
      <c r="G13" s="0" t="s">
        <v>888</v>
      </c>
      <c r="H13" s="0" t="n">
        <f aca="false">IFERROR(VLOOKUP(C13,Arkusz3!$P$2:$AA$5000,12,0),"")</f>
        <v>0</v>
      </c>
      <c r="I13" s="0" t="n">
        <f aca="false">IFERROR(VLOOKUP(C13,Arkusz3!$P$2:$AB$5000,13,0),"")</f>
        <v>0</v>
      </c>
    </row>
    <row r="14" customFormat="false" ht="13.8" hidden="false" customHeight="false" outlineLevel="0" collapsed="false">
      <c r="A14" s="4" t="n">
        <v>45866.0833333333</v>
      </c>
      <c r="B14" s="0" t="s">
        <v>896</v>
      </c>
      <c r="C14" s="0" t="s">
        <v>899</v>
      </c>
      <c r="D14" s="0" t="s">
        <v>900</v>
      </c>
      <c r="F14" s="0" t="s">
        <v>898</v>
      </c>
      <c r="G14" s="0" t="s">
        <v>901</v>
      </c>
      <c r="H14" s="0" t="n">
        <f aca="false">IFERROR(VLOOKUP(C14,Arkusz3!$P$2:$AA$5000,12,0),"")</f>
        <v>0</v>
      </c>
      <c r="I14" s="0" t="n">
        <f aca="false">IFERROR(VLOOKUP(C14,Arkusz3!$P$2:$AB$5000,13,0),"")</f>
        <v>0</v>
      </c>
    </row>
    <row r="15" customFormat="false" ht="13.8" hidden="false" customHeight="false" outlineLevel="0" collapsed="false">
      <c r="A15" s="4" t="n">
        <v>45866.0833333333</v>
      </c>
      <c r="B15" s="0" t="s">
        <v>926</v>
      </c>
      <c r="C15" s="0" t="s">
        <v>929</v>
      </c>
      <c r="D15" s="0" t="s">
        <v>930</v>
      </c>
      <c r="F15" s="0" t="s">
        <v>928</v>
      </c>
      <c r="G15" s="0" t="s">
        <v>931</v>
      </c>
      <c r="H15" s="0" t="n">
        <f aca="false">IFERROR(VLOOKUP(C15,Arkusz3!$P$2:$AA$5000,12,0),"")</f>
        <v>0</v>
      </c>
      <c r="I15" s="0" t="n">
        <f aca="false">IFERROR(VLOOKUP(C15,Arkusz3!$P$2:$AB$5000,13,0),"")</f>
        <v>0</v>
      </c>
    </row>
    <row r="16" customFormat="false" ht="13.8" hidden="false" customHeight="false" outlineLevel="0" collapsed="false">
      <c r="A16" s="4" t="n">
        <v>45866.0833333333</v>
      </c>
      <c r="B16" s="0" t="s">
        <v>934</v>
      </c>
      <c r="C16" s="0" t="s">
        <v>937</v>
      </c>
      <c r="D16" s="0" t="s">
        <v>938</v>
      </c>
      <c r="F16" s="0" t="s">
        <v>936</v>
      </c>
      <c r="G16" s="0" t="s">
        <v>939</v>
      </c>
      <c r="H16" s="0" t="str">
        <f aca="false">IFERROR(VLOOKUP(C16,Arkusz3!$P$2:$AA$5000,12,0),"")</f>
        <v>Brutto</v>
      </c>
      <c r="I16" s="0" t="str">
        <f aca="false">IFERROR(VLOOKUP(C16,Arkusz3!$P$2:$AB$5000,13,0),"")</f>
        <v>PLN</v>
      </c>
    </row>
    <row r="17" customFormat="false" ht="13.8" hidden="false" customHeight="false" outlineLevel="0" collapsed="false">
      <c r="A17" s="4" t="n">
        <v>45866.0833333333</v>
      </c>
      <c r="B17" s="0" t="s">
        <v>950</v>
      </c>
      <c r="C17" s="0" t="s">
        <v>953</v>
      </c>
      <c r="D17" s="0" t="s">
        <v>954</v>
      </c>
      <c r="F17" s="0" t="s">
        <v>952</v>
      </c>
      <c r="G17" s="0" t="s">
        <v>955</v>
      </c>
      <c r="H17" s="0" t="str">
        <f aca="false">IFERROR(VLOOKUP(C17,Arkusz3!$P$2:$AA$5000,12,0),"")</f>
        <v>Brutto</v>
      </c>
      <c r="I17" s="0" t="str">
        <f aca="false">IFERROR(VLOOKUP(C17,Arkusz3!$P$2:$AB$5000,13,0),"")</f>
        <v>PLN</v>
      </c>
    </row>
    <row r="18" customFormat="false" ht="13.8" hidden="false" customHeight="false" outlineLevel="0" collapsed="false">
      <c r="B18" s="0" t="s">
        <v>984</v>
      </c>
      <c r="C18" s="0" t="s">
        <v>987</v>
      </c>
      <c r="D18" s="0" t="s">
        <v>988</v>
      </c>
      <c r="F18" s="0" t="s">
        <v>986</v>
      </c>
      <c r="G18" s="0" t="s">
        <v>989</v>
      </c>
      <c r="H18" s="0" t="n">
        <f aca="false">IFERROR(VLOOKUP(C18,Arkusz3!$P$2:$AA$5000,12,0),"")</f>
        <v>0</v>
      </c>
      <c r="I18" s="0" t="n">
        <f aca="false">IFERROR(VLOOKUP(C18,Arkusz3!$P$2:$AB$5000,13,0),"")</f>
        <v>0</v>
      </c>
    </row>
    <row r="19" customFormat="false" ht="13.8" hidden="false" customHeight="false" outlineLevel="0" collapsed="false">
      <c r="A19" s="4" t="n">
        <v>45863.0833333333</v>
      </c>
      <c r="B19" s="0" t="s">
        <v>991</v>
      </c>
      <c r="C19" s="0" t="s">
        <v>994</v>
      </c>
      <c r="D19" s="0" t="s">
        <v>995</v>
      </c>
      <c r="F19" s="0" t="s">
        <v>993</v>
      </c>
      <c r="G19" s="0" t="s">
        <v>996</v>
      </c>
      <c r="H19" s="0" t="n">
        <f aca="false">IFERROR(VLOOKUP(C19,Arkusz3!$P$2:$AA$5000,12,0),"")</f>
        <v>0</v>
      </c>
      <c r="I19" s="0" t="n">
        <f aca="false">IFERROR(VLOOKUP(C19,Arkusz3!$P$2:$AB$5000,13,0),"")</f>
        <v>0</v>
      </c>
    </row>
    <row r="20" customFormat="false" ht="13.8" hidden="false" customHeight="false" outlineLevel="0" collapsed="false">
      <c r="A20" s="4" t="n">
        <v>45862.0833333333</v>
      </c>
      <c r="B20" s="0" t="s">
        <v>1055</v>
      </c>
      <c r="C20" s="0" t="s">
        <v>1058</v>
      </c>
      <c r="D20" s="0" t="s">
        <v>1059</v>
      </c>
      <c r="F20" s="0" t="s">
        <v>1057</v>
      </c>
      <c r="G20" s="0" t="s">
        <v>1060</v>
      </c>
      <c r="H20" s="0" t="str">
        <f aca="false">IFERROR(VLOOKUP(C20,Arkusz3!$P$2:$AA$5000,12,0),"")</f>
        <v/>
      </c>
      <c r="I20" s="0" t="str">
        <f aca="false">IFERROR(VLOOKUP(C20,Arkusz3!$P$2:$AB$5000,13,0),"")</f>
        <v/>
      </c>
    </row>
    <row r="21" customFormat="false" ht="13.8" hidden="false" customHeight="false" outlineLevel="0" collapsed="false">
      <c r="A21" s="4" t="n">
        <v>45863.0833333333</v>
      </c>
      <c r="B21" s="0" t="s">
        <v>1064</v>
      </c>
      <c r="C21" s="0" t="s">
        <v>1067</v>
      </c>
      <c r="D21" s="0" t="s">
        <v>1068</v>
      </c>
      <c r="F21" s="0" t="s">
        <v>1066</v>
      </c>
      <c r="G21" s="0" t="s">
        <v>1069</v>
      </c>
      <c r="H21" s="0" t="str">
        <f aca="false">IFERROR(VLOOKUP(C21,Arkusz3!$P$2:$AA$5000,12,0),"")</f>
        <v>Brutto</v>
      </c>
      <c r="I21" s="0" t="str">
        <f aca="false">IFERROR(VLOOKUP(C21,Arkusz3!$P$2:$AB$5000,13,0),"")</f>
        <v>PLN</v>
      </c>
    </row>
    <row r="22" customFormat="false" ht="13.8" hidden="false" customHeight="false" outlineLevel="0" collapsed="false">
      <c r="B22" s="0" t="s">
        <v>1099</v>
      </c>
      <c r="C22" s="0" t="s">
        <v>1102</v>
      </c>
      <c r="D22" s="0" t="s">
        <v>1103</v>
      </c>
      <c r="F22" s="0" t="s">
        <v>1101</v>
      </c>
      <c r="G22" s="0" t="s">
        <v>1104</v>
      </c>
      <c r="H22" s="0" t="n">
        <f aca="false">IFERROR(VLOOKUP(C22,Arkusz3!$P$2:$AA$5000,12,0),"")</f>
        <v>0</v>
      </c>
      <c r="I22" s="0" t="n">
        <f aca="false">IFERROR(VLOOKUP(C22,Arkusz3!$P$2:$AB$5000,13,0),"")</f>
        <v>0</v>
      </c>
    </row>
    <row r="23" customFormat="false" ht="13.8" hidden="false" customHeight="false" outlineLevel="0" collapsed="false">
      <c r="A23" s="4" t="n">
        <v>45869.0833333333</v>
      </c>
      <c r="B23" s="0" t="s">
        <v>1108</v>
      </c>
      <c r="C23" s="0" t="s">
        <v>1111</v>
      </c>
      <c r="D23" s="0" t="s">
        <v>1112</v>
      </c>
      <c r="F23" s="0" t="s">
        <v>1110</v>
      </c>
      <c r="G23" s="0" t="s">
        <v>1113</v>
      </c>
      <c r="H23" s="0" t="n">
        <f aca="false">IFERROR(VLOOKUP(C23,Arkusz3!$P$2:$AA$5000,12,0),"")</f>
        <v>0</v>
      </c>
      <c r="I23" s="0" t="n">
        <f aca="false">IFERROR(VLOOKUP(C23,Arkusz3!$P$2:$AB$5000,13,0),"")</f>
        <v>0</v>
      </c>
    </row>
    <row r="24" customFormat="false" ht="13.8" hidden="false" customHeight="false" outlineLevel="0" collapsed="false">
      <c r="A24" s="4" t="n">
        <v>45866.0833333333</v>
      </c>
      <c r="B24" s="0" t="s">
        <v>1116</v>
      </c>
      <c r="C24" s="0" t="s">
        <v>1119</v>
      </c>
      <c r="D24" s="0" t="s">
        <v>1120</v>
      </c>
      <c r="F24" s="0" t="s">
        <v>1118</v>
      </c>
      <c r="G24" s="0" t="s">
        <v>1121</v>
      </c>
      <c r="H24" s="0" t="n">
        <f aca="false">IFERROR(VLOOKUP(C24,Arkusz3!$P$2:$AA$5000,12,0),"")</f>
        <v>0</v>
      </c>
      <c r="I24" s="0" t="n">
        <f aca="false">IFERROR(VLOOKUP(C24,Arkusz3!$P$2:$AB$5000,13,0),"")</f>
        <v>0</v>
      </c>
    </row>
    <row r="25" customFormat="false" ht="13.8" hidden="false" customHeight="false" outlineLevel="0" collapsed="false">
      <c r="A25" s="4" t="n">
        <v>45862.0833333333</v>
      </c>
      <c r="B25" s="0" t="s">
        <v>1156</v>
      </c>
      <c r="C25" s="0" t="s">
        <v>1159</v>
      </c>
      <c r="D25" s="0" t="s">
        <v>1160</v>
      </c>
      <c r="F25" s="0" t="s">
        <v>1158</v>
      </c>
      <c r="G25" s="0" t="s">
        <v>1161</v>
      </c>
      <c r="H25" s="0" t="str">
        <f aca="false">IFERROR(VLOOKUP(C25,Arkusz3!$P$2:$AA$5000,12,0),"")</f>
        <v>Brutto</v>
      </c>
      <c r="I25" s="0" t="str">
        <f aca="false">IFERROR(VLOOKUP(C25,Arkusz3!$P$2:$AB$5000,13,0),"")</f>
        <v>PLN</v>
      </c>
    </row>
    <row r="26" customFormat="false" ht="13.8" hidden="false" customHeight="false" outlineLevel="0" collapsed="false">
      <c r="A26" s="4" t="n">
        <v>45867.0833333333</v>
      </c>
      <c r="B26" s="0" t="s">
        <v>1171</v>
      </c>
      <c r="C26" s="0" t="s">
        <v>1174</v>
      </c>
      <c r="D26" s="0" t="s">
        <v>1175</v>
      </c>
      <c r="F26" s="0" t="s">
        <v>1173</v>
      </c>
      <c r="G26" s="0" t="s">
        <v>195</v>
      </c>
      <c r="H26" s="0" t="n">
        <f aca="false">IFERROR(VLOOKUP(C26,Arkusz3!$P$2:$AA$5000,12,0),"")</f>
        <v>0</v>
      </c>
      <c r="I26" s="0" t="n">
        <f aca="false">IFERROR(VLOOKUP(C26,Arkusz3!$P$2:$AB$5000,13,0),"")</f>
        <v>0</v>
      </c>
    </row>
    <row r="27" customFormat="false" ht="13.8" hidden="false" customHeight="false" outlineLevel="0" collapsed="false">
      <c r="A27" s="4" t="n">
        <v>45868.0833333333</v>
      </c>
      <c r="B27" s="0" t="s">
        <v>1195</v>
      </c>
      <c r="C27" s="0" t="s">
        <v>1198</v>
      </c>
      <c r="D27" s="0" t="s">
        <v>1199</v>
      </c>
      <c r="F27" s="0" t="s">
        <v>1197</v>
      </c>
      <c r="G27" s="0" t="s">
        <v>1200</v>
      </c>
      <c r="H27" s="0" t="str">
        <f aca="false">IFERROR(VLOOKUP(C27,Arkusz3!$P$2:$AA$5000,12,0),"")</f>
        <v>Brutto</v>
      </c>
      <c r="I27" s="0" t="str">
        <f aca="false">IFERROR(VLOOKUP(C27,Arkusz3!$P$2:$AB$5000,13,0),"")</f>
        <v>PLN</v>
      </c>
    </row>
    <row r="28" customFormat="false" ht="13.8" hidden="false" customHeight="false" outlineLevel="0" collapsed="false">
      <c r="A28" s="4" t="n">
        <v>45863.0833333333</v>
      </c>
      <c r="B28" s="0" t="s">
        <v>1212</v>
      </c>
      <c r="C28" s="0" t="s">
        <v>1215</v>
      </c>
      <c r="D28" s="0" t="s">
        <v>1216</v>
      </c>
      <c r="F28" s="0" t="s">
        <v>1214</v>
      </c>
      <c r="G28" s="0" t="s">
        <v>1217</v>
      </c>
      <c r="H28" s="0" t="n">
        <f aca="false">IFERROR(VLOOKUP(C28,Arkusz3!$P$2:$AA$5000,12,0),"")</f>
        <v>0</v>
      </c>
      <c r="I28" s="0" t="str">
        <f aca="false">IFERROR(VLOOKUP(C28,Arkusz3!$P$2:$AB$5000,13,0),"")</f>
        <v>PLN</v>
      </c>
    </row>
    <row r="29" customFormat="false" ht="13.8" hidden="false" customHeight="false" outlineLevel="0" collapsed="false">
      <c r="A29" s="4" t="n">
        <v>45861.0833333333</v>
      </c>
      <c r="B29" s="0" t="s">
        <v>1221</v>
      </c>
      <c r="C29" s="0" t="s">
        <v>1224</v>
      </c>
      <c r="D29" s="0" t="s">
        <v>1225</v>
      </c>
      <c r="F29" s="0" t="s">
        <v>1223</v>
      </c>
      <c r="G29" s="0" t="s">
        <v>1226</v>
      </c>
      <c r="H29" s="0" t="n">
        <f aca="false">IFERROR(VLOOKUP(C29,Arkusz3!$P$2:$AA$5000,12,0),"")</f>
        <v>0</v>
      </c>
      <c r="I29" s="0" t="str">
        <f aca="false">IFERROR(VLOOKUP(C29,Arkusz3!$P$2:$AB$5000,13,0),"")</f>
        <v>PLN</v>
      </c>
    </row>
    <row r="30" customFormat="false" ht="13.8" hidden="false" customHeight="false" outlineLevel="0" collapsed="false">
      <c r="A30" s="4" t="n">
        <v>45862.0833333333</v>
      </c>
      <c r="B30" s="0" t="s">
        <v>1236</v>
      </c>
      <c r="C30" s="0" t="s">
        <v>1239</v>
      </c>
      <c r="D30" s="0" t="s">
        <v>1240</v>
      </c>
      <c r="F30" s="0" t="s">
        <v>1238</v>
      </c>
      <c r="G30" s="0" t="s">
        <v>1241</v>
      </c>
      <c r="H30" s="0" t="str">
        <f aca="false">IFERROR(VLOOKUP(C30,Arkusz3!$P$2:$AA$5000,12,0),"")</f>
        <v>Brutto</v>
      </c>
      <c r="I30" s="0" t="str">
        <f aca="false">IFERROR(VLOOKUP(C30,Arkusz3!$P$2:$AB$5000,13,0),"")</f>
        <v>PLN</v>
      </c>
    </row>
    <row r="31" customFormat="false" ht="13.8" hidden="false" customHeight="false" outlineLevel="0" collapsed="false">
      <c r="A31" s="4" t="n">
        <v>45869.0833333333</v>
      </c>
      <c r="B31" s="0" t="s">
        <v>1244</v>
      </c>
      <c r="C31" s="0" t="s">
        <v>1247</v>
      </c>
      <c r="D31" s="0" t="s">
        <v>1248</v>
      </c>
      <c r="F31" s="0" t="s">
        <v>1246</v>
      </c>
      <c r="H31" s="0" t="str">
        <f aca="false">IFERROR(VLOOKUP(C31,Arkusz3!$P$2:$AA$5000,12,0),"")</f>
        <v>Brutto</v>
      </c>
      <c r="I31" s="0" t="str">
        <f aca="false">IFERROR(VLOOKUP(C31,Arkusz3!$P$2:$AB$5000,13,0),"")</f>
        <v>PLN</v>
      </c>
    </row>
    <row r="32" customFormat="false" ht="13.8" hidden="false" customHeight="false" outlineLevel="0" collapsed="false">
      <c r="A32" s="4" t="n">
        <v>45867.0833333333</v>
      </c>
      <c r="B32" s="0" t="s">
        <v>1267</v>
      </c>
      <c r="C32" s="0" t="s">
        <v>1270</v>
      </c>
      <c r="D32" s="0" t="s">
        <v>1271</v>
      </c>
      <c r="F32" s="0" t="s">
        <v>1269</v>
      </c>
      <c r="H32" s="0" t="n">
        <f aca="false">IFERROR(VLOOKUP(C32,Arkusz3!$P$2:$AA$5000,12,0),"")</f>
        <v>0</v>
      </c>
      <c r="I32" s="0" t="n">
        <f aca="false">IFERROR(VLOOKUP(C32,Arkusz3!$P$2:$AB$5000,13,0),"")</f>
        <v>0</v>
      </c>
    </row>
    <row r="33" customFormat="false" ht="13.8" hidden="false" customHeight="false" outlineLevel="0" collapsed="false">
      <c r="A33" s="4" t="n">
        <v>45863.0833333333</v>
      </c>
      <c r="B33" s="0" t="s">
        <v>1301</v>
      </c>
      <c r="C33" s="0" t="s">
        <v>1304</v>
      </c>
      <c r="D33" s="0" t="s">
        <v>1305</v>
      </c>
      <c r="F33" s="0" t="s">
        <v>1303</v>
      </c>
      <c r="G33" s="0" t="s">
        <v>1306</v>
      </c>
      <c r="H33" s="0" t="n">
        <f aca="false">IFERROR(VLOOKUP(C33,Arkusz3!$P$2:$AA$5000,12,0),"")</f>
        <v>0</v>
      </c>
      <c r="I33" s="0" t="n">
        <f aca="false">IFERROR(VLOOKUP(C33,Arkusz3!$P$2:$AB$5000,13,0),"")</f>
        <v>0</v>
      </c>
    </row>
    <row r="34" customFormat="false" ht="13.8" hidden="false" customHeight="false" outlineLevel="0" collapsed="false">
      <c r="A34" s="4" t="n">
        <v>45860.0833333333</v>
      </c>
      <c r="B34" s="0" t="s">
        <v>1337</v>
      </c>
      <c r="C34" s="0" t="s">
        <v>1340</v>
      </c>
      <c r="D34" s="0" t="s">
        <v>1341</v>
      </c>
      <c r="F34" s="0" t="s">
        <v>1339</v>
      </c>
      <c r="G34" s="0" t="s">
        <v>1342</v>
      </c>
      <c r="H34" s="0" t="n">
        <f aca="false">IFERROR(VLOOKUP(C34,Arkusz3!$P$2:$AA$5000,12,0),"")</f>
        <v>0</v>
      </c>
      <c r="I34" s="0" t="n">
        <f aca="false">IFERROR(VLOOKUP(C34,Arkusz3!$P$2:$AB$5000,13,0),"")</f>
        <v>0</v>
      </c>
    </row>
    <row r="35" customFormat="false" ht="13.8" hidden="false" customHeight="false" outlineLevel="0" collapsed="false">
      <c r="A35" s="4" t="n">
        <v>45862.0833333333</v>
      </c>
      <c r="B35" s="0" t="s">
        <v>1377</v>
      </c>
      <c r="C35" s="0" t="s">
        <v>1380</v>
      </c>
      <c r="D35" s="0" t="s">
        <v>1381</v>
      </c>
      <c r="F35" s="0" t="s">
        <v>1379</v>
      </c>
      <c r="H35" s="0" t="str">
        <f aca="false">IFERROR(VLOOKUP(C35,Arkusz3!$P$2:$AA$5000,12,0),"")</f>
        <v>Brutto</v>
      </c>
      <c r="I35" s="0" t="str">
        <f aca="false">IFERROR(VLOOKUP(C35,Arkusz3!$P$2:$AB$5000,13,0),"")</f>
        <v>PLN</v>
      </c>
    </row>
    <row r="36" customFormat="false" ht="13.8" hidden="false" customHeight="false" outlineLevel="0" collapsed="false">
      <c r="A36" s="4" t="n">
        <v>45868.0833333333</v>
      </c>
      <c r="B36" s="0" t="s">
        <v>1391</v>
      </c>
      <c r="C36" s="0" t="s">
        <v>1394</v>
      </c>
      <c r="D36" s="0" t="s">
        <v>1395</v>
      </c>
      <c r="F36" s="0" t="s">
        <v>1393</v>
      </c>
      <c r="G36" s="0" t="s">
        <v>1396</v>
      </c>
      <c r="H36" s="0" t="n">
        <f aca="false">IFERROR(VLOOKUP(C36,Arkusz3!$P$2:$AA$5000,12,0),"")</f>
        <v>0</v>
      </c>
      <c r="I36" s="0" t="n">
        <f aca="false">IFERROR(VLOOKUP(C36,Arkusz3!$P$2:$AB$5000,13,0),"")</f>
        <v>0</v>
      </c>
    </row>
    <row r="37" customFormat="false" ht="13.8" hidden="false" customHeight="false" outlineLevel="0" collapsed="false">
      <c r="A37" s="4" t="n">
        <v>45860.0833333333</v>
      </c>
      <c r="B37" s="0" t="s">
        <v>1412</v>
      </c>
      <c r="C37" s="0" t="s">
        <v>1415</v>
      </c>
      <c r="D37" s="0" t="s">
        <v>1416</v>
      </c>
      <c r="F37" s="0" t="s">
        <v>1414</v>
      </c>
      <c r="G37" s="0" t="s">
        <v>1417</v>
      </c>
      <c r="H37" s="0" t="str">
        <f aca="false">IFERROR(VLOOKUP(C37,Arkusz3!$P$2:$AA$5000,12,0),"")</f>
        <v>Netto</v>
      </c>
      <c r="I37" s="0" t="str">
        <f aca="false">IFERROR(VLOOKUP(C37,Arkusz3!$P$2:$AB$5000,13,0),"")</f>
        <v>PLN</v>
      </c>
    </row>
    <row r="38" customFormat="false" ht="13.8" hidden="false" customHeight="false" outlineLevel="0" collapsed="false">
      <c r="A38" s="4" t="n">
        <v>45862.0833333333</v>
      </c>
      <c r="B38" s="0" t="s">
        <v>1470</v>
      </c>
      <c r="C38" s="0" t="s">
        <v>1473</v>
      </c>
      <c r="D38" s="0" t="s">
        <v>1474</v>
      </c>
      <c r="F38" s="0" t="s">
        <v>1472</v>
      </c>
      <c r="G38" s="0" t="s">
        <v>1475</v>
      </c>
      <c r="H38" s="0" t="n">
        <f aca="false">IFERROR(VLOOKUP(C38,Arkusz3!$P$2:$AA$5000,12,0),"")</f>
        <v>0</v>
      </c>
      <c r="I38" s="0" t="str">
        <f aca="false">IFERROR(VLOOKUP(C38,Arkusz3!$P$2:$AB$5000,13,0),"")</f>
        <v>PLN</v>
      </c>
    </row>
    <row r="39" customFormat="false" ht="13.8" hidden="false" customHeight="false" outlineLevel="0" collapsed="false">
      <c r="A39" s="4" t="n">
        <v>45861.0833333333</v>
      </c>
      <c r="B39" s="0" t="s">
        <v>1496</v>
      </c>
      <c r="C39" s="0" t="s">
        <v>1499</v>
      </c>
      <c r="D39" s="0" t="s">
        <v>1500</v>
      </c>
      <c r="F39" s="0" t="s">
        <v>1498</v>
      </c>
      <c r="G39" s="0" t="s">
        <v>1501</v>
      </c>
      <c r="H39" s="0" t="str">
        <f aca="false">IFERROR(VLOOKUP(C39,Arkusz3!$P$2:$AA$5000,12,0),"")</f>
        <v>Brutto</v>
      </c>
      <c r="I39" s="0" t="n">
        <f aca="false">IFERROR(VLOOKUP(C39,Arkusz3!$P$2:$AB$5000,13,0),"")</f>
        <v>0</v>
      </c>
    </row>
    <row r="40" customFormat="false" ht="13.8" hidden="false" customHeight="false" outlineLevel="0" collapsed="false">
      <c r="A40" s="4" t="n">
        <v>45859.0833333333</v>
      </c>
      <c r="B40" s="0" t="s">
        <v>1529</v>
      </c>
      <c r="C40" s="0" t="s">
        <v>1532</v>
      </c>
      <c r="D40" s="0" t="s">
        <v>1533</v>
      </c>
      <c r="F40" s="0" t="s">
        <v>1531</v>
      </c>
      <c r="G40" s="0" t="s">
        <v>1534</v>
      </c>
      <c r="H40" s="0" t="n">
        <f aca="false">IFERROR(VLOOKUP(C40,Arkusz3!$P$2:$AA$5000,12,0),"")</f>
        <v>0</v>
      </c>
      <c r="I40" s="0" t="str">
        <f aca="false">IFERROR(VLOOKUP(C40,Arkusz3!$P$2:$AB$5000,13,0),"")</f>
        <v>PLN</v>
      </c>
    </row>
    <row r="41" customFormat="false" ht="13.8" hidden="false" customHeight="false" outlineLevel="0" collapsed="false">
      <c r="A41" s="4" t="n">
        <v>45859.0833333333</v>
      </c>
      <c r="B41" s="0" t="s">
        <v>1551</v>
      </c>
      <c r="C41" s="0" t="s">
        <v>1554</v>
      </c>
      <c r="D41" s="0" t="s">
        <v>1555</v>
      </c>
      <c r="F41" s="0" t="s">
        <v>1553</v>
      </c>
      <c r="G41" s="0" t="s">
        <v>1556</v>
      </c>
      <c r="H41" s="0" t="str">
        <f aca="false">IFERROR(VLOOKUP(C41,Arkusz3!$P$2:$AA$5000,12,0),"")</f>
        <v>Brutto</v>
      </c>
      <c r="I41" s="0" t="str">
        <f aca="false">IFERROR(VLOOKUP(C41,Arkusz3!$P$2:$AB$5000,13,0),"")</f>
        <v>PLN</v>
      </c>
    </row>
    <row r="42" customFormat="false" ht="13.8" hidden="false" customHeight="false" outlineLevel="0" collapsed="false">
      <c r="A42" s="4" t="n">
        <v>45859.0833333333</v>
      </c>
      <c r="B42" s="0" t="s">
        <v>1589</v>
      </c>
      <c r="C42" s="0" t="s">
        <v>1592</v>
      </c>
      <c r="D42" s="0" t="s">
        <v>1593</v>
      </c>
      <c r="F42" s="0" t="s">
        <v>1591</v>
      </c>
      <c r="G42" s="0" t="s">
        <v>1594</v>
      </c>
      <c r="H42" s="0" t="n">
        <f aca="false">IFERROR(VLOOKUP(C42,Arkusz3!$P$2:$AA$5000,12,0),"")</f>
        <v>0</v>
      </c>
      <c r="I42" s="0" t="str">
        <f aca="false">IFERROR(VLOOKUP(C42,Arkusz3!$P$2:$AB$5000,13,0),"")</f>
        <v>PLN</v>
      </c>
    </row>
    <row r="43" customFormat="false" ht="13.8" hidden="false" customHeight="false" outlineLevel="0" collapsed="false">
      <c r="A43" s="4" t="n">
        <v>45863.0833333333</v>
      </c>
      <c r="B43" s="0" t="s">
        <v>1606</v>
      </c>
      <c r="C43" s="0" t="s">
        <v>1609</v>
      </c>
      <c r="D43" s="0" t="s">
        <v>1610</v>
      </c>
      <c r="F43" s="0" t="s">
        <v>1608</v>
      </c>
      <c r="G43" s="0" t="s">
        <v>1611</v>
      </c>
      <c r="H43" s="0" t="str">
        <f aca="false">IFERROR(VLOOKUP(C43,Arkusz3!$P$2:$AA$5000,12,0),"")</f>
        <v>Brutto</v>
      </c>
      <c r="I43" s="0" t="str">
        <f aca="false">IFERROR(VLOOKUP(C43,Arkusz3!$P$2:$AB$5000,13,0),"")</f>
        <v>PLN</v>
      </c>
    </row>
    <row r="44" customFormat="false" ht="13.8" hidden="false" customHeight="false" outlineLevel="0" collapsed="false">
      <c r="A44" s="4" t="n">
        <v>45877.0833333333</v>
      </c>
      <c r="B44" s="0" t="s">
        <v>1615</v>
      </c>
      <c r="C44" s="0" t="s">
        <v>1618</v>
      </c>
      <c r="D44" s="0" t="s">
        <v>1619</v>
      </c>
      <c r="F44" s="0" t="s">
        <v>1617</v>
      </c>
      <c r="G44" s="0" t="s">
        <v>1620</v>
      </c>
      <c r="H44" s="0" t="n">
        <f aca="false">IFERROR(VLOOKUP(C44,Arkusz3!$P$2:$AA$5000,12,0),"")</f>
        <v>0</v>
      </c>
      <c r="I44" s="0" t="n">
        <f aca="false">IFERROR(VLOOKUP(C44,Arkusz3!$P$2:$AB$5000,13,0),"")</f>
        <v>0</v>
      </c>
    </row>
    <row r="45" customFormat="false" ht="13.8" hidden="false" customHeight="false" outlineLevel="0" collapsed="false">
      <c r="A45" s="4" t="n">
        <v>45865.0833333333</v>
      </c>
      <c r="B45" s="0" t="s">
        <v>1646</v>
      </c>
      <c r="C45" s="0" t="s">
        <v>1649</v>
      </c>
      <c r="D45" s="0" t="s">
        <v>1650</v>
      </c>
      <c r="F45" s="0" t="s">
        <v>1648</v>
      </c>
      <c r="G45" s="0" t="s">
        <v>1651</v>
      </c>
      <c r="H45" s="0" t="str">
        <f aca="false">IFERROR(VLOOKUP(C45,Arkusz3!$P$2:$AA$5000,12,0),"")</f>
        <v>Brutto</v>
      </c>
      <c r="I45" s="0" t="str">
        <f aca="false">IFERROR(VLOOKUP(C45,Arkusz3!$P$2:$AB$5000,13,0),"")</f>
        <v>PLN</v>
      </c>
    </row>
    <row r="46" customFormat="false" ht="13.8" hidden="false" customHeight="false" outlineLevel="0" collapsed="false">
      <c r="A46" s="4" t="n">
        <v>45863.0833333333</v>
      </c>
      <c r="B46" s="0" t="s">
        <v>1656</v>
      </c>
      <c r="C46" s="0" t="s">
        <v>1659</v>
      </c>
      <c r="D46" s="0" t="s">
        <v>1660</v>
      </c>
      <c r="F46" s="0" t="s">
        <v>1658</v>
      </c>
      <c r="G46" s="0" t="s">
        <v>1661</v>
      </c>
      <c r="H46" s="0" t="str">
        <f aca="false">IFERROR(VLOOKUP(C46,Arkusz3!$P$2:$AA$5000,12,0),"")</f>
        <v>Brutto</v>
      </c>
      <c r="I46" s="0" t="str">
        <f aca="false">IFERROR(VLOOKUP(C46,Arkusz3!$P$2:$AB$5000,13,0),"")</f>
        <v>PLN</v>
      </c>
    </row>
    <row r="47" customFormat="false" ht="13.8" hidden="false" customHeight="false" outlineLevel="0" collapsed="false">
      <c r="A47" s="4" t="n">
        <v>45856.0833333333</v>
      </c>
      <c r="B47" s="0" t="s">
        <v>1666</v>
      </c>
      <c r="C47" s="0" t="s">
        <v>1669</v>
      </c>
      <c r="D47" s="0" t="s">
        <v>1670</v>
      </c>
      <c r="F47" s="0" t="s">
        <v>1668</v>
      </c>
      <c r="G47" s="0" t="s">
        <v>127</v>
      </c>
      <c r="H47" s="0" t="n">
        <f aca="false">IFERROR(VLOOKUP(C47,Arkusz3!$P$2:$AA$5000,12,0),"")</f>
        <v>0</v>
      </c>
      <c r="I47" s="0" t="n">
        <f aca="false">IFERROR(VLOOKUP(C47,Arkusz3!$P$2:$AB$5000,13,0),"")</f>
        <v>0</v>
      </c>
    </row>
    <row r="48" customFormat="false" ht="13.8" hidden="false" customHeight="false" outlineLevel="0" collapsed="false">
      <c r="A48" s="4" t="n">
        <v>45860.0833333333</v>
      </c>
      <c r="B48" s="0" t="s">
        <v>1687</v>
      </c>
      <c r="C48" s="0" t="s">
        <v>1690</v>
      </c>
      <c r="D48" s="0" t="s">
        <v>1691</v>
      </c>
      <c r="F48" s="0" t="s">
        <v>1689</v>
      </c>
      <c r="G48" s="0" t="s">
        <v>1692</v>
      </c>
      <c r="H48" s="0" t="n">
        <f aca="false">IFERROR(VLOOKUP(C48,Arkusz3!$P$2:$AA$5000,12,0),"")</f>
        <v>0</v>
      </c>
      <c r="I48" s="0" t="n">
        <f aca="false">IFERROR(VLOOKUP(C48,Arkusz3!$P$2:$AB$5000,13,0),"")</f>
        <v>0</v>
      </c>
    </row>
    <row r="49" customFormat="false" ht="13.8" hidden="false" customHeight="false" outlineLevel="0" collapsed="false">
      <c r="A49" s="4" t="n">
        <v>45860.0833333333</v>
      </c>
      <c r="B49" s="0" t="s">
        <v>1726</v>
      </c>
      <c r="C49" s="0" t="s">
        <v>1729</v>
      </c>
      <c r="D49" s="0" t="s">
        <v>1730</v>
      </c>
      <c r="F49" s="0" t="s">
        <v>1728</v>
      </c>
      <c r="G49" s="0" t="s">
        <v>1731</v>
      </c>
      <c r="H49" s="0" t="n">
        <f aca="false">IFERROR(VLOOKUP(C49,Arkusz3!$P$2:$AA$5000,12,0),"")</f>
        <v>0</v>
      </c>
      <c r="I49" s="0" t="str">
        <f aca="false">IFERROR(VLOOKUP(C49,Arkusz3!$P$2:$AB$5000,13,0),"")</f>
        <v>PLN</v>
      </c>
    </row>
    <row r="50" customFormat="false" ht="13.8" hidden="false" customHeight="false" outlineLevel="0" collapsed="false">
      <c r="A50" s="4" t="n">
        <v>45863.0833333333</v>
      </c>
      <c r="B50" s="0" t="s">
        <v>1766</v>
      </c>
      <c r="C50" s="0" t="s">
        <v>1769</v>
      </c>
      <c r="D50" s="0" t="s">
        <v>1770</v>
      </c>
      <c r="F50" s="0" t="s">
        <v>1768</v>
      </c>
      <c r="G50" s="0" t="s">
        <v>1771</v>
      </c>
      <c r="H50" s="0" t="n">
        <f aca="false">IFERROR(VLOOKUP(C50,Arkusz3!$P$2:$AA$5000,12,0),"")</f>
        <v>0</v>
      </c>
      <c r="I50" s="0" t="n">
        <f aca="false">IFERROR(VLOOKUP(C50,Arkusz3!$P$2:$AB$5000,13,0),"")</f>
        <v>0</v>
      </c>
    </row>
    <row r="51" customFormat="false" ht="13.8" hidden="false" customHeight="false" outlineLevel="0" collapsed="false">
      <c r="A51" s="4" t="n">
        <v>45859.0833333333</v>
      </c>
      <c r="B51" s="0" t="s">
        <v>1778</v>
      </c>
      <c r="C51" s="0" t="s">
        <v>1781</v>
      </c>
      <c r="D51" s="0" t="s">
        <v>1782</v>
      </c>
      <c r="F51" s="0" t="s">
        <v>1780</v>
      </c>
      <c r="G51" s="0" t="s">
        <v>1783</v>
      </c>
      <c r="H51" s="0" t="n">
        <f aca="false">IFERROR(VLOOKUP(C51,Arkusz3!$P$2:$AA$5000,12,0),"")</f>
        <v>0</v>
      </c>
      <c r="I51" s="0" t="str">
        <f aca="false">IFERROR(VLOOKUP(C51,Arkusz3!$P$2:$AB$5000,13,0),"")</f>
        <v>PLN</v>
      </c>
    </row>
    <row r="52" customFormat="false" ht="13.8" hidden="false" customHeight="false" outlineLevel="0" collapsed="false">
      <c r="A52" s="4" t="n">
        <v>45861.0833333333</v>
      </c>
      <c r="B52" s="0" t="s">
        <v>1798</v>
      </c>
      <c r="C52" s="0" t="s">
        <v>1801</v>
      </c>
      <c r="D52" s="0" t="s">
        <v>1802</v>
      </c>
      <c r="F52" s="0" t="s">
        <v>1800</v>
      </c>
      <c r="G52" s="0" t="s">
        <v>1803</v>
      </c>
      <c r="H52" s="0" t="str">
        <f aca="false">IFERROR(VLOOKUP(C52,Arkusz3!$P$2:$AA$5000,12,0),"")</f>
        <v>Brutto</v>
      </c>
      <c r="I52" s="0" t="str">
        <f aca="false">IFERROR(VLOOKUP(C52,Arkusz3!$P$2:$AB$5000,13,0),"")</f>
        <v>PLN</v>
      </c>
    </row>
    <row r="53" customFormat="false" ht="13.8" hidden="false" customHeight="false" outlineLevel="0" collapsed="false">
      <c r="A53" s="4" t="n">
        <v>45860.0833333333</v>
      </c>
      <c r="B53" s="0" t="s">
        <v>1857</v>
      </c>
      <c r="C53" s="0" t="s">
        <v>1860</v>
      </c>
      <c r="D53" s="0" t="s">
        <v>1861</v>
      </c>
      <c r="F53" s="0" t="s">
        <v>1859</v>
      </c>
      <c r="G53" s="0" t="s">
        <v>1862</v>
      </c>
      <c r="H53" s="0" t="str">
        <f aca="false">IFERROR(VLOOKUP(C53,Arkusz3!$P$2:$AA$5000,12,0),"")</f>
        <v>Brutto</v>
      </c>
      <c r="I53" s="0" t="str">
        <f aca="false">IFERROR(VLOOKUP(C53,Arkusz3!$P$2:$AB$5000,13,0),"")</f>
        <v>PLN</v>
      </c>
    </row>
    <row r="54" customFormat="false" ht="13.8" hidden="false" customHeight="false" outlineLevel="0" collapsed="false">
      <c r="A54" s="4" t="n">
        <v>45869.0833333333</v>
      </c>
      <c r="B54" s="0" t="s">
        <v>1888</v>
      </c>
      <c r="C54" s="0" t="s">
        <v>1891</v>
      </c>
      <c r="D54" s="0" t="s">
        <v>1892</v>
      </c>
      <c r="F54" s="0" t="s">
        <v>1890</v>
      </c>
      <c r="G54" s="0" t="s">
        <v>1893</v>
      </c>
      <c r="H54" s="0" t="str">
        <f aca="false">IFERROR(VLOOKUP(C54,Arkusz3!$P$2:$AA$5000,12,0),"")</f>
        <v/>
      </c>
      <c r="I54" s="0" t="str">
        <f aca="false">IFERROR(VLOOKUP(C54,Arkusz3!$P$2:$AB$5000,13,0),"")</f>
        <v/>
      </c>
    </row>
    <row r="55" customFormat="false" ht="13.8" hidden="false" customHeight="false" outlineLevel="0" collapsed="false">
      <c r="A55" s="4" t="n">
        <v>45868.0833333333</v>
      </c>
      <c r="B55" s="0" t="s">
        <v>1897</v>
      </c>
      <c r="C55" s="0" t="s">
        <v>1900</v>
      </c>
      <c r="D55" s="0" t="s">
        <v>1901</v>
      </c>
      <c r="F55" s="0" t="s">
        <v>1899</v>
      </c>
      <c r="G55" s="0" t="s">
        <v>1902</v>
      </c>
      <c r="H55" s="0" t="str">
        <f aca="false">IFERROR(VLOOKUP(C55,Arkusz3!$P$2:$AA$5000,12,0),"")</f>
        <v>Brutto</v>
      </c>
      <c r="I55" s="0" t="str">
        <f aca="false">IFERROR(VLOOKUP(C55,Arkusz3!$P$2:$AB$5000,13,0),"")</f>
        <v>PLN</v>
      </c>
    </row>
    <row r="56" customFormat="false" ht="13.8" hidden="false" customHeight="false" outlineLevel="0" collapsed="false">
      <c r="A56" s="4" t="n">
        <v>45861.0833333333</v>
      </c>
      <c r="B56" s="0" t="s">
        <v>1932</v>
      </c>
      <c r="C56" s="0" t="s">
        <v>1935</v>
      </c>
      <c r="D56" s="0" t="s">
        <v>1936</v>
      </c>
      <c r="F56" s="0" t="s">
        <v>1934</v>
      </c>
      <c r="G56" s="0" t="s">
        <v>1937</v>
      </c>
      <c r="H56" s="0" t="n">
        <f aca="false">IFERROR(VLOOKUP(C56,Arkusz3!$P$2:$AA$5000,12,0),"")</f>
        <v>0</v>
      </c>
      <c r="I56" s="0" t="str">
        <f aca="false">IFERROR(VLOOKUP(C56,Arkusz3!$P$2:$AB$5000,13,0),"")</f>
        <v>PLN</v>
      </c>
    </row>
    <row r="57" customFormat="false" ht="13.8" hidden="false" customHeight="false" outlineLevel="0" collapsed="false">
      <c r="A57" s="4" t="n">
        <v>45863.0833333333</v>
      </c>
      <c r="B57" s="0" t="s">
        <v>1942</v>
      </c>
      <c r="C57" s="0" t="s">
        <v>1945</v>
      </c>
      <c r="D57" s="0" t="s">
        <v>1946</v>
      </c>
      <c r="F57" s="0" t="s">
        <v>1944</v>
      </c>
      <c r="G57" s="0" t="s">
        <v>1947</v>
      </c>
      <c r="H57" s="0" t="n">
        <f aca="false">IFERROR(VLOOKUP(C57,Arkusz3!$P$2:$AA$5000,12,0),"")</f>
        <v>0</v>
      </c>
      <c r="I57" s="0" t="str">
        <f aca="false">IFERROR(VLOOKUP(C57,Arkusz3!$P$2:$AB$5000,13,0),"")</f>
        <v>PLN</v>
      </c>
    </row>
    <row r="58" customFormat="false" ht="13.8" hidden="false" customHeight="false" outlineLevel="0" collapsed="false">
      <c r="A58" s="4" t="n">
        <v>45855.0833333333</v>
      </c>
      <c r="B58" s="0" t="s">
        <v>1951</v>
      </c>
      <c r="C58" s="0" t="s">
        <v>1954</v>
      </c>
      <c r="D58" s="0" t="s">
        <v>1955</v>
      </c>
      <c r="F58" s="0" t="s">
        <v>1953</v>
      </c>
      <c r="G58" s="0" t="s">
        <v>1956</v>
      </c>
      <c r="H58" s="0" t="n">
        <f aca="false">IFERROR(VLOOKUP(C58,Arkusz3!$P$2:$AA$5000,12,0),"")</f>
        <v>0</v>
      </c>
      <c r="I58" s="0" t="n">
        <f aca="false">IFERROR(VLOOKUP(C58,Arkusz3!$P$2:$AB$5000,13,0),"")</f>
        <v>0</v>
      </c>
    </row>
    <row r="59" customFormat="false" ht="13.8" hidden="false" customHeight="false" outlineLevel="0" collapsed="false">
      <c r="A59" s="4" t="n">
        <v>45867.0833333333</v>
      </c>
      <c r="B59" s="0" t="s">
        <v>1968</v>
      </c>
      <c r="C59" s="0" t="s">
        <v>1971</v>
      </c>
      <c r="D59" s="0" t="s">
        <v>1972</v>
      </c>
      <c r="F59" s="0" t="s">
        <v>1970</v>
      </c>
      <c r="G59" s="0" t="s">
        <v>1973</v>
      </c>
      <c r="H59" s="0" t="str">
        <f aca="false">IFERROR(VLOOKUP(C59,Arkusz3!$P$2:$AA$5000,12,0),"")</f>
        <v>Brutto</v>
      </c>
      <c r="I59" s="0" t="str">
        <f aca="false">IFERROR(VLOOKUP(C59,Arkusz3!$P$2:$AB$5000,13,0),"")</f>
        <v>PLN</v>
      </c>
    </row>
    <row r="60" customFormat="false" ht="13.8" hidden="false" customHeight="false" outlineLevel="0" collapsed="false">
      <c r="B60" s="0" t="s">
        <v>1981</v>
      </c>
      <c r="C60" s="0" t="s">
        <v>1984</v>
      </c>
      <c r="D60" s="0" t="s">
        <v>1985</v>
      </c>
      <c r="F60" s="0" t="s">
        <v>1983</v>
      </c>
      <c r="G60" s="0" t="s">
        <v>1986</v>
      </c>
      <c r="H60" s="0" t="n">
        <f aca="false">IFERROR(VLOOKUP(C60,Arkusz3!$P$2:$AA$5000,12,0),"")</f>
        <v>0</v>
      </c>
      <c r="I60" s="0" t="n">
        <f aca="false">IFERROR(VLOOKUP(C60,Arkusz3!$P$2:$AB$5000,13,0),"")</f>
        <v>0</v>
      </c>
    </row>
    <row r="61" customFormat="false" ht="13.8" hidden="false" customHeight="false" outlineLevel="0" collapsed="false">
      <c r="B61" s="0" t="s">
        <v>2013</v>
      </c>
      <c r="C61" s="0" t="s">
        <v>2016</v>
      </c>
      <c r="D61" s="0" t="s">
        <v>2017</v>
      </c>
      <c r="F61" s="0" t="s">
        <v>2015</v>
      </c>
      <c r="G61" s="0" t="s">
        <v>2018</v>
      </c>
      <c r="H61" s="0" t="str">
        <f aca="false">IFERROR(VLOOKUP(C61,Arkusz3!$P$2:$AA$5000,12,0),"")</f>
        <v/>
      </c>
      <c r="I61" s="0" t="str">
        <f aca="false">IFERROR(VLOOKUP(C61,Arkusz3!$P$2:$AB$5000,13,0),"")</f>
        <v/>
      </c>
    </row>
    <row r="62" customFormat="false" ht="13.8" hidden="false" customHeight="false" outlineLevel="0" collapsed="false">
      <c r="A62" s="4" t="n">
        <v>45855.0833333333</v>
      </c>
      <c r="B62" s="0" t="s">
        <v>2021</v>
      </c>
      <c r="C62" s="0" t="s">
        <v>2024</v>
      </c>
      <c r="D62" s="0" t="s">
        <v>2025</v>
      </c>
      <c r="F62" s="0" t="s">
        <v>2023</v>
      </c>
      <c r="G62" s="0" t="s">
        <v>2027</v>
      </c>
      <c r="H62" s="0" t="str">
        <f aca="false">IFERROR(VLOOKUP(C62,Arkusz3!$P$2:$AA$5000,12,0),"")</f>
        <v>Netto</v>
      </c>
      <c r="I62" s="0" t="n">
        <f aca="false">IFERROR(VLOOKUP(C62,Arkusz3!$P$2:$AB$5000,13,0),"")</f>
        <v>0</v>
      </c>
    </row>
    <row r="63" customFormat="false" ht="13.8" hidden="false" customHeight="false" outlineLevel="0" collapsed="false">
      <c r="A63" s="4" t="n">
        <v>45856.0833333333</v>
      </c>
      <c r="B63" s="0" t="s">
        <v>2051</v>
      </c>
      <c r="C63" s="0" t="s">
        <v>2054</v>
      </c>
      <c r="D63" s="0" t="s">
        <v>2055</v>
      </c>
      <c r="F63" s="0" t="s">
        <v>2053</v>
      </c>
      <c r="G63" s="0" t="s">
        <v>2056</v>
      </c>
      <c r="H63" s="0" t="n">
        <f aca="false">IFERROR(VLOOKUP(C63,Arkusz3!$P$2:$AA$5000,12,0),"")</f>
        <v>0</v>
      </c>
      <c r="I63" s="0" t="n">
        <f aca="false">IFERROR(VLOOKUP(C63,Arkusz3!$P$2:$AB$5000,13,0),"")</f>
        <v>0</v>
      </c>
    </row>
    <row r="64" customFormat="false" ht="13.8" hidden="false" customHeight="false" outlineLevel="0" collapsed="false">
      <c r="A64" s="4" t="n">
        <v>45854.0833333333</v>
      </c>
      <c r="B64" s="0" t="s">
        <v>2074</v>
      </c>
      <c r="C64" s="0" t="s">
        <v>2077</v>
      </c>
      <c r="D64" s="0" t="s">
        <v>2078</v>
      </c>
      <c r="F64" s="0" t="s">
        <v>2076</v>
      </c>
      <c r="G64" s="0" t="s">
        <v>2079</v>
      </c>
      <c r="H64" s="0" t="n">
        <f aca="false">IFERROR(VLOOKUP(C64,Arkusz3!$P$2:$AA$5000,12,0),"")</f>
        <v>0</v>
      </c>
      <c r="I64" s="0" t="str">
        <f aca="false">IFERROR(VLOOKUP(C64,Arkusz3!$P$2:$AB$5000,13,0),"")</f>
        <v>PLN</v>
      </c>
    </row>
    <row r="65" customFormat="false" ht="13.8" hidden="false" customHeight="false" outlineLevel="0" collapsed="false">
      <c r="A65" s="4" t="n">
        <v>45859.0833333333</v>
      </c>
      <c r="B65" s="0" t="s">
        <v>2134</v>
      </c>
      <c r="C65" s="0" t="s">
        <v>2137</v>
      </c>
      <c r="D65" s="0" t="s">
        <v>2138</v>
      </c>
      <c r="F65" s="0" t="s">
        <v>2136</v>
      </c>
      <c r="G65" s="0" t="s">
        <v>2139</v>
      </c>
      <c r="H65" s="0" t="str">
        <f aca="false">IFERROR(VLOOKUP(C65,Arkusz3!$P$2:$AA$5000,12,0),"")</f>
        <v>Brutto</v>
      </c>
      <c r="I65" s="0" t="str">
        <f aca="false">IFERROR(VLOOKUP(C65,Arkusz3!$P$2:$AB$5000,13,0),"")</f>
        <v>PLN</v>
      </c>
    </row>
    <row r="66" customFormat="false" ht="13.8" hidden="false" customHeight="false" outlineLevel="0" collapsed="false">
      <c r="A66" s="4" t="n">
        <v>45861.0833333333</v>
      </c>
      <c r="B66" s="0" t="s">
        <v>2177</v>
      </c>
      <c r="C66" s="0" t="s">
        <v>2180</v>
      </c>
      <c r="D66" s="0" t="s">
        <v>2181</v>
      </c>
      <c r="F66" s="0" t="s">
        <v>2179</v>
      </c>
      <c r="G66" s="0" t="s">
        <v>2182</v>
      </c>
      <c r="H66" s="0" t="str">
        <f aca="false">IFERROR(VLOOKUP(C66,Arkusz3!$P$2:$AA$5000,12,0),"")</f>
        <v>Brutto</v>
      </c>
      <c r="I66" s="0" t="str">
        <f aca="false">IFERROR(VLOOKUP(C66,Arkusz3!$P$2:$AB$5000,13,0),"")</f>
        <v>PLN</v>
      </c>
    </row>
    <row r="67" customFormat="false" ht="13.8" hidden="false" customHeight="false" outlineLevel="0" collapsed="false">
      <c r="A67" s="4" t="n">
        <v>45855.0833333333</v>
      </c>
      <c r="B67" s="0" t="s">
        <v>2200</v>
      </c>
      <c r="C67" s="0" t="s">
        <v>2203</v>
      </c>
      <c r="D67" s="0" t="s">
        <v>2204</v>
      </c>
      <c r="F67" s="0" t="s">
        <v>2202</v>
      </c>
      <c r="G67" s="0" t="s">
        <v>2205</v>
      </c>
      <c r="H67" s="0" t="n">
        <f aca="false">IFERROR(VLOOKUP(C67,Arkusz3!$P$2:$AA$5000,12,0),"")</f>
        <v>0</v>
      </c>
      <c r="I67" s="0" t="str">
        <f aca="false">IFERROR(VLOOKUP(C67,Arkusz3!$P$2:$AB$5000,13,0),"")</f>
        <v>PLN</v>
      </c>
    </row>
    <row r="68" customFormat="false" ht="13.8" hidden="false" customHeight="false" outlineLevel="0" collapsed="false">
      <c r="A68" s="4" t="n">
        <v>45855.0833333333</v>
      </c>
      <c r="B68" s="0" t="s">
        <v>2216</v>
      </c>
      <c r="C68" s="0" t="s">
        <v>2219</v>
      </c>
      <c r="D68" s="0" t="s">
        <v>2220</v>
      </c>
      <c r="F68" s="0" t="s">
        <v>2218</v>
      </c>
      <c r="G68" s="0" t="s">
        <v>2221</v>
      </c>
      <c r="H68" s="0" t="n">
        <f aca="false">IFERROR(VLOOKUP(C68,Arkusz3!$P$2:$AA$5000,12,0),"")</f>
        <v>0</v>
      </c>
      <c r="I68" s="0" t="str">
        <f aca="false">IFERROR(VLOOKUP(C68,Arkusz3!$P$2:$AB$5000,13,0),"")</f>
        <v>PLN</v>
      </c>
    </row>
    <row r="69" customFormat="false" ht="13.8" hidden="false" customHeight="false" outlineLevel="0" collapsed="false">
      <c r="A69" s="4" t="n">
        <v>45854.0833333333</v>
      </c>
      <c r="B69" s="0" t="s">
        <v>2258</v>
      </c>
      <c r="C69" s="0" t="s">
        <v>2261</v>
      </c>
      <c r="D69" s="0" t="s">
        <v>2262</v>
      </c>
      <c r="F69" s="0" t="s">
        <v>2260</v>
      </c>
      <c r="G69" s="0" t="s">
        <v>2263</v>
      </c>
      <c r="H69" s="0" t="n">
        <f aca="false">IFERROR(VLOOKUP(C69,Arkusz3!$P$2:$AA$5000,12,0),"")</f>
        <v>0</v>
      </c>
      <c r="I69" s="0" t="str">
        <f aca="false">IFERROR(VLOOKUP(C69,Arkusz3!$P$2:$AB$5000,13,0),"")</f>
        <v>PLN</v>
      </c>
    </row>
    <row r="70" customFormat="false" ht="13.8" hidden="false" customHeight="false" outlineLevel="0" collapsed="false">
      <c r="B70" s="0" t="s">
        <v>2267</v>
      </c>
      <c r="C70" s="0" t="s">
        <v>2270</v>
      </c>
      <c r="D70" s="0" t="s">
        <v>2271</v>
      </c>
      <c r="F70" s="0" t="s">
        <v>2269</v>
      </c>
      <c r="G70" s="0" t="s">
        <v>2272</v>
      </c>
      <c r="H70" s="0" t="str">
        <f aca="false">IFERROR(VLOOKUP(C70,Arkusz3!$P$2:$AA$5000,12,0),"")</f>
        <v>Brutto</v>
      </c>
      <c r="I70" s="0" t="str">
        <f aca="false">IFERROR(VLOOKUP(C70,Arkusz3!$P$2:$AB$5000,13,0),"")</f>
        <v>PLN</v>
      </c>
    </row>
    <row r="71" customFormat="false" ht="13.8" hidden="false" customHeight="false" outlineLevel="0" collapsed="false">
      <c r="A71" s="4" t="n">
        <v>45855.0833333333</v>
      </c>
      <c r="B71" s="0" t="s">
        <v>2315</v>
      </c>
      <c r="C71" s="0" t="s">
        <v>2318</v>
      </c>
      <c r="D71" s="0" t="s">
        <v>2319</v>
      </c>
      <c r="F71" s="0" t="s">
        <v>2317</v>
      </c>
      <c r="G71" s="0" t="s">
        <v>2320</v>
      </c>
      <c r="H71" s="0" t="n">
        <f aca="false">IFERROR(VLOOKUP(C71,Arkusz3!$P$2:$AA$5000,12,0),"")</f>
        <v>0</v>
      </c>
      <c r="I71" s="0" t="str">
        <f aca="false">IFERROR(VLOOKUP(C71,Arkusz3!$P$2:$AB$5000,13,0),"")</f>
        <v>PLN</v>
      </c>
    </row>
    <row r="72" customFormat="false" ht="13.8" hidden="false" customHeight="false" outlineLevel="0" collapsed="false">
      <c r="A72" s="4" t="n">
        <v>45856.0833333333</v>
      </c>
      <c r="B72" s="0" t="s">
        <v>2330</v>
      </c>
      <c r="C72" s="0" t="s">
        <v>2333</v>
      </c>
      <c r="D72" s="0" t="s">
        <v>2334</v>
      </c>
      <c r="F72" s="0" t="s">
        <v>2332</v>
      </c>
      <c r="G72" s="0" t="s">
        <v>2335</v>
      </c>
      <c r="H72" s="0" t="n">
        <f aca="false">IFERROR(VLOOKUP(C72,Arkusz3!$P$2:$AA$5000,12,0),"")</f>
        <v>0</v>
      </c>
      <c r="I72" s="0" t="str">
        <f aca="false">IFERROR(VLOOKUP(C72,Arkusz3!$P$2:$AB$5000,13,0),"")</f>
        <v>PLN</v>
      </c>
    </row>
    <row r="73" customFormat="false" ht="13.8" hidden="false" customHeight="false" outlineLevel="0" collapsed="false">
      <c r="A73" s="4" t="n">
        <v>45856.0833333333</v>
      </c>
      <c r="B73" s="0" t="s">
        <v>2368</v>
      </c>
      <c r="C73" s="0" t="s">
        <v>2371</v>
      </c>
      <c r="D73" s="0" t="s">
        <v>2372</v>
      </c>
      <c r="F73" s="0" t="s">
        <v>2370</v>
      </c>
      <c r="G73" s="0" t="s">
        <v>2373</v>
      </c>
      <c r="H73" s="0" t="str">
        <f aca="false">IFERROR(VLOOKUP(C73,Arkusz3!$P$2:$AA$5000,12,0),"")</f>
        <v>Brutto</v>
      </c>
      <c r="I73" s="0" t="n">
        <f aca="false">IFERROR(VLOOKUP(C73,Arkusz3!$P$2:$AB$5000,13,0),"")</f>
        <v>0</v>
      </c>
    </row>
    <row r="74" customFormat="false" ht="13.8" hidden="false" customHeight="false" outlineLevel="0" collapsed="false">
      <c r="A74" s="4" t="n">
        <v>45855.0833333333</v>
      </c>
      <c r="B74" s="0" t="s">
        <v>2401</v>
      </c>
      <c r="C74" s="0" t="s">
        <v>2404</v>
      </c>
      <c r="D74" s="0" t="s">
        <v>2405</v>
      </c>
      <c r="F74" s="0" t="s">
        <v>2403</v>
      </c>
      <c r="G74" s="0" t="s">
        <v>2406</v>
      </c>
      <c r="H74" s="0" t="n">
        <f aca="false">IFERROR(VLOOKUP(C74,Arkusz3!$P$2:$AA$5000,12,0),"")</f>
        <v>0</v>
      </c>
      <c r="I74" s="0" t="str">
        <f aca="false">IFERROR(VLOOKUP(C74,Arkusz3!$P$2:$AB$5000,13,0),"")</f>
        <v>PLN</v>
      </c>
    </row>
    <row r="75" customFormat="false" ht="13.8" hidden="false" customHeight="false" outlineLevel="0" collapsed="false">
      <c r="A75" s="4" t="n">
        <v>45853.0833333333</v>
      </c>
      <c r="B75" s="0" t="s">
        <v>2411</v>
      </c>
      <c r="C75" s="0" t="s">
        <v>2414</v>
      </c>
      <c r="D75" s="0" t="s">
        <v>2415</v>
      </c>
      <c r="F75" s="0" t="s">
        <v>2413</v>
      </c>
      <c r="G75" s="0" t="s">
        <v>2416</v>
      </c>
      <c r="H75" s="0" t="n">
        <f aca="false">IFERROR(VLOOKUP(C75,Arkusz3!$P$2:$AA$5000,12,0),"")</f>
        <v>0</v>
      </c>
      <c r="I75" s="0" t="str">
        <f aca="false">IFERROR(VLOOKUP(C75,Arkusz3!$P$2:$AB$5000,13,0),"")</f>
        <v>PLN</v>
      </c>
    </row>
    <row r="76" customFormat="false" ht="13.8" hidden="false" customHeight="false" outlineLevel="0" collapsed="false">
      <c r="A76" s="4" t="n">
        <v>45856.0833333333</v>
      </c>
      <c r="B76" s="0" t="s">
        <v>2486</v>
      </c>
      <c r="C76" s="0" t="s">
        <v>2489</v>
      </c>
      <c r="D76" s="0" t="s">
        <v>2490</v>
      </c>
      <c r="F76" s="0" t="s">
        <v>2488</v>
      </c>
      <c r="G76" s="0" t="s">
        <v>2491</v>
      </c>
      <c r="H76" s="0" t="n">
        <f aca="false">IFERROR(VLOOKUP(C76,Arkusz3!$P$2:$AA$5000,12,0),"")</f>
        <v>0</v>
      </c>
      <c r="I76" s="0" t="str">
        <f aca="false">IFERROR(VLOOKUP(C76,Arkusz3!$P$2:$AB$5000,13,0),"")</f>
        <v>PLN</v>
      </c>
    </row>
    <row r="77" customFormat="false" ht="13.8" hidden="false" customHeight="false" outlineLevel="0" collapsed="false">
      <c r="A77" s="4" t="n">
        <v>45857.0833333333</v>
      </c>
      <c r="B77" s="0" t="s">
        <v>2496</v>
      </c>
      <c r="C77" s="0" t="s">
        <v>2499</v>
      </c>
      <c r="D77" s="0" t="s">
        <v>2500</v>
      </c>
      <c r="F77" s="0" t="s">
        <v>2498</v>
      </c>
      <c r="G77" s="0" t="s">
        <v>2501</v>
      </c>
      <c r="H77" s="0" t="n">
        <f aca="false">IFERROR(VLOOKUP(C77,Arkusz3!$P$2:$AA$5000,12,0),"")</f>
        <v>0</v>
      </c>
      <c r="I77" s="0" t="n">
        <f aca="false">IFERROR(VLOOKUP(C77,Arkusz3!$P$2:$AB$5000,13,0),"")</f>
        <v>0</v>
      </c>
    </row>
    <row r="78" customFormat="false" ht="13.8" hidden="false" customHeight="false" outlineLevel="0" collapsed="false">
      <c r="A78" s="4" t="n">
        <v>45854.0833333333</v>
      </c>
      <c r="B78" s="0" t="s">
        <v>2534</v>
      </c>
      <c r="C78" s="0" t="s">
        <v>2537</v>
      </c>
      <c r="D78" s="0" t="s">
        <v>2538</v>
      </c>
      <c r="F78" s="0" t="s">
        <v>2536</v>
      </c>
      <c r="G78" s="0" t="s">
        <v>2539</v>
      </c>
      <c r="H78" s="0" t="str">
        <f aca="false">IFERROR(VLOOKUP(C78,Arkusz3!$P$2:$AA$5000,12,0),"")</f>
        <v/>
      </c>
      <c r="I78" s="0" t="str">
        <f aca="false">IFERROR(VLOOKUP(C78,Arkusz3!$P$2:$AB$5000,13,0),"")</f>
        <v/>
      </c>
    </row>
    <row r="79" customFormat="false" ht="13.8" hidden="false" customHeight="false" outlineLevel="0" collapsed="false">
      <c r="A79" s="4" t="n">
        <v>45856.0833333333</v>
      </c>
      <c r="B79" s="0" t="s">
        <v>2543</v>
      </c>
      <c r="C79" s="0" t="s">
        <v>2546</v>
      </c>
      <c r="D79" s="0" t="s">
        <v>2547</v>
      </c>
      <c r="F79" s="0" t="s">
        <v>2545</v>
      </c>
      <c r="G79" s="0" t="s">
        <v>2548</v>
      </c>
      <c r="H79" s="0" t="str">
        <f aca="false">IFERROR(VLOOKUP(C79,Arkusz3!$P$2:$AA$5000,12,0),"")</f>
        <v>Brutto</v>
      </c>
      <c r="I79" s="0" t="str">
        <f aca="false">IFERROR(VLOOKUP(C79,Arkusz3!$P$2:$AB$5000,13,0),"")</f>
        <v>PLN</v>
      </c>
    </row>
    <row r="80" customFormat="false" ht="13.8" hidden="false" customHeight="false" outlineLevel="0" collapsed="false">
      <c r="A80" s="4" t="n">
        <v>45854.0833333333</v>
      </c>
      <c r="B80" s="0" t="s">
        <v>2571</v>
      </c>
      <c r="C80" s="0" t="s">
        <v>2574</v>
      </c>
      <c r="D80" s="0" t="s">
        <v>2575</v>
      </c>
      <c r="F80" s="0" t="s">
        <v>2573</v>
      </c>
      <c r="G80" s="0" t="s">
        <v>2576</v>
      </c>
      <c r="H80" s="0" t="n">
        <f aca="false">IFERROR(VLOOKUP(C80,Arkusz3!$P$2:$AA$5000,12,0),"")</f>
        <v>0</v>
      </c>
      <c r="I80" s="0" t="str">
        <f aca="false">IFERROR(VLOOKUP(C80,Arkusz3!$P$2:$AB$5000,13,0),"")</f>
        <v>PLN</v>
      </c>
    </row>
    <row r="81" customFormat="false" ht="13.8" hidden="false" customHeight="false" outlineLevel="0" collapsed="false">
      <c r="A81" s="4" t="n">
        <v>45855.0833333333</v>
      </c>
      <c r="B81" s="0" t="s">
        <v>2581</v>
      </c>
      <c r="C81" s="0" t="s">
        <v>2584</v>
      </c>
      <c r="D81" s="0" t="s">
        <v>2585</v>
      </c>
      <c r="F81" s="0" t="s">
        <v>2583</v>
      </c>
      <c r="G81" s="0" t="s">
        <v>2586</v>
      </c>
      <c r="H81" s="0" t="n">
        <f aca="false">IFERROR(VLOOKUP(C81,Arkusz3!$P$2:$AA$5000,12,0),"")</f>
        <v>0</v>
      </c>
      <c r="I81" s="0" t="str">
        <f aca="false">IFERROR(VLOOKUP(C81,Arkusz3!$P$2:$AB$5000,13,0),"")</f>
        <v>PLN</v>
      </c>
    </row>
    <row r="82" customFormat="false" ht="13.8" hidden="false" customHeight="false" outlineLevel="0" collapsed="false">
      <c r="A82" s="4" t="n">
        <v>45854.0833333333</v>
      </c>
      <c r="B82" s="0" t="s">
        <v>2590</v>
      </c>
      <c r="C82" s="0" t="s">
        <v>2593</v>
      </c>
      <c r="D82" s="0" t="s">
        <v>2594</v>
      </c>
      <c r="F82" s="0" t="s">
        <v>2592</v>
      </c>
      <c r="G82" s="0" t="s">
        <v>2595</v>
      </c>
      <c r="H82" s="0" t="n">
        <f aca="false">IFERROR(VLOOKUP(C82,Arkusz3!$P$2:$AA$5000,12,0),"")</f>
        <v>0</v>
      </c>
      <c r="I82" s="0" t="n">
        <f aca="false">IFERROR(VLOOKUP(C82,Arkusz3!$P$2:$AB$5000,13,0),"")</f>
        <v>0</v>
      </c>
    </row>
    <row r="83" customFormat="false" ht="13.8" hidden="false" customHeight="false" outlineLevel="0" collapsed="false">
      <c r="A83" s="4" t="n">
        <v>45868.0833333333</v>
      </c>
      <c r="B83" s="0" t="s">
        <v>2615</v>
      </c>
      <c r="C83" s="0" t="s">
        <v>2617</v>
      </c>
      <c r="D83" s="0" t="s">
        <v>2618</v>
      </c>
      <c r="F83" s="0" t="s">
        <v>2616</v>
      </c>
      <c r="G83" s="0" t="s">
        <v>2619</v>
      </c>
      <c r="H83" s="0" t="n">
        <f aca="false">IFERROR(VLOOKUP(C83,Arkusz3!$P$2:$AA$5000,12,0),"")</f>
        <v>0</v>
      </c>
      <c r="I83" s="0" t="n">
        <f aca="false">IFERROR(VLOOKUP(C83,Arkusz3!$P$2:$AB$5000,13,0),"")</f>
        <v>0</v>
      </c>
    </row>
    <row r="84" customFormat="false" ht="13.8" hidden="false" customHeight="false" outlineLevel="0" collapsed="false">
      <c r="A84" s="4" t="n">
        <v>45854.0833333333</v>
      </c>
      <c r="B84" s="0" t="s">
        <v>2639</v>
      </c>
      <c r="C84" s="0" t="s">
        <v>2642</v>
      </c>
      <c r="D84" s="0" t="s">
        <v>2643</v>
      </c>
      <c r="F84" s="0" t="s">
        <v>2641</v>
      </c>
      <c r="G84" s="0" t="s">
        <v>2644</v>
      </c>
      <c r="H84" s="0" t="n">
        <f aca="false">IFERROR(VLOOKUP(C84,Arkusz3!$P$2:$AA$5000,12,0),"")</f>
        <v>0</v>
      </c>
      <c r="I84" s="0" t="str">
        <f aca="false">IFERROR(VLOOKUP(C84,Arkusz3!$P$2:$AB$5000,13,0),"")</f>
        <v>PLN</v>
      </c>
    </row>
    <row r="85" customFormat="false" ht="13.8" hidden="false" customHeight="false" outlineLevel="0" collapsed="false">
      <c r="A85" s="4" t="n">
        <v>45855.0833333333</v>
      </c>
      <c r="B85" s="0" t="s">
        <v>2674</v>
      </c>
      <c r="C85" s="0" t="s">
        <v>2677</v>
      </c>
      <c r="D85" s="0" t="s">
        <v>2678</v>
      </c>
      <c r="F85" s="0" t="s">
        <v>2676</v>
      </c>
      <c r="G85" s="0" t="s">
        <v>2679</v>
      </c>
      <c r="H85" s="0" t="n">
        <f aca="false">IFERROR(VLOOKUP(C85,Arkusz3!$P$2:$AA$5000,12,0),"")</f>
        <v>0</v>
      </c>
      <c r="I85" s="0" t="n">
        <f aca="false">IFERROR(VLOOKUP(C85,Arkusz3!$P$2:$AB$5000,13,0),"")</f>
        <v>0</v>
      </c>
    </row>
    <row r="86" customFormat="false" ht="13.8" hidden="false" customHeight="false" outlineLevel="0" collapsed="false">
      <c r="A86" s="4" t="n">
        <v>45854.0833333333</v>
      </c>
      <c r="B86" s="0" t="s">
        <v>2690</v>
      </c>
      <c r="C86" s="0" t="s">
        <v>2693</v>
      </c>
      <c r="D86" s="0" t="s">
        <v>2694</v>
      </c>
      <c r="F86" s="0" t="s">
        <v>2692</v>
      </c>
      <c r="G86" s="0" t="s">
        <v>2695</v>
      </c>
      <c r="H86" s="0" t="n">
        <f aca="false">IFERROR(VLOOKUP(C86,Arkusz3!$P$2:$AA$5000,12,0),"")</f>
        <v>0</v>
      </c>
      <c r="I86" s="0" t="n">
        <f aca="false">IFERROR(VLOOKUP(C86,Arkusz3!$P$2:$AB$5000,13,0),"")</f>
        <v>0</v>
      </c>
    </row>
    <row r="87" customFormat="false" ht="13.8" hidden="false" customHeight="false" outlineLevel="0" collapsed="false">
      <c r="A87" s="4" t="n">
        <v>45853.0833333333</v>
      </c>
      <c r="B87" s="0" t="s">
        <v>2698</v>
      </c>
      <c r="C87" s="0" t="s">
        <v>2701</v>
      </c>
      <c r="D87" s="0" t="s">
        <v>2702</v>
      </c>
      <c r="F87" s="0" t="s">
        <v>2700</v>
      </c>
      <c r="G87" s="0" t="s">
        <v>2703</v>
      </c>
      <c r="H87" s="0" t="n">
        <f aca="false">IFERROR(VLOOKUP(C87,Arkusz3!$P$2:$AA$5000,12,0),"")</f>
        <v>0</v>
      </c>
      <c r="I87" s="0" t="str">
        <f aca="false">IFERROR(VLOOKUP(C87,Arkusz3!$P$2:$AB$5000,13,0),"")</f>
        <v>PLN</v>
      </c>
    </row>
    <row r="88" customFormat="false" ht="13.8" hidden="false" customHeight="false" outlineLevel="0" collapsed="false">
      <c r="A88" s="4" t="n">
        <v>45855.0833333333</v>
      </c>
      <c r="B88" s="0" t="s">
        <v>2706</v>
      </c>
      <c r="C88" s="0" t="s">
        <v>2709</v>
      </c>
      <c r="D88" s="0" t="s">
        <v>2710</v>
      </c>
      <c r="F88" s="0" t="s">
        <v>2708</v>
      </c>
      <c r="G88" s="0" t="s">
        <v>2711</v>
      </c>
      <c r="H88" s="0" t="n">
        <f aca="false">IFERROR(VLOOKUP(C88,Arkusz3!$P$2:$AA$5000,12,0),"")</f>
        <v>0</v>
      </c>
      <c r="I88" s="0" t="str">
        <f aca="false">IFERROR(VLOOKUP(C88,Arkusz3!$P$2:$AB$5000,13,0),"")</f>
        <v>PLN</v>
      </c>
    </row>
    <row r="89" customFormat="false" ht="13.8" hidden="false" customHeight="false" outlineLevel="0" collapsed="false">
      <c r="A89" s="4" t="n">
        <v>45853.0833333333</v>
      </c>
      <c r="B89" s="0" t="s">
        <v>2742</v>
      </c>
      <c r="C89" s="0" t="s">
        <v>2745</v>
      </c>
      <c r="D89" s="0" t="s">
        <v>2746</v>
      </c>
      <c r="F89" s="0" t="s">
        <v>2744</v>
      </c>
      <c r="G89" s="0" t="s">
        <v>2747</v>
      </c>
      <c r="H89" s="0" t="n">
        <f aca="false">IFERROR(VLOOKUP(C89,Arkusz3!$P$2:$AA$5000,12,0),"")</f>
        <v>0</v>
      </c>
      <c r="I89" s="0" t="str">
        <f aca="false">IFERROR(VLOOKUP(C89,Arkusz3!$P$2:$AB$5000,13,0),"")</f>
        <v>PLN</v>
      </c>
    </row>
    <row r="90" customFormat="false" ht="13.8" hidden="false" customHeight="false" outlineLevel="0" collapsed="false">
      <c r="A90" s="4" t="n">
        <v>45854.0833333333</v>
      </c>
      <c r="B90" s="0" t="s">
        <v>2758</v>
      </c>
      <c r="C90" s="0" t="s">
        <v>2761</v>
      </c>
      <c r="D90" s="0" t="s">
        <v>2762</v>
      </c>
      <c r="F90" s="0" t="s">
        <v>2760</v>
      </c>
      <c r="G90" s="0" t="s">
        <v>2763</v>
      </c>
      <c r="H90" s="0" t="str">
        <f aca="false">IFERROR(VLOOKUP(C90,Arkusz3!$P$2:$AA$5000,12,0),"")</f>
        <v>Brutto</v>
      </c>
      <c r="I90" s="0" t="str">
        <f aca="false">IFERROR(VLOOKUP(C90,Arkusz3!$P$2:$AB$5000,13,0),"")</f>
        <v>PLN</v>
      </c>
    </row>
    <row r="91" customFormat="false" ht="13.8" hidden="false" customHeight="false" outlineLevel="0" collapsed="false">
      <c r="A91" s="4" t="n">
        <v>45856.0833333333</v>
      </c>
      <c r="B91" s="0" t="s">
        <v>2773</v>
      </c>
      <c r="C91" s="0" t="s">
        <v>2776</v>
      </c>
      <c r="D91" s="0" t="s">
        <v>2777</v>
      </c>
      <c r="F91" s="0" t="s">
        <v>2775</v>
      </c>
      <c r="G91" s="0" t="s">
        <v>2778</v>
      </c>
      <c r="H91" s="0" t="str">
        <f aca="false">IFERROR(VLOOKUP(C91,Arkusz3!$P$2:$AA$5000,12,0),"")</f>
        <v>Brutto</v>
      </c>
      <c r="I91" s="0" t="str">
        <f aca="false">IFERROR(VLOOKUP(C91,Arkusz3!$P$2:$AB$5000,13,0),"")</f>
        <v>PLN</v>
      </c>
    </row>
    <row r="92" customFormat="false" ht="13.8" hidden="false" customHeight="false" outlineLevel="0" collapsed="false">
      <c r="B92" s="0" t="s">
        <v>2782</v>
      </c>
      <c r="C92" s="0" t="s">
        <v>2785</v>
      </c>
      <c r="D92" s="0" t="s">
        <v>2786</v>
      </c>
      <c r="F92" s="0" t="s">
        <v>2784</v>
      </c>
      <c r="G92" s="0" t="s">
        <v>2787</v>
      </c>
      <c r="H92" s="0" t="n">
        <f aca="false">IFERROR(VLOOKUP(C92,Arkusz3!$P$2:$AA$5000,12,0),"")</f>
        <v>0</v>
      </c>
      <c r="I92" s="0" t="str">
        <f aca="false">IFERROR(VLOOKUP(C92,Arkusz3!$P$2:$AB$5000,13,0),"")</f>
        <v>PLN</v>
      </c>
    </row>
    <row r="93" customFormat="false" ht="13.8" hidden="false" customHeight="false" outlineLevel="0" collapsed="false">
      <c r="A93" s="4" t="n">
        <v>45853.0833333333</v>
      </c>
      <c r="B93" s="0" t="s">
        <v>2808</v>
      </c>
      <c r="C93" s="0" t="s">
        <v>2811</v>
      </c>
      <c r="D93" s="0" t="s">
        <v>2812</v>
      </c>
      <c r="F93" s="0" t="s">
        <v>2810</v>
      </c>
      <c r="G93" s="0" t="s">
        <v>2813</v>
      </c>
      <c r="H93" s="0" t="n">
        <f aca="false">IFERROR(VLOOKUP(C93,Arkusz3!$P$2:$AA$5000,12,0),"")</f>
        <v>0</v>
      </c>
      <c r="I93" s="0" t="str">
        <f aca="false">IFERROR(VLOOKUP(C93,Arkusz3!$P$2:$AB$5000,13,0),"")</f>
        <v>PLN</v>
      </c>
    </row>
    <row r="94" customFormat="false" ht="13.8" hidden="false" customHeight="false" outlineLevel="0" collapsed="false">
      <c r="A94" s="4" t="n">
        <v>45853.0833333333</v>
      </c>
      <c r="B94" s="0" t="s">
        <v>2838</v>
      </c>
      <c r="C94" s="0" t="s">
        <v>2841</v>
      </c>
      <c r="D94" s="0" t="s">
        <v>2842</v>
      </c>
      <c r="F94" s="0" t="s">
        <v>2840</v>
      </c>
      <c r="G94" s="0" t="s">
        <v>2843</v>
      </c>
      <c r="H94" s="0" t="str">
        <f aca="false">IFERROR(VLOOKUP(C94,Arkusz3!$P$2:$AA$5000,12,0),"")</f>
        <v/>
      </c>
      <c r="I94" s="0" t="str">
        <f aca="false">IFERROR(VLOOKUP(C94,Arkusz3!$P$2:$AB$5000,13,0),"")</f>
        <v/>
      </c>
    </row>
    <row r="95" customFormat="false" ht="13.8" hidden="false" customHeight="false" outlineLevel="0" collapsed="false">
      <c r="A95" s="4" t="n">
        <v>45854.0833333333</v>
      </c>
      <c r="B95" s="0" t="s">
        <v>2885</v>
      </c>
      <c r="C95" s="0" t="s">
        <v>2888</v>
      </c>
      <c r="D95" s="0" t="s">
        <v>2889</v>
      </c>
      <c r="F95" s="0" t="s">
        <v>2887</v>
      </c>
      <c r="G95" s="0" t="s">
        <v>2890</v>
      </c>
      <c r="H95" s="0" t="n">
        <f aca="false">IFERROR(VLOOKUP(C95,Arkusz3!$P$2:$AA$5000,12,0),"")</f>
        <v>0</v>
      </c>
      <c r="I95" s="0" t="n">
        <f aca="false">IFERROR(VLOOKUP(C95,Arkusz3!$P$2:$AB$5000,13,0),"")</f>
        <v>0</v>
      </c>
    </row>
    <row r="96" customFormat="false" ht="13.8" hidden="false" customHeight="false" outlineLevel="0" collapsed="false">
      <c r="B96" s="0" t="s">
        <v>2900</v>
      </c>
      <c r="C96" s="0" t="s">
        <v>2903</v>
      </c>
      <c r="D96" s="0" t="s">
        <v>2904</v>
      </c>
      <c r="F96" s="0" t="s">
        <v>2902</v>
      </c>
      <c r="G96" s="0" t="s">
        <v>2905</v>
      </c>
      <c r="H96" s="0" t="n">
        <f aca="false">IFERROR(VLOOKUP(C96,Arkusz3!$P$2:$AA$5000,12,0),"")</f>
        <v>0</v>
      </c>
      <c r="I96" s="0" t="n">
        <f aca="false">IFERROR(VLOOKUP(C96,Arkusz3!$P$2:$AB$5000,13,0),"")</f>
        <v>0</v>
      </c>
    </row>
    <row r="97" customFormat="false" ht="13.8" hidden="false" customHeight="false" outlineLevel="0" collapsed="false">
      <c r="B97" s="0" t="s">
        <v>2907</v>
      </c>
      <c r="C97" s="0" t="s">
        <v>2910</v>
      </c>
      <c r="D97" s="0" t="s">
        <v>2911</v>
      </c>
      <c r="F97" s="0" t="s">
        <v>2909</v>
      </c>
      <c r="G97" s="0" t="s">
        <v>2912</v>
      </c>
      <c r="H97" s="0" t="n">
        <f aca="false">IFERROR(VLOOKUP(C97,Arkusz3!$P$2:$AA$5000,12,0),"")</f>
        <v>0</v>
      </c>
      <c r="I97" s="0" t="n">
        <f aca="false">IFERROR(VLOOKUP(C97,Arkusz3!$P$2:$AB$5000,13,0),"")</f>
        <v>0</v>
      </c>
    </row>
    <row r="98" customFormat="false" ht="13.8" hidden="false" customHeight="false" outlineLevel="0" collapsed="false">
      <c r="A98" s="4" t="n">
        <v>45855.0833333333</v>
      </c>
      <c r="B98" s="0" t="s">
        <v>2915</v>
      </c>
      <c r="C98" s="0" t="s">
        <v>2918</v>
      </c>
      <c r="D98" s="0" t="s">
        <v>2919</v>
      </c>
      <c r="F98" s="0" t="s">
        <v>2917</v>
      </c>
      <c r="G98" s="0" t="s">
        <v>2920</v>
      </c>
      <c r="H98" s="0" t="n">
        <f aca="false">IFERROR(VLOOKUP(C98,Arkusz3!$P$2:$AA$5000,12,0),"")</f>
        <v>0</v>
      </c>
      <c r="I98" s="0" t="str">
        <f aca="false">IFERROR(VLOOKUP(C98,Arkusz3!$P$2:$AB$5000,13,0),"")</f>
        <v>PLN</v>
      </c>
    </row>
    <row r="99" customFormat="false" ht="13.8" hidden="false" customHeight="false" outlineLevel="0" collapsed="false">
      <c r="A99" s="4" t="n">
        <v>45852.0833333333</v>
      </c>
      <c r="B99" s="0" t="s">
        <v>2924</v>
      </c>
      <c r="C99" s="0" t="s">
        <v>2927</v>
      </c>
      <c r="D99" s="0" t="s">
        <v>2928</v>
      </c>
      <c r="F99" s="0" t="s">
        <v>2926</v>
      </c>
      <c r="G99" s="0" t="s">
        <v>2929</v>
      </c>
      <c r="H99" s="0" t="str">
        <f aca="false">IFERROR(VLOOKUP(C99,Arkusz3!$P$2:$AA$5000,12,0),"")</f>
        <v>Brutto</v>
      </c>
      <c r="I99" s="0" t="str">
        <f aca="false">IFERROR(VLOOKUP(C99,Arkusz3!$P$2:$AB$5000,13,0),"")</f>
        <v>PLN</v>
      </c>
    </row>
    <row r="100" customFormat="false" ht="13.8" hidden="false" customHeight="false" outlineLevel="0" collapsed="false">
      <c r="A100" s="4" t="n">
        <v>45852.0833333333</v>
      </c>
      <c r="B100" s="0" t="s">
        <v>2962</v>
      </c>
      <c r="C100" s="0" t="s">
        <v>2965</v>
      </c>
      <c r="D100" s="0" t="s">
        <v>2966</v>
      </c>
      <c r="F100" s="0" t="s">
        <v>2964</v>
      </c>
      <c r="G100" s="0" t="s">
        <v>2967</v>
      </c>
      <c r="H100" s="0" t="n">
        <f aca="false">IFERROR(VLOOKUP(C100,Arkusz3!$P$2:$AA$5000,12,0),"")</f>
        <v>0</v>
      </c>
      <c r="I100" s="0" t="n">
        <f aca="false">IFERROR(VLOOKUP(C100,Arkusz3!$P$2:$AB$5000,13,0),"")</f>
        <v>0</v>
      </c>
    </row>
    <row r="101" customFormat="false" ht="13.8" hidden="false" customHeight="false" outlineLevel="0" collapsed="false">
      <c r="A101" s="4" t="n">
        <v>45854.0833333333</v>
      </c>
      <c r="B101" s="0" t="s">
        <v>2989</v>
      </c>
      <c r="C101" s="0" t="s">
        <v>2992</v>
      </c>
      <c r="D101" s="0" t="s">
        <v>2993</v>
      </c>
      <c r="F101" s="0" t="s">
        <v>2991</v>
      </c>
      <c r="G101" s="0" t="s">
        <v>2994</v>
      </c>
      <c r="H101" s="0" t="str">
        <f aca="false">IFERROR(VLOOKUP(C101,Arkusz3!$P$2:$AA$5000,12,0),"")</f>
        <v/>
      </c>
      <c r="I101" s="0" t="str">
        <f aca="false">IFERROR(VLOOKUP(C101,Arkusz3!$P$2:$AB$5000,13,0),"")</f>
        <v/>
      </c>
    </row>
    <row r="102" customFormat="false" ht="13.8" hidden="false" customHeight="false" outlineLevel="0" collapsed="false">
      <c r="A102" s="4" t="n">
        <v>45867.0833333333</v>
      </c>
      <c r="B102" s="0" t="s">
        <v>3017</v>
      </c>
      <c r="C102" s="0" t="s">
        <v>3020</v>
      </c>
      <c r="D102" s="0" t="s">
        <v>3021</v>
      </c>
      <c r="F102" s="0" t="s">
        <v>3019</v>
      </c>
      <c r="G102" s="0" t="s">
        <v>3022</v>
      </c>
      <c r="H102" s="0" t="n">
        <f aca="false">IFERROR(VLOOKUP(C102,Arkusz3!$P$2:$AA$5000,12,0),"")</f>
        <v>0</v>
      </c>
      <c r="I102" s="0" t="n">
        <f aca="false">IFERROR(VLOOKUP(C102,Arkusz3!$P$2:$AB$5000,13,0),"")</f>
        <v>0</v>
      </c>
    </row>
    <row r="103" customFormat="false" ht="13.8" hidden="false" customHeight="false" outlineLevel="0" collapsed="false">
      <c r="B103" s="0" t="s">
        <v>3027</v>
      </c>
      <c r="C103" s="0" t="s">
        <v>3030</v>
      </c>
      <c r="D103" s="0" t="s">
        <v>3031</v>
      </c>
      <c r="F103" s="0" t="s">
        <v>3029</v>
      </c>
      <c r="G103" s="0" t="s">
        <v>3032</v>
      </c>
      <c r="H103" s="0" t="n">
        <f aca="false">IFERROR(VLOOKUP(C103,Arkusz3!$P$2:$AA$5000,12,0),"")</f>
        <v>0</v>
      </c>
      <c r="I103" s="0" t="str">
        <f aca="false">IFERROR(VLOOKUP(C103,Arkusz3!$P$2:$AB$5000,13,0),"")</f>
        <v>PLN</v>
      </c>
    </row>
    <row r="104" customFormat="false" ht="13.8" hidden="false" customHeight="false" outlineLevel="0" collapsed="false">
      <c r="B104" s="0" t="s">
        <v>3043</v>
      </c>
      <c r="C104" s="0" t="s">
        <v>3046</v>
      </c>
      <c r="D104" s="0" t="s">
        <v>3047</v>
      </c>
      <c r="F104" s="0" t="s">
        <v>3045</v>
      </c>
      <c r="G104" s="0" t="s">
        <v>3048</v>
      </c>
      <c r="H104" s="0" t="str">
        <f aca="false">IFERROR(VLOOKUP(C104,Arkusz3!$P$2:$AA$5000,12,0),"")</f>
        <v>Brutto</v>
      </c>
      <c r="I104" s="0" t="str">
        <f aca="false">IFERROR(VLOOKUP(C104,Arkusz3!$P$2:$AB$5000,13,0),"")</f>
        <v>PLN</v>
      </c>
    </row>
    <row r="105" customFormat="false" ht="13.8" hidden="false" customHeight="false" outlineLevel="0" collapsed="false">
      <c r="B105" s="0" t="s">
        <v>3063</v>
      </c>
      <c r="C105" s="0" t="s">
        <v>3066</v>
      </c>
      <c r="D105" s="0" t="s">
        <v>3067</v>
      </c>
      <c r="F105" s="0" t="s">
        <v>3065</v>
      </c>
      <c r="G105" s="0" t="s">
        <v>3068</v>
      </c>
      <c r="H105" s="0" t="str">
        <f aca="false">IFERROR(VLOOKUP(C105,Arkusz3!$P$2:$AA$5000,12,0),"")</f>
        <v>Brutto</v>
      </c>
      <c r="I105" s="0" t="str">
        <f aca="false">IFERROR(VLOOKUP(C105,Arkusz3!$P$2:$AB$5000,13,0),"")</f>
        <v>PLN</v>
      </c>
    </row>
    <row r="106" customFormat="false" ht="13.8" hidden="false" customHeight="false" outlineLevel="0" collapsed="false">
      <c r="A106" s="4" t="n">
        <v>45852.0833333333</v>
      </c>
      <c r="B106" s="0" t="s">
        <v>3076</v>
      </c>
      <c r="C106" s="0" t="s">
        <v>3079</v>
      </c>
      <c r="D106" s="0" t="s">
        <v>3080</v>
      </c>
      <c r="F106" s="0" t="s">
        <v>3078</v>
      </c>
      <c r="G106" s="0" t="s">
        <v>3081</v>
      </c>
      <c r="H106" s="0" t="str">
        <f aca="false">IFERROR(VLOOKUP(C106,Arkusz3!$P$2:$AA$5000,12,0),"")</f>
        <v>Brutto</v>
      </c>
      <c r="I106" s="0" t="str">
        <f aca="false">IFERROR(VLOOKUP(C106,Arkusz3!$P$2:$AB$5000,13,0),"")</f>
        <v>PLN</v>
      </c>
    </row>
    <row r="107" customFormat="false" ht="13.8" hidden="false" customHeight="false" outlineLevel="0" collapsed="false">
      <c r="A107" s="4" t="n">
        <v>45848.0833333333</v>
      </c>
      <c r="B107" s="0" t="s">
        <v>3106</v>
      </c>
      <c r="C107" s="0" t="s">
        <v>3109</v>
      </c>
      <c r="D107" s="0" t="s">
        <v>3110</v>
      </c>
      <c r="F107" s="0" t="s">
        <v>3108</v>
      </c>
      <c r="G107" s="0" t="s">
        <v>3111</v>
      </c>
      <c r="H107" s="0" t="n">
        <f aca="false">IFERROR(VLOOKUP(C107,Arkusz3!$P$2:$AA$5000,12,0),"")</f>
        <v>0</v>
      </c>
      <c r="I107" s="0" t="n">
        <f aca="false">IFERROR(VLOOKUP(C107,Arkusz3!$P$2:$AB$5000,13,0),"")</f>
        <v>0</v>
      </c>
    </row>
    <row r="108" customFormat="false" ht="13.8" hidden="false" customHeight="false" outlineLevel="0" collapsed="false">
      <c r="A108" s="4" t="n">
        <v>45847.0833333333</v>
      </c>
      <c r="B108" s="0" t="s">
        <v>3115</v>
      </c>
      <c r="C108" s="0" t="s">
        <v>3118</v>
      </c>
      <c r="D108" s="0" t="s">
        <v>3119</v>
      </c>
      <c r="F108" s="0" t="s">
        <v>3117</v>
      </c>
      <c r="G108" s="0" t="s">
        <v>3120</v>
      </c>
      <c r="H108" s="0" t="str">
        <f aca="false">IFERROR(VLOOKUP(C108,Arkusz3!$P$2:$AA$5000,12,0),"")</f>
        <v>Brutto</v>
      </c>
      <c r="I108" s="0" t="str">
        <f aca="false">IFERROR(VLOOKUP(C108,Arkusz3!$P$2:$AB$5000,13,0),"")</f>
        <v>PLN</v>
      </c>
    </row>
    <row r="109" customFormat="false" ht="13.8" hidden="false" customHeight="false" outlineLevel="0" collapsed="false">
      <c r="A109" s="4" t="n">
        <v>45849.0833333333</v>
      </c>
      <c r="B109" s="0" t="s">
        <v>3125</v>
      </c>
      <c r="C109" s="0" t="s">
        <v>3128</v>
      </c>
      <c r="D109" s="0" t="s">
        <v>3129</v>
      </c>
      <c r="F109" s="0" t="s">
        <v>3127</v>
      </c>
      <c r="G109" s="0" t="s">
        <v>3130</v>
      </c>
      <c r="H109" s="0" t="n">
        <f aca="false">IFERROR(VLOOKUP(C109,Arkusz3!$P$2:$AA$5000,12,0),"")</f>
        <v>0</v>
      </c>
      <c r="I109" s="0" t="n">
        <f aca="false">IFERROR(VLOOKUP(C109,Arkusz3!$P$2:$AB$5000,13,0),"")</f>
        <v>0</v>
      </c>
    </row>
    <row r="110" customFormat="false" ht="13.8" hidden="false" customHeight="false" outlineLevel="0" collapsed="false">
      <c r="A110" s="4" t="n">
        <v>45847.0833333333</v>
      </c>
      <c r="B110" s="0" t="s">
        <v>3167</v>
      </c>
      <c r="C110" s="0" t="s">
        <v>3170</v>
      </c>
      <c r="D110" s="0" t="s">
        <v>3171</v>
      </c>
      <c r="F110" s="0" t="s">
        <v>3169</v>
      </c>
      <c r="G110" s="0" t="s">
        <v>3172</v>
      </c>
      <c r="H110" s="0" t="n">
        <f aca="false">IFERROR(VLOOKUP(C110,Arkusz3!$P$2:$AA$5000,12,0),"")</f>
        <v>0</v>
      </c>
      <c r="I110" s="0" t="str">
        <f aca="false">IFERROR(VLOOKUP(C110,Arkusz3!$P$2:$AB$5000,13,0),"")</f>
        <v>PLN</v>
      </c>
    </row>
    <row r="111" customFormat="false" ht="13.8" hidden="false" customHeight="false" outlineLevel="0" collapsed="false">
      <c r="A111" s="4" t="n">
        <v>45846.0833333333</v>
      </c>
      <c r="B111" s="0" t="s">
        <v>3227</v>
      </c>
      <c r="C111" s="0" t="s">
        <v>3230</v>
      </c>
      <c r="D111" s="0" t="s">
        <v>3231</v>
      </c>
      <c r="F111" s="0" t="s">
        <v>3229</v>
      </c>
      <c r="G111" s="0" t="s">
        <v>3232</v>
      </c>
      <c r="H111" s="0" t="n">
        <f aca="false">IFERROR(VLOOKUP(C111,Arkusz3!$P$2:$AA$5000,12,0),"")</f>
        <v>0</v>
      </c>
      <c r="I111" s="0" t="str">
        <f aca="false">IFERROR(VLOOKUP(C111,Arkusz3!$P$2:$AB$5000,13,0),"")</f>
        <v>PLN</v>
      </c>
    </row>
    <row r="112" customFormat="false" ht="13.8" hidden="false" customHeight="false" outlineLevel="0" collapsed="false">
      <c r="A112" s="4" t="n">
        <v>45855.0833333333</v>
      </c>
      <c r="B112" s="0" t="s">
        <v>3253</v>
      </c>
      <c r="C112" s="0" t="s">
        <v>3256</v>
      </c>
      <c r="D112" s="0" t="s">
        <v>3257</v>
      </c>
      <c r="F112" s="0" t="s">
        <v>3255</v>
      </c>
      <c r="G112" s="0" t="s">
        <v>3258</v>
      </c>
      <c r="H112" s="0" t="str">
        <f aca="false">IFERROR(VLOOKUP(C112,Arkusz3!$P$2:$AA$5000,12,0),"")</f>
        <v>Brutto</v>
      </c>
      <c r="I112" s="0" t="str">
        <f aca="false">IFERROR(VLOOKUP(C112,Arkusz3!$P$2:$AB$5000,13,0),"")</f>
        <v>PLN</v>
      </c>
    </row>
    <row r="113" customFormat="false" ht="13.8" hidden="false" customHeight="false" outlineLevel="0" collapsed="false">
      <c r="A113" s="4" t="n">
        <v>45845.0833333333</v>
      </c>
      <c r="B113" s="0" t="s">
        <v>3262</v>
      </c>
      <c r="C113" s="0" t="s">
        <v>3265</v>
      </c>
      <c r="D113" s="0" t="s">
        <v>3266</v>
      </c>
      <c r="F113" s="0" t="s">
        <v>3264</v>
      </c>
      <c r="G113" s="0" t="s">
        <v>3267</v>
      </c>
      <c r="H113" s="0" t="str">
        <f aca="false">IFERROR(VLOOKUP(C113,Arkusz3!$P$2:$AA$5000,12,0),"")</f>
        <v/>
      </c>
      <c r="I113" s="0" t="str">
        <f aca="false">IFERROR(VLOOKUP(C113,Arkusz3!$P$2:$AB$5000,13,0),"")</f>
        <v/>
      </c>
    </row>
    <row r="114" customFormat="false" ht="13.8" hidden="false" customHeight="false" outlineLevel="0" collapsed="false">
      <c r="A114" s="4" t="n">
        <v>45861.0833333333</v>
      </c>
      <c r="B114" s="0" t="s">
        <v>3308</v>
      </c>
      <c r="C114" s="0" t="s">
        <v>3311</v>
      </c>
      <c r="D114" s="0" t="s">
        <v>3312</v>
      </c>
      <c r="F114" s="0" t="s">
        <v>3310</v>
      </c>
      <c r="G114" s="0" t="s">
        <v>3313</v>
      </c>
      <c r="H114" s="0" t="n">
        <f aca="false">IFERROR(VLOOKUP(C114,Arkusz3!$P$2:$AA$5000,12,0),"")</f>
        <v>0</v>
      </c>
      <c r="I114" s="0" t="str">
        <f aca="false">IFERROR(VLOOKUP(C114,Arkusz3!$P$2:$AB$5000,13,0),"")</f>
        <v>PLN</v>
      </c>
    </row>
    <row r="115" customFormat="false" ht="13.8" hidden="false" customHeight="false" outlineLevel="0" collapsed="false">
      <c r="A115" s="4" t="n">
        <v>45842.0833333333</v>
      </c>
      <c r="B115" s="0" t="s">
        <v>3349</v>
      </c>
      <c r="C115" s="0" t="s">
        <v>3352</v>
      </c>
      <c r="D115" s="0" t="s">
        <v>3353</v>
      </c>
      <c r="F115" s="0" t="s">
        <v>3351</v>
      </c>
      <c r="G115" s="0" t="s">
        <v>3354</v>
      </c>
      <c r="H115" s="0" t="str">
        <f aca="false">IFERROR(VLOOKUP(C115,Arkusz3!$P$2:$AA$5000,12,0),"")</f>
        <v>Brutto</v>
      </c>
      <c r="I115" s="0" t="str">
        <f aca="false">IFERROR(VLOOKUP(C115,Arkusz3!$P$2:$AB$5000,13,0),"")</f>
        <v>PLN</v>
      </c>
    </row>
    <row r="116" customFormat="false" ht="13.8" hidden="false" customHeight="false" outlineLevel="0" collapsed="false">
      <c r="A116" s="4" t="n">
        <v>45844.0833333333</v>
      </c>
      <c r="B116" s="0" t="s">
        <v>3364</v>
      </c>
      <c r="C116" s="0" t="s">
        <v>3367</v>
      </c>
      <c r="D116" s="0" t="s">
        <v>3368</v>
      </c>
      <c r="F116" s="0" t="s">
        <v>3366</v>
      </c>
      <c r="G116" s="0" t="s">
        <v>3369</v>
      </c>
      <c r="H116" s="0" t="n">
        <f aca="false">IFERROR(VLOOKUP(C116,Arkusz3!$P$2:$AA$5000,12,0),"")</f>
        <v>0</v>
      </c>
      <c r="I116" s="0" t="str">
        <f aca="false">IFERROR(VLOOKUP(C116,Arkusz3!$P$2:$AB$5000,13,0),"")</f>
        <v>PLN</v>
      </c>
    </row>
    <row r="117" customFormat="false" ht="13.8" hidden="false" customHeight="false" outlineLevel="0" collapsed="false">
      <c r="A117" s="4" t="n">
        <v>45854.0833333333</v>
      </c>
      <c r="B117" s="0" t="s">
        <v>3395</v>
      </c>
      <c r="C117" s="0" t="s">
        <v>3398</v>
      </c>
      <c r="D117" s="0" t="s">
        <v>3399</v>
      </c>
      <c r="F117" s="0" t="s">
        <v>3397</v>
      </c>
      <c r="G117" s="0" t="s">
        <v>3400</v>
      </c>
      <c r="H117" s="0" t="n">
        <f aca="false">IFERROR(VLOOKUP(C117,Arkusz3!$P$2:$AA$5000,12,0),"")</f>
        <v>0</v>
      </c>
      <c r="I117" s="0" t="n">
        <f aca="false">IFERROR(VLOOKUP(C117,Arkusz3!$P$2:$AB$5000,13,0),"")</f>
        <v>0</v>
      </c>
    </row>
    <row r="118" customFormat="false" ht="13.8" hidden="false" customHeight="false" outlineLevel="0" collapsed="false">
      <c r="A118" s="4" t="n">
        <v>45842.0833333333</v>
      </c>
      <c r="B118" s="0" t="s">
        <v>3472</v>
      </c>
      <c r="C118" s="0" t="s">
        <v>3475</v>
      </c>
      <c r="D118" s="0" t="s">
        <v>3476</v>
      </c>
      <c r="F118" s="0" t="s">
        <v>3474</v>
      </c>
      <c r="G118" s="0" t="s">
        <v>3477</v>
      </c>
      <c r="H118" s="0" t="str">
        <f aca="false">IFERROR(VLOOKUP(C118,Arkusz3!$P$2:$AA$5000,12,0),"")</f>
        <v>Brutto</v>
      </c>
      <c r="I118" s="0" t="str">
        <f aca="false">IFERROR(VLOOKUP(C118,Arkusz3!$P$2:$AB$5000,13,0),"")</f>
        <v>PLN</v>
      </c>
    </row>
    <row r="119" customFormat="false" ht="13.8" hidden="false" customHeight="false" outlineLevel="0" collapsed="false">
      <c r="A119" s="4" t="n">
        <v>45840.0833333333</v>
      </c>
      <c r="B119" s="0" t="s">
        <v>3492</v>
      </c>
      <c r="C119" s="0" t="s">
        <v>3495</v>
      </c>
      <c r="D119" s="0" t="s">
        <v>3496</v>
      </c>
      <c r="F119" s="0" t="s">
        <v>3494</v>
      </c>
      <c r="G119" s="0" t="s">
        <v>3497</v>
      </c>
      <c r="H119" s="0" t="str">
        <f aca="false">IFERROR(VLOOKUP(C119,Arkusz3!$P$2:$AA$5000,12,0),"")</f>
        <v>Netto</v>
      </c>
      <c r="I119" s="0" t="n">
        <f aca="false">IFERROR(VLOOKUP(C119,Arkusz3!$P$2:$AB$5000,13,0),"")</f>
        <v>0</v>
      </c>
    </row>
    <row r="120" customFormat="false" ht="13.8" hidden="false" customHeight="false" outlineLevel="0" collapsed="false">
      <c r="A120" s="4" t="n">
        <v>45874.0833333333</v>
      </c>
      <c r="B120" s="0" t="s">
        <v>3506</v>
      </c>
      <c r="C120" s="0" t="s">
        <v>3503</v>
      </c>
      <c r="D120" s="0" t="s">
        <v>3510</v>
      </c>
      <c r="F120" s="0" t="s">
        <v>3509</v>
      </c>
      <c r="H120" s="0" t="str">
        <f aca="false">IFERROR(VLOOKUP(C120,Arkusz3!$P$2:$AA$5000,12,0),"")</f>
        <v>Netto</v>
      </c>
      <c r="I120" s="0" t="str">
        <f aca="false">IFERROR(VLOOKUP(C120,Arkusz3!$P$2:$AB$5000,13,0),"")</f>
        <v>PLN</v>
      </c>
    </row>
    <row r="121" customFormat="false" ht="13.8" hidden="false" customHeight="false" outlineLevel="0" collapsed="false">
      <c r="A121" s="4" t="n">
        <v>45866.0833333333</v>
      </c>
      <c r="B121" s="0" t="s">
        <v>3540</v>
      </c>
      <c r="C121" s="0" t="s">
        <v>3543</v>
      </c>
      <c r="D121" s="0" t="s">
        <v>3544</v>
      </c>
      <c r="F121" s="0" t="s">
        <v>3542</v>
      </c>
      <c r="G121" s="0" t="s">
        <v>3545</v>
      </c>
      <c r="H121" s="0" t="str">
        <f aca="false">IFERROR(VLOOKUP(C121,Arkusz3!$P$2:$AA$5000,12,0),"")</f>
        <v>Brutto</v>
      </c>
      <c r="I121" s="0" t="str">
        <f aca="false">IFERROR(VLOOKUP(C121,Arkusz3!$P$2:$AB$5000,13,0),"")</f>
        <v>PLN</v>
      </c>
    </row>
    <row r="122" customFormat="false" ht="13.8" hidden="false" customHeight="false" outlineLevel="0" collapsed="false">
      <c r="A122" s="4" t="n">
        <v>45851.0833333333</v>
      </c>
      <c r="B122" s="0" t="s">
        <v>3566</v>
      </c>
      <c r="C122" s="0" t="s">
        <v>3569</v>
      </c>
      <c r="D122" s="0" t="s">
        <v>3570</v>
      </c>
      <c r="F122" s="0" t="s">
        <v>3568</v>
      </c>
      <c r="G122" s="0" t="s">
        <v>3571</v>
      </c>
      <c r="H122" s="0" t="str">
        <f aca="false">IFERROR(VLOOKUP(C122,Arkusz3!$P$2:$AA$5000,12,0),"")</f>
        <v>Brutto</v>
      </c>
      <c r="I122" s="0" t="str">
        <f aca="false">IFERROR(VLOOKUP(C122,Arkusz3!$P$2:$AB$5000,13,0),"")</f>
        <v>PLN</v>
      </c>
    </row>
    <row r="123" customFormat="false" ht="13.8" hidden="false" customHeight="false" outlineLevel="0" collapsed="false">
      <c r="A123" s="4" t="n">
        <v>45840.0833333333</v>
      </c>
      <c r="B123" s="0" t="s">
        <v>3585</v>
      </c>
      <c r="C123" s="0" t="s">
        <v>3587</v>
      </c>
      <c r="D123" s="0" t="s">
        <v>3588</v>
      </c>
      <c r="F123" s="0" t="s">
        <v>3586</v>
      </c>
      <c r="G123" s="0" t="s">
        <v>3589</v>
      </c>
      <c r="H123" s="0" t="str">
        <f aca="false">IFERROR(VLOOKUP(C123,Arkusz3!$P$2:$AA$5000,12,0),"")</f>
        <v>Brutto</v>
      </c>
      <c r="I123" s="0" t="str">
        <f aca="false">IFERROR(VLOOKUP(C123,Arkusz3!$P$2:$AB$5000,13,0),"")</f>
        <v>PLN</v>
      </c>
    </row>
    <row r="124" customFormat="false" ht="13.8" hidden="false" customHeight="false" outlineLevel="0" collapsed="false">
      <c r="A124" s="4" t="n">
        <v>45841.0833333333</v>
      </c>
      <c r="B124" s="0" t="s">
        <v>3624</v>
      </c>
      <c r="C124" s="0" t="s">
        <v>3627</v>
      </c>
      <c r="D124" s="0" t="s">
        <v>3628</v>
      </c>
      <c r="F124" s="0" t="s">
        <v>3626</v>
      </c>
      <c r="G124" s="0" t="s">
        <v>3629</v>
      </c>
      <c r="H124" s="0" t="str">
        <f aca="false">IFERROR(VLOOKUP(C124,Arkusz3!$P$2:$AA$5000,12,0),"")</f>
        <v>Brutto</v>
      </c>
      <c r="I124" s="0" t="str">
        <f aca="false">IFERROR(VLOOKUP(C124,Arkusz3!$P$2:$AB$5000,13,0),"")</f>
        <v>PLN</v>
      </c>
    </row>
    <row r="125" customFormat="false" ht="13.8" hidden="false" customHeight="false" outlineLevel="0" collapsed="false">
      <c r="A125" s="4" t="n">
        <v>45840.0833333333</v>
      </c>
      <c r="B125" s="0" t="s">
        <v>3640</v>
      </c>
      <c r="C125" s="0" t="s">
        <v>3643</v>
      </c>
      <c r="D125" s="0" t="s">
        <v>3644</v>
      </c>
      <c r="F125" s="0" t="s">
        <v>3642</v>
      </c>
      <c r="G125" s="0" t="s">
        <v>3645</v>
      </c>
      <c r="H125" s="0" t="str">
        <f aca="false">IFERROR(VLOOKUP(C125,Arkusz3!$P$2:$AA$5000,12,0),"")</f>
        <v>Netto i Brutto</v>
      </c>
      <c r="I125" s="0" t="str">
        <f aca="false">IFERROR(VLOOKUP(C125,Arkusz3!$P$2:$AB$5000,13,0),"")</f>
        <v>PLN</v>
      </c>
    </row>
    <row r="126" customFormat="false" ht="13.8" hidden="false" customHeight="false" outlineLevel="0" collapsed="false">
      <c r="A126" s="4" t="n">
        <v>45835.0833333333</v>
      </c>
      <c r="B126" s="0" t="s">
        <v>3650</v>
      </c>
      <c r="C126" s="0" t="s">
        <v>3653</v>
      </c>
      <c r="D126" s="0" t="s">
        <v>3654</v>
      </c>
      <c r="F126" s="0" t="s">
        <v>3652</v>
      </c>
      <c r="G126" s="0" t="s">
        <v>3655</v>
      </c>
      <c r="H126" s="0" t="str">
        <f aca="false">IFERROR(VLOOKUP(C126,Arkusz3!$P$2:$AA$5000,12,0),"")</f>
        <v>Brutto</v>
      </c>
      <c r="I126" s="0" t="n">
        <f aca="false">IFERROR(VLOOKUP(C126,Arkusz3!$P$2:$AB$5000,13,0),"")</f>
        <v>0</v>
      </c>
    </row>
    <row r="127" customFormat="false" ht="13.8" hidden="false" customHeight="false" outlineLevel="0" collapsed="false">
      <c r="A127" s="4" t="n">
        <v>45838.0833333333</v>
      </c>
      <c r="B127" s="0" t="s">
        <v>3693</v>
      </c>
      <c r="C127" s="0" t="s">
        <v>3696</v>
      </c>
      <c r="D127" s="0" t="s">
        <v>3697</v>
      </c>
      <c r="F127" s="0" t="s">
        <v>3695</v>
      </c>
      <c r="G127" s="0" t="s">
        <v>3698</v>
      </c>
      <c r="H127" s="0" t="str">
        <f aca="false">IFERROR(VLOOKUP(C127,Arkusz3!$P$2:$AA$5000,12,0),"")</f>
        <v>Brutto</v>
      </c>
      <c r="I127" s="0" t="str">
        <f aca="false">IFERROR(VLOOKUP(C127,Arkusz3!$P$2:$AB$5000,13,0),"")</f>
        <v>PLN</v>
      </c>
    </row>
    <row r="128" customFormat="false" ht="13.8" hidden="false" customHeight="false" outlineLevel="0" collapsed="false">
      <c r="A128" s="4" t="n">
        <v>45838.0833333333</v>
      </c>
      <c r="B128" s="0" t="s">
        <v>3708</v>
      </c>
      <c r="C128" s="0" t="s">
        <v>3711</v>
      </c>
      <c r="D128" s="0" t="s">
        <v>3712</v>
      </c>
      <c r="F128" s="0" t="s">
        <v>3710</v>
      </c>
      <c r="G128" s="0" t="s">
        <v>3713</v>
      </c>
      <c r="H128" s="0" t="str">
        <f aca="false">IFERROR(VLOOKUP(C128,Arkusz3!$P$2:$AA$5000,12,0),"")</f>
        <v>Brutto</v>
      </c>
      <c r="I128" s="0" t="str">
        <f aca="false">IFERROR(VLOOKUP(C128,Arkusz3!$P$2:$AB$5000,13,0),"")</f>
        <v>PLN</v>
      </c>
    </row>
    <row r="129" customFormat="false" ht="13.8" hidden="false" customHeight="false" outlineLevel="0" collapsed="false">
      <c r="A129" s="4" t="n">
        <v>45838.0833333333</v>
      </c>
      <c r="B129" s="0" t="s">
        <v>3733</v>
      </c>
      <c r="C129" s="0" t="s">
        <v>3736</v>
      </c>
      <c r="D129" s="0" t="s">
        <v>3737</v>
      </c>
      <c r="F129" s="0" t="s">
        <v>3735</v>
      </c>
      <c r="G129" s="0" t="s">
        <v>3738</v>
      </c>
      <c r="H129" s="0" t="str">
        <f aca="false">IFERROR(VLOOKUP(C129,Arkusz3!$P$2:$AA$5000,12,0),"")</f>
        <v>Brutto</v>
      </c>
      <c r="I129" s="0" t="str">
        <f aca="false">IFERROR(VLOOKUP(C129,Arkusz3!$P$2:$AB$5000,13,0),"")</f>
        <v>PLN</v>
      </c>
    </row>
    <row r="130" customFormat="false" ht="13.8" hidden="false" customHeight="false" outlineLevel="0" collapsed="false">
      <c r="A130" s="4" t="n">
        <v>45834.0833333333</v>
      </c>
      <c r="B130" s="0" t="s">
        <v>3810</v>
      </c>
      <c r="C130" s="0" t="s">
        <v>3813</v>
      </c>
      <c r="D130" s="0" t="s">
        <v>3814</v>
      </c>
      <c r="F130" s="0" t="s">
        <v>3812</v>
      </c>
      <c r="G130" s="0" t="s">
        <v>3815</v>
      </c>
      <c r="H130" s="0" t="str">
        <f aca="false">IFERROR(VLOOKUP(C130,Arkusz3!$P$2:$AA$5000,12,0),"")</f>
        <v>Brutto</v>
      </c>
      <c r="I130" s="0" t="str">
        <f aca="false">IFERROR(VLOOKUP(C130,Arkusz3!$P$2:$AB$5000,13,0),"")</f>
        <v>PLN</v>
      </c>
    </row>
    <row r="131" customFormat="false" ht="13.8" hidden="false" customHeight="false" outlineLevel="0" collapsed="false">
      <c r="A131" s="4" t="n">
        <v>45834.0833333333</v>
      </c>
      <c r="B131" s="0" t="s">
        <v>3819</v>
      </c>
      <c r="C131" s="0" t="s">
        <v>3822</v>
      </c>
      <c r="D131" s="0" t="s">
        <v>3823</v>
      </c>
      <c r="F131" s="0" t="s">
        <v>3821</v>
      </c>
      <c r="G131" s="0" t="s">
        <v>3824</v>
      </c>
      <c r="H131" s="0" t="n">
        <f aca="false">IFERROR(VLOOKUP(C131,Arkusz3!$P$2:$AA$5000,12,0),"")</f>
        <v>0</v>
      </c>
      <c r="I131" s="0" t="str">
        <f aca="false">IFERROR(VLOOKUP(C131,Arkusz3!$P$2:$AB$5000,13,0),"")</f>
        <v>PLN</v>
      </c>
    </row>
    <row r="132" customFormat="false" ht="13.8" hidden="false" customHeight="false" outlineLevel="0" collapsed="false">
      <c r="A132" s="4" t="n">
        <v>45849.0833333333</v>
      </c>
      <c r="B132" s="0" t="s">
        <v>3833</v>
      </c>
      <c r="C132" s="0" t="s">
        <v>3836</v>
      </c>
      <c r="D132" s="0" t="s">
        <v>3837</v>
      </c>
      <c r="F132" s="0" t="s">
        <v>3835</v>
      </c>
      <c r="G132" s="0" t="s">
        <v>3838</v>
      </c>
      <c r="H132" s="0" t="n">
        <f aca="false">IFERROR(VLOOKUP(C132,Arkusz3!$P$2:$AA$5000,12,0),"")</f>
        <v>0</v>
      </c>
      <c r="I132" s="0" t="n">
        <f aca="false">IFERROR(VLOOKUP(C132,Arkusz3!$P$2:$AB$5000,13,0),"")</f>
        <v>0</v>
      </c>
    </row>
    <row r="133" customFormat="false" ht="13.8" hidden="false" customHeight="false" outlineLevel="0" collapsed="false">
      <c r="A133" s="4" t="n">
        <v>45837.0833333333</v>
      </c>
      <c r="B133" s="0" t="s">
        <v>3849</v>
      </c>
      <c r="C133" s="0" t="s">
        <v>3852</v>
      </c>
      <c r="D133" s="0" t="s">
        <v>3853</v>
      </c>
      <c r="F133" s="0" t="s">
        <v>3851</v>
      </c>
      <c r="G133" s="0" t="s">
        <v>3854</v>
      </c>
      <c r="H133" s="0" t="str">
        <f aca="false">IFERROR(VLOOKUP(C133,Arkusz3!$P$2:$AA$5000,12,0),"")</f>
        <v>Brutto</v>
      </c>
      <c r="I133" s="0" t="str">
        <f aca="false">IFERROR(VLOOKUP(C133,Arkusz3!$P$2:$AB$5000,13,0),"")</f>
        <v>PLN</v>
      </c>
    </row>
    <row r="134" customFormat="false" ht="13.8" hidden="false" customHeight="false" outlineLevel="0" collapsed="false">
      <c r="B134" s="0" t="s">
        <v>3859</v>
      </c>
      <c r="C134" s="0" t="s">
        <v>3862</v>
      </c>
      <c r="D134" s="0" t="s">
        <v>3863</v>
      </c>
      <c r="F134" s="0" t="s">
        <v>3861</v>
      </c>
      <c r="G134" s="0" t="s">
        <v>3864</v>
      </c>
      <c r="H134" s="0" t="str">
        <f aca="false">IFERROR(VLOOKUP(C134,Arkusz3!$P$2:$AA$5000,12,0),"")</f>
        <v>Brutto</v>
      </c>
      <c r="I134" s="0" t="str">
        <f aca="false">IFERROR(VLOOKUP(C134,Arkusz3!$P$2:$AB$5000,13,0),"")</f>
        <v>PLN</v>
      </c>
    </row>
    <row r="135" customFormat="false" ht="13.8" hidden="false" customHeight="false" outlineLevel="0" collapsed="false">
      <c r="A135" s="4" t="n">
        <v>45835.0833333333</v>
      </c>
      <c r="B135" s="0" t="s">
        <v>3873</v>
      </c>
      <c r="C135" s="0" t="s">
        <v>3876</v>
      </c>
      <c r="D135" s="0" t="s">
        <v>3877</v>
      </c>
      <c r="F135" s="0" t="s">
        <v>3875</v>
      </c>
      <c r="G135" s="0" t="s">
        <v>3878</v>
      </c>
      <c r="H135" s="0" t="n">
        <f aca="false">IFERROR(VLOOKUP(C135,Arkusz3!$P$2:$AA$5000,12,0),"")</f>
        <v>0</v>
      </c>
      <c r="I135" s="0" t="n">
        <f aca="false">IFERROR(VLOOKUP(C135,Arkusz3!$P$2:$AB$5000,13,0),"")</f>
        <v>0</v>
      </c>
    </row>
    <row r="136" customFormat="false" ht="13.8" hidden="false" customHeight="false" outlineLevel="0" collapsed="false">
      <c r="A136" s="4" t="n">
        <v>45833.0833333333</v>
      </c>
      <c r="B136" s="0" t="s">
        <v>3890</v>
      </c>
      <c r="C136" s="0" t="s">
        <v>3893</v>
      </c>
      <c r="D136" s="0" t="s">
        <v>3894</v>
      </c>
      <c r="F136" s="0" t="s">
        <v>3892</v>
      </c>
      <c r="G136" s="0" t="s">
        <v>3895</v>
      </c>
      <c r="H136" s="0" t="str">
        <f aca="false">IFERROR(VLOOKUP(C136,Arkusz3!$P$2:$AA$5000,12,0),"")</f>
        <v>Brutto</v>
      </c>
      <c r="I136" s="0" t="str">
        <f aca="false">IFERROR(VLOOKUP(C136,Arkusz3!$P$2:$AB$5000,13,0),"")</f>
        <v>PLN</v>
      </c>
    </row>
    <row r="137" customFormat="false" ht="13.8" hidden="false" customHeight="false" outlineLevel="0" collapsed="false">
      <c r="A137" s="4" t="n">
        <v>45835.0833333333</v>
      </c>
      <c r="B137" s="0" t="s">
        <v>3940</v>
      </c>
      <c r="C137" s="0" t="s">
        <v>3943</v>
      </c>
      <c r="D137" s="0" t="s">
        <v>3944</v>
      </c>
      <c r="F137" s="0" t="s">
        <v>3942</v>
      </c>
      <c r="G137" s="0" t="s">
        <v>3945</v>
      </c>
      <c r="H137" s="0" t="str">
        <f aca="false">IFERROR(VLOOKUP(C137,Arkusz3!$P$2:$AA$5000,12,0),"")</f>
        <v>Brutto</v>
      </c>
      <c r="I137" s="0" t="str">
        <f aca="false">IFERROR(VLOOKUP(C137,Arkusz3!$P$2:$AB$5000,13,0),"")</f>
        <v>PLN</v>
      </c>
    </row>
    <row r="138" customFormat="false" ht="13.8" hidden="false" customHeight="false" outlineLevel="0" collapsed="false">
      <c r="A138" s="4" t="n">
        <v>45834.0833333333</v>
      </c>
      <c r="B138" s="0" t="s">
        <v>3948</v>
      </c>
      <c r="C138" s="0" t="s">
        <v>3951</v>
      </c>
      <c r="D138" s="0" t="s">
        <v>3952</v>
      </c>
      <c r="F138" s="0" t="s">
        <v>3950</v>
      </c>
      <c r="G138" s="0" t="s">
        <v>3953</v>
      </c>
      <c r="H138" s="0" t="str">
        <f aca="false">IFERROR(VLOOKUP(C138,Arkusz3!$P$2:$AA$5000,12,0),"")</f>
        <v/>
      </c>
      <c r="I138" s="0" t="str">
        <f aca="false">IFERROR(VLOOKUP(C138,Arkusz3!$P$2:$AB$5000,13,0),"")</f>
        <v/>
      </c>
    </row>
    <row r="139" customFormat="false" ht="13.8" hidden="false" customHeight="false" outlineLevel="0" collapsed="false">
      <c r="A139" s="4" t="n">
        <v>45831.0833333333</v>
      </c>
      <c r="B139" s="0" t="s">
        <v>3984</v>
      </c>
      <c r="C139" s="0" t="s">
        <v>3987</v>
      </c>
      <c r="D139" s="0" t="s">
        <v>3988</v>
      </c>
      <c r="F139" s="0" t="s">
        <v>3986</v>
      </c>
      <c r="G139" s="0" t="s">
        <v>3989</v>
      </c>
      <c r="H139" s="0" t="str">
        <f aca="false">IFERROR(VLOOKUP(C139,Arkusz3!$P$2:$AA$5000,12,0),"")</f>
        <v>Brutto</v>
      </c>
      <c r="I139" s="0" t="str">
        <f aca="false">IFERROR(VLOOKUP(C139,Arkusz3!$P$2:$AB$5000,13,0),"")</f>
        <v>PLN</v>
      </c>
    </row>
    <row r="140" customFormat="false" ht="13.8" hidden="false" customHeight="false" outlineLevel="0" collapsed="false">
      <c r="A140" s="4" t="n">
        <v>45831.0833333333</v>
      </c>
      <c r="B140" s="0" t="s">
        <v>3992</v>
      </c>
      <c r="C140" s="0" t="s">
        <v>3995</v>
      </c>
      <c r="D140" s="0" t="s">
        <v>3996</v>
      </c>
      <c r="F140" s="0" t="s">
        <v>3994</v>
      </c>
      <c r="G140" s="0" t="s">
        <v>3997</v>
      </c>
      <c r="H140" s="0" t="str">
        <f aca="false">IFERROR(VLOOKUP(C140,Arkusz3!$P$2:$AA$5000,12,0),"")</f>
        <v>Brutto</v>
      </c>
      <c r="I140" s="0" t="str">
        <f aca="false">IFERROR(VLOOKUP(C140,Arkusz3!$P$2:$AB$5000,13,0),"")</f>
        <v>PLN</v>
      </c>
    </row>
    <row r="141" customFormat="false" ht="13.8" hidden="false" customHeight="false" outlineLevel="0" collapsed="false">
      <c r="A141" s="4" t="n">
        <v>45832.0833333333</v>
      </c>
      <c r="B141" s="0" t="s">
        <v>4031</v>
      </c>
      <c r="C141" s="0" t="s">
        <v>4034</v>
      </c>
      <c r="D141" s="0" t="s">
        <v>4035</v>
      </c>
      <c r="F141" s="0" t="s">
        <v>4033</v>
      </c>
      <c r="G141" s="0" t="s">
        <v>4036</v>
      </c>
      <c r="H141" s="0" t="str">
        <f aca="false">IFERROR(VLOOKUP(C141,Arkusz3!$P$2:$AA$5000,12,0),"")</f>
        <v>Brutto</v>
      </c>
      <c r="I141" s="0" t="str">
        <f aca="false">IFERROR(VLOOKUP(C141,Arkusz3!$P$2:$AB$5000,13,0),"")</f>
        <v>PLN</v>
      </c>
    </row>
    <row r="142" customFormat="false" ht="13.8" hidden="false" customHeight="false" outlineLevel="0" collapsed="false">
      <c r="A142" s="4" t="n">
        <v>45854.0833333333</v>
      </c>
      <c r="B142" s="0" t="s">
        <v>4072</v>
      </c>
      <c r="C142" s="0" t="s">
        <v>4075</v>
      </c>
      <c r="D142" s="0" t="s">
        <v>4076</v>
      </c>
      <c r="F142" s="0" t="s">
        <v>4074</v>
      </c>
      <c r="G142" s="0" t="s">
        <v>4077</v>
      </c>
      <c r="H142" s="0" t="n">
        <f aca="false">IFERROR(VLOOKUP(C142,Arkusz3!$P$2:$AA$5000,12,0),"")</f>
        <v>0</v>
      </c>
      <c r="I142" s="0" t="n">
        <f aca="false">IFERROR(VLOOKUP(C142,Arkusz3!$P$2:$AB$5000,13,0),"")</f>
        <v>0</v>
      </c>
    </row>
    <row r="143" customFormat="false" ht="13.8" hidden="false" customHeight="false" outlineLevel="0" collapsed="false">
      <c r="A143" s="4" t="n">
        <v>45828.0833333333</v>
      </c>
      <c r="B143" s="0" t="s">
        <v>4127</v>
      </c>
      <c r="C143" s="0" t="s">
        <v>4129</v>
      </c>
      <c r="D143" s="0" t="s">
        <v>4130</v>
      </c>
      <c r="F143" s="0" t="s">
        <v>4128</v>
      </c>
      <c r="G143" s="0" t="s">
        <v>4131</v>
      </c>
      <c r="H143" s="0" t="str">
        <f aca="false">IFERROR(VLOOKUP(C143,Arkusz3!$P$2:$AA$5000,12,0),"")</f>
        <v/>
      </c>
      <c r="I143" s="0" t="str">
        <f aca="false">IFERROR(VLOOKUP(C143,Arkusz3!$P$2:$AB$5000,13,0),"")</f>
        <v/>
      </c>
    </row>
    <row r="144" customFormat="false" ht="13.8" hidden="false" customHeight="false" outlineLevel="0" collapsed="false">
      <c r="A144" s="4" t="n">
        <v>45825.0833333333</v>
      </c>
      <c r="B144" s="0" t="s">
        <v>4135</v>
      </c>
      <c r="C144" s="0" t="s">
        <v>4138</v>
      </c>
      <c r="D144" s="0" t="s">
        <v>4139</v>
      </c>
      <c r="F144" s="0" t="s">
        <v>4137</v>
      </c>
      <c r="G144" s="0" t="s">
        <v>4140</v>
      </c>
      <c r="H144" s="0" t="str">
        <f aca="false">IFERROR(VLOOKUP(C144,Arkusz3!$P$2:$AA$5000,12,0),"")</f>
        <v>Brutto</v>
      </c>
      <c r="I144" s="0" t="str">
        <f aca="false">IFERROR(VLOOKUP(C144,Arkusz3!$P$2:$AB$5000,13,0),"")</f>
        <v>PLN</v>
      </c>
    </row>
    <row r="145" customFormat="false" ht="13.8" hidden="false" customHeight="false" outlineLevel="0" collapsed="false">
      <c r="A145" s="4" t="n">
        <v>45825.0833333333</v>
      </c>
      <c r="B145" s="0" t="s">
        <v>4143</v>
      </c>
      <c r="C145" s="0" t="s">
        <v>4146</v>
      </c>
      <c r="D145" s="0" t="s">
        <v>4147</v>
      </c>
      <c r="F145" s="0" t="s">
        <v>4145</v>
      </c>
      <c r="G145" s="0" t="s">
        <v>4148</v>
      </c>
      <c r="H145" s="0" t="str">
        <f aca="false">IFERROR(VLOOKUP(C145,Arkusz3!$P$2:$AA$5000,12,0),"")</f>
        <v>Brutto</v>
      </c>
      <c r="I145" s="0" t="str">
        <f aca="false">IFERROR(VLOOKUP(C145,Arkusz3!$P$2:$AB$5000,13,0),"")</f>
        <v>PLN</v>
      </c>
    </row>
    <row r="146" customFormat="false" ht="13.8" hidden="false" customHeight="false" outlineLevel="0" collapsed="false">
      <c r="A146" s="4" t="n">
        <v>45828.0833333333</v>
      </c>
      <c r="B146" s="0" t="s">
        <v>4171</v>
      </c>
      <c r="C146" s="0" t="s">
        <v>4174</v>
      </c>
      <c r="D146" s="0" t="s">
        <v>4175</v>
      </c>
      <c r="F146" s="0" t="s">
        <v>4173</v>
      </c>
      <c r="G146" s="0" t="s">
        <v>4176</v>
      </c>
      <c r="H146" s="0" t="n">
        <f aca="false">IFERROR(VLOOKUP(C146,Arkusz3!$P$2:$AA$5000,12,0),"")</f>
        <v>0</v>
      </c>
      <c r="I146" s="0" t="str">
        <f aca="false">IFERROR(VLOOKUP(C146,Arkusz3!$P$2:$AB$5000,13,0),"")</f>
        <v>PLN</v>
      </c>
    </row>
    <row r="147" customFormat="false" ht="13.8" hidden="false" customHeight="false" outlineLevel="0" collapsed="false">
      <c r="A147" s="4" t="n">
        <v>45824.0833333333</v>
      </c>
      <c r="B147" s="0" t="s">
        <v>4180</v>
      </c>
      <c r="C147" s="0" t="s">
        <v>4183</v>
      </c>
      <c r="D147" s="0" t="s">
        <v>4184</v>
      </c>
      <c r="F147" s="0" t="s">
        <v>4182</v>
      </c>
      <c r="G147" s="0" t="s">
        <v>4185</v>
      </c>
      <c r="H147" s="0" t="str">
        <f aca="false">IFERROR(VLOOKUP(C147,Arkusz3!$P$2:$AA$5000,12,0),"")</f>
        <v>Brutto</v>
      </c>
      <c r="I147" s="0" t="str">
        <f aca="false">IFERROR(VLOOKUP(C147,Arkusz3!$P$2:$AB$5000,13,0),"")</f>
        <v>PLN</v>
      </c>
    </row>
    <row r="148" customFormat="false" ht="13.8" hidden="false" customHeight="false" outlineLevel="0" collapsed="false">
      <c r="A148" s="4" t="n">
        <v>45824.0833333333</v>
      </c>
      <c r="B148" s="0" t="s">
        <v>4193</v>
      </c>
      <c r="C148" s="0" t="s">
        <v>4196</v>
      </c>
      <c r="D148" s="0" t="s">
        <v>4197</v>
      </c>
      <c r="F148" s="0" t="s">
        <v>4195</v>
      </c>
      <c r="G148" s="0" t="s">
        <v>4198</v>
      </c>
      <c r="H148" s="0" t="str">
        <f aca="false">IFERROR(VLOOKUP(C148,Arkusz3!$P$2:$AA$5000,12,0),"")</f>
        <v>Brutto</v>
      </c>
      <c r="I148" s="0" t="str">
        <f aca="false">IFERROR(VLOOKUP(C148,Arkusz3!$P$2:$AB$5000,13,0),"")</f>
        <v>PLN</v>
      </c>
    </row>
    <row r="149" customFormat="false" ht="13.8" hidden="false" customHeight="false" outlineLevel="0" collapsed="false">
      <c r="A149" s="4" t="n">
        <v>45825.0833333333</v>
      </c>
      <c r="B149" s="0" t="s">
        <v>4201</v>
      </c>
      <c r="C149" s="0" t="s">
        <v>4204</v>
      </c>
      <c r="D149" s="0" t="s">
        <v>4205</v>
      </c>
      <c r="F149" s="0" t="s">
        <v>4203</v>
      </c>
      <c r="G149" s="0" t="s">
        <v>4206</v>
      </c>
      <c r="H149" s="0" t="str">
        <f aca="false">IFERROR(VLOOKUP(C149,Arkusz3!$P$2:$AA$5000,12,0),"")</f>
        <v>Brutto</v>
      </c>
      <c r="I149" s="0" t="str">
        <f aca="false">IFERROR(VLOOKUP(C149,Arkusz3!$P$2:$AB$5000,13,0),"")</f>
        <v>PLN</v>
      </c>
    </row>
    <row r="150" customFormat="false" ht="13.8" hidden="false" customHeight="false" outlineLevel="0" collapsed="false">
      <c r="A150" s="4" t="n">
        <v>45824.0833333333</v>
      </c>
      <c r="B150" s="0" t="s">
        <v>4218</v>
      </c>
      <c r="C150" s="0" t="s">
        <v>4221</v>
      </c>
      <c r="D150" s="0" t="s">
        <v>4222</v>
      </c>
      <c r="F150" s="0" t="s">
        <v>4220</v>
      </c>
      <c r="G150" s="0" t="s">
        <v>4223</v>
      </c>
      <c r="H150" s="0" t="str">
        <f aca="false">IFERROR(VLOOKUP(C150,Arkusz3!$P$2:$AA$5000,12,0),"")</f>
        <v>Netto</v>
      </c>
      <c r="I150" s="0" t="str">
        <f aca="false">IFERROR(VLOOKUP(C150,Arkusz3!$P$2:$AB$5000,13,0),"")</f>
        <v>PLN</v>
      </c>
    </row>
    <row r="151" customFormat="false" ht="13.8" hidden="false" customHeight="false" outlineLevel="0" collapsed="false">
      <c r="A151" s="4" t="n">
        <v>45825.0833333333</v>
      </c>
      <c r="B151" s="0" t="s">
        <v>4233</v>
      </c>
      <c r="C151" s="0" t="s">
        <v>4236</v>
      </c>
      <c r="D151" s="0" t="s">
        <v>4237</v>
      </c>
      <c r="F151" s="0" t="s">
        <v>4235</v>
      </c>
      <c r="G151" s="0" t="s">
        <v>4238</v>
      </c>
      <c r="H151" s="0" t="str">
        <f aca="false">IFERROR(VLOOKUP(C151,Arkusz3!$P$2:$AA$5000,12,0),"")</f>
        <v>Brutto</v>
      </c>
      <c r="I151" s="0" t="str">
        <f aca="false">IFERROR(VLOOKUP(C151,Arkusz3!$P$2:$AB$5000,13,0),"")</f>
        <v>PLN</v>
      </c>
    </row>
    <row r="152" customFormat="false" ht="13.8" hidden="false" customHeight="false" outlineLevel="0" collapsed="false">
      <c r="A152" s="4" t="n">
        <v>45821.0833333333</v>
      </c>
      <c r="B152" s="0" t="s">
        <v>4250</v>
      </c>
      <c r="C152" s="0" t="s">
        <v>4253</v>
      </c>
      <c r="F152" s="0" t="s">
        <v>4252</v>
      </c>
      <c r="H152" s="0" t="str">
        <f aca="false">IFERROR(VLOOKUP(C152,Arkusz3!$P$2:$AA$5000,12,0),"")</f>
        <v>Brutto</v>
      </c>
      <c r="I152" s="0" t="str">
        <f aca="false">IFERROR(VLOOKUP(C152,Arkusz3!$P$2:$AB$5000,13,0),"")</f>
        <v>PLN</v>
      </c>
    </row>
    <row r="153" customFormat="false" ht="13.8" hidden="false" customHeight="false" outlineLevel="0" collapsed="false">
      <c r="A153" s="4" t="n">
        <v>45838.0833333333</v>
      </c>
      <c r="B153" s="0" t="s">
        <v>4309</v>
      </c>
      <c r="C153" s="0" t="s">
        <v>4312</v>
      </c>
      <c r="D153" s="0" t="s">
        <v>4313</v>
      </c>
      <c r="F153" s="0" t="s">
        <v>4311</v>
      </c>
      <c r="G153" s="0" t="s">
        <v>4314</v>
      </c>
      <c r="H153" s="0" t="n">
        <f aca="false">IFERROR(VLOOKUP(C153,Arkusz3!$P$2:$AA$5000,12,0),"")</f>
        <v>0</v>
      </c>
      <c r="I153" s="0" t="str">
        <f aca="false">IFERROR(VLOOKUP(C153,Arkusz3!$P$2:$AB$5000,13,0),"")</f>
        <v>PLN</v>
      </c>
    </row>
    <row r="154" customFormat="false" ht="13.8" hidden="false" customHeight="false" outlineLevel="0" collapsed="false">
      <c r="A154" s="4" t="n">
        <v>45819.0833333333</v>
      </c>
      <c r="B154" s="0" t="s">
        <v>4327</v>
      </c>
      <c r="C154" s="0" t="s">
        <v>4330</v>
      </c>
      <c r="D154" s="0" t="s">
        <v>4331</v>
      </c>
      <c r="F154" s="0" t="s">
        <v>4329</v>
      </c>
      <c r="G154" s="0" t="s">
        <v>4332</v>
      </c>
      <c r="H154" s="0" t="str">
        <f aca="false">IFERROR(VLOOKUP(C154,Arkusz3!$P$2:$AA$5000,12,0),"")</f>
        <v>Brutto</v>
      </c>
      <c r="I154" s="0" t="str">
        <f aca="false">IFERROR(VLOOKUP(C154,Arkusz3!$P$2:$AB$5000,13,0),"")</f>
        <v>PLN</v>
      </c>
    </row>
    <row r="155" customFormat="false" ht="13.8" hidden="false" customHeight="false" outlineLevel="0" collapsed="false">
      <c r="A155" s="4" t="n">
        <v>45860.0833333333</v>
      </c>
      <c r="B155" s="0" t="s">
        <v>4369</v>
      </c>
      <c r="C155" s="0" t="s">
        <v>4372</v>
      </c>
      <c r="D155" s="0" t="s">
        <v>4373</v>
      </c>
      <c r="F155" s="0" t="s">
        <v>4371</v>
      </c>
      <c r="G155" s="0" t="s">
        <v>4374</v>
      </c>
      <c r="H155" s="0" t="n">
        <f aca="false">IFERROR(VLOOKUP(C155,Arkusz3!$P$2:$AA$5000,12,0),"")</f>
        <v>0</v>
      </c>
      <c r="I155" s="0" t="str">
        <f aca="false">IFERROR(VLOOKUP(C155,Arkusz3!$P$2:$AB$5000,13,0),"")</f>
        <v>PLN</v>
      </c>
    </row>
    <row r="156" customFormat="false" ht="13.8" hidden="false" customHeight="false" outlineLevel="0" collapsed="false">
      <c r="A156" s="4" t="n">
        <v>45818.0833333333</v>
      </c>
      <c r="B156" s="0" t="s">
        <v>4378</v>
      </c>
      <c r="C156" s="0" t="s">
        <v>4381</v>
      </c>
      <c r="D156" s="0" t="s">
        <v>4382</v>
      </c>
      <c r="F156" s="0" t="s">
        <v>4380</v>
      </c>
      <c r="G156" s="0" t="s">
        <v>4383</v>
      </c>
      <c r="H156" s="0" t="str">
        <f aca="false">IFERROR(VLOOKUP(C156,Arkusz3!$P$2:$AA$5000,12,0),"")</f>
        <v>Brutto</v>
      </c>
      <c r="I156" s="0" t="str">
        <f aca="false">IFERROR(VLOOKUP(C156,Arkusz3!$P$2:$AB$5000,13,0),"")</f>
        <v>PLN</v>
      </c>
    </row>
    <row r="157" customFormat="false" ht="13.8" hidden="false" customHeight="false" outlineLevel="0" collapsed="false">
      <c r="A157" s="4" t="n">
        <v>45825.0833333333</v>
      </c>
      <c r="B157" s="0" t="s">
        <v>4394</v>
      </c>
      <c r="C157" s="0" t="s">
        <v>4397</v>
      </c>
      <c r="D157" s="0" t="s">
        <v>4398</v>
      </c>
      <c r="F157" s="0" t="s">
        <v>4396</v>
      </c>
      <c r="G157" s="0" t="s">
        <v>4399</v>
      </c>
      <c r="H157" s="0" t="str">
        <f aca="false">IFERROR(VLOOKUP(C157,Arkusz3!$P$2:$AA$5000,12,0),"")</f>
        <v>Brutto</v>
      </c>
      <c r="I157" s="0" t="str">
        <f aca="false">IFERROR(VLOOKUP(C157,Arkusz3!$P$2:$AB$5000,13,0),"")</f>
        <v>PLN</v>
      </c>
    </row>
    <row r="158" customFormat="false" ht="13.8" hidden="false" customHeight="false" outlineLevel="0" collapsed="false">
      <c r="A158" s="4" t="n">
        <v>45818.0833333333</v>
      </c>
      <c r="B158" s="0" t="s">
        <v>4411</v>
      </c>
      <c r="C158" s="0" t="s">
        <v>4414</v>
      </c>
      <c r="D158" s="0" t="s">
        <v>4415</v>
      </c>
      <c r="F158" s="0" t="s">
        <v>4413</v>
      </c>
      <c r="G158" s="0" t="s">
        <v>4416</v>
      </c>
      <c r="H158" s="0" t="n">
        <f aca="false">IFERROR(VLOOKUP(C158,Arkusz3!$P$2:$AA$5000,12,0),"")</f>
        <v>0</v>
      </c>
      <c r="I158" s="0" t="str">
        <f aca="false">IFERROR(VLOOKUP(C158,Arkusz3!$P$2:$AB$5000,13,0),"")</f>
        <v>PLN</v>
      </c>
    </row>
    <row r="159" customFormat="false" ht="13.8" hidden="false" customHeight="false" outlineLevel="0" collapsed="false">
      <c r="A159" s="4" t="n">
        <v>45833.0833333333</v>
      </c>
      <c r="B159" s="0" t="s">
        <v>4420</v>
      </c>
      <c r="C159" s="0" t="s">
        <v>4423</v>
      </c>
      <c r="D159" s="0" t="s">
        <v>4424</v>
      </c>
      <c r="F159" s="0" t="s">
        <v>4422</v>
      </c>
      <c r="G159" s="0" t="s">
        <v>4425</v>
      </c>
      <c r="H159" s="0" t="str">
        <f aca="false">IFERROR(VLOOKUP(C159,Arkusz3!$P$2:$AA$5000,12,0),"")</f>
        <v>Brutto</v>
      </c>
      <c r="I159" s="0" t="str">
        <f aca="false">IFERROR(VLOOKUP(C159,Arkusz3!$P$2:$AB$5000,13,0),"")</f>
        <v>PLN</v>
      </c>
    </row>
    <row r="160" customFormat="false" ht="13.8" hidden="false" customHeight="false" outlineLevel="0" collapsed="false">
      <c r="A160" s="4" t="n">
        <v>45838.0833333333</v>
      </c>
      <c r="B160" s="0" t="s">
        <v>4440</v>
      </c>
      <c r="C160" s="0" t="s">
        <v>4442</v>
      </c>
      <c r="D160" s="0" t="s">
        <v>4443</v>
      </c>
      <c r="F160" s="0" t="s">
        <v>4441</v>
      </c>
      <c r="G160" s="0" t="s">
        <v>4444</v>
      </c>
      <c r="H160" s="0" t="str">
        <f aca="false">IFERROR(VLOOKUP(C160,Arkusz3!$P$2:$AA$5000,12,0),"")</f>
        <v>Brutto</v>
      </c>
      <c r="I160" s="0" t="str">
        <f aca="false">IFERROR(VLOOKUP(C160,Arkusz3!$P$2:$AB$5000,13,0),"")</f>
        <v>PLN</v>
      </c>
    </row>
    <row r="161" customFormat="false" ht="13.8" hidden="false" customHeight="false" outlineLevel="0" collapsed="false">
      <c r="A161" s="4" t="n">
        <v>45817.0833333333</v>
      </c>
      <c r="B161" s="0" t="s">
        <v>4452</v>
      </c>
      <c r="C161" s="0" t="s">
        <v>4455</v>
      </c>
      <c r="D161" s="0" t="s">
        <v>4456</v>
      </c>
      <c r="F161" s="0" t="s">
        <v>4454</v>
      </c>
      <c r="G161" s="0" t="s">
        <v>4457</v>
      </c>
      <c r="H161" s="0" t="str">
        <f aca="false">IFERROR(VLOOKUP(C161,Arkusz3!$P$2:$AA$5000,12,0),"")</f>
        <v>Brutto</v>
      </c>
      <c r="I161" s="0" t="str">
        <f aca="false">IFERROR(VLOOKUP(C161,Arkusz3!$P$2:$AB$5000,13,0),"")</f>
        <v>PLN</v>
      </c>
    </row>
    <row r="162" customFormat="false" ht="13.8" hidden="false" customHeight="false" outlineLevel="0" collapsed="false">
      <c r="A162" s="4" t="n">
        <v>45817.0833333333</v>
      </c>
      <c r="B162" s="0" t="s">
        <v>4460</v>
      </c>
      <c r="C162" s="0" t="s">
        <v>4463</v>
      </c>
      <c r="D162" s="0" t="s">
        <v>4464</v>
      </c>
      <c r="F162" s="0" t="s">
        <v>4462</v>
      </c>
      <c r="H162" s="0" t="str">
        <f aca="false">IFERROR(VLOOKUP(C162,Arkusz3!$P$2:$AA$5000,12,0),"")</f>
        <v>Brutto</v>
      </c>
      <c r="I162" s="0" t="str">
        <f aca="false">IFERROR(VLOOKUP(C162,Arkusz3!$P$2:$AB$5000,13,0),"")</f>
        <v>PLN</v>
      </c>
    </row>
    <row r="163" customFormat="false" ht="13.8" hidden="false" customHeight="false" outlineLevel="0" collapsed="false">
      <c r="A163" s="4" t="n">
        <v>45814.0833333333</v>
      </c>
      <c r="B163" s="0" t="s">
        <v>4509</v>
      </c>
      <c r="C163" s="0" t="s">
        <v>4512</v>
      </c>
      <c r="D163" s="0" t="s">
        <v>4513</v>
      </c>
      <c r="F163" s="0" t="s">
        <v>4511</v>
      </c>
      <c r="G163" s="0" t="s">
        <v>4514</v>
      </c>
      <c r="H163" s="0" t="str">
        <f aca="false">IFERROR(VLOOKUP(C163,Arkusz3!$P$2:$AA$5000,12,0),"")</f>
        <v>Brutto</v>
      </c>
      <c r="I163" s="0" t="str">
        <f aca="false">IFERROR(VLOOKUP(C163,Arkusz3!$P$2:$AB$5000,13,0),"")</f>
        <v>PLN</v>
      </c>
    </row>
    <row r="164" customFormat="false" ht="13.8" hidden="false" customHeight="false" outlineLevel="0" collapsed="false">
      <c r="A164" s="4" t="n">
        <v>45813.0833333333</v>
      </c>
      <c r="B164" s="0" t="s">
        <v>4599</v>
      </c>
      <c r="C164" s="0" t="s">
        <v>4601</v>
      </c>
      <c r="D164" s="0" t="s">
        <v>4602</v>
      </c>
      <c r="F164" s="0" t="s">
        <v>4600</v>
      </c>
      <c r="G164" s="0" t="s">
        <v>4603</v>
      </c>
      <c r="H164" s="0" t="str">
        <f aca="false">IFERROR(VLOOKUP(C164,Arkusz3!$P$2:$AA$5000,12,0),"")</f>
        <v>Netto</v>
      </c>
      <c r="I164" s="0" t="str">
        <f aca="false">IFERROR(VLOOKUP(C164,Arkusz3!$P$2:$AB$5000,13,0),"")</f>
        <v>PLN</v>
      </c>
    </row>
    <row r="165" customFormat="false" ht="13.8" hidden="false" customHeight="false" outlineLevel="0" collapsed="false">
      <c r="B165" s="0" t="s">
        <v>4621</v>
      </c>
      <c r="C165" s="0" t="s">
        <v>4624</v>
      </c>
      <c r="D165" s="0" t="s">
        <v>4625</v>
      </c>
      <c r="F165" s="0" t="s">
        <v>4623</v>
      </c>
      <c r="G165" s="0" t="s">
        <v>4626</v>
      </c>
      <c r="H165" s="0" t="n">
        <f aca="false">IFERROR(VLOOKUP(C165,Arkusz3!$P$2:$AA$5000,12,0),"")</f>
        <v>0</v>
      </c>
      <c r="I165" s="0" t="n">
        <f aca="false">IFERROR(VLOOKUP(C165,Arkusz3!$P$2:$AB$5000,13,0),"")</f>
        <v>0</v>
      </c>
    </row>
    <row r="166" customFormat="false" ht="13.8" hidden="false" customHeight="false" outlineLevel="0" collapsed="false">
      <c r="A166" s="4" t="n">
        <v>45820.0833333333</v>
      </c>
      <c r="B166" s="0" t="s">
        <v>4628</v>
      </c>
      <c r="C166" s="0" t="s">
        <v>4631</v>
      </c>
      <c r="D166" s="0" t="s">
        <v>4632</v>
      </c>
      <c r="F166" s="0" t="s">
        <v>4630</v>
      </c>
      <c r="G166" s="0" t="s">
        <v>4633</v>
      </c>
      <c r="H166" s="0" t="str">
        <f aca="false">IFERROR(VLOOKUP(C166,Arkusz3!$P$2:$AA$5000,12,0),"")</f>
        <v>Brutto</v>
      </c>
      <c r="I166" s="0" t="str">
        <f aca="false">IFERROR(VLOOKUP(C166,Arkusz3!$P$2:$AB$5000,13,0),"")</f>
        <v>PLN</v>
      </c>
    </row>
    <row r="167" customFormat="false" ht="13.8" hidden="false" customHeight="false" outlineLevel="0" collapsed="false">
      <c r="A167" s="4" t="n">
        <v>45834.0833333333</v>
      </c>
      <c r="B167" s="0" t="s">
        <v>4637</v>
      </c>
      <c r="C167" s="0" t="s">
        <v>4640</v>
      </c>
      <c r="D167" s="0" t="s">
        <v>4641</v>
      </c>
      <c r="F167" s="0" t="s">
        <v>4639</v>
      </c>
      <c r="G167" s="0" t="s">
        <v>4642</v>
      </c>
      <c r="H167" s="0" t="str">
        <f aca="false">IFERROR(VLOOKUP(C167,Arkusz3!$P$2:$AA$5000,12,0),"")</f>
        <v>Brutto</v>
      </c>
      <c r="I167" s="0" t="str">
        <f aca="false">IFERROR(VLOOKUP(C167,Arkusz3!$P$2:$AB$5000,13,0),"")</f>
        <v>PLN</v>
      </c>
    </row>
    <row r="168" customFormat="false" ht="13.8" hidden="false" customHeight="false" outlineLevel="0" collapsed="false">
      <c r="A168" s="4" t="n">
        <v>45812.0833333333</v>
      </c>
      <c r="B168" s="0" t="s">
        <v>4647</v>
      </c>
      <c r="C168" s="0" t="s">
        <v>4650</v>
      </c>
      <c r="D168" s="0" t="s">
        <v>4651</v>
      </c>
      <c r="F168" s="0" t="s">
        <v>4649</v>
      </c>
      <c r="G168" s="0" t="s">
        <v>4652</v>
      </c>
      <c r="H168" s="0" t="str">
        <f aca="false">IFERROR(VLOOKUP(C168,Arkusz3!$P$2:$AA$5000,12,0),"")</f>
        <v>Brutto</v>
      </c>
      <c r="I168" s="0" t="str">
        <f aca="false">IFERROR(VLOOKUP(C168,Arkusz3!$P$2:$AB$5000,13,0),"")</f>
        <v>PLN</v>
      </c>
    </row>
    <row r="169" customFormat="false" ht="13.8" hidden="false" customHeight="false" outlineLevel="0" collapsed="false">
      <c r="A169" s="4" t="n">
        <v>45812.0833333333</v>
      </c>
      <c r="B169" s="0" t="s">
        <v>4657</v>
      </c>
      <c r="C169" s="0" t="s">
        <v>4659</v>
      </c>
      <c r="D169" s="0" t="s">
        <v>4660</v>
      </c>
      <c r="F169" s="0" t="s">
        <v>4658</v>
      </c>
      <c r="G169" s="0" t="s">
        <v>4661</v>
      </c>
      <c r="H169" s="0" t="str">
        <f aca="false">IFERROR(VLOOKUP(C169,Arkusz3!$P$2:$AA$5000,12,0),"")</f>
        <v/>
      </c>
      <c r="I169" s="0" t="str">
        <f aca="false">IFERROR(VLOOKUP(C169,Arkusz3!$P$2:$AB$5000,13,0),"")</f>
        <v/>
      </c>
    </row>
    <row r="170" customFormat="false" ht="13.8" hidden="false" customHeight="false" outlineLevel="0" collapsed="false">
      <c r="A170" s="4" t="n">
        <v>45820.0833333333</v>
      </c>
      <c r="B170" s="0" t="s">
        <v>4695</v>
      </c>
      <c r="C170" s="0" t="s">
        <v>4698</v>
      </c>
      <c r="D170" s="0" t="s">
        <v>4699</v>
      </c>
      <c r="F170" s="0" t="s">
        <v>4697</v>
      </c>
      <c r="G170" s="0" t="s">
        <v>4700</v>
      </c>
      <c r="H170" s="0" t="n">
        <f aca="false">IFERROR(VLOOKUP(C170,Arkusz3!$P$2:$AA$5000,12,0),"")</f>
        <v>0</v>
      </c>
      <c r="I170" s="0" t="str">
        <f aca="false">IFERROR(VLOOKUP(C170,Arkusz3!$P$2:$AB$5000,13,0),"")</f>
        <v>PLN</v>
      </c>
    </row>
    <row r="171" customFormat="false" ht="13.8" hidden="false" customHeight="false" outlineLevel="0" collapsed="false">
      <c r="A171" s="4" t="n">
        <v>45810.0833333333</v>
      </c>
      <c r="B171" s="0" t="s">
        <v>4727</v>
      </c>
      <c r="C171" s="0" t="s">
        <v>4730</v>
      </c>
      <c r="D171" s="0" t="s">
        <v>4731</v>
      </c>
      <c r="F171" s="0" t="s">
        <v>4729</v>
      </c>
      <c r="G171" s="0" t="s">
        <v>4732</v>
      </c>
      <c r="H171" s="0" t="str">
        <f aca="false">IFERROR(VLOOKUP(C171,Arkusz3!$P$2:$AA$5000,12,0),"")</f>
        <v>Brutto</v>
      </c>
      <c r="I171" s="0" t="str">
        <f aca="false">IFERROR(VLOOKUP(C171,Arkusz3!$P$2:$AB$5000,13,0),"")</f>
        <v>PLN</v>
      </c>
    </row>
    <row r="172" customFormat="false" ht="13.8" hidden="false" customHeight="false" outlineLevel="0" collapsed="false">
      <c r="A172" s="4" t="n">
        <v>45821.0833333333</v>
      </c>
      <c r="B172" s="0" t="s">
        <v>4738</v>
      </c>
      <c r="C172" s="0" t="s">
        <v>4741</v>
      </c>
      <c r="D172" s="0" t="s">
        <v>4742</v>
      </c>
      <c r="F172" s="0" t="s">
        <v>4740</v>
      </c>
      <c r="G172" s="0" t="s">
        <v>4743</v>
      </c>
      <c r="H172" s="0" t="str">
        <f aca="false">IFERROR(VLOOKUP(C172,Arkusz3!$P$2:$AA$5000,12,0),"")</f>
        <v>Brutto</v>
      </c>
      <c r="I172" s="0" t="str">
        <f aca="false">IFERROR(VLOOKUP(C172,Arkusz3!$P$2:$AB$5000,13,0),"")</f>
        <v>PLN</v>
      </c>
    </row>
    <row r="173" customFormat="false" ht="13.8" hidden="false" customHeight="false" outlineLevel="0" collapsed="false">
      <c r="A173" s="4" t="n">
        <v>45818.0833333333</v>
      </c>
      <c r="B173" s="0" t="s">
        <v>4747</v>
      </c>
      <c r="C173" s="0" t="s">
        <v>4750</v>
      </c>
      <c r="D173" s="0" t="s">
        <v>4751</v>
      </c>
      <c r="F173" s="0" t="s">
        <v>4749</v>
      </c>
      <c r="G173" s="0" t="s">
        <v>4752</v>
      </c>
      <c r="H173" s="0" t="str">
        <f aca="false">IFERROR(VLOOKUP(C173,Arkusz3!$P$2:$AA$5000,12,0),"")</f>
        <v>Brutto</v>
      </c>
      <c r="I173" s="0" t="str">
        <f aca="false">IFERROR(VLOOKUP(C173,Arkusz3!$P$2:$AB$5000,13,0),"")</f>
        <v>PLN</v>
      </c>
    </row>
    <row r="174" customFormat="false" ht="13.8" hidden="false" customHeight="false" outlineLevel="0" collapsed="false">
      <c r="A174" s="4" t="n">
        <v>45834.0833333333</v>
      </c>
      <c r="B174" s="0" t="s">
        <v>4756</v>
      </c>
      <c r="C174" s="0" t="s">
        <v>4759</v>
      </c>
      <c r="D174" s="0" t="s">
        <v>4760</v>
      </c>
      <c r="F174" s="0" t="s">
        <v>4758</v>
      </c>
      <c r="G174" s="0" t="s">
        <v>4761</v>
      </c>
      <c r="H174" s="0" t="str">
        <f aca="false">IFERROR(VLOOKUP(C174,Arkusz3!$P$2:$AA$5000,12,0),"")</f>
        <v>Brutto</v>
      </c>
      <c r="I174" s="0" t="str">
        <f aca="false">IFERROR(VLOOKUP(C174,Arkusz3!$P$2:$AB$5000,13,0),"")</f>
        <v>PLN</v>
      </c>
    </row>
    <row r="175" customFormat="false" ht="13.8" hidden="false" customHeight="false" outlineLevel="0" collapsed="false">
      <c r="A175" s="4" t="n">
        <v>45817.0833333333</v>
      </c>
      <c r="B175" s="0" t="s">
        <v>4767</v>
      </c>
      <c r="C175" s="0" t="s">
        <v>4770</v>
      </c>
      <c r="D175" s="0" t="s">
        <v>4771</v>
      </c>
      <c r="F175" s="0" t="s">
        <v>4769</v>
      </c>
      <c r="G175" s="0" t="s">
        <v>4772</v>
      </c>
      <c r="H175" s="0" t="str">
        <f aca="false">IFERROR(VLOOKUP(C175,Arkusz3!$P$2:$AA$5000,12,0),"")</f>
        <v>Brutto</v>
      </c>
      <c r="I175" s="0" t="str">
        <f aca="false">IFERROR(VLOOKUP(C175,Arkusz3!$P$2:$AB$5000,13,0),"")</f>
        <v>PLN</v>
      </c>
    </row>
    <row r="176" customFormat="false" ht="13.8" hidden="false" customHeight="false" outlineLevel="0" collapsed="false">
      <c r="A176" s="4" t="n">
        <v>45818.0833333333</v>
      </c>
      <c r="B176" s="0" t="s">
        <v>4776</v>
      </c>
      <c r="C176" s="0" t="s">
        <v>4779</v>
      </c>
      <c r="D176" s="0" t="s">
        <v>4780</v>
      </c>
      <c r="F176" s="0" t="s">
        <v>4778</v>
      </c>
      <c r="G176" s="0" t="s">
        <v>4781</v>
      </c>
      <c r="H176" s="0" t="str">
        <f aca="false">IFERROR(VLOOKUP(C176,Arkusz3!$P$2:$AA$5000,12,0),"")</f>
        <v>Brutto</v>
      </c>
      <c r="I176" s="0" t="str">
        <f aca="false">IFERROR(VLOOKUP(C176,Arkusz3!$P$2:$AB$5000,13,0),"")</f>
        <v>PLN</v>
      </c>
    </row>
    <row r="177" customFormat="false" ht="13.8" hidden="false" customHeight="false" outlineLevel="0" collapsed="false">
      <c r="A177" s="4" t="n">
        <v>45810.0833333333</v>
      </c>
      <c r="B177" s="0" t="s">
        <v>4785</v>
      </c>
      <c r="C177" s="0" t="s">
        <v>4788</v>
      </c>
      <c r="D177" s="0" t="s">
        <v>4789</v>
      </c>
      <c r="F177" s="0" t="s">
        <v>4787</v>
      </c>
      <c r="G177" s="0" t="s">
        <v>4790</v>
      </c>
      <c r="H177" s="0" t="str">
        <f aca="false">IFERROR(VLOOKUP(C177,Arkusz3!$P$2:$AA$5000,12,0),"")</f>
        <v>Brutto</v>
      </c>
      <c r="I177" s="0" t="str">
        <f aca="false">IFERROR(VLOOKUP(C177,Arkusz3!$P$2:$AB$5000,13,0),"")</f>
        <v>PLN</v>
      </c>
    </row>
    <row r="178" customFormat="false" ht="13.8" hidden="false" customHeight="false" outlineLevel="0" collapsed="false">
      <c r="A178" s="4" t="n">
        <v>45812.0833333333</v>
      </c>
      <c r="B178" s="0" t="s">
        <v>4799</v>
      </c>
      <c r="C178" s="0" t="s">
        <v>4802</v>
      </c>
      <c r="D178" s="0" t="s">
        <v>4803</v>
      </c>
      <c r="F178" s="0" t="s">
        <v>4801</v>
      </c>
      <c r="G178" s="0" t="s">
        <v>4804</v>
      </c>
      <c r="H178" s="0" t="str">
        <f aca="false">IFERROR(VLOOKUP(C178,Arkusz3!$P$2:$AA$5000,12,0),"")</f>
        <v>Brutto</v>
      </c>
      <c r="I178" s="0" t="str">
        <f aca="false">IFERROR(VLOOKUP(C178,Arkusz3!$P$2:$AB$5000,13,0),"")</f>
        <v>PLN</v>
      </c>
    </row>
    <row r="179" customFormat="false" ht="13.8" hidden="false" customHeight="false" outlineLevel="0" collapsed="false">
      <c r="A179" s="4" t="n">
        <v>45810.0833333333</v>
      </c>
      <c r="B179" s="0" t="s">
        <v>4821</v>
      </c>
      <c r="C179" s="0" t="s">
        <v>4824</v>
      </c>
      <c r="D179" s="0" t="s">
        <v>4825</v>
      </c>
      <c r="F179" s="0" t="s">
        <v>4823</v>
      </c>
      <c r="G179" s="0" t="s">
        <v>4826</v>
      </c>
      <c r="H179" s="0" t="str">
        <f aca="false">IFERROR(VLOOKUP(C179,Arkusz3!$P$2:$AA$5000,12,0),"")</f>
        <v>Netto</v>
      </c>
      <c r="I179" s="0" t="str">
        <f aca="false">IFERROR(VLOOKUP(C179,Arkusz3!$P$2:$AB$5000,13,0),"")</f>
        <v>PLN</v>
      </c>
    </row>
    <row r="180" customFormat="false" ht="13.8" hidden="false" customHeight="false" outlineLevel="0" collapsed="false">
      <c r="A180" s="4" t="n">
        <v>45812.0833333333</v>
      </c>
      <c r="B180" s="0" t="s">
        <v>4829</v>
      </c>
      <c r="C180" s="0" t="s">
        <v>4832</v>
      </c>
      <c r="D180" s="0" t="s">
        <v>4833</v>
      </c>
      <c r="F180" s="0" t="s">
        <v>4831</v>
      </c>
      <c r="G180" s="0" t="s">
        <v>4834</v>
      </c>
      <c r="H180" s="0" t="n">
        <f aca="false">IFERROR(VLOOKUP(C180,Arkusz3!$P$2:$AA$5000,12,0),"")</f>
        <v>0</v>
      </c>
      <c r="I180" s="0" t="str">
        <f aca="false">IFERROR(VLOOKUP(C180,Arkusz3!$P$2:$AB$5000,13,0),"")</f>
        <v>PLN</v>
      </c>
    </row>
    <row r="181" customFormat="false" ht="13.8" hidden="false" customHeight="false" outlineLevel="0" collapsed="false">
      <c r="A181" s="4" t="n">
        <v>45813.0833333333</v>
      </c>
      <c r="B181" s="0" t="s">
        <v>4859</v>
      </c>
      <c r="C181" s="0" t="s">
        <v>4861</v>
      </c>
      <c r="D181" s="0" t="s">
        <v>4862</v>
      </c>
      <c r="F181" s="0" t="s">
        <v>4860</v>
      </c>
      <c r="G181" s="0" t="s">
        <v>4863</v>
      </c>
      <c r="H181" s="0" t="str">
        <f aca="false">IFERROR(VLOOKUP(C181,Arkusz3!$P$2:$AA$5000,12,0),"")</f>
        <v/>
      </c>
      <c r="I181" s="0" t="str">
        <f aca="false">IFERROR(VLOOKUP(C181,Arkusz3!$P$2:$AB$5000,13,0),"")</f>
        <v/>
      </c>
    </row>
    <row r="182" customFormat="false" ht="13.8" hidden="false" customHeight="false" outlineLevel="0" collapsed="false">
      <c r="A182" s="4" t="n">
        <v>45820.0833333333</v>
      </c>
      <c r="B182" s="0" t="s">
        <v>4880</v>
      </c>
      <c r="C182" s="0" t="s">
        <v>4883</v>
      </c>
      <c r="D182" s="0" t="s">
        <v>4884</v>
      </c>
      <c r="F182" s="0" t="s">
        <v>4882</v>
      </c>
      <c r="G182" s="0" t="s">
        <v>4885</v>
      </c>
      <c r="H182" s="0" t="str">
        <f aca="false">IFERROR(VLOOKUP(C182,Arkusz3!$P$2:$AA$5000,12,0),"")</f>
        <v>Brutto</v>
      </c>
      <c r="I182" s="0" t="str">
        <f aca="false">IFERROR(VLOOKUP(C182,Arkusz3!$P$2:$AB$5000,13,0),"")</f>
        <v>PLN</v>
      </c>
    </row>
    <row r="183" customFormat="false" ht="13.8" hidden="false" customHeight="false" outlineLevel="0" collapsed="false">
      <c r="A183" s="4" t="n">
        <v>45810.0833333333</v>
      </c>
      <c r="B183" s="0" t="s">
        <v>4900</v>
      </c>
      <c r="C183" s="0" t="s">
        <v>4903</v>
      </c>
      <c r="D183" s="0" t="s">
        <v>4904</v>
      </c>
      <c r="F183" s="0" t="s">
        <v>4902</v>
      </c>
      <c r="G183" s="0" t="s">
        <v>4905</v>
      </c>
      <c r="H183" s="0" t="str">
        <f aca="false">IFERROR(VLOOKUP(C183,Arkusz3!$P$2:$AA$5000,12,0),"")</f>
        <v>Brutto</v>
      </c>
      <c r="I183" s="0" t="str">
        <f aca="false">IFERROR(VLOOKUP(C183,Arkusz3!$P$2:$AB$5000,13,0),"")</f>
        <v>PLN</v>
      </c>
    </row>
    <row r="184" customFormat="false" ht="13.8" hidden="false" customHeight="false" outlineLevel="0" collapsed="false">
      <c r="A184" s="4" t="n">
        <v>45808.0833333333</v>
      </c>
      <c r="B184" s="0" t="s">
        <v>4910</v>
      </c>
      <c r="C184" s="0" t="s">
        <v>4913</v>
      </c>
      <c r="D184" s="0" t="s">
        <v>4914</v>
      </c>
      <c r="F184" s="0" t="s">
        <v>4912</v>
      </c>
      <c r="G184" s="0" t="s">
        <v>4915</v>
      </c>
      <c r="H184" s="0" t="str">
        <f aca="false">IFERROR(VLOOKUP(C184,Arkusz3!$P$2:$AA$5000,12,0),"")</f>
        <v>Brutto</v>
      </c>
      <c r="I184" s="0" t="str">
        <f aca="false">IFERROR(VLOOKUP(C184,Arkusz3!$P$2:$AB$5000,13,0),"")</f>
        <v>PLN</v>
      </c>
    </row>
    <row r="185" customFormat="false" ht="13.8" hidden="false" customHeight="false" outlineLevel="0" collapsed="false">
      <c r="B185" s="0" t="s">
        <v>4996</v>
      </c>
      <c r="C185" s="0" t="s">
        <v>4999</v>
      </c>
      <c r="D185" s="0" t="s">
        <v>5000</v>
      </c>
      <c r="F185" s="0" t="s">
        <v>4998</v>
      </c>
      <c r="G185" s="0" t="s">
        <v>5001</v>
      </c>
      <c r="H185" s="0" t="str">
        <f aca="false">IFERROR(VLOOKUP(C185,Arkusz3!$P$2:$AA$5000,12,0),"")</f>
        <v>Brutto</v>
      </c>
      <c r="I185" s="0" t="str">
        <f aca="false">IFERROR(VLOOKUP(C185,Arkusz3!$P$2:$AB$5000,13,0),"")</f>
        <v>PLN</v>
      </c>
    </row>
    <row r="186" customFormat="false" ht="13.8" hidden="false" customHeight="false" outlineLevel="0" collapsed="false">
      <c r="A186" s="4" t="n">
        <v>45812.0833333333</v>
      </c>
      <c r="B186" s="0" t="s">
        <v>5027</v>
      </c>
      <c r="C186" s="0" t="s">
        <v>5030</v>
      </c>
      <c r="D186" s="0" t="s">
        <v>5031</v>
      </c>
      <c r="F186" s="0" t="s">
        <v>5029</v>
      </c>
      <c r="G186" s="0" t="s">
        <v>5032</v>
      </c>
      <c r="H186" s="0" t="str">
        <f aca="false">IFERROR(VLOOKUP(C186,Arkusz3!$P$2:$AA$5000,12,0),"")</f>
        <v>Brutto</v>
      </c>
      <c r="I186" s="0" t="str">
        <f aca="false">IFERROR(VLOOKUP(C186,Arkusz3!$P$2:$AB$5000,13,0),"")</f>
        <v>PLN</v>
      </c>
    </row>
    <row r="187" customFormat="false" ht="13.8" hidden="false" customHeight="false" outlineLevel="0" collapsed="false">
      <c r="A187" s="4" t="n">
        <v>45806.0833333333</v>
      </c>
      <c r="B187" s="0" t="s">
        <v>5056</v>
      </c>
      <c r="C187" s="0" t="s">
        <v>5059</v>
      </c>
      <c r="D187" s="0" t="s">
        <v>5060</v>
      </c>
      <c r="F187" s="0" t="s">
        <v>5058</v>
      </c>
      <c r="G187" s="0" t="s">
        <v>5061</v>
      </c>
      <c r="H187" s="0" t="str">
        <f aca="false">IFERROR(VLOOKUP(C187,Arkusz3!$P$2:$AA$5000,12,0),"")</f>
        <v>Brutto</v>
      </c>
      <c r="I187" s="0" t="n">
        <f aca="false">IFERROR(VLOOKUP(C187,Arkusz3!$P$2:$AB$5000,13,0),"")</f>
        <v>0</v>
      </c>
    </row>
    <row r="188" customFormat="false" ht="13.8" hidden="false" customHeight="false" outlineLevel="0" collapsed="false">
      <c r="B188" s="0" t="s">
        <v>5066</v>
      </c>
      <c r="C188" s="0" t="s">
        <v>5069</v>
      </c>
      <c r="D188" s="0" t="s">
        <v>5070</v>
      </c>
      <c r="F188" s="0" t="s">
        <v>5068</v>
      </c>
      <c r="G188" s="0" t="s">
        <v>5071</v>
      </c>
      <c r="H188" s="0" t="str">
        <f aca="false">IFERROR(VLOOKUP(C188,Arkusz3!$P$2:$AA$5000,12,0),"")</f>
        <v>Brutto</v>
      </c>
      <c r="I188" s="0" t="str">
        <f aca="false">IFERROR(VLOOKUP(C188,Arkusz3!$P$2:$AB$5000,13,0),"")</f>
        <v>PLN</v>
      </c>
    </row>
    <row r="189" customFormat="false" ht="13.8" hidden="false" customHeight="false" outlineLevel="0" collapsed="false">
      <c r="A189" s="4" t="n">
        <v>45805.0833333333</v>
      </c>
      <c r="B189" s="0" t="s">
        <v>5075</v>
      </c>
      <c r="C189" s="0" t="s">
        <v>5078</v>
      </c>
      <c r="D189" s="0" t="s">
        <v>5079</v>
      </c>
      <c r="F189" s="0" t="s">
        <v>5077</v>
      </c>
      <c r="G189" s="0" t="s">
        <v>5080</v>
      </c>
      <c r="H189" s="0" t="str">
        <f aca="false">IFERROR(VLOOKUP(C189,Arkusz3!$P$2:$AA$5000,12,0),"")</f>
        <v>Brutto</v>
      </c>
      <c r="I189" s="0" t="str">
        <f aca="false">IFERROR(VLOOKUP(C189,Arkusz3!$P$2:$AB$5000,13,0),"")</f>
        <v>PLN</v>
      </c>
    </row>
    <row r="190" customFormat="false" ht="13.8" hidden="false" customHeight="false" outlineLevel="0" collapsed="false">
      <c r="A190" s="4" t="n">
        <v>45804.0833333333</v>
      </c>
      <c r="B190" s="0" t="s">
        <v>5083</v>
      </c>
      <c r="C190" s="0" t="s">
        <v>5086</v>
      </c>
      <c r="D190" s="0" t="s">
        <v>5087</v>
      </c>
      <c r="F190" s="0" t="s">
        <v>5085</v>
      </c>
      <c r="G190" s="0" t="s">
        <v>5088</v>
      </c>
      <c r="H190" s="0" t="str">
        <f aca="false">IFERROR(VLOOKUP(C190,Arkusz3!$P$2:$AA$5000,12,0),"")</f>
        <v>Brutto</v>
      </c>
      <c r="I190" s="0" t="str">
        <f aca="false">IFERROR(VLOOKUP(C190,Arkusz3!$P$2:$AB$5000,13,0),"")</f>
        <v>PLN</v>
      </c>
    </row>
    <row r="191" customFormat="false" ht="13.8" hidden="false" customHeight="false" outlineLevel="0" collapsed="false">
      <c r="A191" s="4" t="n">
        <v>45805.0833333333</v>
      </c>
      <c r="B191" s="0" t="s">
        <v>5104</v>
      </c>
      <c r="C191" s="0" t="s">
        <v>5107</v>
      </c>
      <c r="D191" s="0" t="s">
        <v>5108</v>
      </c>
      <c r="F191" s="0" t="s">
        <v>5106</v>
      </c>
      <c r="G191" s="0" t="s">
        <v>5109</v>
      </c>
      <c r="H191" s="0" t="str">
        <f aca="false">IFERROR(VLOOKUP(C191,Arkusz3!$P$2:$AA$5000,12,0),"")</f>
        <v>Netto</v>
      </c>
      <c r="I191" s="0" t="str">
        <f aca="false">IFERROR(VLOOKUP(C191,Arkusz3!$P$2:$AB$5000,13,0),"")</f>
        <v>PLN</v>
      </c>
    </row>
    <row r="192" customFormat="false" ht="13.8" hidden="false" customHeight="false" outlineLevel="0" collapsed="false">
      <c r="A192" s="4" t="n">
        <v>45806.0833333333</v>
      </c>
      <c r="B192" s="0" t="s">
        <v>5133</v>
      </c>
      <c r="C192" s="0" t="s">
        <v>5136</v>
      </c>
      <c r="D192" s="0" t="s">
        <v>5137</v>
      </c>
      <c r="F192" s="0" t="s">
        <v>5135</v>
      </c>
      <c r="G192" s="0" t="s">
        <v>5138</v>
      </c>
      <c r="H192" s="0" t="str">
        <f aca="false">IFERROR(VLOOKUP(C192,Arkusz3!$P$2:$AA$5000,12,0),"")</f>
        <v>Brutto</v>
      </c>
      <c r="I192" s="0" t="str">
        <f aca="false">IFERROR(VLOOKUP(C192,Arkusz3!$P$2:$AB$5000,13,0),"")</f>
        <v>PLN</v>
      </c>
    </row>
    <row r="193" customFormat="false" ht="13.8" hidden="false" customHeight="false" outlineLevel="0" collapsed="false">
      <c r="A193" s="4" t="n">
        <v>45830.0833333333</v>
      </c>
      <c r="B193" s="0" t="s">
        <v>5156</v>
      </c>
      <c r="C193" s="0" t="s">
        <v>5159</v>
      </c>
      <c r="D193" s="0" t="s">
        <v>5160</v>
      </c>
      <c r="F193" s="0" t="s">
        <v>5158</v>
      </c>
      <c r="G193" s="0" t="s">
        <v>5161</v>
      </c>
      <c r="H193" s="0" t="str">
        <f aca="false">IFERROR(VLOOKUP(C193,Arkusz3!$P$2:$AA$5000,12,0),"")</f>
        <v>Brutto</v>
      </c>
      <c r="I193" s="0" t="str">
        <f aca="false">IFERROR(VLOOKUP(C193,Arkusz3!$P$2:$AB$5000,13,0),"")</f>
        <v>PLN</v>
      </c>
    </row>
    <row r="194" customFormat="false" ht="13.8" hidden="false" customHeight="false" outlineLevel="0" collapsed="false">
      <c r="A194" s="4" t="n">
        <v>45839.0833333333</v>
      </c>
      <c r="B194" s="0" t="s">
        <v>5187</v>
      </c>
      <c r="C194" s="0" t="s">
        <v>5190</v>
      </c>
      <c r="D194" s="0" t="s">
        <v>5191</v>
      </c>
      <c r="F194" s="0" t="s">
        <v>5189</v>
      </c>
      <c r="G194" s="0" t="s">
        <v>5192</v>
      </c>
      <c r="H194" s="0" t="n">
        <f aca="false">IFERROR(VLOOKUP(C194,Arkusz3!$P$2:$AA$5000,12,0),"")</f>
        <v>0</v>
      </c>
      <c r="I194" s="0" t="str">
        <f aca="false">IFERROR(VLOOKUP(C194,Arkusz3!$P$2:$AB$5000,13,0),"")</f>
        <v>PLN</v>
      </c>
    </row>
    <row r="195" customFormat="false" ht="13.8" hidden="false" customHeight="false" outlineLevel="0" collapsed="false">
      <c r="A195" s="4" t="n">
        <v>45804.0833333333</v>
      </c>
      <c r="B195" s="0" t="s">
        <v>5195</v>
      </c>
      <c r="C195" s="0" t="s">
        <v>5197</v>
      </c>
      <c r="D195" s="0" t="s">
        <v>5198</v>
      </c>
      <c r="F195" s="0" t="s">
        <v>5196</v>
      </c>
      <c r="G195" s="0" t="s">
        <v>5199</v>
      </c>
      <c r="H195" s="0" t="str">
        <f aca="false">IFERROR(VLOOKUP(C195,Arkusz3!$P$2:$AA$5000,12,0),"")</f>
        <v/>
      </c>
      <c r="I195" s="0" t="str">
        <f aca="false">IFERROR(VLOOKUP(C195,Arkusz3!$P$2:$AB$5000,13,0),"")</f>
        <v/>
      </c>
    </row>
    <row r="196" customFormat="false" ht="13.8" hidden="false" customHeight="false" outlineLevel="0" collapsed="false">
      <c r="A196" s="4" t="n">
        <v>45803.0833333333</v>
      </c>
      <c r="B196" s="0" t="s">
        <v>5208</v>
      </c>
      <c r="C196" s="0" t="s">
        <v>5211</v>
      </c>
      <c r="D196" s="0" t="s">
        <v>5212</v>
      </c>
      <c r="F196" s="0" t="s">
        <v>5210</v>
      </c>
      <c r="G196" s="0" t="s">
        <v>5213</v>
      </c>
      <c r="H196" s="0" t="str">
        <f aca="false">IFERROR(VLOOKUP(C196,Arkusz3!$P$2:$AA$5000,12,0),"")</f>
        <v>Brutto</v>
      </c>
      <c r="I196" s="0" t="str">
        <f aca="false">IFERROR(VLOOKUP(C196,Arkusz3!$P$2:$AB$5000,13,0),"")</f>
        <v>PLN</v>
      </c>
    </row>
    <row r="197" customFormat="false" ht="13.8" hidden="false" customHeight="false" outlineLevel="0" collapsed="false">
      <c r="A197" s="4" t="n">
        <v>45814.0833333333</v>
      </c>
      <c r="B197" s="0" t="s">
        <v>5223</v>
      </c>
      <c r="C197" s="0" t="s">
        <v>5226</v>
      </c>
      <c r="D197" s="0" t="s">
        <v>5227</v>
      </c>
      <c r="F197" s="0" t="s">
        <v>5225</v>
      </c>
      <c r="G197" s="0" t="s">
        <v>5228</v>
      </c>
      <c r="H197" s="0" t="str">
        <f aca="false">IFERROR(VLOOKUP(C197,Arkusz3!$P$2:$AA$5000,12,0),"")</f>
        <v/>
      </c>
      <c r="I197" s="0" t="str">
        <f aca="false">IFERROR(VLOOKUP(C197,Arkusz3!$P$2:$AB$5000,13,0),"")</f>
        <v/>
      </c>
    </row>
    <row r="198" customFormat="false" ht="13.8" hidden="false" customHeight="false" outlineLevel="0" collapsed="false">
      <c r="A198" s="4" t="n">
        <v>45824.0833333333</v>
      </c>
      <c r="B198" s="0" t="s">
        <v>5232</v>
      </c>
      <c r="C198" s="0" t="s">
        <v>5235</v>
      </c>
      <c r="D198" s="0" t="s">
        <v>5236</v>
      </c>
      <c r="F198" s="0" t="s">
        <v>5234</v>
      </c>
      <c r="G198" s="0" t="s">
        <v>5237</v>
      </c>
      <c r="H198" s="0" t="str">
        <f aca="false">IFERROR(VLOOKUP(C198,Arkusz3!$P$2:$AA$5000,12,0),"")</f>
        <v>Brutto</v>
      </c>
      <c r="I198" s="0" t="str">
        <f aca="false">IFERROR(VLOOKUP(C198,Arkusz3!$P$2:$AB$5000,13,0),"")</f>
        <v>PLN</v>
      </c>
    </row>
    <row r="199" customFormat="false" ht="13.8" hidden="false" customHeight="false" outlineLevel="0" collapsed="false">
      <c r="A199" s="4" t="n">
        <v>45803.0833333333</v>
      </c>
      <c r="B199" s="0" t="s">
        <v>5254</v>
      </c>
      <c r="C199" s="0" t="s">
        <v>5257</v>
      </c>
      <c r="D199" s="0" t="s">
        <v>5258</v>
      </c>
      <c r="F199" s="0" t="s">
        <v>5256</v>
      </c>
      <c r="G199" s="0" t="s">
        <v>5259</v>
      </c>
      <c r="H199" s="0" t="n">
        <f aca="false">IFERROR(VLOOKUP(C199,Arkusz3!$P$2:$AA$5000,12,0),"")</f>
        <v>0</v>
      </c>
      <c r="I199" s="0" t="n">
        <f aca="false">IFERROR(VLOOKUP(C199,Arkusz3!$P$2:$AB$5000,13,0),"")</f>
        <v>0</v>
      </c>
    </row>
    <row r="200" customFormat="false" ht="13.8" hidden="false" customHeight="false" outlineLevel="0" collapsed="false">
      <c r="A200" s="4" t="n">
        <v>45800.0833333333</v>
      </c>
      <c r="B200" s="0" t="s">
        <v>5268</v>
      </c>
      <c r="C200" s="0" t="s">
        <v>5271</v>
      </c>
      <c r="D200" s="0" t="s">
        <v>5272</v>
      </c>
      <c r="F200" s="0" t="s">
        <v>5270</v>
      </c>
      <c r="G200" s="0" t="s">
        <v>5273</v>
      </c>
      <c r="H200" s="0" t="n">
        <f aca="false">IFERROR(VLOOKUP(C200,Arkusz3!$P$2:$AA$5000,12,0),"")</f>
        <v>0</v>
      </c>
      <c r="I200" s="0" t="str">
        <f aca="false">IFERROR(VLOOKUP(C200,Arkusz3!$P$2:$AB$5000,13,0),"")</f>
        <v>PLN</v>
      </c>
    </row>
    <row r="201" customFormat="false" ht="13.8" hidden="false" customHeight="false" outlineLevel="0" collapsed="false">
      <c r="A201" s="4" t="n">
        <v>45803.0833333333</v>
      </c>
      <c r="B201" s="0" t="s">
        <v>5283</v>
      </c>
      <c r="C201" s="0" t="s">
        <v>5286</v>
      </c>
      <c r="D201" s="0" t="s">
        <v>5287</v>
      </c>
      <c r="F201" s="0" t="s">
        <v>5285</v>
      </c>
      <c r="G201" s="0" t="s">
        <v>5288</v>
      </c>
      <c r="H201" s="0" t="str">
        <f aca="false">IFERROR(VLOOKUP(C201,Arkusz3!$P$2:$AA$5000,12,0),"")</f>
        <v>Brutto</v>
      </c>
      <c r="I201" s="0" t="n">
        <f aca="false">IFERROR(VLOOKUP(C201,Arkusz3!$P$2:$AB$5000,13,0),"")</f>
        <v>0</v>
      </c>
    </row>
    <row r="202" customFormat="false" ht="13.8" hidden="false" customHeight="false" outlineLevel="0" collapsed="false">
      <c r="A202" s="4" t="n">
        <v>45825.0833333333</v>
      </c>
      <c r="B202" s="0" t="s">
        <v>5291</v>
      </c>
      <c r="C202" s="0" t="s">
        <v>5294</v>
      </c>
      <c r="D202" s="0" t="s">
        <v>5295</v>
      </c>
      <c r="F202" s="0" t="s">
        <v>5293</v>
      </c>
      <c r="G202" s="0" t="s">
        <v>5296</v>
      </c>
      <c r="H202" s="0" t="str">
        <f aca="false">IFERROR(VLOOKUP(C202,Arkusz3!$P$2:$AA$5000,12,0),"")</f>
        <v>Brutto</v>
      </c>
      <c r="I202" s="0" t="str">
        <f aca="false">IFERROR(VLOOKUP(C202,Arkusz3!$P$2:$AB$5000,13,0),"")</f>
        <v>PLN</v>
      </c>
    </row>
    <row r="203" customFormat="false" ht="13.8" hidden="false" customHeight="false" outlineLevel="0" collapsed="false">
      <c r="A203" s="4" t="n">
        <v>45820.0833333333</v>
      </c>
      <c r="B203" s="0" t="s">
        <v>5300</v>
      </c>
      <c r="C203" s="0" t="s">
        <v>5303</v>
      </c>
      <c r="D203" s="0" t="s">
        <v>5304</v>
      </c>
      <c r="F203" s="0" t="s">
        <v>5302</v>
      </c>
      <c r="G203" s="0" t="s">
        <v>5305</v>
      </c>
      <c r="H203" s="0" t="str">
        <f aca="false">IFERROR(VLOOKUP(C203,Arkusz3!$P$2:$AA$5000,12,0),"")</f>
        <v>Brutto</v>
      </c>
      <c r="I203" s="0" t="str">
        <f aca="false">IFERROR(VLOOKUP(C203,Arkusz3!$P$2:$AB$5000,13,0),"")</f>
        <v>PLN</v>
      </c>
    </row>
    <row r="204" customFormat="false" ht="13.8" hidden="false" customHeight="false" outlineLevel="0" collapsed="false">
      <c r="A204" s="4" t="n">
        <v>45846.0833333333</v>
      </c>
      <c r="B204" s="0" t="s">
        <v>5309</v>
      </c>
      <c r="C204" s="0" t="s">
        <v>5312</v>
      </c>
      <c r="D204" s="0" t="s">
        <v>5313</v>
      </c>
      <c r="F204" s="0" t="s">
        <v>5311</v>
      </c>
      <c r="G204" s="0" t="s">
        <v>5314</v>
      </c>
      <c r="H204" s="0" t="str">
        <f aca="false">IFERROR(VLOOKUP(C204,Arkusz3!$P$2:$AA$5000,12,0),"")</f>
        <v>Brutto</v>
      </c>
      <c r="I204" s="0" t="str">
        <f aca="false">IFERROR(VLOOKUP(C204,Arkusz3!$P$2:$AB$5000,13,0),"")</f>
        <v>PLN</v>
      </c>
    </row>
    <row r="205" customFormat="false" ht="13.8" hidden="false" customHeight="false" outlineLevel="0" collapsed="false">
      <c r="A205" s="4" t="n">
        <v>45817.0833333333</v>
      </c>
      <c r="B205" s="0" t="s">
        <v>5411</v>
      </c>
      <c r="C205" s="0" t="s">
        <v>5414</v>
      </c>
      <c r="D205" s="0" t="s">
        <v>5415</v>
      </c>
      <c r="F205" s="0" t="s">
        <v>5413</v>
      </c>
      <c r="G205" s="0" t="s">
        <v>5416</v>
      </c>
      <c r="H205" s="0" t="n">
        <f aca="false">IFERROR(VLOOKUP(C205,Arkusz3!$P$2:$AA$5000,12,0),"")</f>
        <v>0</v>
      </c>
      <c r="I205" s="0" t="str">
        <f aca="false">IFERROR(VLOOKUP(C205,Arkusz3!$P$2:$AB$5000,13,0),"")</f>
        <v>PLN</v>
      </c>
    </row>
    <row r="206" customFormat="false" ht="13.8" hidden="false" customHeight="false" outlineLevel="0" collapsed="false">
      <c r="B206" s="0" t="s">
        <v>5426</v>
      </c>
      <c r="C206" s="0" t="s">
        <v>5429</v>
      </c>
      <c r="D206" s="0" t="s">
        <v>5430</v>
      </c>
      <c r="F206" s="0" t="s">
        <v>5428</v>
      </c>
      <c r="G206" s="0" t="s">
        <v>5431</v>
      </c>
      <c r="H206" s="0" t="str">
        <f aca="false">IFERROR(VLOOKUP(C206,Arkusz3!$P$2:$AA$5000,12,0),"")</f>
        <v>Brutto</v>
      </c>
      <c r="I206" s="0" t="str">
        <f aca="false">IFERROR(VLOOKUP(C206,Arkusz3!$P$2:$AB$5000,13,0),"")</f>
        <v>PLN</v>
      </c>
    </row>
    <row r="207" customFormat="false" ht="13.8" hidden="false" customHeight="false" outlineLevel="0" collapsed="false">
      <c r="A207" s="4" t="n">
        <v>45825.0833333333</v>
      </c>
      <c r="B207" s="0" t="s">
        <v>5435</v>
      </c>
      <c r="C207" s="0" t="s">
        <v>5438</v>
      </c>
      <c r="D207" s="0" t="s">
        <v>5439</v>
      </c>
      <c r="F207" s="0" t="s">
        <v>5437</v>
      </c>
      <c r="G207" s="0" t="s">
        <v>5440</v>
      </c>
      <c r="H207" s="0" t="str">
        <f aca="false">IFERROR(VLOOKUP(C207,Arkusz3!$P$2:$AA$5000,12,0),"")</f>
        <v>Brutto</v>
      </c>
      <c r="I207" s="0" t="str">
        <f aca="false">IFERROR(VLOOKUP(C207,Arkusz3!$P$2:$AB$5000,13,0),"")</f>
        <v>PLN</v>
      </c>
    </row>
    <row r="208" customFormat="false" ht="13.8" hidden="false" customHeight="false" outlineLevel="0" collapsed="false">
      <c r="A208" s="4" t="n">
        <v>45813.0833333333</v>
      </c>
      <c r="B208" s="0" t="s">
        <v>5444</v>
      </c>
      <c r="C208" s="0" t="s">
        <v>5447</v>
      </c>
      <c r="D208" s="0" t="s">
        <v>5448</v>
      </c>
      <c r="F208" s="0" t="s">
        <v>5446</v>
      </c>
      <c r="G208" s="0" t="s">
        <v>5449</v>
      </c>
      <c r="H208" s="0" t="n">
        <f aca="false">IFERROR(VLOOKUP(C208,Arkusz3!$P$2:$AA$5000,12,0),"")</f>
        <v>0</v>
      </c>
      <c r="I208" s="0" t="n">
        <f aca="false">IFERROR(VLOOKUP(C208,Arkusz3!$P$2:$AB$5000,13,0),"")</f>
        <v>0</v>
      </c>
    </row>
    <row r="209" customFormat="false" ht="13.8" hidden="false" customHeight="false" outlineLevel="0" collapsed="false">
      <c r="A209" s="4" t="n">
        <v>45799.0833333333</v>
      </c>
      <c r="B209" s="0" t="s">
        <v>5476</v>
      </c>
      <c r="C209" s="0" t="s">
        <v>5479</v>
      </c>
      <c r="D209" s="0" t="s">
        <v>5480</v>
      </c>
      <c r="F209" s="0" t="s">
        <v>5478</v>
      </c>
      <c r="G209" s="0" t="s">
        <v>5481</v>
      </c>
      <c r="H209" s="0" t="n">
        <f aca="false">IFERROR(VLOOKUP(C209,Arkusz3!$P$2:$AA$5000,12,0),"")</f>
        <v>0</v>
      </c>
      <c r="I209" s="0" t="str">
        <f aca="false">IFERROR(VLOOKUP(C209,Arkusz3!$P$2:$AB$5000,13,0),"")</f>
        <v>PLN</v>
      </c>
    </row>
    <row r="210" customFormat="false" ht="13.8" hidden="false" customHeight="false" outlineLevel="0" collapsed="false">
      <c r="A210" s="4" t="n">
        <v>45814.0833333333</v>
      </c>
      <c r="B210" s="0" t="s">
        <v>5494</v>
      </c>
      <c r="C210" s="0" t="s">
        <v>5497</v>
      </c>
      <c r="D210" s="0" t="s">
        <v>5498</v>
      </c>
      <c r="F210" s="0" t="s">
        <v>5496</v>
      </c>
      <c r="G210" s="0" t="s">
        <v>5499</v>
      </c>
      <c r="H210" s="0" t="n">
        <f aca="false">IFERROR(VLOOKUP(C210,Arkusz3!$P$2:$AA$5000,12,0),"")</f>
        <v>0</v>
      </c>
      <c r="I210" s="0" t="n">
        <f aca="false">IFERROR(VLOOKUP(C210,Arkusz3!$P$2:$AB$5000,13,0),"")</f>
        <v>0</v>
      </c>
    </row>
    <row r="211" customFormat="false" ht="13.8" hidden="false" customHeight="false" outlineLevel="0" collapsed="false">
      <c r="B211" s="0" t="s">
        <v>5519</v>
      </c>
      <c r="C211" s="0" t="s">
        <v>5522</v>
      </c>
      <c r="D211" s="0" t="s">
        <v>5523</v>
      </c>
      <c r="F211" s="0" t="s">
        <v>5521</v>
      </c>
      <c r="G211" s="0" t="s">
        <v>5524</v>
      </c>
      <c r="H211" s="0" t="str">
        <f aca="false">IFERROR(VLOOKUP(C211,Arkusz3!$P$2:$AA$5000,12,0),"")</f>
        <v>Brutto</v>
      </c>
      <c r="I211" s="0" t="str">
        <f aca="false">IFERROR(VLOOKUP(C211,Arkusz3!$P$2:$AB$5000,13,0),"")</f>
        <v>PLN</v>
      </c>
    </row>
    <row r="212" customFormat="false" ht="13.8" hidden="false" customHeight="false" outlineLevel="0" collapsed="false">
      <c r="A212" s="4" t="n">
        <v>45798.0833333333</v>
      </c>
      <c r="B212" s="0" t="s">
        <v>5548</v>
      </c>
      <c r="C212" s="0" t="s">
        <v>5551</v>
      </c>
      <c r="D212" s="0" t="s">
        <v>5552</v>
      </c>
      <c r="F212" s="0" t="s">
        <v>5550</v>
      </c>
      <c r="G212" s="0" t="s">
        <v>5553</v>
      </c>
      <c r="H212" s="0" t="str">
        <f aca="false">IFERROR(VLOOKUP(C212,Arkusz3!$P$2:$AA$5000,12,0),"")</f>
        <v>Brutto</v>
      </c>
      <c r="I212" s="0" t="str">
        <f aca="false">IFERROR(VLOOKUP(C212,Arkusz3!$P$2:$AB$5000,13,0),"")</f>
        <v>PLN</v>
      </c>
    </row>
    <row r="213" customFormat="false" ht="13.8" hidden="false" customHeight="false" outlineLevel="0" collapsed="false">
      <c r="A213" s="4" t="n">
        <v>45798.0833333333</v>
      </c>
      <c r="B213" s="0" t="s">
        <v>5557</v>
      </c>
      <c r="C213" s="0" t="s">
        <v>5560</v>
      </c>
      <c r="D213" s="0" t="s">
        <v>5561</v>
      </c>
      <c r="F213" s="0" t="s">
        <v>5559</v>
      </c>
      <c r="G213" s="0" t="s">
        <v>5562</v>
      </c>
      <c r="H213" s="0" t="str">
        <f aca="false">IFERROR(VLOOKUP(C213,Arkusz3!$P$2:$AA$5000,12,0),"")</f>
        <v>Brutto</v>
      </c>
      <c r="I213" s="0" t="str">
        <f aca="false">IFERROR(VLOOKUP(C213,Arkusz3!$P$2:$AB$5000,13,0),"")</f>
        <v>PLN</v>
      </c>
    </row>
    <row r="214" customFormat="false" ht="13.8" hidden="false" customHeight="false" outlineLevel="0" collapsed="false">
      <c r="A214" s="4" t="n">
        <v>45805.0833333333</v>
      </c>
      <c r="B214" s="0" t="s">
        <v>5567</v>
      </c>
      <c r="C214" s="0" t="s">
        <v>5570</v>
      </c>
      <c r="D214" s="0" t="s">
        <v>5571</v>
      </c>
      <c r="F214" s="0" t="s">
        <v>5569</v>
      </c>
      <c r="G214" s="0" t="s">
        <v>5572</v>
      </c>
      <c r="H214" s="0" t="n">
        <f aca="false">IFERROR(VLOOKUP(C214,Arkusz3!$P$2:$AA$5000,12,0),"")</f>
        <v>0</v>
      </c>
      <c r="I214" s="0" t="str">
        <f aca="false">IFERROR(VLOOKUP(C214,Arkusz3!$P$2:$AB$5000,13,0),"")</f>
        <v>PLN</v>
      </c>
    </row>
    <row r="215" customFormat="false" ht="13.8" hidden="false" customHeight="false" outlineLevel="0" collapsed="false">
      <c r="A215" s="4" t="n">
        <v>45824.0833333333</v>
      </c>
      <c r="B215" s="0" t="s">
        <v>5578</v>
      </c>
      <c r="C215" s="0" t="s">
        <v>5581</v>
      </c>
      <c r="D215" s="0" t="s">
        <v>5582</v>
      </c>
      <c r="F215" s="0" t="s">
        <v>5580</v>
      </c>
      <c r="G215" s="0" t="s">
        <v>5583</v>
      </c>
      <c r="H215" s="0" t="str">
        <f aca="false">IFERROR(VLOOKUP(C215,Arkusz3!$P$2:$AA$5000,12,0),"")</f>
        <v>Brutto</v>
      </c>
      <c r="I215" s="0" t="str">
        <f aca="false">IFERROR(VLOOKUP(C215,Arkusz3!$P$2:$AB$5000,13,0),"")</f>
        <v>PLN</v>
      </c>
    </row>
    <row r="216" customFormat="false" ht="13.8" hidden="false" customHeight="false" outlineLevel="0" collapsed="false">
      <c r="A216" s="4" t="n">
        <v>45798.0833333333</v>
      </c>
      <c r="B216" s="0" t="s">
        <v>5586</v>
      </c>
      <c r="C216" s="0" t="s">
        <v>5589</v>
      </c>
      <c r="D216" s="0" t="s">
        <v>5590</v>
      </c>
      <c r="F216" s="0" t="s">
        <v>5588</v>
      </c>
      <c r="G216" s="0" t="s">
        <v>5591</v>
      </c>
      <c r="H216" s="0" t="str">
        <f aca="false">IFERROR(VLOOKUP(C216,Arkusz3!$P$2:$AA$5000,12,0),"")</f>
        <v>Brutto</v>
      </c>
      <c r="I216" s="0" t="str">
        <f aca="false">IFERROR(VLOOKUP(C216,Arkusz3!$P$2:$AB$5000,13,0),"")</f>
        <v>PLN</v>
      </c>
    </row>
    <row r="217" customFormat="false" ht="13.8" hidden="false" customHeight="false" outlineLevel="0" collapsed="false">
      <c r="A217" s="4" t="n">
        <v>45804.0833333333</v>
      </c>
      <c r="B217" s="0" t="s">
        <v>5594</v>
      </c>
      <c r="C217" s="0" t="s">
        <v>5597</v>
      </c>
      <c r="D217" s="0" t="s">
        <v>5598</v>
      </c>
      <c r="F217" s="0" t="s">
        <v>5596</v>
      </c>
      <c r="G217" s="0" t="s">
        <v>5599</v>
      </c>
      <c r="H217" s="0" t="str">
        <f aca="false">IFERROR(VLOOKUP(C217,Arkusz3!$P$2:$AA$5000,12,0),"")</f>
        <v>Netto</v>
      </c>
      <c r="I217" s="0" t="str">
        <f aca="false">IFERROR(VLOOKUP(C217,Arkusz3!$P$2:$AB$5000,13,0),"")</f>
        <v>PLN</v>
      </c>
    </row>
    <row r="218" customFormat="false" ht="13.8" hidden="false" customHeight="false" outlineLevel="0" collapsed="false">
      <c r="A218" s="4" t="n">
        <v>45801.0833333333</v>
      </c>
      <c r="B218" s="0" t="s">
        <v>5603</v>
      </c>
      <c r="C218" s="0" t="s">
        <v>5606</v>
      </c>
      <c r="D218" s="0" t="s">
        <v>5607</v>
      </c>
      <c r="F218" s="0" t="s">
        <v>5605</v>
      </c>
      <c r="G218" s="0" t="s">
        <v>5608</v>
      </c>
      <c r="H218" s="0" t="str">
        <f aca="false">IFERROR(VLOOKUP(C218,Arkusz3!$P$2:$AA$5000,12,0),"")</f>
        <v>Brutto</v>
      </c>
      <c r="I218" s="0" t="str">
        <f aca="false">IFERROR(VLOOKUP(C218,Arkusz3!$P$2:$AB$5000,13,0),"")</f>
        <v>PLN</v>
      </c>
    </row>
    <row r="219" customFormat="false" ht="13.8" hidden="false" customHeight="false" outlineLevel="0" collapsed="false">
      <c r="A219" s="4" t="n">
        <v>45797.0833333333</v>
      </c>
      <c r="B219" s="0" t="s">
        <v>5612</v>
      </c>
      <c r="C219" s="0" t="s">
        <v>5615</v>
      </c>
      <c r="D219" s="0" t="s">
        <v>5616</v>
      </c>
      <c r="F219" s="0" t="s">
        <v>5614</v>
      </c>
      <c r="G219" s="0" t="s">
        <v>5617</v>
      </c>
      <c r="H219" s="0" t="str">
        <f aca="false">IFERROR(VLOOKUP(C219,Arkusz3!$P$2:$AA$5000,12,0),"")</f>
        <v>Brutto</v>
      </c>
      <c r="I219" s="0" t="str">
        <f aca="false">IFERROR(VLOOKUP(C219,Arkusz3!$P$2:$AB$5000,13,0),"")</f>
        <v>PLN</v>
      </c>
    </row>
    <row r="220" customFormat="false" ht="13.8" hidden="false" customHeight="false" outlineLevel="0" collapsed="false">
      <c r="A220" s="4" t="n">
        <v>45824.0833333333</v>
      </c>
      <c r="B220" s="0" t="s">
        <v>5635</v>
      </c>
      <c r="C220" s="0" t="s">
        <v>5638</v>
      </c>
      <c r="D220" s="0" t="s">
        <v>5639</v>
      </c>
      <c r="F220" s="0" t="s">
        <v>5637</v>
      </c>
      <c r="G220" s="0" t="s">
        <v>5640</v>
      </c>
      <c r="H220" s="0" t="str">
        <f aca="false">IFERROR(VLOOKUP(C220,Arkusz3!$P$2:$AA$5000,12,0),"")</f>
        <v>Brutto</v>
      </c>
      <c r="I220" s="0" t="str">
        <f aca="false">IFERROR(VLOOKUP(C220,Arkusz3!$P$2:$AB$5000,13,0),"")</f>
        <v>PLN</v>
      </c>
    </row>
    <row r="221" customFormat="false" ht="13.8" hidden="false" customHeight="false" outlineLevel="0" collapsed="false">
      <c r="A221" s="4" t="n">
        <v>45797.0833333333</v>
      </c>
      <c r="B221" s="0" t="s">
        <v>5659</v>
      </c>
      <c r="C221" s="0" t="s">
        <v>5662</v>
      </c>
      <c r="D221" s="0" t="s">
        <v>5663</v>
      </c>
      <c r="F221" s="0" t="s">
        <v>5661</v>
      </c>
      <c r="G221" s="0" t="s">
        <v>5664</v>
      </c>
      <c r="H221" s="0" t="str">
        <f aca="false">IFERROR(VLOOKUP(C221,Arkusz3!$P$2:$AA$5000,12,0),"")</f>
        <v>Brutto</v>
      </c>
      <c r="I221" s="0" t="str">
        <f aca="false">IFERROR(VLOOKUP(C221,Arkusz3!$P$2:$AB$5000,13,0),"")</f>
        <v>PLN</v>
      </c>
    </row>
    <row r="222" customFormat="false" ht="13.8" hidden="false" customHeight="false" outlineLevel="0" collapsed="false">
      <c r="A222" s="4" t="n">
        <v>45838.0833333333</v>
      </c>
      <c r="B222" s="0" t="s">
        <v>5716</v>
      </c>
      <c r="C222" s="0" t="s">
        <v>5719</v>
      </c>
      <c r="D222" s="0" t="s">
        <v>5720</v>
      </c>
      <c r="F222" s="0" t="s">
        <v>5718</v>
      </c>
      <c r="G222" s="0" t="s">
        <v>5721</v>
      </c>
      <c r="H222" s="0" t="str">
        <f aca="false">IFERROR(VLOOKUP(C222,Arkusz3!$P$2:$AA$5000,12,0),"")</f>
        <v>Brutto</v>
      </c>
      <c r="I222" s="0" t="str">
        <f aca="false">IFERROR(VLOOKUP(C222,Arkusz3!$P$2:$AB$5000,13,0),"")</f>
        <v>PLN</v>
      </c>
    </row>
    <row r="223" customFormat="false" ht="13.8" hidden="false" customHeight="false" outlineLevel="0" collapsed="false">
      <c r="A223" s="4" t="n">
        <v>45810.0833333333</v>
      </c>
      <c r="B223" s="0" t="s">
        <v>5725</v>
      </c>
      <c r="C223" s="0" t="s">
        <v>5728</v>
      </c>
      <c r="D223" s="0" t="s">
        <v>5729</v>
      </c>
      <c r="F223" s="0" t="s">
        <v>5727</v>
      </c>
      <c r="G223" s="0" t="s">
        <v>5730</v>
      </c>
      <c r="H223" s="0" t="str">
        <f aca="false">IFERROR(VLOOKUP(C223,Arkusz3!$P$2:$AA$5000,12,0),"")</f>
        <v>Brutto</v>
      </c>
      <c r="I223" s="0" t="str">
        <f aca="false">IFERROR(VLOOKUP(C223,Arkusz3!$P$2:$AB$5000,13,0),"")</f>
        <v>PLN</v>
      </c>
    </row>
    <row r="224" customFormat="false" ht="13.8" hidden="false" customHeight="false" outlineLevel="0" collapsed="false">
      <c r="A224" s="4" t="n">
        <v>45814.0833333333</v>
      </c>
      <c r="B224" s="0" t="s">
        <v>5762</v>
      </c>
      <c r="C224" s="0" t="s">
        <v>5765</v>
      </c>
      <c r="D224" s="0" t="s">
        <v>5766</v>
      </c>
      <c r="F224" s="0" t="s">
        <v>5764</v>
      </c>
      <c r="G224" s="0" t="s">
        <v>5767</v>
      </c>
      <c r="H224" s="0" t="str">
        <f aca="false">IFERROR(VLOOKUP(C224,Arkusz3!$P$2:$AA$5000,12,0),"")</f>
        <v>Brutto</v>
      </c>
      <c r="I224" s="0" t="str">
        <f aca="false">IFERROR(VLOOKUP(C224,Arkusz3!$P$2:$AB$5000,13,0),"")</f>
        <v>PLN</v>
      </c>
    </row>
    <row r="225" customFormat="false" ht="13.8" hidden="false" customHeight="false" outlineLevel="0" collapsed="false">
      <c r="A225" s="4" t="n">
        <v>45796.0833333333</v>
      </c>
      <c r="B225" s="0" t="s">
        <v>5780</v>
      </c>
      <c r="C225" s="0" t="s">
        <v>5783</v>
      </c>
      <c r="D225" s="0" t="s">
        <v>5784</v>
      </c>
      <c r="F225" s="0" t="s">
        <v>5782</v>
      </c>
      <c r="G225" s="0" t="s">
        <v>5785</v>
      </c>
      <c r="H225" s="0" t="str">
        <f aca="false">IFERROR(VLOOKUP(C225,Arkusz3!$P$2:$AA$5000,12,0),"")</f>
        <v/>
      </c>
      <c r="I225" s="0" t="str">
        <f aca="false">IFERROR(VLOOKUP(C225,Arkusz3!$P$2:$AB$5000,13,0),"")</f>
        <v/>
      </c>
    </row>
    <row r="226" customFormat="false" ht="13.8" hidden="false" customHeight="false" outlineLevel="0" collapsed="false">
      <c r="A226" s="4" t="n">
        <v>45793.0833333333</v>
      </c>
      <c r="B226" s="0" t="s">
        <v>5799</v>
      </c>
      <c r="C226" s="0" t="s">
        <v>5801</v>
      </c>
      <c r="D226" s="0" t="s">
        <v>5802</v>
      </c>
      <c r="F226" s="0" t="s">
        <v>5800</v>
      </c>
      <c r="G226" s="0" t="s">
        <v>5803</v>
      </c>
      <c r="H226" s="0" t="str">
        <f aca="false">IFERROR(VLOOKUP(C226,Arkusz3!$P$2:$AA$5000,12,0),"")</f>
        <v/>
      </c>
      <c r="I226" s="0" t="str">
        <f aca="false">IFERROR(VLOOKUP(C226,Arkusz3!$P$2:$AB$5000,13,0),"")</f>
        <v/>
      </c>
    </row>
    <row r="227" customFormat="false" ht="13.8" hidden="false" customHeight="false" outlineLevel="0" collapsed="false">
      <c r="A227" s="4" t="n">
        <v>45826.0833333333</v>
      </c>
      <c r="B227" s="0" t="s">
        <v>5817</v>
      </c>
      <c r="C227" s="0" t="s">
        <v>5820</v>
      </c>
      <c r="D227" s="0" t="s">
        <v>5821</v>
      </c>
      <c r="F227" s="0" t="s">
        <v>5819</v>
      </c>
      <c r="G227" s="0" t="s">
        <v>5822</v>
      </c>
      <c r="H227" s="0" t="str">
        <f aca="false">IFERROR(VLOOKUP(C227,Arkusz3!$P$2:$AA$5000,12,0),"")</f>
        <v>Brutto</v>
      </c>
      <c r="I227" s="0" t="str">
        <f aca="false">IFERROR(VLOOKUP(C227,Arkusz3!$P$2:$AB$5000,13,0),"")</f>
        <v>PLN</v>
      </c>
    </row>
    <row r="228" customFormat="false" ht="13.8" hidden="false" customHeight="false" outlineLevel="0" collapsed="false">
      <c r="A228" s="4" t="n">
        <v>45793.0833333333</v>
      </c>
      <c r="B228" s="0" t="s">
        <v>5827</v>
      </c>
      <c r="C228" s="0" t="s">
        <v>5830</v>
      </c>
      <c r="D228" s="0" t="s">
        <v>5831</v>
      </c>
      <c r="F228" s="0" t="s">
        <v>5829</v>
      </c>
      <c r="G228" s="0" t="s">
        <v>5832</v>
      </c>
      <c r="H228" s="0" t="str">
        <f aca="false">IFERROR(VLOOKUP(C228,Arkusz3!$P$2:$AA$5000,12,0),"")</f>
        <v>Brutto</v>
      </c>
      <c r="I228" s="0" t="str">
        <f aca="false">IFERROR(VLOOKUP(C228,Arkusz3!$P$2:$AB$5000,13,0),"")</f>
        <v>PLN</v>
      </c>
    </row>
    <row r="229" customFormat="false" ht="13.8" hidden="false" customHeight="false" outlineLevel="0" collapsed="false">
      <c r="A229" s="4" t="n">
        <v>45793.0833333333</v>
      </c>
      <c r="B229" s="0" t="s">
        <v>5837</v>
      </c>
      <c r="C229" s="0" t="s">
        <v>5840</v>
      </c>
      <c r="D229" s="0" t="s">
        <v>5841</v>
      </c>
      <c r="F229" s="0" t="s">
        <v>5839</v>
      </c>
      <c r="G229" s="0" t="s">
        <v>5803</v>
      </c>
      <c r="H229" s="0" t="str">
        <f aca="false">IFERROR(VLOOKUP(C229,Arkusz3!$P$2:$AA$5000,12,0),"")</f>
        <v>Brutto</v>
      </c>
      <c r="I229" s="0" t="str">
        <f aca="false">IFERROR(VLOOKUP(C229,Arkusz3!$P$2:$AB$5000,13,0),"")</f>
        <v>PLN</v>
      </c>
    </row>
    <row r="230" customFormat="false" ht="13.8" hidden="false" customHeight="false" outlineLevel="0" collapsed="false">
      <c r="A230" s="4" t="n">
        <v>45796.0833333333</v>
      </c>
      <c r="B230" s="0" t="s">
        <v>5846</v>
      </c>
      <c r="C230" s="0" t="s">
        <v>5849</v>
      </c>
      <c r="D230" s="0" t="s">
        <v>5850</v>
      </c>
      <c r="F230" s="0" t="s">
        <v>5848</v>
      </c>
      <c r="G230" s="0" t="s">
        <v>5851</v>
      </c>
      <c r="H230" s="0" t="str">
        <f aca="false">IFERROR(VLOOKUP(C230,Arkusz3!$P$2:$AA$5000,12,0),"")</f>
        <v>Brutto</v>
      </c>
      <c r="I230" s="0" t="str">
        <f aca="false">IFERROR(VLOOKUP(C230,Arkusz3!$P$2:$AB$5000,13,0),"")</f>
        <v>PLN</v>
      </c>
    </row>
    <row r="231" customFormat="false" ht="13.8" hidden="false" customHeight="false" outlineLevel="0" collapsed="false">
      <c r="A231" s="4" t="n">
        <v>45793.0833333333</v>
      </c>
      <c r="B231" s="0" t="s">
        <v>5864</v>
      </c>
      <c r="C231" s="0" t="s">
        <v>5867</v>
      </c>
      <c r="F231" s="0" t="s">
        <v>5866</v>
      </c>
      <c r="G231" s="0" t="s">
        <v>5868</v>
      </c>
      <c r="H231" s="0" t="str">
        <f aca="false">IFERROR(VLOOKUP(C231,Arkusz3!$P$2:$AA$5000,12,0),"")</f>
        <v>Brutto</v>
      </c>
      <c r="I231" s="0" t="str">
        <f aca="false">IFERROR(VLOOKUP(C231,Arkusz3!$P$2:$AB$5000,13,0),"")</f>
        <v>PLN</v>
      </c>
    </row>
    <row r="232" customFormat="false" ht="13.8" hidden="false" customHeight="false" outlineLevel="0" collapsed="false">
      <c r="A232" s="4" t="n">
        <v>45793.0833333333</v>
      </c>
      <c r="B232" s="0" t="s">
        <v>5874</v>
      </c>
      <c r="C232" s="0" t="s">
        <v>5877</v>
      </c>
      <c r="D232" s="0" t="s">
        <v>5878</v>
      </c>
      <c r="F232" s="0" t="s">
        <v>5876</v>
      </c>
      <c r="G232" s="0" t="s">
        <v>5879</v>
      </c>
      <c r="H232" s="0" t="str">
        <f aca="false">IFERROR(VLOOKUP(C232,Arkusz3!$P$2:$AA$5000,12,0),"")</f>
        <v>Brutto</v>
      </c>
      <c r="I232" s="0" t="str">
        <f aca="false">IFERROR(VLOOKUP(C232,Arkusz3!$P$2:$AB$5000,13,0),"")</f>
        <v>PLN</v>
      </c>
    </row>
    <row r="233" customFormat="false" ht="13.8" hidden="false" customHeight="false" outlineLevel="0" collapsed="false">
      <c r="A233" s="4" t="n">
        <v>45792.0833333333</v>
      </c>
      <c r="B233" s="0" t="s">
        <v>5883</v>
      </c>
      <c r="C233" s="0" t="s">
        <v>5886</v>
      </c>
      <c r="D233" s="0" t="s">
        <v>5887</v>
      </c>
      <c r="F233" s="0" t="s">
        <v>5885</v>
      </c>
      <c r="G233" s="0" t="s">
        <v>5888</v>
      </c>
      <c r="H233" s="0" t="str">
        <f aca="false">IFERROR(VLOOKUP(C233,Arkusz3!$P$2:$AA$5000,12,0),"")</f>
        <v>Brutto</v>
      </c>
      <c r="I233" s="0" t="str">
        <f aca="false">IFERROR(VLOOKUP(C233,Arkusz3!$P$2:$AB$5000,13,0),"")</f>
        <v>PLN</v>
      </c>
    </row>
    <row r="234" customFormat="false" ht="13.8" hidden="false" customHeight="false" outlineLevel="0" collapsed="false">
      <c r="A234" s="4" t="n">
        <v>45792.0833333333</v>
      </c>
      <c r="B234" s="0" t="s">
        <v>5898</v>
      </c>
      <c r="C234" s="0" t="s">
        <v>5901</v>
      </c>
      <c r="D234" s="0" t="s">
        <v>5902</v>
      </c>
      <c r="F234" s="0" t="s">
        <v>5900</v>
      </c>
      <c r="G234" s="0" t="s">
        <v>5903</v>
      </c>
      <c r="H234" s="0" t="str">
        <f aca="false">IFERROR(VLOOKUP(C234,Arkusz3!$P$2:$AA$5000,12,0),"")</f>
        <v>Brutto</v>
      </c>
      <c r="I234" s="0" t="str">
        <f aca="false">IFERROR(VLOOKUP(C234,Arkusz3!$P$2:$AB$5000,13,0),"")</f>
        <v>PLN</v>
      </c>
    </row>
    <row r="235" customFormat="false" ht="13.8" hidden="false" customHeight="false" outlineLevel="0" collapsed="false">
      <c r="A235" s="4" t="n">
        <v>45792.0833333333</v>
      </c>
      <c r="B235" s="0" t="s">
        <v>5911</v>
      </c>
      <c r="C235" s="0" t="s">
        <v>5914</v>
      </c>
      <c r="D235" s="0" t="s">
        <v>5915</v>
      </c>
      <c r="F235" s="0" t="s">
        <v>5913</v>
      </c>
      <c r="G235" s="0" t="s">
        <v>5916</v>
      </c>
      <c r="H235" s="0" t="str">
        <f aca="false">IFERROR(VLOOKUP(C235,Arkusz3!$P$2:$AA$5000,12,0),"")</f>
        <v>Brutto</v>
      </c>
      <c r="I235" s="0" t="str">
        <f aca="false">IFERROR(VLOOKUP(C235,Arkusz3!$P$2:$AB$5000,13,0),"")</f>
        <v>PLN</v>
      </c>
    </row>
    <row r="236" customFormat="false" ht="13.8" hidden="false" customHeight="false" outlineLevel="0" collapsed="false">
      <c r="A236" s="4" t="n">
        <v>45796.0833333333</v>
      </c>
      <c r="B236" s="0" t="s">
        <v>5928</v>
      </c>
      <c r="C236" s="0" t="s">
        <v>5931</v>
      </c>
      <c r="D236" s="0" t="s">
        <v>5932</v>
      </c>
      <c r="F236" s="0" t="s">
        <v>5930</v>
      </c>
      <c r="G236" s="0" t="s">
        <v>5933</v>
      </c>
      <c r="H236" s="0" t="str">
        <f aca="false">IFERROR(VLOOKUP(C236,Arkusz3!$P$2:$AA$5000,12,0),"")</f>
        <v>Brutto</v>
      </c>
      <c r="I236" s="0" t="str">
        <f aca="false">IFERROR(VLOOKUP(C236,Arkusz3!$P$2:$AB$5000,13,0),"")</f>
        <v>PLN</v>
      </c>
    </row>
    <row r="237" customFormat="false" ht="13.8" hidden="false" customHeight="false" outlineLevel="0" collapsed="false">
      <c r="A237" s="4" t="n">
        <v>45793.0833333333</v>
      </c>
      <c r="B237" s="0" t="s">
        <v>5938</v>
      </c>
      <c r="C237" s="0" t="s">
        <v>5941</v>
      </c>
      <c r="D237" s="0" t="s">
        <v>5942</v>
      </c>
      <c r="F237" s="0" t="s">
        <v>5940</v>
      </c>
      <c r="G237" s="0" t="s">
        <v>5943</v>
      </c>
      <c r="H237" s="0" t="str">
        <f aca="false">IFERROR(VLOOKUP(C237,Arkusz3!$P$2:$AA$5000,12,0),"")</f>
        <v>Brutto</v>
      </c>
      <c r="I237" s="0" t="str">
        <f aca="false">IFERROR(VLOOKUP(C237,Arkusz3!$P$2:$AB$5000,13,0),"")</f>
        <v>PLN</v>
      </c>
    </row>
    <row r="238" customFormat="false" ht="13.8" hidden="false" customHeight="false" outlineLevel="0" collapsed="false">
      <c r="A238" s="4" t="n">
        <v>45856.0833333333</v>
      </c>
      <c r="B238" s="0" t="s">
        <v>5948</v>
      </c>
      <c r="C238" s="0" t="s">
        <v>5951</v>
      </c>
      <c r="D238" s="0" t="s">
        <v>5952</v>
      </c>
      <c r="F238" s="0" t="s">
        <v>5950</v>
      </c>
      <c r="G238" s="0" t="s">
        <v>5953</v>
      </c>
      <c r="H238" s="0" t="n">
        <f aca="false">IFERROR(VLOOKUP(C238,Arkusz3!$P$2:$AA$5000,12,0),"")</f>
        <v>0</v>
      </c>
      <c r="I238" s="0" t="n">
        <f aca="false">IFERROR(VLOOKUP(C238,Arkusz3!$P$2:$AB$5000,13,0),"")</f>
        <v>0</v>
      </c>
    </row>
    <row r="239" customFormat="false" ht="13.8" hidden="false" customHeight="false" outlineLevel="0" collapsed="false">
      <c r="A239" s="4" t="n">
        <v>45797.0833333333</v>
      </c>
      <c r="B239" s="0" t="s">
        <v>5958</v>
      </c>
      <c r="C239" s="0" t="s">
        <v>5961</v>
      </c>
      <c r="D239" s="0" t="s">
        <v>5962</v>
      </c>
      <c r="F239" s="0" t="s">
        <v>5960</v>
      </c>
      <c r="G239" s="0" t="s">
        <v>5963</v>
      </c>
      <c r="H239" s="0" t="str">
        <f aca="false">IFERROR(VLOOKUP(C239,Arkusz3!$P$2:$AA$5000,12,0),"")</f>
        <v>Brutto</v>
      </c>
      <c r="I239" s="0" t="str">
        <f aca="false">IFERROR(VLOOKUP(C239,Arkusz3!$P$2:$AB$5000,13,0),"")</f>
        <v>PLN</v>
      </c>
    </row>
    <row r="240" customFormat="false" ht="13.8" hidden="false" customHeight="false" outlineLevel="0" collapsed="false">
      <c r="A240" s="4" t="n">
        <v>45796.0833333333</v>
      </c>
      <c r="B240" s="0" t="s">
        <v>5968</v>
      </c>
      <c r="C240" s="0" t="s">
        <v>5971</v>
      </c>
      <c r="D240" s="0" t="s">
        <v>5972</v>
      </c>
      <c r="F240" s="0" t="s">
        <v>5970</v>
      </c>
      <c r="G240" s="0" t="s">
        <v>5973</v>
      </c>
      <c r="H240" s="0" t="str">
        <f aca="false">IFERROR(VLOOKUP(C240,Arkusz3!$P$2:$AA$5000,12,0),"")</f>
        <v>Brutto</v>
      </c>
      <c r="I240" s="0" t="str">
        <f aca="false">IFERROR(VLOOKUP(C240,Arkusz3!$P$2:$AB$5000,13,0),"")</f>
        <v>PLN</v>
      </c>
    </row>
    <row r="241" customFormat="false" ht="13.8" hidden="false" customHeight="false" outlineLevel="0" collapsed="false">
      <c r="A241" s="4" t="n">
        <v>45798.0833333333</v>
      </c>
      <c r="B241" s="0" t="s">
        <v>5987</v>
      </c>
      <c r="C241" s="0" t="s">
        <v>5990</v>
      </c>
      <c r="D241" s="0" t="s">
        <v>5991</v>
      </c>
      <c r="F241" s="0" t="s">
        <v>5989</v>
      </c>
      <c r="G241" s="0" t="s">
        <v>5992</v>
      </c>
      <c r="H241" s="0" t="str">
        <f aca="false">IFERROR(VLOOKUP(C241,Arkusz3!$P$2:$AA$5000,12,0),"")</f>
        <v>Brutto</v>
      </c>
      <c r="I241" s="0" t="str">
        <f aca="false">IFERROR(VLOOKUP(C241,Arkusz3!$P$2:$AB$5000,13,0),"")</f>
        <v>PLN</v>
      </c>
    </row>
    <row r="242" customFormat="false" ht="13.8" hidden="false" customHeight="false" outlineLevel="0" collapsed="false">
      <c r="A242" s="4" t="n">
        <v>45839.0833333333</v>
      </c>
      <c r="B242" s="0" t="s">
        <v>5997</v>
      </c>
      <c r="C242" s="0" t="s">
        <v>6000</v>
      </c>
      <c r="D242" s="0" t="s">
        <v>6001</v>
      </c>
      <c r="F242" s="0" t="s">
        <v>5999</v>
      </c>
      <c r="G242" s="0" t="s">
        <v>6002</v>
      </c>
      <c r="H242" s="0" t="str">
        <f aca="false">IFERROR(VLOOKUP(C242,Arkusz3!$P$2:$AA$5000,12,0),"")</f>
        <v>Brutto</v>
      </c>
      <c r="I242" s="0" t="str">
        <f aca="false">IFERROR(VLOOKUP(C242,Arkusz3!$P$2:$AB$5000,13,0),"")</f>
        <v>PLN</v>
      </c>
    </row>
    <row r="243" customFormat="false" ht="13.8" hidden="false" customHeight="false" outlineLevel="0" collapsed="false">
      <c r="B243" s="0" t="s">
        <v>6005</v>
      </c>
      <c r="C243" s="0" t="s">
        <v>6008</v>
      </c>
      <c r="D243" s="0" t="s">
        <v>6009</v>
      </c>
      <c r="F243" s="0" t="s">
        <v>6007</v>
      </c>
      <c r="G243" s="0" t="s">
        <v>6010</v>
      </c>
      <c r="H243" s="0" t="n">
        <f aca="false">IFERROR(VLOOKUP(C243,Arkusz3!$P$2:$AA$5000,12,0),"")</f>
        <v>0</v>
      </c>
      <c r="I243" s="0" t="str">
        <f aca="false">IFERROR(VLOOKUP(C243,Arkusz3!$P$2:$AB$5000,13,0),"")</f>
        <v>PLN</v>
      </c>
    </row>
    <row r="244" customFormat="false" ht="13.8" hidden="false" customHeight="false" outlineLevel="0" collapsed="false">
      <c r="A244" s="4" t="n">
        <v>45791.0833333333</v>
      </c>
      <c r="B244" s="0" t="s">
        <v>6031</v>
      </c>
      <c r="C244" s="0" t="s">
        <v>6034</v>
      </c>
      <c r="D244" s="0" t="s">
        <v>6035</v>
      </c>
      <c r="F244" s="0" t="s">
        <v>6033</v>
      </c>
      <c r="G244" s="0" t="s">
        <v>6036</v>
      </c>
      <c r="H244" s="0" t="str">
        <f aca="false">IFERROR(VLOOKUP(C244,Arkusz3!$P$2:$AA$5000,12,0),"")</f>
        <v>Brutto</v>
      </c>
      <c r="I244" s="0" t="str">
        <f aca="false">IFERROR(VLOOKUP(C244,Arkusz3!$P$2:$AB$5000,13,0),"")</f>
        <v>PLN</v>
      </c>
    </row>
    <row r="245" customFormat="false" ht="13.8" hidden="false" customHeight="false" outlineLevel="0" collapsed="false">
      <c r="A245" s="4" t="n">
        <v>45792.0833333333</v>
      </c>
      <c r="B245" s="0" t="s">
        <v>6055</v>
      </c>
      <c r="C245" s="0" t="s">
        <v>6058</v>
      </c>
      <c r="D245" s="0" t="s">
        <v>6059</v>
      </c>
      <c r="F245" s="0" t="s">
        <v>6057</v>
      </c>
      <c r="G245" s="0" t="s">
        <v>6060</v>
      </c>
      <c r="H245" s="0" t="str">
        <f aca="false">IFERROR(VLOOKUP(C245,Arkusz3!$P$2:$AA$5000,12,0),"")</f>
        <v>Brutto</v>
      </c>
      <c r="I245" s="0" t="str">
        <f aca="false">IFERROR(VLOOKUP(C245,Arkusz3!$P$2:$AB$5000,13,0),"")</f>
        <v>PLN</v>
      </c>
    </row>
    <row r="246" customFormat="false" ht="13.8" hidden="false" customHeight="false" outlineLevel="0" collapsed="false">
      <c r="A246" s="4" t="n">
        <v>45792.0833333333</v>
      </c>
      <c r="B246" s="0" t="s">
        <v>6064</v>
      </c>
      <c r="C246" s="0" t="s">
        <v>6067</v>
      </c>
      <c r="D246" s="0" t="s">
        <v>6068</v>
      </c>
      <c r="F246" s="0" t="s">
        <v>6066</v>
      </c>
      <c r="G246" s="0" t="s">
        <v>6069</v>
      </c>
      <c r="H246" s="0" t="str">
        <f aca="false">IFERROR(VLOOKUP(C246,Arkusz3!$P$2:$AA$5000,12,0),"")</f>
        <v>Brutto</v>
      </c>
      <c r="I246" s="0" t="str">
        <f aca="false">IFERROR(VLOOKUP(C246,Arkusz3!$P$2:$AB$5000,13,0),"")</f>
        <v>PLN</v>
      </c>
    </row>
    <row r="247" customFormat="false" ht="13.8" hidden="false" customHeight="false" outlineLevel="0" collapsed="false">
      <c r="A247" s="4" t="n">
        <v>45792.0833333333</v>
      </c>
      <c r="B247" s="0" t="s">
        <v>6083</v>
      </c>
      <c r="C247" s="0" t="s">
        <v>6086</v>
      </c>
      <c r="D247" s="0" t="s">
        <v>6087</v>
      </c>
      <c r="F247" s="0" t="s">
        <v>6085</v>
      </c>
      <c r="G247" s="0" t="s">
        <v>6088</v>
      </c>
      <c r="H247" s="0" t="str">
        <f aca="false">IFERROR(VLOOKUP(C247,Arkusz3!$P$2:$AA$5000,12,0),"")</f>
        <v>Brutto</v>
      </c>
      <c r="I247" s="0" t="str">
        <f aca="false">IFERROR(VLOOKUP(C247,Arkusz3!$P$2:$AB$5000,13,0),"")</f>
        <v>PLN</v>
      </c>
    </row>
    <row r="248" customFormat="false" ht="13.8" hidden="false" customHeight="false" outlineLevel="0" collapsed="false">
      <c r="A248" s="4" t="n">
        <v>45795.0833333333</v>
      </c>
      <c r="B248" s="0" t="s">
        <v>6092</v>
      </c>
      <c r="C248" s="0" t="s">
        <v>6096</v>
      </c>
      <c r="D248" s="0" t="s">
        <v>6097</v>
      </c>
      <c r="F248" s="0" t="s">
        <v>6095</v>
      </c>
      <c r="G248" s="0" t="s">
        <v>4924</v>
      </c>
      <c r="H248" s="0" t="str">
        <f aca="false">IFERROR(VLOOKUP(C248,Arkusz3!$P$2:$AA$5000,12,0),"")</f>
        <v>Brutto</v>
      </c>
      <c r="I248" s="0" t="str">
        <f aca="false">IFERROR(VLOOKUP(C248,Arkusz3!$P$2:$AB$5000,13,0),"")</f>
        <v>PLN</v>
      </c>
    </row>
    <row r="249" customFormat="false" ht="13.8" hidden="false" customHeight="false" outlineLevel="0" collapsed="false">
      <c r="A249" s="4" t="n">
        <v>45793.0833333333</v>
      </c>
      <c r="B249" s="0" t="s">
        <v>6116</v>
      </c>
      <c r="C249" s="0" t="s">
        <v>6119</v>
      </c>
      <c r="D249" s="0" t="s">
        <v>6120</v>
      </c>
      <c r="F249" s="0" t="s">
        <v>6118</v>
      </c>
      <c r="G249" s="0" t="s">
        <v>6121</v>
      </c>
      <c r="H249" s="0" t="str">
        <f aca="false">IFERROR(VLOOKUP(C249,Arkusz3!$P$2:$AA$5000,12,0),"")</f>
        <v>Brutto</v>
      </c>
      <c r="I249" s="0" t="str">
        <f aca="false">IFERROR(VLOOKUP(C249,Arkusz3!$P$2:$AB$5000,13,0),"")</f>
        <v>PLN</v>
      </c>
    </row>
    <row r="250" customFormat="false" ht="13.8" hidden="false" customHeight="false" outlineLevel="0" collapsed="false">
      <c r="A250" s="4" t="n">
        <v>45791.0833333333</v>
      </c>
      <c r="B250" s="0" t="s">
        <v>6147</v>
      </c>
      <c r="C250" s="0" t="s">
        <v>6150</v>
      </c>
      <c r="D250" s="0" t="s">
        <v>6151</v>
      </c>
      <c r="F250" s="0" t="s">
        <v>6149</v>
      </c>
      <c r="G250" s="0" t="s">
        <v>6152</v>
      </c>
      <c r="H250" s="0" t="str">
        <f aca="false">IFERROR(VLOOKUP(C250,Arkusz3!$P$2:$AA$5000,12,0),"")</f>
        <v>Brutto</v>
      </c>
      <c r="I250" s="0" t="str">
        <f aca="false">IFERROR(VLOOKUP(C250,Arkusz3!$P$2:$AB$5000,13,0),"")</f>
        <v>PLN</v>
      </c>
    </row>
    <row r="251" customFormat="false" ht="13.8" hidden="false" customHeight="false" outlineLevel="0" collapsed="false">
      <c r="A251" s="4" t="n">
        <v>45791.0833333333</v>
      </c>
      <c r="B251" s="0" t="s">
        <v>6155</v>
      </c>
      <c r="C251" s="0" t="s">
        <v>6158</v>
      </c>
      <c r="D251" s="0" t="s">
        <v>6159</v>
      </c>
      <c r="F251" s="0" t="s">
        <v>6157</v>
      </c>
      <c r="G251" s="0" t="s">
        <v>6160</v>
      </c>
      <c r="H251" s="0" t="str">
        <f aca="false">IFERROR(VLOOKUP(C251,Arkusz3!$P$2:$AA$5000,12,0),"")</f>
        <v/>
      </c>
      <c r="I251" s="0" t="str">
        <f aca="false">IFERROR(VLOOKUP(C251,Arkusz3!$P$2:$AB$5000,13,0),"")</f>
        <v/>
      </c>
    </row>
    <row r="252" customFormat="false" ht="13.8" hidden="false" customHeight="false" outlineLevel="0" collapsed="false">
      <c r="A252" s="4" t="n">
        <v>45794.0833333333</v>
      </c>
      <c r="B252" s="0" t="s">
        <v>6166</v>
      </c>
      <c r="C252" s="0" t="s">
        <v>6169</v>
      </c>
      <c r="D252" s="0" t="s">
        <v>6170</v>
      </c>
      <c r="F252" s="0" t="s">
        <v>6168</v>
      </c>
      <c r="G252" s="0" t="s">
        <v>6171</v>
      </c>
      <c r="H252" s="0" t="str">
        <f aca="false">IFERROR(VLOOKUP(C252,Arkusz3!$P$2:$AA$5000,12,0),"")</f>
        <v>Brutto</v>
      </c>
      <c r="I252" s="0" t="str">
        <f aca="false">IFERROR(VLOOKUP(C252,Arkusz3!$P$2:$AB$5000,13,0),"")</f>
        <v>PLN</v>
      </c>
    </row>
    <row r="253" customFormat="false" ht="13.8" hidden="false" customHeight="false" outlineLevel="0" collapsed="false">
      <c r="A253" s="4" t="n">
        <v>45818.0833333333</v>
      </c>
      <c r="B253" s="0" t="s">
        <v>6176</v>
      </c>
      <c r="C253" s="0" t="s">
        <v>6179</v>
      </c>
      <c r="D253" s="0" t="s">
        <v>6180</v>
      </c>
      <c r="F253" s="0" t="s">
        <v>6178</v>
      </c>
      <c r="G253" s="0" t="s">
        <v>6181</v>
      </c>
      <c r="H253" s="0" t="str">
        <f aca="false">IFERROR(VLOOKUP(C253,Arkusz3!$P$2:$AA$5000,12,0),"")</f>
        <v>Brutto</v>
      </c>
      <c r="I253" s="0" t="str">
        <f aca="false">IFERROR(VLOOKUP(C253,Arkusz3!$P$2:$AB$5000,13,0),"")</f>
        <v>PLN</v>
      </c>
    </row>
    <row r="254" customFormat="false" ht="13.8" hidden="false" customHeight="false" outlineLevel="0" collapsed="false">
      <c r="A254" s="4" t="n">
        <v>45795.0833333333</v>
      </c>
      <c r="B254" s="0" t="s">
        <v>6210</v>
      </c>
      <c r="C254" s="0" t="s">
        <v>6213</v>
      </c>
      <c r="D254" s="0" t="s">
        <v>6214</v>
      </c>
      <c r="F254" s="0" t="s">
        <v>6212</v>
      </c>
      <c r="H254" s="0" t="n">
        <f aca="false">IFERROR(VLOOKUP(C254,Arkusz3!$P$2:$AA$5000,12,0),"")</f>
        <v>0</v>
      </c>
      <c r="I254" s="0" t="n">
        <f aca="false">IFERROR(VLOOKUP(C254,Arkusz3!$P$2:$AB$5000,13,0),"")</f>
        <v>0</v>
      </c>
    </row>
    <row r="255" customFormat="false" ht="13.8" hidden="false" customHeight="false" outlineLevel="0" collapsed="false">
      <c r="A255" s="4" t="n">
        <v>45819.0833333333</v>
      </c>
      <c r="B255" s="0" t="s">
        <v>6226</v>
      </c>
      <c r="C255" s="0" t="s">
        <v>6229</v>
      </c>
      <c r="D255" s="0" t="s">
        <v>6230</v>
      </c>
      <c r="F255" s="0" t="s">
        <v>6228</v>
      </c>
      <c r="G255" s="0" t="s">
        <v>6231</v>
      </c>
      <c r="H255" s="0" t="n">
        <f aca="false">IFERROR(VLOOKUP(C255,Arkusz3!$P$2:$AA$5000,12,0),"")</f>
        <v>0</v>
      </c>
      <c r="I255" s="0" t="n">
        <f aca="false">IFERROR(VLOOKUP(C255,Arkusz3!$P$2:$AB$5000,13,0),"")</f>
        <v>0</v>
      </c>
    </row>
    <row r="256" customFormat="false" ht="13.8" hidden="false" customHeight="false" outlineLevel="0" collapsed="false">
      <c r="A256" s="4" t="n">
        <v>45821.0833333333</v>
      </c>
      <c r="B256" s="0" t="s">
        <v>6241</v>
      </c>
      <c r="C256" s="0" t="s">
        <v>6244</v>
      </c>
      <c r="D256" s="0" t="s">
        <v>6245</v>
      </c>
      <c r="F256" s="0" t="s">
        <v>6243</v>
      </c>
      <c r="G256" s="0" t="s">
        <v>6246</v>
      </c>
      <c r="H256" s="0" t="str">
        <f aca="false">IFERROR(VLOOKUP(C256,Arkusz3!$P$2:$AA$5000,12,0),"")</f>
        <v>Brutto</v>
      </c>
      <c r="I256" s="0" t="str">
        <f aca="false">IFERROR(VLOOKUP(C256,Arkusz3!$P$2:$AB$5000,13,0),"")</f>
        <v>PLN</v>
      </c>
    </row>
    <row r="257" customFormat="false" ht="13.8" hidden="false" customHeight="false" outlineLevel="0" collapsed="false">
      <c r="A257" s="4" t="n">
        <v>45803.0833333333</v>
      </c>
      <c r="B257" s="0" t="s">
        <v>6265</v>
      </c>
      <c r="C257" s="0" t="s">
        <v>6268</v>
      </c>
      <c r="D257" s="0" t="s">
        <v>6269</v>
      </c>
      <c r="F257" s="0" t="s">
        <v>6267</v>
      </c>
      <c r="G257" s="0" t="s">
        <v>6270</v>
      </c>
      <c r="H257" s="0" t="str">
        <f aca="false">IFERROR(VLOOKUP(C257,Arkusz3!$P$2:$AA$5000,12,0),"")</f>
        <v>Brutto</v>
      </c>
      <c r="I257" s="0" t="str">
        <f aca="false">IFERROR(VLOOKUP(C257,Arkusz3!$P$2:$AB$5000,13,0),"")</f>
        <v>PLN</v>
      </c>
    </row>
    <row r="258" customFormat="false" ht="13.8" hidden="false" customHeight="false" outlineLevel="0" collapsed="false">
      <c r="B258" s="0" t="s">
        <v>6293</v>
      </c>
      <c r="C258" s="0" t="s">
        <v>6296</v>
      </c>
      <c r="D258" s="0" t="s">
        <v>6297</v>
      </c>
      <c r="F258" s="0" t="s">
        <v>6295</v>
      </c>
      <c r="G258" s="0" t="s">
        <v>6298</v>
      </c>
      <c r="H258" s="0" t="str">
        <f aca="false">IFERROR(VLOOKUP(C258,Arkusz3!$P$2:$AA$5000,12,0),"")</f>
        <v>Brutto</v>
      </c>
      <c r="I258" s="0" t="str">
        <f aca="false">IFERROR(VLOOKUP(C258,Arkusz3!$P$2:$AB$5000,13,0),"")</f>
        <v>PLN</v>
      </c>
    </row>
    <row r="259" customFormat="false" ht="13.8" hidden="false" customHeight="false" outlineLevel="0" collapsed="false">
      <c r="A259" s="4" t="n">
        <v>45805.0833333333</v>
      </c>
      <c r="B259" s="0" t="s">
        <v>6302</v>
      </c>
      <c r="C259" s="0" t="s">
        <v>6305</v>
      </c>
      <c r="D259" s="0" t="s">
        <v>6306</v>
      </c>
      <c r="F259" s="0" t="s">
        <v>6304</v>
      </c>
      <c r="G259" s="0" t="s">
        <v>6307</v>
      </c>
      <c r="H259" s="0" t="str">
        <f aca="false">IFERROR(VLOOKUP(C259,Arkusz3!$P$2:$AA$5000,12,0),"")</f>
        <v>Brutto</v>
      </c>
      <c r="I259" s="0" t="str">
        <f aca="false">IFERROR(VLOOKUP(C259,Arkusz3!$P$2:$AB$5000,13,0),"")</f>
        <v>PLN</v>
      </c>
    </row>
    <row r="260" customFormat="false" ht="13.8" hidden="false" customHeight="false" outlineLevel="0" collapsed="false">
      <c r="A260" s="4" t="n">
        <v>45833.0833333333</v>
      </c>
      <c r="B260" s="0" t="s">
        <v>6331</v>
      </c>
      <c r="C260" s="0" t="s">
        <v>6334</v>
      </c>
      <c r="D260" s="0" t="s">
        <v>6335</v>
      </c>
      <c r="F260" s="0" t="s">
        <v>6333</v>
      </c>
      <c r="G260" s="0" t="s">
        <v>6336</v>
      </c>
      <c r="H260" s="0" t="n">
        <f aca="false">IFERROR(VLOOKUP(C260,Arkusz3!$P$2:$AA$5000,12,0),"")</f>
        <v>0</v>
      </c>
      <c r="I260" s="0" t="str">
        <f aca="false">IFERROR(VLOOKUP(C260,Arkusz3!$P$2:$AB$5000,13,0),"")</f>
        <v>PLN</v>
      </c>
    </row>
    <row r="261" customFormat="false" ht="13.8" hidden="false" customHeight="false" outlineLevel="0" collapsed="false">
      <c r="A261" s="4" t="n">
        <v>45791.0833333333</v>
      </c>
      <c r="B261" s="0" t="s">
        <v>6346</v>
      </c>
      <c r="C261" s="0" t="s">
        <v>6349</v>
      </c>
      <c r="D261" s="0" t="s">
        <v>6350</v>
      </c>
      <c r="F261" s="0" t="s">
        <v>6348</v>
      </c>
      <c r="G261" s="0" t="s">
        <v>6351</v>
      </c>
      <c r="H261" s="0" t="str">
        <f aca="false">IFERROR(VLOOKUP(C261,Arkusz3!$P$2:$AA$5000,12,0),"")</f>
        <v>Brutto</v>
      </c>
      <c r="I261" s="0" t="str">
        <f aca="false">IFERROR(VLOOKUP(C261,Arkusz3!$P$2:$AB$5000,13,0),"")</f>
        <v>PLN</v>
      </c>
    </row>
    <row r="262" customFormat="false" ht="13.8" hidden="false" customHeight="false" outlineLevel="0" collapsed="false">
      <c r="A262" s="4" t="n">
        <v>45786.0833333333</v>
      </c>
      <c r="B262" s="0" t="s">
        <v>6370</v>
      </c>
      <c r="C262" s="0" t="s">
        <v>6373</v>
      </c>
      <c r="D262" s="0" t="s">
        <v>6374</v>
      </c>
      <c r="F262" s="0" t="s">
        <v>6372</v>
      </c>
      <c r="G262" s="0" t="s">
        <v>6375</v>
      </c>
      <c r="H262" s="0" t="str">
        <f aca="false">IFERROR(VLOOKUP(C262,Arkusz3!$P$2:$AA$5000,12,0),"")</f>
        <v>Brutto</v>
      </c>
      <c r="I262" s="0" t="str">
        <f aca="false">IFERROR(VLOOKUP(C262,Arkusz3!$P$2:$AB$5000,13,0),"")</f>
        <v>PLN</v>
      </c>
    </row>
    <row r="263" customFormat="false" ht="13.8" hidden="false" customHeight="false" outlineLevel="0" collapsed="false">
      <c r="A263" s="4" t="n">
        <v>45789.0833333333</v>
      </c>
      <c r="B263" s="0" t="s">
        <v>6385</v>
      </c>
      <c r="C263" s="0" t="s">
        <v>6388</v>
      </c>
      <c r="D263" s="0" t="s">
        <v>6389</v>
      </c>
      <c r="F263" s="0" t="s">
        <v>6387</v>
      </c>
      <c r="G263" s="0" t="s">
        <v>6390</v>
      </c>
      <c r="H263" s="0" t="str">
        <f aca="false">IFERROR(VLOOKUP(C263,Arkusz3!$P$2:$AA$5000,12,0),"")</f>
        <v>Brutto</v>
      </c>
      <c r="I263" s="0" t="str">
        <f aca="false">IFERROR(VLOOKUP(C263,Arkusz3!$P$2:$AB$5000,13,0),"")</f>
        <v>PLN</v>
      </c>
    </row>
    <row r="264" customFormat="false" ht="13.8" hidden="false" customHeight="false" outlineLevel="0" collapsed="false">
      <c r="A264" s="4" t="n">
        <v>45791.0833333333</v>
      </c>
      <c r="B264" s="0" t="s">
        <v>6393</v>
      </c>
      <c r="C264" s="0" t="s">
        <v>6396</v>
      </c>
      <c r="D264" s="0" t="s">
        <v>6397</v>
      </c>
      <c r="F264" s="0" t="s">
        <v>6395</v>
      </c>
      <c r="G264" s="0" t="s">
        <v>6398</v>
      </c>
      <c r="H264" s="0" t="str">
        <f aca="false">IFERROR(VLOOKUP(C264,Arkusz3!$P$2:$AA$5000,12,0),"")</f>
        <v>Brutto</v>
      </c>
      <c r="I264" s="0" t="str">
        <f aca="false">IFERROR(VLOOKUP(C264,Arkusz3!$P$2:$AB$5000,13,0),"")</f>
        <v>PLN</v>
      </c>
    </row>
    <row r="265" customFormat="false" ht="13.8" hidden="false" customHeight="false" outlineLevel="0" collapsed="false">
      <c r="A265" s="4" t="n">
        <v>45788.0833333333</v>
      </c>
      <c r="B265" s="0" t="s">
        <v>6402</v>
      </c>
      <c r="C265" s="0" t="s">
        <v>6405</v>
      </c>
      <c r="D265" s="0" t="s">
        <v>6406</v>
      </c>
      <c r="F265" s="0" t="s">
        <v>6404</v>
      </c>
      <c r="G265" s="0" t="s">
        <v>6407</v>
      </c>
      <c r="H265" s="0" t="str">
        <f aca="false">IFERROR(VLOOKUP(C265,Arkusz3!$P$2:$AA$5000,12,0),"")</f>
        <v>Brutto</v>
      </c>
      <c r="I265" s="0" t="str">
        <f aca="false">IFERROR(VLOOKUP(C265,Arkusz3!$P$2:$AB$5000,13,0),"")</f>
        <v>PLN</v>
      </c>
    </row>
    <row r="266" customFormat="false" ht="13.8" hidden="false" customHeight="false" outlineLevel="0" collapsed="false">
      <c r="A266" s="4" t="n">
        <v>45811.0833333333</v>
      </c>
      <c r="B266" s="0" t="s">
        <v>6433</v>
      </c>
      <c r="C266" s="0" t="s">
        <v>6436</v>
      </c>
      <c r="D266" s="0" t="s">
        <v>6437</v>
      </c>
      <c r="F266" s="0" t="s">
        <v>6435</v>
      </c>
      <c r="G266" s="0" t="s">
        <v>6438</v>
      </c>
      <c r="H266" s="0" t="str">
        <f aca="false">IFERROR(VLOOKUP(C266,Arkusz3!$P$2:$AA$5000,12,0),"")</f>
        <v>Brutto</v>
      </c>
      <c r="I266" s="0" t="str">
        <f aca="false">IFERROR(VLOOKUP(C266,Arkusz3!$P$2:$AB$5000,13,0),"")</f>
        <v>PLN</v>
      </c>
    </row>
    <row r="267" customFormat="false" ht="13.8" hidden="false" customHeight="false" outlineLevel="0" collapsed="false">
      <c r="A267" s="4" t="n">
        <v>45789.0833333333</v>
      </c>
      <c r="B267" s="0" t="s">
        <v>6443</v>
      </c>
      <c r="C267" s="0" t="s">
        <v>6446</v>
      </c>
      <c r="D267" s="0" t="s">
        <v>6447</v>
      </c>
      <c r="F267" s="0" t="s">
        <v>6445</v>
      </c>
      <c r="G267" s="0" t="s">
        <v>6448</v>
      </c>
      <c r="H267" s="0" t="str">
        <f aca="false">IFERROR(VLOOKUP(C267,Arkusz3!$P$2:$AA$5000,12,0),"")</f>
        <v>Brutto</v>
      </c>
      <c r="I267" s="0" t="str">
        <f aca="false">IFERROR(VLOOKUP(C267,Arkusz3!$P$2:$AB$5000,13,0),"")</f>
        <v>PLN</v>
      </c>
    </row>
    <row r="268" customFormat="false" ht="13.8" hidden="false" customHeight="false" outlineLevel="0" collapsed="false">
      <c r="A268" s="4" t="n">
        <v>45786.0833333333</v>
      </c>
      <c r="B268" s="0" t="s">
        <v>6452</v>
      </c>
      <c r="C268" s="0" t="s">
        <v>6455</v>
      </c>
      <c r="D268" s="0" t="s">
        <v>6456</v>
      </c>
      <c r="F268" s="0" t="s">
        <v>6454</v>
      </c>
      <c r="G268" s="0" t="s">
        <v>6457</v>
      </c>
      <c r="H268" s="0" t="str">
        <f aca="false">IFERROR(VLOOKUP(C268,Arkusz3!$P$2:$AA$5000,12,0),"")</f>
        <v>Brutto</v>
      </c>
      <c r="I268" s="0" t="str">
        <f aca="false">IFERROR(VLOOKUP(C268,Arkusz3!$P$2:$AB$5000,13,0),"")</f>
        <v>PLN</v>
      </c>
    </row>
    <row r="269" customFormat="false" ht="13.8" hidden="false" customHeight="false" outlineLevel="0" collapsed="false">
      <c r="A269" s="4" t="n">
        <v>45786.0833333333</v>
      </c>
      <c r="B269" s="0" t="s">
        <v>6467</v>
      </c>
      <c r="C269" s="0" t="s">
        <v>6470</v>
      </c>
      <c r="D269" s="0" t="s">
        <v>6471</v>
      </c>
      <c r="F269" s="0" t="s">
        <v>6469</v>
      </c>
      <c r="G269" s="0" t="s">
        <v>6472</v>
      </c>
      <c r="H269" s="0" t="str">
        <f aca="false">IFERROR(VLOOKUP(C269,Arkusz3!$P$2:$AA$5000,12,0),"")</f>
        <v>Brutto</v>
      </c>
      <c r="I269" s="0" t="str">
        <f aca="false">IFERROR(VLOOKUP(C269,Arkusz3!$P$2:$AB$5000,13,0),"")</f>
        <v>PLN</v>
      </c>
    </row>
    <row r="270" customFormat="false" ht="13.8" hidden="false" customHeight="false" outlineLevel="0" collapsed="false">
      <c r="A270" s="4" t="n">
        <v>45784.0833333333</v>
      </c>
      <c r="B270" s="0" t="s">
        <v>6489</v>
      </c>
      <c r="C270" s="0" t="s">
        <v>6492</v>
      </c>
      <c r="D270" s="0" t="s">
        <v>6493</v>
      </c>
      <c r="F270" s="0" t="s">
        <v>6491</v>
      </c>
      <c r="G270" s="0" t="s">
        <v>6494</v>
      </c>
      <c r="H270" s="0" t="str">
        <f aca="false">IFERROR(VLOOKUP(C270,Arkusz3!$P$2:$AA$5000,12,0),"")</f>
        <v>Brutto</v>
      </c>
      <c r="I270" s="0" t="str">
        <f aca="false">IFERROR(VLOOKUP(C270,Arkusz3!$P$2:$AB$5000,13,0),"")</f>
        <v>PLN</v>
      </c>
    </row>
    <row r="271" customFormat="false" ht="13.8" hidden="false" customHeight="false" outlineLevel="0" collapsed="false">
      <c r="A271" s="4" t="n">
        <v>45791.0833333333</v>
      </c>
      <c r="B271" s="0" t="s">
        <v>6498</v>
      </c>
      <c r="C271" s="0" t="s">
        <v>6500</v>
      </c>
      <c r="D271" s="0" t="s">
        <v>6501</v>
      </c>
      <c r="F271" s="0" t="s">
        <v>6491</v>
      </c>
      <c r="G271" s="0" t="s">
        <v>6502</v>
      </c>
      <c r="H271" s="0" t="str">
        <f aca="false">IFERROR(VLOOKUP(C271,Arkusz3!$P$2:$AA$5000,12,0),"")</f>
        <v>Brutto</v>
      </c>
      <c r="I271" s="0" t="str">
        <f aca="false">IFERROR(VLOOKUP(C271,Arkusz3!$P$2:$AB$5000,13,0),"")</f>
        <v>PLN</v>
      </c>
    </row>
    <row r="272" customFormat="false" ht="13.8" hidden="false" customHeight="false" outlineLevel="0" collapsed="false">
      <c r="A272" s="4" t="n">
        <v>45790.0833333333</v>
      </c>
      <c r="B272" s="0" t="s">
        <v>6506</v>
      </c>
      <c r="C272" s="0" t="s">
        <v>6509</v>
      </c>
      <c r="D272" s="0" t="s">
        <v>6510</v>
      </c>
      <c r="F272" s="0" t="s">
        <v>6508</v>
      </c>
      <c r="G272" s="0" t="s">
        <v>6511</v>
      </c>
      <c r="H272" s="0" t="str">
        <f aca="false">IFERROR(VLOOKUP(C272,Arkusz3!$P$2:$AA$5000,12,0),"")</f>
        <v>Brutto</v>
      </c>
      <c r="I272" s="0" t="str">
        <f aca="false">IFERROR(VLOOKUP(C272,Arkusz3!$P$2:$AB$5000,13,0),"")</f>
        <v>PLN</v>
      </c>
    </row>
    <row r="273" customFormat="false" ht="13.8" hidden="false" customHeight="false" outlineLevel="0" collapsed="false">
      <c r="A273" s="4" t="n">
        <v>45799.0833333333</v>
      </c>
      <c r="B273" s="0" t="s">
        <v>6514</v>
      </c>
      <c r="C273" s="0" t="s">
        <v>6517</v>
      </c>
      <c r="D273" s="0" t="s">
        <v>6518</v>
      </c>
      <c r="F273" s="0" t="s">
        <v>6516</v>
      </c>
      <c r="G273" s="0" t="s">
        <v>6519</v>
      </c>
      <c r="H273" s="0" t="str">
        <f aca="false">IFERROR(VLOOKUP(C273,Arkusz3!$P$2:$AA$5000,12,0),"")</f>
        <v>Brutto</v>
      </c>
      <c r="I273" s="0" t="str">
        <f aca="false">IFERROR(VLOOKUP(C273,Arkusz3!$P$2:$AB$5000,13,0),"")</f>
        <v>PLN</v>
      </c>
    </row>
    <row r="274" customFormat="false" ht="13.8" hidden="false" customHeight="false" outlineLevel="0" collapsed="false">
      <c r="A274" s="4" t="n">
        <v>45792.0833333333</v>
      </c>
      <c r="B274" s="0" t="s">
        <v>6528</v>
      </c>
      <c r="C274" s="0" t="s">
        <v>6531</v>
      </c>
      <c r="D274" s="0" t="s">
        <v>6532</v>
      </c>
      <c r="F274" s="0" t="s">
        <v>6530</v>
      </c>
      <c r="G274" s="0" t="s">
        <v>6533</v>
      </c>
      <c r="H274" s="0" t="str">
        <f aca="false">IFERROR(VLOOKUP(C274,Arkusz3!$P$2:$AA$5000,12,0),"")</f>
        <v>Brutto</v>
      </c>
      <c r="I274" s="0" t="str">
        <f aca="false">IFERROR(VLOOKUP(C274,Arkusz3!$P$2:$AB$5000,13,0),"")</f>
        <v>PLN</v>
      </c>
    </row>
    <row r="275" customFormat="false" ht="13.8" hidden="false" customHeight="false" outlineLevel="0" collapsed="false">
      <c r="A275" s="4" t="n">
        <v>45866.0833333333</v>
      </c>
      <c r="B275" s="0" t="s">
        <v>6551</v>
      </c>
      <c r="C275" s="0" t="s">
        <v>6554</v>
      </c>
      <c r="D275" s="0" t="s">
        <v>6555</v>
      </c>
      <c r="F275" s="0" t="s">
        <v>6553</v>
      </c>
      <c r="G275" s="0" t="s">
        <v>6556</v>
      </c>
      <c r="H275" s="0" t="str">
        <f aca="false">IFERROR(VLOOKUP(C275,Arkusz3!$P$2:$AA$5000,12,0),"")</f>
        <v>Brutto</v>
      </c>
      <c r="I275" s="0" t="str">
        <f aca="false">IFERROR(VLOOKUP(C275,Arkusz3!$P$2:$AB$5000,13,0),"")</f>
        <v>PLN</v>
      </c>
    </row>
    <row r="276" customFormat="false" ht="13.8" hidden="false" customHeight="false" outlineLevel="0" collapsed="false">
      <c r="A276" s="4" t="n">
        <v>45785.0833333333</v>
      </c>
      <c r="B276" s="0" t="s">
        <v>6560</v>
      </c>
      <c r="C276" s="0" t="s">
        <v>6563</v>
      </c>
      <c r="D276" s="0" t="s">
        <v>6564</v>
      </c>
      <c r="F276" s="0" t="s">
        <v>6562</v>
      </c>
      <c r="G276" s="0" t="s">
        <v>6565</v>
      </c>
      <c r="H276" s="0" t="str">
        <f aca="false">IFERROR(VLOOKUP(C276,Arkusz3!$P$2:$AA$5000,12,0),"")</f>
        <v>Brutto</v>
      </c>
      <c r="I276" s="0" t="str">
        <f aca="false">IFERROR(VLOOKUP(C276,Arkusz3!$P$2:$AB$5000,13,0),"")</f>
        <v>PLN</v>
      </c>
    </row>
    <row r="277" customFormat="false" ht="13.8" hidden="false" customHeight="false" outlineLevel="0" collapsed="false">
      <c r="A277" s="4" t="n">
        <v>45784.0833333333</v>
      </c>
      <c r="B277" s="0" t="s">
        <v>6583</v>
      </c>
      <c r="C277" s="0" t="s">
        <v>6586</v>
      </c>
      <c r="D277" s="0" t="s">
        <v>6587</v>
      </c>
      <c r="F277" s="0" t="s">
        <v>6585</v>
      </c>
      <c r="G277" s="0" t="s">
        <v>6588</v>
      </c>
      <c r="H277" s="0" t="str">
        <f aca="false">IFERROR(VLOOKUP(C277,Arkusz3!$P$2:$AA$5000,12,0),"")</f>
        <v>Brutto</v>
      </c>
      <c r="I277" s="0" t="str">
        <f aca="false">IFERROR(VLOOKUP(C277,Arkusz3!$P$2:$AB$5000,13,0),"")</f>
        <v>PLN</v>
      </c>
    </row>
    <row r="278" customFormat="false" ht="13.8" hidden="false" customHeight="false" outlineLevel="0" collapsed="false">
      <c r="A278" s="4" t="n">
        <v>45786.0833333333</v>
      </c>
      <c r="B278" s="0" t="s">
        <v>6619</v>
      </c>
      <c r="C278" s="0" t="s">
        <v>6622</v>
      </c>
      <c r="D278" s="0" t="s">
        <v>6623</v>
      </c>
      <c r="F278" s="0" t="s">
        <v>6621</v>
      </c>
      <c r="G278" s="0" t="s">
        <v>6624</v>
      </c>
      <c r="H278" s="0" t="str">
        <f aca="false">IFERROR(VLOOKUP(C278,Arkusz3!$P$2:$AA$5000,12,0),"")</f>
        <v>Netto</v>
      </c>
      <c r="I278" s="0" t="str">
        <f aca="false">IFERROR(VLOOKUP(C278,Arkusz3!$P$2:$AB$5000,13,0),"")</f>
        <v>PLN</v>
      </c>
    </row>
    <row r="279" customFormat="false" ht="13.8" hidden="false" customHeight="false" outlineLevel="0" collapsed="false">
      <c r="A279" s="4" t="n">
        <v>45786.0833333333</v>
      </c>
      <c r="B279" s="0" t="s">
        <v>6637</v>
      </c>
      <c r="C279" s="0" t="s">
        <v>6640</v>
      </c>
      <c r="D279" s="0" t="s">
        <v>6641</v>
      </c>
      <c r="F279" s="0" t="s">
        <v>6639</v>
      </c>
      <c r="G279" s="0" t="s">
        <v>6642</v>
      </c>
      <c r="H279" s="0" t="str">
        <f aca="false">IFERROR(VLOOKUP(C279,Arkusz3!$P$2:$AA$5000,12,0),"")</f>
        <v>Brutto</v>
      </c>
      <c r="I279" s="0" t="str">
        <f aca="false">IFERROR(VLOOKUP(C279,Arkusz3!$P$2:$AB$5000,13,0),"")</f>
        <v>PLN</v>
      </c>
    </row>
    <row r="280" customFormat="false" ht="13.8" hidden="false" customHeight="false" outlineLevel="0" collapsed="false">
      <c r="A280" s="4" t="n">
        <v>45786.0833333333</v>
      </c>
      <c r="B280" s="0" t="s">
        <v>6657</v>
      </c>
      <c r="C280" s="0" t="s">
        <v>6660</v>
      </c>
      <c r="D280" s="0" t="s">
        <v>6661</v>
      </c>
      <c r="F280" s="0" t="s">
        <v>6659</v>
      </c>
      <c r="G280" s="0" t="s">
        <v>6662</v>
      </c>
      <c r="H280" s="0" t="str">
        <f aca="false">IFERROR(VLOOKUP(C280,Arkusz3!$P$2:$AA$5000,12,0),"")</f>
        <v>Brutto</v>
      </c>
      <c r="I280" s="0" t="str">
        <f aca="false">IFERROR(VLOOKUP(C280,Arkusz3!$P$2:$AB$5000,13,0),"")</f>
        <v>PLN</v>
      </c>
    </row>
    <row r="281" customFormat="false" ht="13.8" hidden="false" customHeight="false" outlineLevel="0" collapsed="false">
      <c r="A281" s="4" t="n">
        <v>45797.0833333333</v>
      </c>
      <c r="B281" s="0" t="s">
        <v>6683</v>
      </c>
      <c r="C281" s="0" t="s">
        <v>6686</v>
      </c>
      <c r="D281" s="0" t="s">
        <v>6687</v>
      </c>
      <c r="F281" s="0" t="s">
        <v>6685</v>
      </c>
      <c r="G281" s="0" t="s">
        <v>6688</v>
      </c>
      <c r="H281" s="0" t="str">
        <f aca="false">IFERROR(VLOOKUP(C281,Arkusz3!$P$2:$AA$5000,12,0),"")</f>
        <v>Brutto</v>
      </c>
      <c r="I281" s="0" t="str">
        <f aca="false">IFERROR(VLOOKUP(C281,Arkusz3!$P$2:$AB$5000,13,0),"")</f>
        <v>PLN</v>
      </c>
    </row>
    <row r="282" customFormat="false" ht="13.8" hidden="false" customHeight="false" outlineLevel="0" collapsed="false">
      <c r="A282" s="4" t="n">
        <v>45807.0833333333</v>
      </c>
      <c r="B282" s="0" t="s">
        <v>6692</v>
      </c>
      <c r="C282" s="0" t="s">
        <v>6695</v>
      </c>
      <c r="D282" s="0" t="s">
        <v>6696</v>
      </c>
      <c r="F282" s="0" t="s">
        <v>6694</v>
      </c>
      <c r="G282" s="0" t="s">
        <v>6697</v>
      </c>
      <c r="H282" s="0" t="str">
        <f aca="false">IFERROR(VLOOKUP(C282,Arkusz3!$P$2:$AA$5000,12,0),"")</f>
        <v>Brutto</v>
      </c>
      <c r="I282" s="0" t="str">
        <f aca="false">IFERROR(VLOOKUP(C282,Arkusz3!$P$2:$AB$5000,13,0),"")</f>
        <v>PLN</v>
      </c>
    </row>
    <row r="283" customFormat="false" ht="13.8" hidden="false" customHeight="false" outlineLevel="0" collapsed="false">
      <c r="A283" s="4" t="n">
        <v>45789.0833333333</v>
      </c>
      <c r="B283" s="0" t="s">
        <v>6702</v>
      </c>
      <c r="C283" s="0" t="s">
        <v>6705</v>
      </c>
      <c r="D283" s="0" t="s">
        <v>6706</v>
      </c>
      <c r="F283" s="0" t="s">
        <v>6704</v>
      </c>
      <c r="G283" s="0" t="s">
        <v>6707</v>
      </c>
      <c r="H283" s="0" t="str">
        <f aca="false">IFERROR(VLOOKUP(C283,Arkusz3!$P$2:$AA$5000,12,0),"")</f>
        <v>Brutto</v>
      </c>
      <c r="I283" s="0" t="str">
        <f aca="false">IFERROR(VLOOKUP(C283,Arkusz3!$P$2:$AB$5000,13,0),"")</f>
        <v>PLN</v>
      </c>
    </row>
    <row r="284" customFormat="false" ht="13.8" hidden="false" customHeight="false" outlineLevel="0" collapsed="false">
      <c r="A284" s="4" t="n">
        <v>45777.0833333333</v>
      </c>
      <c r="B284" s="0" t="s">
        <v>6711</v>
      </c>
      <c r="C284" s="0" t="s">
        <v>6714</v>
      </c>
      <c r="D284" s="0" t="s">
        <v>6715</v>
      </c>
      <c r="F284" s="0" t="s">
        <v>6713</v>
      </c>
      <c r="G284" s="0" t="s">
        <v>6716</v>
      </c>
      <c r="H284" s="0" t="str">
        <f aca="false">IFERROR(VLOOKUP(C284,Arkusz3!$P$2:$AA$5000,12,0),"")</f>
        <v>Brutto</v>
      </c>
      <c r="I284" s="0" t="str">
        <f aca="false">IFERROR(VLOOKUP(C284,Arkusz3!$P$2:$AB$5000,13,0),"")</f>
        <v>PLN</v>
      </c>
    </row>
    <row r="285" customFormat="false" ht="13.8" hidden="false" customHeight="false" outlineLevel="0" collapsed="false">
      <c r="B285" s="0" t="s">
        <v>6732</v>
      </c>
      <c r="C285" s="0" t="s">
        <v>6735</v>
      </c>
      <c r="D285" s="0" t="s">
        <v>6736</v>
      </c>
      <c r="F285" s="0" t="s">
        <v>6734</v>
      </c>
      <c r="G285" s="0" t="s">
        <v>6737</v>
      </c>
      <c r="H285" s="0" t="str">
        <f aca="false">IFERROR(VLOOKUP(C285,Arkusz3!$P$2:$AA$5000,12,0),"")</f>
        <v>Brutto</v>
      </c>
      <c r="I285" s="0" t="str">
        <f aca="false">IFERROR(VLOOKUP(C285,Arkusz3!$P$2:$AB$5000,13,0),"")</f>
        <v>PLN</v>
      </c>
    </row>
    <row r="286" customFormat="false" ht="13.8" hidden="false" customHeight="false" outlineLevel="0" collapsed="false">
      <c r="A286" s="4" t="n">
        <v>45810.0833333333</v>
      </c>
      <c r="B286" s="0" t="s">
        <v>6750</v>
      </c>
      <c r="C286" s="0" t="s">
        <v>6753</v>
      </c>
      <c r="D286" s="0" t="s">
        <v>6754</v>
      </c>
      <c r="F286" s="0" t="s">
        <v>6752</v>
      </c>
      <c r="G286" s="0" t="s">
        <v>6755</v>
      </c>
      <c r="H286" s="0" t="str">
        <f aca="false">IFERROR(VLOOKUP(C286,Arkusz3!$P$2:$AA$5000,12,0),"")</f>
        <v>Brutto</v>
      </c>
      <c r="I286" s="0" t="str">
        <f aca="false">IFERROR(VLOOKUP(C286,Arkusz3!$P$2:$AB$5000,13,0),"")</f>
        <v>PLN</v>
      </c>
    </row>
    <row r="287" customFormat="false" ht="13.8" hidden="false" customHeight="false" outlineLevel="0" collapsed="false">
      <c r="A287" s="4" t="n">
        <v>45777.0833333333</v>
      </c>
      <c r="B287" s="0" t="s">
        <v>6759</v>
      </c>
      <c r="C287" s="0" t="s">
        <v>6762</v>
      </c>
      <c r="D287" s="0" t="s">
        <v>6763</v>
      </c>
      <c r="F287" s="0" t="s">
        <v>6761</v>
      </c>
      <c r="G287" s="0" t="s">
        <v>6764</v>
      </c>
      <c r="H287" s="0" t="str">
        <f aca="false">IFERROR(VLOOKUP(C287,Arkusz3!$P$2:$AA$5000,12,0),"")</f>
        <v>Brutto</v>
      </c>
      <c r="I287" s="0" t="str">
        <f aca="false">IFERROR(VLOOKUP(C287,Arkusz3!$P$2:$AB$5000,13,0),"")</f>
        <v>PLN</v>
      </c>
    </row>
    <row r="288" customFormat="false" ht="13.8" hidden="false" customHeight="false" outlineLevel="0" collapsed="false">
      <c r="A288" s="4" t="n">
        <v>45817.0833333333</v>
      </c>
      <c r="B288" s="0" t="s">
        <v>6795</v>
      </c>
      <c r="C288" s="0" t="s">
        <v>6798</v>
      </c>
      <c r="D288" s="0" t="s">
        <v>6799</v>
      </c>
      <c r="F288" s="0" t="s">
        <v>6797</v>
      </c>
      <c r="G288" s="0" t="s">
        <v>6800</v>
      </c>
      <c r="H288" s="0" t="str">
        <f aca="false">IFERROR(VLOOKUP(C288,Arkusz3!$P$2:$AA$5000,12,0),"")</f>
        <v>Brutto</v>
      </c>
      <c r="I288" s="0" t="str">
        <f aca="false">IFERROR(VLOOKUP(C288,Arkusz3!$P$2:$AB$5000,13,0),"")</f>
        <v>PLN</v>
      </c>
    </row>
    <row r="289" customFormat="false" ht="13.8" hidden="false" customHeight="false" outlineLevel="0" collapsed="false">
      <c r="A289" s="4" t="n">
        <v>45784.0833333333</v>
      </c>
      <c r="B289" s="0" t="s">
        <v>6805</v>
      </c>
      <c r="C289" s="0" t="s">
        <v>6808</v>
      </c>
      <c r="D289" s="0" t="s">
        <v>6809</v>
      </c>
      <c r="F289" s="0" t="s">
        <v>6807</v>
      </c>
      <c r="G289" s="0" t="s">
        <v>6810</v>
      </c>
      <c r="H289" s="0" t="str">
        <f aca="false">IFERROR(VLOOKUP(C289,Arkusz3!$P$2:$AA$5000,12,0),"")</f>
        <v>Brutto</v>
      </c>
      <c r="I289" s="0" t="str">
        <f aca="false">IFERROR(VLOOKUP(C289,Arkusz3!$P$2:$AB$5000,13,0),"")</f>
        <v>PLN</v>
      </c>
    </row>
    <row r="290" customFormat="false" ht="13.8" hidden="false" customHeight="false" outlineLevel="0" collapsed="false">
      <c r="A290" s="4" t="n">
        <v>45784.0833333333</v>
      </c>
      <c r="B290" s="0" t="s">
        <v>6814</v>
      </c>
      <c r="C290" s="0" t="s">
        <v>6817</v>
      </c>
      <c r="D290" s="0" t="s">
        <v>6818</v>
      </c>
      <c r="F290" s="0" t="s">
        <v>6816</v>
      </c>
      <c r="G290" s="0" t="s">
        <v>6819</v>
      </c>
      <c r="H290" s="0" t="str">
        <f aca="false">IFERROR(VLOOKUP(C290,Arkusz3!$P$2:$AA$5000,12,0),"")</f>
        <v>Brutto</v>
      </c>
      <c r="I290" s="0" t="str">
        <f aca="false">IFERROR(VLOOKUP(C290,Arkusz3!$P$2:$AB$5000,13,0),"")</f>
        <v>PLN</v>
      </c>
    </row>
    <row r="291" customFormat="false" ht="13.8" hidden="false" customHeight="false" outlineLevel="0" collapsed="false">
      <c r="A291" s="4" t="n">
        <v>45796.0833333333</v>
      </c>
      <c r="B291" s="0" t="s">
        <v>6857</v>
      </c>
      <c r="C291" s="0" t="s">
        <v>6860</v>
      </c>
      <c r="D291" s="0" t="s">
        <v>6861</v>
      </c>
      <c r="F291" s="0" t="s">
        <v>6859</v>
      </c>
      <c r="G291" s="0" t="s">
        <v>6862</v>
      </c>
      <c r="H291" s="0" t="str">
        <f aca="false">IFERROR(VLOOKUP(C291,Arkusz3!$P$2:$AA$5000,12,0),"")</f>
        <v>Brutto</v>
      </c>
      <c r="I291" s="0" t="str">
        <f aca="false">IFERROR(VLOOKUP(C291,Arkusz3!$P$2:$AB$5000,13,0),"")</f>
        <v>PLN</v>
      </c>
    </row>
    <row r="292" customFormat="false" ht="13.8" hidden="false" customHeight="false" outlineLevel="0" collapsed="false">
      <c r="A292" s="4" t="n">
        <v>45776.0833333333</v>
      </c>
      <c r="B292" s="0" t="s">
        <v>6867</v>
      </c>
      <c r="C292" s="0" t="s">
        <v>6870</v>
      </c>
      <c r="D292" s="0" t="s">
        <v>6871</v>
      </c>
      <c r="F292" s="0" t="s">
        <v>6869</v>
      </c>
      <c r="G292" s="0" t="s">
        <v>6872</v>
      </c>
      <c r="H292" s="0" t="str">
        <f aca="false">IFERROR(VLOOKUP(C292,Arkusz3!$P$2:$AA$5000,12,0),"")</f>
        <v>Brutto</v>
      </c>
      <c r="I292" s="0" t="str">
        <f aca="false">IFERROR(VLOOKUP(C292,Arkusz3!$P$2:$AB$5000,13,0),"")</f>
        <v>PLN</v>
      </c>
    </row>
    <row r="293" customFormat="false" ht="13.8" hidden="false" customHeight="false" outlineLevel="0" collapsed="false">
      <c r="A293" s="4" t="n">
        <v>45782.0833333333</v>
      </c>
      <c r="B293" s="0" t="s">
        <v>6878</v>
      </c>
      <c r="C293" s="0" t="s">
        <v>6881</v>
      </c>
      <c r="D293" s="0" t="s">
        <v>6882</v>
      </c>
      <c r="F293" s="0" t="s">
        <v>6880</v>
      </c>
      <c r="G293" s="0" t="s">
        <v>6883</v>
      </c>
      <c r="H293" s="0" t="str">
        <f aca="false">IFERROR(VLOOKUP(C293,Arkusz3!$P$2:$AA$5000,12,0),"")</f>
        <v>Brutto</v>
      </c>
      <c r="I293" s="0" t="str">
        <f aca="false">IFERROR(VLOOKUP(C293,Arkusz3!$P$2:$AB$5000,13,0),"")</f>
        <v>PLN</v>
      </c>
    </row>
    <row r="294" customFormat="false" ht="13.8" hidden="false" customHeight="false" outlineLevel="0" collapsed="false">
      <c r="A294" s="4" t="n">
        <v>45803.0833333333</v>
      </c>
      <c r="B294" s="0" t="s">
        <v>6887</v>
      </c>
      <c r="C294" s="0" t="s">
        <v>6890</v>
      </c>
      <c r="D294" s="0" t="s">
        <v>6891</v>
      </c>
      <c r="F294" s="0" t="s">
        <v>6889</v>
      </c>
      <c r="G294" s="0" t="s">
        <v>6892</v>
      </c>
      <c r="H294" s="0" t="str">
        <f aca="false">IFERROR(VLOOKUP(C294,Arkusz3!$P$2:$AA$5000,12,0),"")</f>
        <v>Brutto</v>
      </c>
      <c r="I294" s="0" t="str">
        <f aca="false">IFERROR(VLOOKUP(C294,Arkusz3!$P$2:$AB$5000,13,0),"")</f>
        <v>PLN</v>
      </c>
    </row>
    <row r="295" customFormat="false" ht="13.8" hidden="false" customHeight="false" outlineLevel="0" collapsed="false">
      <c r="A295" s="4" t="n">
        <v>45775.0833333333</v>
      </c>
      <c r="B295" s="0" t="s">
        <v>6895</v>
      </c>
      <c r="C295" s="0" t="s">
        <v>6898</v>
      </c>
      <c r="D295" s="0" t="s">
        <v>6899</v>
      </c>
      <c r="F295" s="0" t="s">
        <v>6897</v>
      </c>
      <c r="G295" s="0" t="s">
        <v>6900</v>
      </c>
      <c r="H295" s="0" t="str">
        <f aca="false">IFERROR(VLOOKUP(C295,Arkusz3!$P$2:$AA$5000,12,0),"")</f>
        <v>Brutto</v>
      </c>
      <c r="I295" s="0" t="n">
        <f aca="false">IFERROR(VLOOKUP(C295,Arkusz3!$P$2:$AB$5000,13,0),"")</f>
        <v>0</v>
      </c>
    </row>
    <row r="296" customFormat="false" ht="13.8" hidden="false" customHeight="false" outlineLevel="0" collapsed="false">
      <c r="A296" s="4" t="n">
        <v>45867.0833333333</v>
      </c>
      <c r="B296" s="0" t="s">
        <v>6911</v>
      </c>
      <c r="C296" s="0" t="s">
        <v>6914</v>
      </c>
      <c r="D296" s="0" t="s">
        <v>6915</v>
      </c>
      <c r="F296" s="0" t="s">
        <v>6913</v>
      </c>
      <c r="G296" s="0" t="s">
        <v>6916</v>
      </c>
      <c r="H296" s="0" t="n">
        <f aca="false">IFERROR(VLOOKUP(C296,Arkusz3!$P$2:$AA$5000,12,0),"")</f>
        <v>0</v>
      </c>
      <c r="I296" s="0" t="n">
        <f aca="false">IFERROR(VLOOKUP(C296,Arkusz3!$P$2:$AB$5000,13,0),"")</f>
        <v>0</v>
      </c>
    </row>
    <row r="297" customFormat="false" ht="13.8" hidden="false" customHeight="false" outlineLevel="0" collapsed="false">
      <c r="A297" s="4" t="n">
        <v>45804.0833333333</v>
      </c>
      <c r="B297" s="0" t="s">
        <v>6922</v>
      </c>
      <c r="C297" s="0" t="s">
        <v>6925</v>
      </c>
      <c r="D297" s="0" t="s">
        <v>6926</v>
      </c>
      <c r="F297" s="0" t="s">
        <v>6924</v>
      </c>
      <c r="G297" s="0" t="s">
        <v>6927</v>
      </c>
      <c r="H297" s="0" t="str">
        <f aca="false">IFERROR(VLOOKUP(C297,Arkusz3!$P$2:$AA$5000,12,0),"")</f>
        <v>Brutto</v>
      </c>
      <c r="I297" s="0" t="str">
        <f aca="false">IFERROR(VLOOKUP(C297,Arkusz3!$P$2:$AB$5000,13,0),"")</f>
        <v>PLN</v>
      </c>
    </row>
    <row r="298" customFormat="false" ht="13.8" hidden="false" customHeight="false" outlineLevel="0" collapsed="false">
      <c r="B298" s="0" t="s">
        <v>6939</v>
      </c>
      <c r="C298" s="0" t="s">
        <v>6942</v>
      </c>
      <c r="D298" s="0" t="s">
        <v>6943</v>
      </c>
      <c r="F298" s="0" t="s">
        <v>6941</v>
      </c>
      <c r="G298" s="0" t="s">
        <v>6944</v>
      </c>
      <c r="H298" s="0" t="str">
        <f aca="false">IFERROR(VLOOKUP(C298,Arkusz3!$P$2:$AA$5000,12,0),"")</f>
        <v>Brutto</v>
      </c>
      <c r="I298" s="0" t="str">
        <f aca="false">IFERROR(VLOOKUP(C298,Arkusz3!$P$2:$AB$5000,13,0),"")</f>
        <v>PLN</v>
      </c>
    </row>
    <row r="299" customFormat="false" ht="13.8" hidden="false" customHeight="false" outlineLevel="0" collapsed="false">
      <c r="A299" s="4" t="n">
        <v>45776.0833333333</v>
      </c>
      <c r="B299" s="0" t="s">
        <v>6956</v>
      </c>
      <c r="C299" s="0" t="s">
        <v>6959</v>
      </c>
      <c r="D299" s="0" t="s">
        <v>6960</v>
      </c>
      <c r="F299" s="0" t="s">
        <v>6958</v>
      </c>
      <c r="G299" s="0" t="s">
        <v>6961</v>
      </c>
      <c r="H299" s="0" t="str">
        <f aca="false">IFERROR(VLOOKUP(C299,Arkusz3!$P$2:$AA$5000,12,0),"")</f>
        <v>Brutto</v>
      </c>
      <c r="I299" s="0" t="n">
        <f aca="false">IFERROR(VLOOKUP(C299,Arkusz3!$P$2:$AB$5000,13,0),"")</f>
        <v>0</v>
      </c>
    </row>
    <row r="300" customFormat="false" ht="13.8" hidden="false" customHeight="false" outlineLevel="0" collapsed="false">
      <c r="A300" s="4" t="n">
        <v>45771.0833333333</v>
      </c>
      <c r="B300" s="0" t="s">
        <v>6991</v>
      </c>
      <c r="C300" s="0" t="s">
        <v>6994</v>
      </c>
      <c r="D300" s="0" t="s">
        <v>6995</v>
      </c>
      <c r="F300" s="0" t="s">
        <v>6993</v>
      </c>
      <c r="G300" s="0" t="s">
        <v>6996</v>
      </c>
      <c r="H300" s="0" t="str">
        <f aca="false">IFERROR(VLOOKUP(C300,Arkusz3!$P$2:$AA$5000,12,0),"")</f>
        <v>Brutto</v>
      </c>
      <c r="I300" s="0" t="str">
        <f aca="false">IFERROR(VLOOKUP(C300,Arkusz3!$P$2:$AB$5000,13,0),"")</f>
        <v>PLN</v>
      </c>
    </row>
    <row r="301" customFormat="false" ht="13.8" hidden="false" customHeight="false" outlineLevel="0" collapsed="false">
      <c r="A301" s="4" t="n">
        <v>45775.0833333333</v>
      </c>
      <c r="B301" s="0" t="s">
        <v>7000</v>
      </c>
      <c r="C301" s="0" t="s">
        <v>7003</v>
      </c>
      <c r="D301" s="0" t="s">
        <v>7004</v>
      </c>
      <c r="F301" s="0" t="s">
        <v>7002</v>
      </c>
      <c r="G301" s="0" t="s">
        <v>4480</v>
      </c>
      <c r="H301" s="0" t="str">
        <f aca="false">IFERROR(VLOOKUP(C301,Arkusz3!$P$2:$AA$5000,12,0),"")</f>
        <v>Brutto</v>
      </c>
      <c r="I301" s="0" t="str">
        <f aca="false">IFERROR(VLOOKUP(C301,Arkusz3!$P$2:$AB$5000,13,0),"")</f>
        <v>PLN</v>
      </c>
    </row>
    <row r="302" customFormat="false" ht="13.8" hidden="false" customHeight="false" outlineLevel="0" collapsed="false">
      <c r="A302" s="4" t="n">
        <v>45790.0833333333</v>
      </c>
      <c r="B302" s="0" t="s">
        <v>7009</v>
      </c>
      <c r="C302" s="0" t="s">
        <v>7012</v>
      </c>
      <c r="D302" s="0" t="s">
        <v>7013</v>
      </c>
      <c r="F302" s="0" t="s">
        <v>7011</v>
      </c>
      <c r="G302" s="0" t="s">
        <v>7014</v>
      </c>
      <c r="H302" s="0" t="str">
        <f aca="false">IFERROR(VLOOKUP(C302,Arkusz3!$P$2:$AA$5000,12,0),"")</f>
        <v>Brutto</v>
      </c>
      <c r="I302" s="0" t="str">
        <f aca="false">IFERROR(VLOOKUP(C302,Arkusz3!$P$2:$AB$5000,13,0),"")</f>
        <v>PLN</v>
      </c>
    </row>
    <row r="303" customFormat="false" ht="13.8" hidden="false" customHeight="false" outlineLevel="0" collapsed="false">
      <c r="A303" s="4" t="n">
        <v>45770.0833333333</v>
      </c>
      <c r="B303" s="0" t="s">
        <v>7024</v>
      </c>
      <c r="C303" s="0" t="s">
        <v>7027</v>
      </c>
      <c r="D303" s="0" t="s">
        <v>7028</v>
      </c>
      <c r="F303" s="0" t="s">
        <v>7026</v>
      </c>
      <c r="G303" s="0" t="s">
        <v>7029</v>
      </c>
      <c r="H303" s="0" t="str">
        <f aca="false">IFERROR(VLOOKUP(C303,Arkusz3!$P$2:$AA$5000,12,0),"")</f>
        <v>Brutto</v>
      </c>
      <c r="I303" s="0" t="str">
        <f aca="false">IFERROR(VLOOKUP(C303,Arkusz3!$P$2:$AB$5000,13,0),"")</f>
        <v>PLN</v>
      </c>
    </row>
    <row r="304" customFormat="false" ht="13.8" hidden="false" customHeight="false" outlineLevel="0" collapsed="false">
      <c r="A304" s="4" t="n">
        <v>45812.0833333333</v>
      </c>
      <c r="B304" s="0" t="s">
        <v>7033</v>
      </c>
      <c r="C304" s="0" t="s">
        <v>7036</v>
      </c>
      <c r="D304" s="0" t="s">
        <v>7037</v>
      </c>
      <c r="F304" s="0" t="s">
        <v>7035</v>
      </c>
      <c r="G304" s="0" t="s">
        <v>7038</v>
      </c>
      <c r="H304" s="0" t="str">
        <f aca="false">IFERROR(VLOOKUP(C304,Arkusz3!$P$2:$AA$5000,12,0),"")</f>
        <v/>
      </c>
      <c r="I304" s="0" t="str">
        <f aca="false">IFERROR(VLOOKUP(C304,Arkusz3!$P$2:$AB$5000,13,0),"")</f>
        <v/>
      </c>
    </row>
    <row r="305" customFormat="false" ht="13.8" hidden="false" customHeight="false" outlineLevel="0" collapsed="false">
      <c r="A305" s="4" t="n">
        <v>45769.0833333333</v>
      </c>
      <c r="B305" s="0" t="s">
        <v>7120</v>
      </c>
      <c r="C305" s="0" t="s">
        <v>7123</v>
      </c>
      <c r="F305" s="0" t="s">
        <v>7122</v>
      </c>
      <c r="G305" s="0" t="s">
        <v>7124</v>
      </c>
      <c r="H305" s="0" t="str">
        <f aca="false">IFERROR(VLOOKUP(C305,Arkusz3!$P$2:$AA$5000,12,0),"")</f>
        <v>Brutto</v>
      </c>
      <c r="I305" s="0" t="str">
        <f aca="false">IFERROR(VLOOKUP(C305,Arkusz3!$P$2:$AB$5000,13,0),"")</f>
        <v>PLN</v>
      </c>
    </row>
    <row r="306" customFormat="false" ht="13.8" hidden="false" customHeight="false" outlineLevel="0" collapsed="false">
      <c r="A306" s="4" t="n">
        <v>45785.0833333333</v>
      </c>
      <c r="B306" s="0" t="s">
        <v>7128</v>
      </c>
      <c r="C306" s="0" t="s">
        <v>7131</v>
      </c>
      <c r="D306" s="0" t="s">
        <v>7132</v>
      </c>
      <c r="F306" s="0" t="s">
        <v>7130</v>
      </c>
      <c r="G306" s="0" t="s">
        <v>7133</v>
      </c>
      <c r="H306" s="0" t="str">
        <f aca="false">IFERROR(VLOOKUP(C306,Arkusz3!$P$2:$AA$5000,12,0),"")</f>
        <v>Brutto</v>
      </c>
      <c r="I306" s="0" t="str">
        <f aca="false">IFERROR(VLOOKUP(C306,Arkusz3!$P$2:$AB$5000,13,0),"")</f>
        <v>PLN</v>
      </c>
    </row>
    <row r="307" customFormat="false" ht="13.8" hidden="false" customHeight="false" outlineLevel="0" collapsed="false">
      <c r="A307" s="4" t="n">
        <v>45797.0833333333</v>
      </c>
      <c r="B307" s="0" t="s">
        <v>7137</v>
      </c>
      <c r="C307" s="0" t="s">
        <v>7140</v>
      </c>
      <c r="D307" s="0" t="s">
        <v>7141</v>
      </c>
      <c r="F307" s="0" t="s">
        <v>7139</v>
      </c>
      <c r="G307" s="0" t="s">
        <v>7142</v>
      </c>
      <c r="H307" s="0" t="n">
        <f aca="false">IFERROR(VLOOKUP(C307,Arkusz3!$P$2:$AA$5000,12,0),"")</f>
        <v>0</v>
      </c>
      <c r="I307" s="0" t="str">
        <f aca="false">IFERROR(VLOOKUP(C307,Arkusz3!$P$2:$AB$5000,13,0),"")</f>
        <v>PLN</v>
      </c>
    </row>
    <row r="308" customFormat="false" ht="13.8" hidden="false" customHeight="false" outlineLevel="0" collapsed="false">
      <c r="A308" s="4" t="n">
        <v>45765.0833333333</v>
      </c>
      <c r="B308" s="0" t="s">
        <v>7155</v>
      </c>
      <c r="C308" s="0" t="s">
        <v>7158</v>
      </c>
      <c r="D308" s="0" t="s">
        <v>7159</v>
      </c>
      <c r="F308" s="0" t="s">
        <v>7157</v>
      </c>
      <c r="G308" s="0" t="s">
        <v>7160</v>
      </c>
      <c r="H308" s="0" t="str">
        <f aca="false">IFERROR(VLOOKUP(C308,Arkusz3!$P$2:$AA$5000,12,0),"")</f>
        <v>Brutto</v>
      </c>
      <c r="I308" s="0" t="str">
        <f aca="false">IFERROR(VLOOKUP(C308,Arkusz3!$P$2:$AB$5000,13,0),"")</f>
        <v>PLN</v>
      </c>
    </row>
    <row r="309" customFormat="false" ht="13.8" hidden="false" customHeight="false" outlineLevel="0" collapsed="false">
      <c r="A309" s="4" t="n">
        <v>45820.0833333333</v>
      </c>
      <c r="B309" s="0" t="s">
        <v>7172</v>
      </c>
      <c r="C309" s="0" t="s">
        <v>7175</v>
      </c>
      <c r="D309" s="0" t="s">
        <v>7176</v>
      </c>
      <c r="F309" s="0" t="s">
        <v>7174</v>
      </c>
      <c r="G309" s="0" t="s">
        <v>7177</v>
      </c>
      <c r="H309" s="0" t="str">
        <f aca="false">IFERROR(VLOOKUP(C309,Arkusz3!$P$2:$AA$5000,12,0),"")</f>
        <v>Brutto</v>
      </c>
      <c r="I309" s="0" t="str">
        <f aca="false">IFERROR(VLOOKUP(C309,Arkusz3!$P$2:$AB$5000,13,0),"")</f>
        <v>PLN</v>
      </c>
    </row>
    <row r="310" customFormat="false" ht="13.8" hidden="false" customHeight="false" outlineLevel="0" collapsed="false">
      <c r="A310" s="4" t="n">
        <v>45771.0833333333</v>
      </c>
      <c r="B310" s="0" t="s">
        <v>7199</v>
      </c>
      <c r="C310" s="0" t="s">
        <v>7202</v>
      </c>
      <c r="D310" s="0" t="s">
        <v>7203</v>
      </c>
      <c r="F310" s="0" t="s">
        <v>7201</v>
      </c>
      <c r="G310" s="0" t="s">
        <v>7204</v>
      </c>
      <c r="H310" s="0" t="str">
        <f aca="false">IFERROR(VLOOKUP(C310,Arkusz3!$P$2:$AA$5000,12,0),"")</f>
        <v>Brutto</v>
      </c>
      <c r="I310" s="0" t="str">
        <f aca="false">IFERROR(VLOOKUP(C310,Arkusz3!$P$2:$AB$5000,13,0),"")</f>
        <v>PLN</v>
      </c>
    </row>
    <row r="311" customFormat="false" ht="13.8" hidden="false" customHeight="false" outlineLevel="0" collapsed="false">
      <c r="A311" s="4" t="n">
        <v>45812.0833333333</v>
      </c>
      <c r="B311" s="0" t="s">
        <v>7218</v>
      </c>
      <c r="C311" s="0" t="s">
        <v>7221</v>
      </c>
      <c r="D311" s="0" t="s">
        <v>7222</v>
      </c>
      <c r="F311" s="0" t="s">
        <v>7220</v>
      </c>
      <c r="G311" s="0" t="s">
        <v>7223</v>
      </c>
      <c r="H311" s="0" t="n">
        <f aca="false">IFERROR(VLOOKUP(C311,Arkusz3!$P$2:$AA$5000,12,0),"")</f>
        <v>0</v>
      </c>
      <c r="I311" s="0" t="str">
        <f aca="false">IFERROR(VLOOKUP(C311,Arkusz3!$P$2:$AB$5000,13,0),"")</f>
        <v>PLN</v>
      </c>
    </row>
    <row r="312" customFormat="false" ht="13.8" hidden="false" customHeight="false" outlineLevel="0" collapsed="false">
      <c r="A312" s="4" t="n">
        <v>45783.0833333333</v>
      </c>
      <c r="B312" s="0" t="s">
        <v>7235</v>
      </c>
      <c r="C312" s="0" t="s">
        <v>7238</v>
      </c>
      <c r="D312" s="0" t="s">
        <v>7239</v>
      </c>
      <c r="F312" s="0" t="s">
        <v>7237</v>
      </c>
      <c r="G312" s="0" t="s">
        <v>7240</v>
      </c>
      <c r="H312" s="0" t="str">
        <f aca="false">IFERROR(VLOOKUP(C312,Arkusz3!$P$2:$AA$5000,12,0),"")</f>
        <v>Brutto</v>
      </c>
      <c r="I312" s="0" t="str">
        <f aca="false">IFERROR(VLOOKUP(C312,Arkusz3!$P$2:$AB$5000,13,0),"")</f>
        <v>PLN</v>
      </c>
    </row>
    <row r="313" customFormat="false" ht="13.8" hidden="false" customHeight="false" outlineLevel="0" collapsed="false">
      <c r="A313" s="4" t="n">
        <v>45770.0833333333</v>
      </c>
      <c r="B313" s="0" t="s">
        <v>7251</v>
      </c>
      <c r="C313" s="0" t="s">
        <v>7254</v>
      </c>
      <c r="D313" s="0" t="s">
        <v>7255</v>
      </c>
      <c r="F313" s="0" t="s">
        <v>7253</v>
      </c>
      <c r="G313" s="0" t="s">
        <v>7256</v>
      </c>
      <c r="H313" s="0" t="n">
        <f aca="false">IFERROR(VLOOKUP(C313,Arkusz3!$P$2:$AA$5000,12,0),"")</f>
        <v>0</v>
      </c>
      <c r="I313" s="0" t="str">
        <f aca="false">IFERROR(VLOOKUP(C313,Arkusz3!$P$2:$AB$5000,13,0),"")</f>
        <v>PLN</v>
      </c>
    </row>
    <row r="314" customFormat="false" ht="13.8" hidden="false" customHeight="false" outlineLevel="0" collapsed="false">
      <c r="A314" s="4" t="n">
        <v>45758.0833333333</v>
      </c>
      <c r="B314" s="0" t="s">
        <v>7275</v>
      </c>
      <c r="C314" s="0" t="s">
        <v>7278</v>
      </c>
      <c r="D314" s="0" t="s">
        <v>7279</v>
      </c>
      <c r="F314" s="0" t="s">
        <v>7277</v>
      </c>
      <c r="G314" s="0" t="s">
        <v>7280</v>
      </c>
      <c r="H314" s="0" t="str">
        <f aca="false">IFERROR(VLOOKUP(C314,Arkusz3!$P$2:$AA$5000,12,0),"")</f>
        <v>Brutto</v>
      </c>
      <c r="I314" s="0" t="str">
        <f aca="false">IFERROR(VLOOKUP(C314,Arkusz3!$P$2:$AB$5000,13,0),"")</f>
        <v>PLN</v>
      </c>
    </row>
    <row r="315" customFormat="false" ht="13.8" hidden="false" customHeight="false" outlineLevel="0" collapsed="false">
      <c r="A315" s="4" t="n">
        <v>45762.0833333333</v>
      </c>
      <c r="B315" s="0" t="s">
        <v>7307</v>
      </c>
      <c r="C315" s="0" t="s">
        <v>7310</v>
      </c>
      <c r="D315" s="0" t="s">
        <v>7311</v>
      </c>
      <c r="F315" s="0" t="s">
        <v>7309</v>
      </c>
      <c r="G315" s="0" t="s">
        <v>7312</v>
      </c>
      <c r="H315" s="0" t="str">
        <f aca="false">IFERROR(VLOOKUP(C315,Arkusz3!$P$2:$AA$5000,12,0),"")</f>
        <v>Brutto</v>
      </c>
      <c r="I315" s="0" t="str">
        <f aca="false">IFERROR(VLOOKUP(C315,Arkusz3!$P$2:$AB$5000,13,0),"")</f>
        <v>PLN</v>
      </c>
    </row>
    <row r="316" customFormat="false" ht="13.8" hidden="false" customHeight="false" outlineLevel="0" collapsed="false">
      <c r="A316" s="4" t="n">
        <v>45759.0833333333</v>
      </c>
      <c r="B316" s="0" t="s">
        <v>7341</v>
      </c>
      <c r="C316" s="0" t="s">
        <v>7344</v>
      </c>
      <c r="D316" s="0" t="s">
        <v>7345</v>
      </c>
      <c r="F316" s="0" t="s">
        <v>7343</v>
      </c>
      <c r="G316" s="0" t="s">
        <v>7346</v>
      </c>
      <c r="H316" s="0" t="str">
        <f aca="false">IFERROR(VLOOKUP(C316,Arkusz3!$P$2:$AA$5000,12,0),"")</f>
        <v>Brutto</v>
      </c>
      <c r="I316" s="0" t="str">
        <f aca="false">IFERROR(VLOOKUP(C316,Arkusz3!$P$2:$AB$5000,13,0),"")</f>
        <v>PLN</v>
      </c>
    </row>
    <row r="317" customFormat="false" ht="13.8" hidden="false" customHeight="false" outlineLevel="0" collapsed="false">
      <c r="A317" s="4" t="n">
        <v>45770.0833333333</v>
      </c>
      <c r="B317" s="0" t="s">
        <v>7351</v>
      </c>
      <c r="C317" s="0" t="s">
        <v>7354</v>
      </c>
      <c r="D317" s="0" t="s">
        <v>7355</v>
      </c>
      <c r="F317" s="0" t="s">
        <v>7353</v>
      </c>
      <c r="H317" s="0" t="str">
        <f aca="false">IFERROR(VLOOKUP(C317,Arkusz3!$P$2:$AA$5000,12,0),"")</f>
        <v>Brutto</v>
      </c>
      <c r="I317" s="0" t="str">
        <f aca="false">IFERROR(VLOOKUP(C317,Arkusz3!$P$2:$AB$5000,13,0),"")</f>
        <v>PLN</v>
      </c>
    </row>
    <row r="318" customFormat="false" ht="13.8" hidden="false" customHeight="false" outlineLevel="0" collapsed="false">
      <c r="A318" s="4" t="n">
        <v>45775.0833333333</v>
      </c>
      <c r="B318" s="0" t="s">
        <v>7360</v>
      </c>
      <c r="C318" s="0" t="s">
        <v>7363</v>
      </c>
      <c r="D318" s="0" t="s">
        <v>7364</v>
      </c>
      <c r="F318" s="0" t="s">
        <v>7362</v>
      </c>
      <c r="G318" s="0" t="s">
        <v>7365</v>
      </c>
      <c r="H318" s="0" t="str">
        <f aca="false">IFERROR(VLOOKUP(C318,Arkusz3!$P$2:$AA$5000,12,0),"")</f>
        <v>Brutto</v>
      </c>
      <c r="I318" s="0" t="str">
        <f aca="false">IFERROR(VLOOKUP(C318,Arkusz3!$P$2:$AB$5000,13,0),"")</f>
        <v>PLN</v>
      </c>
    </row>
    <row r="319" customFormat="false" ht="13.8" hidden="false" customHeight="false" outlineLevel="0" collapsed="false">
      <c r="A319" s="4" t="n">
        <v>45770.0833333333</v>
      </c>
      <c r="B319" s="0" t="s">
        <v>7369</v>
      </c>
      <c r="C319" s="0" t="s">
        <v>7372</v>
      </c>
      <c r="D319" s="0" t="s">
        <v>7373</v>
      </c>
      <c r="F319" s="0" t="s">
        <v>7371</v>
      </c>
      <c r="G319" s="0" t="s">
        <v>7374</v>
      </c>
      <c r="H319" s="0" t="str">
        <f aca="false">IFERROR(VLOOKUP(C319,Arkusz3!$P$2:$AA$5000,12,0),"")</f>
        <v>Brutto</v>
      </c>
      <c r="I319" s="0" t="str">
        <f aca="false">IFERROR(VLOOKUP(C319,Arkusz3!$P$2:$AB$5000,13,0),"")</f>
        <v>PLN</v>
      </c>
    </row>
    <row r="320" customFormat="false" ht="13.8" hidden="false" customHeight="false" outlineLevel="0" collapsed="false">
      <c r="A320" s="4" t="n">
        <v>45803.0833333333</v>
      </c>
      <c r="B320" s="0" t="s">
        <v>7378</v>
      </c>
      <c r="C320" s="0" t="s">
        <v>7381</v>
      </c>
      <c r="D320" s="0" t="s">
        <v>7382</v>
      </c>
      <c r="F320" s="0" t="s">
        <v>7380</v>
      </c>
      <c r="G320" s="0" t="s">
        <v>7383</v>
      </c>
      <c r="H320" s="0" t="n">
        <f aca="false">IFERROR(VLOOKUP(C320,Arkusz3!$P$2:$AA$5000,12,0),"")</f>
        <v>0</v>
      </c>
      <c r="I320" s="0" t="str">
        <f aca="false">IFERROR(VLOOKUP(C320,Arkusz3!$P$2:$AB$5000,13,0),"")</f>
        <v>PLN</v>
      </c>
    </row>
    <row r="321" customFormat="false" ht="13.8" hidden="false" customHeight="false" outlineLevel="0" collapsed="false">
      <c r="A321" s="4" t="n">
        <v>45786.0833333333</v>
      </c>
      <c r="B321" s="0" t="s">
        <v>7388</v>
      </c>
      <c r="C321" s="0" t="s">
        <v>7391</v>
      </c>
      <c r="D321" s="0" t="s">
        <v>7392</v>
      </c>
      <c r="F321" s="0" t="s">
        <v>7390</v>
      </c>
      <c r="G321" s="0" t="s">
        <v>7393</v>
      </c>
      <c r="H321" s="0" t="str">
        <f aca="false">IFERROR(VLOOKUP(C321,Arkusz3!$P$2:$AA$5000,12,0),"")</f>
        <v>Brutto</v>
      </c>
      <c r="I321" s="0" t="str">
        <f aca="false">IFERROR(VLOOKUP(C321,Arkusz3!$P$2:$AB$5000,13,0),"")</f>
        <v>PLN</v>
      </c>
    </row>
    <row r="322" customFormat="false" ht="13.8" hidden="false" customHeight="false" outlineLevel="0" collapsed="false">
      <c r="A322" s="4" t="n">
        <v>45757.0833333333</v>
      </c>
      <c r="B322" s="0" t="s">
        <v>7398</v>
      </c>
      <c r="C322" s="0" t="s">
        <v>7401</v>
      </c>
      <c r="D322" s="0" t="s">
        <v>7402</v>
      </c>
      <c r="F322" s="0" t="s">
        <v>7400</v>
      </c>
      <c r="G322" s="0" t="s">
        <v>7403</v>
      </c>
      <c r="H322" s="0" t="str">
        <f aca="false">IFERROR(VLOOKUP(C322,Arkusz3!$P$2:$AA$5000,12,0),"")</f>
        <v>Brutto</v>
      </c>
      <c r="I322" s="0" t="str">
        <f aca="false">IFERROR(VLOOKUP(C322,Arkusz3!$P$2:$AB$5000,13,0),"")</f>
        <v>PLN</v>
      </c>
    </row>
    <row r="323" customFormat="false" ht="13.8" hidden="false" customHeight="false" outlineLevel="0" collapsed="false">
      <c r="A323" s="4" t="n">
        <v>45756.0833333333</v>
      </c>
      <c r="B323" s="0" t="s">
        <v>7409</v>
      </c>
      <c r="C323" s="0" t="s">
        <v>7412</v>
      </c>
      <c r="D323" s="0" t="s">
        <v>7413</v>
      </c>
      <c r="F323" s="0" t="s">
        <v>7411</v>
      </c>
      <c r="G323" s="0" t="s">
        <v>7414</v>
      </c>
      <c r="H323" s="0" t="str">
        <f aca="false">IFERROR(VLOOKUP(C323,Arkusz3!$P$2:$AA$5000,12,0),"")</f>
        <v>Brutto</v>
      </c>
      <c r="I323" s="0" t="str">
        <f aca="false">IFERROR(VLOOKUP(C323,Arkusz3!$P$2:$AB$5000,13,0),"")</f>
        <v>PLN</v>
      </c>
    </row>
    <row r="324" customFormat="false" ht="13.8" hidden="false" customHeight="false" outlineLevel="0" collapsed="false">
      <c r="A324" s="4" t="n">
        <v>45777.0833333333</v>
      </c>
      <c r="B324" s="0" t="s">
        <v>7417</v>
      </c>
      <c r="C324" s="0" t="s">
        <v>7420</v>
      </c>
      <c r="D324" s="0" t="s">
        <v>7421</v>
      </c>
      <c r="F324" s="0" t="s">
        <v>7419</v>
      </c>
      <c r="G324" s="0" t="s">
        <v>7422</v>
      </c>
      <c r="H324" s="0" t="str">
        <f aca="false">IFERROR(VLOOKUP(C324,Arkusz3!$P$2:$AA$5000,12,0),"")</f>
        <v>Brutto</v>
      </c>
      <c r="I324" s="0" t="n">
        <f aca="false">IFERROR(VLOOKUP(C324,Arkusz3!$P$2:$AB$5000,13,0),"")</f>
        <v>0</v>
      </c>
    </row>
    <row r="325" customFormat="false" ht="13.8" hidden="false" customHeight="false" outlineLevel="0" collapsed="false">
      <c r="A325" s="4" t="n">
        <v>45783.0833333333</v>
      </c>
      <c r="B325" s="0" t="s">
        <v>7425</v>
      </c>
      <c r="C325" s="0" t="s">
        <v>7428</v>
      </c>
      <c r="D325" s="0" t="s">
        <v>7429</v>
      </c>
      <c r="F325" s="0" t="s">
        <v>7427</v>
      </c>
      <c r="G325" s="0" t="s">
        <v>7430</v>
      </c>
      <c r="H325" s="0" t="n">
        <f aca="false">IFERROR(VLOOKUP(C325,Arkusz3!$P$2:$AA$5000,12,0),"")</f>
        <v>0</v>
      </c>
      <c r="I325" s="0" t="str">
        <f aca="false">IFERROR(VLOOKUP(C325,Arkusz3!$P$2:$AB$5000,13,0),"")</f>
        <v>PLN</v>
      </c>
    </row>
    <row r="326" customFormat="false" ht="13.8" hidden="false" customHeight="false" outlineLevel="0" collapsed="false">
      <c r="A326" s="4" t="n">
        <v>45782.0833333333</v>
      </c>
      <c r="B326" s="0" t="s">
        <v>7441</v>
      </c>
      <c r="C326" s="0" t="s">
        <v>7444</v>
      </c>
      <c r="D326" s="0" t="s">
        <v>7445</v>
      </c>
      <c r="F326" s="0" t="s">
        <v>7443</v>
      </c>
      <c r="G326" s="0" t="s">
        <v>7446</v>
      </c>
      <c r="H326" s="0" t="str">
        <f aca="false">IFERROR(VLOOKUP(C326,Arkusz3!$P$2:$AA$5000,12,0),"")</f>
        <v>Brutto</v>
      </c>
      <c r="I326" s="0" t="str">
        <f aca="false">IFERROR(VLOOKUP(C326,Arkusz3!$P$2:$AB$5000,13,0),"")</f>
        <v>PLN</v>
      </c>
    </row>
    <row r="327" customFormat="false" ht="13.8" hidden="false" customHeight="false" outlineLevel="0" collapsed="false">
      <c r="A327" s="4" t="n">
        <v>45761.0833333333</v>
      </c>
      <c r="B327" s="0" t="s">
        <v>7450</v>
      </c>
      <c r="C327" s="0" t="s">
        <v>7453</v>
      </c>
      <c r="D327" s="0" t="s">
        <v>7454</v>
      </c>
      <c r="F327" s="0" t="s">
        <v>7452</v>
      </c>
      <c r="G327" s="0" t="s">
        <v>7455</v>
      </c>
      <c r="H327" s="0" t="str">
        <f aca="false">IFERROR(VLOOKUP(C327,Arkusz3!$P$2:$AA$5000,12,0),"")</f>
        <v>Brutto</v>
      </c>
      <c r="I327" s="0" t="str">
        <f aca="false">IFERROR(VLOOKUP(C327,Arkusz3!$P$2:$AB$5000,13,0),"")</f>
        <v>PLN</v>
      </c>
    </row>
    <row r="328" customFormat="false" ht="13.8" hidden="false" customHeight="false" outlineLevel="0" collapsed="false">
      <c r="A328" s="4" t="n">
        <v>45757.0833333333</v>
      </c>
      <c r="B328" s="0" t="s">
        <v>7460</v>
      </c>
      <c r="C328" s="0" t="s">
        <v>7463</v>
      </c>
      <c r="D328" s="0" t="s">
        <v>7464</v>
      </c>
      <c r="F328" s="0" t="s">
        <v>7462</v>
      </c>
      <c r="G328" s="0" t="s">
        <v>7465</v>
      </c>
      <c r="H328" s="0" t="str">
        <f aca="false">IFERROR(VLOOKUP(C328,Arkusz3!$P$2:$AA$5000,12,0),"")</f>
        <v>Netto i Brutto</v>
      </c>
      <c r="I328" s="0" t="str">
        <f aca="false">IFERROR(VLOOKUP(C328,Arkusz3!$P$2:$AB$5000,13,0),"")</f>
        <v>PLN</v>
      </c>
    </row>
    <row r="329" customFormat="false" ht="13.8" hidden="false" customHeight="false" outlineLevel="0" collapsed="false">
      <c r="A329" s="4" t="n">
        <v>45769.0833333333</v>
      </c>
      <c r="B329" s="0" t="s">
        <v>7469</v>
      </c>
      <c r="C329" s="0" t="s">
        <v>7471</v>
      </c>
      <c r="D329" s="0" t="s">
        <v>7472</v>
      </c>
      <c r="F329" s="0" t="s">
        <v>7470</v>
      </c>
      <c r="G329" s="0" t="s">
        <v>7473</v>
      </c>
      <c r="H329" s="0" t="str">
        <f aca="false">IFERROR(VLOOKUP(C329,Arkusz3!$P$2:$AA$5000,12,0),"")</f>
        <v>Brutto</v>
      </c>
      <c r="I329" s="0" t="str">
        <f aca="false">IFERROR(VLOOKUP(C329,Arkusz3!$P$2:$AB$5000,13,0),"")</f>
        <v>PLN</v>
      </c>
    </row>
    <row r="330" customFormat="false" ht="13.8" hidden="false" customHeight="false" outlineLevel="0" collapsed="false">
      <c r="A330" s="4" t="n">
        <v>45756.0833333333</v>
      </c>
      <c r="B330" s="0" t="s">
        <v>7492</v>
      </c>
      <c r="C330" s="0" t="s">
        <v>7495</v>
      </c>
      <c r="D330" s="0" t="s">
        <v>7496</v>
      </c>
      <c r="F330" s="0" t="s">
        <v>7494</v>
      </c>
      <c r="G330" s="0" t="s">
        <v>7497</v>
      </c>
      <c r="H330" s="0" t="str">
        <f aca="false">IFERROR(VLOOKUP(C330,Arkusz3!$P$2:$AA$5000,12,0),"")</f>
        <v>Brutto</v>
      </c>
      <c r="I330" s="0" t="str">
        <f aca="false">IFERROR(VLOOKUP(C330,Arkusz3!$P$2:$AB$5000,13,0),"")</f>
        <v>PLN</v>
      </c>
    </row>
    <row r="331" customFormat="false" ht="13.8" hidden="false" customHeight="false" outlineLevel="0" collapsed="false">
      <c r="A331" s="4" t="n">
        <v>45757.0833333333</v>
      </c>
      <c r="B331" s="0" t="s">
        <v>7510</v>
      </c>
      <c r="C331" s="0" t="s">
        <v>7513</v>
      </c>
      <c r="D331" s="0" t="s">
        <v>7514</v>
      </c>
      <c r="F331" s="0" t="s">
        <v>7512</v>
      </c>
      <c r="G331" s="0" t="s">
        <v>7515</v>
      </c>
      <c r="H331" s="0" t="str">
        <f aca="false">IFERROR(VLOOKUP(C331,Arkusz3!$P$2:$AA$5000,12,0),"")</f>
        <v>Netto</v>
      </c>
      <c r="I331" s="0" t="str">
        <f aca="false">IFERROR(VLOOKUP(C331,Arkusz3!$P$2:$AB$5000,13,0),"")</f>
        <v>PLN</v>
      </c>
    </row>
    <row r="332" customFormat="false" ht="13.8" hidden="false" customHeight="false" outlineLevel="0" collapsed="false">
      <c r="A332" s="4" t="n">
        <v>45762.0833333333</v>
      </c>
      <c r="B332" s="0" t="s">
        <v>7526</v>
      </c>
      <c r="C332" s="0" t="s">
        <v>7529</v>
      </c>
      <c r="D332" s="0" t="s">
        <v>7530</v>
      </c>
      <c r="F332" s="0" t="s">
        <v>7528</v>
      </c>
      <c r="G332" s="0" t="s">
        <v>7531</v>
      </c>
      <c r="H332" s="0" t="str">
        <f aca="false">IFERROR(VLOOKUP(C332,Arkusz3!$P$2:$AA$5000,12,0),"")</f>
        <v>Brutto</v>
      </c>
      <c r="I332" s="0" t="str">
        <f aca="false">IFERROR(VLOOKUP(C332,Arkusz3!$P$2:$AB$5000,13,0),"")</f>
        <v>PLN</v>
      </c>
    </row>
    <row r="333" customFormat="false" ht="13.8" hidden="false" customHeight="false" outlineLevel="0" collapsed="false">
      <c r="A333" s="4" t="n">
        <v>45757.0833333333</v>
      </c>
      <c r="B333" s="0" t="s">
        <v>7536</v>
      </c>
      <c r="C333" s="0" t="s">
        <v>7539</v>
      </c>
      <c r="D333" s="0" t="s">
        <v>7540</v>
      </c>
      <c r="F333" s="0" t="s">
        <v>7538</v>
      </c>
      <c r="G333" s="0" t="s">
        <v>7541</v>
      </c>
      <c r="H333" s="0" t="str">
        <f aca="false">IFERROR(VLOOKUP(C333,Arkusz3!$P$2:$AA$5000,12,0),"")</f>
        <v>Brutto</v>
      </c>
      <c r="I333" s="0" t="str">
        <f aca="false">IFERROR(VLOOKUP(C333,Arkusz3!$P$2:$AB$5000,13,0),"")</f>
        <v>PLN</v>
      </c>
    </row>
    <row r="334" customFormat="false" ht="13.8" hidden="false" customHeight="false" outlineLevel="0" collapsed="false">
      <c r="A334" s="4" t="n">
        <v>45756.0833333333</v>
      </c>
      <c r="B334" s="0" t="s">
        <v>7553</v>
      </c>
      <c r="C334" s="0" t="s">
        <v>7556</v>
      </c>
      <c r="D334" s="0" t="s">
        <v>7557</v>
      </c>
      <c r="F334" s="0" t="s">
        <v>7555</v>
      </c>
      <c r="G334" s="0" t="s">
        <v>7558</v>
      </c>
      <c r="H334" s="0" t="str">
        <f aca="false">IFERROR(VLOOKUP(C334,Arkusz3!$P$2:$AA$5000,12,0),"")</f>
        <v/>
      </c>
      <c r="I334" s="0" t="str">
        <f aca="false">IFERROR(VLOOKUP(C334,Arkusz3!$P$2:$AB$5000,13,0),"")</f>
        <v/>
      </c>
    </row>
    <row r="335" customFormat="false" ht="13.8" hidden="false" customHeight="false" outlineLevel="0" collapsed="false">
      <c r="A335" s="4" t="n">
        <v>45756.0833333333</v>
      </c>
      <c r="B335" s="0" t="s">
        <v>7562</v>
      </c>
      <c r="C335" s="0" t="s">
        <v>7564</v>
      </c>
      <c r="D335" s="0" t="s">
        <v>7565</v>
      </c>
      <c r="F335" s="0" t="s">
        <v>7555</v>
      </c>
      <c r="G335" s="0" t="s">
        <v>7566</v>
      </c>
      <c r="H335" s="0" t="str">
        <f aca="false">IFERROR(VLOOKUP(C335,Arkusz3!$P$2:$AA$5000,12,0),"")</f>
        <v/>
      </c>
      <c r="I335" s="0" t="str">
        <f aca="false">IFERROR(VLOOKUP(C335,Arkusz3!$P$2:$AB$5000,13,0),"")</f>
        <v/>
      </c>
    </row>
    <row r="336" customFormat="false" ht="13.8" hidden="false" customHeight="false" outlineLevel="0" collapsed="false">
      <c r="A336" s="4" t="n">
        <v>45770.0833333333</v>
      </c>
      <c r="B336" s="0" t="s">
        <v>7576</v>
      </c>
      <c r="C336" s="0" t="s">
        <v>7579</v>
      </c>
      <c r="D336" s="0" t="s">
        <v>7580</v>
      </c>
      <c r="F336" s="0" t="s">
        <v>7578</v>
      </c>
      <c r="G336" s="0" t="s">
        <v>7581</v>
      </c>
      <c r="H336" s="0" t="n">
        <f aca="false">IFERROR(VLOOKUP(C336,Arkusz3!$P$2:$AA$5000,12,0),"")</f>
        <v>0</v>
      </c>
      <c r="I336" s="0" t="str">
        <f aca="false">IFERROR(VLOOKUP(C336,Arkusz3!$P$2:$AB$5000,13,0),"")</f>
        <v>PLN</v>
      </c>
    </row>
    <row r="337" customFormat="false" ht="13.8" hidden="false" customHeight="false" outlineLevel="0" collapsed="false">
      <c r="A337" s="4" t="n">
        <v>45790.0833333333</v>
      </c>
      <c r="B337" s="0" t="s">
        <v>7599</v>
      </c>
      <c r="C337" s="0" t="s">
        <v>7602</v>
      </c>
      <c r="D337" s="0" t="s">
        <v>7603</v>
      </c>
      <c r="F337" s="0" t="s">
        <v>7601</v>
      </c>
      <c r="G337" s="0" t="s">
        <v>7604</v>
      </c>
      <c r="H337" s="0" t="str">
        <f aca="false">IFERROR(VLOOKUP(C337,Arkusz3!$P$2:$AA$5000,12,0),"")</f>
        <v>Brutto</v>
      </c>
      <c r="I337" s="0" t="str">
        <f aca="false">IFERROR(VLOOKUP(C337,Arkusz3!$P$2:$AB$5000,13,0),"")</f>
        <v>PLN</v>
      </c>
    </row>
    <row r="338" customFormat="false" ht="13.8" hidden="false" customHeight="false" outlineLevel="0" collapsed="false">
      <c r="A338" s="4" t="n">
        <v>45838.0833333333</v>
      </c>
      <c r="B338" s="0" t="s">
        <v>7609</v>
      </c>
      <c r="C338" s="0" t="s">
        <v>7611</v>
      </c>
      <c r="D338" s="0" t="s">
        <v>7612</v>
      </c>
      <c r="F338" s="0" t="s">
        <v>7610</v>
      </c>
      <c r="G338" s="0" t="s">
        <v>7613</v>
      </c>
      <c r="H338" s="0" t="str">
        <f aca="false">IFERROR(VLOOKUP(C338,Arkusz3!$P$2:$AA$5000,12,0),"")</f>
        <v>Brutto</v>
      </c>
      <c r="I338" s="0" t="str">
        <f aca="false">IFERROR(VLOOKUP(C338,Arkusz3!$P$2:$AB$5000,13,0),"")</f>
        <v>PLN</v>
      </c>
    </row>
    <row r="339" customFormat="false" ht="13.8" hidden="false" customHeight="false" outlineLevel="0" collapsed="false">
      <c r="A339" s="4" t="n">
        <v>45756.0833333333</v>
      </c>
      <c r="B339" s="0" t="s">
        <v>7624</v>
      </c>
      <c r="C339" s="0" t="s">
        <v>7627</v>
      </c>
      <c r="D339" s="0" t="s">
        <v>7628</v>
      </c>
      <c r="F339" s="0" t="s">
        <v>7626</v>
      </c>
      <c r="G339" s="0" t="s">
        <v>7629</v>
      </c>
      <c r="H339" s="0" t="str">
        <f aca="false">IFERROR(VLOOKUP(C339,Arkusz3!$P$2:$AA$5000,12,0),"")</f>
        <v>Brutto</v>
      </c>
      <c r="I339" s="0" t="str">
        <f aca="false">IFERROR(VLOOKUP(C339,Arkusz3!$P$2:$AB$5000,13,0),"")</f>
        <v>PLN</v>
      </c>
    </row>
    <row r="340" customFormat="false" ht="13.8" hidden="false" customHeight="false" outlineLevel="0" collapsed="false">
      <c r="A340" s="4" t="n">
        <v>45861.0833333333</v>
      </c>
      <c r="B340" s="0" t="s">
        <v>7632</v>
      </c>
      <c r="C340" s="0" t="s">
        <v>7635</v>
      </c>
      <c r="D340" s="0" t="s">
        <v>7636</v>
      </c>
      <c r="F340" s="0" t="s">
        <v>7634</v>
      </c>
      <c r="G340" s="0" t="s">
        <v>7637</v>
      </c>
      <c r="H340" s="0" t="n">
        <f aca="false">IFERROR(VLOOKUP(C340,Arkusz3!$P$2:$AA$5000,12,0),"")</f>
        <v>0</v>
      </c>
      <c r="I340" s="0" t="n">
        <f aca="false">IFERROR(VLOOKUP(C340,Arkusz3!$P$2:$AB$5000,13,0),"")</f>
        <v>0</v>
      </c>
    </row>
    <row r="341" customFormat="false" ht="13.8" hidden="false" customHeight="false" outlineLevel="0" collapsed="false">
      <c r="A341" s="4" t="n">
        <v>45754.0833333333</v>
      </c>
      <c r="B341" s="0" t="s">
        <v>7649</v>
      </c>
      <c r="C341" s="0" t="s">
        <v>7652</v>
      </c>
      <c r="D341" s="0" t="s">
        <v>7653</v>
      </c>
      <c r="F341" s="0" t="s">
        <v>7651</v>
      </c>
      <c r="G341" s="0" t="s">
        <v>7654</v>
      </c>
      <c r="H341" s="0" t="str">
        <f aca="false">IFERROR(VLOOKUP(C341,Arkusz3!$P$2:$AA$5000,12,0),"")</f>
        <v>Brutto</v>
      </c>
      <c r="I341" s="0" t="n">
        <f aca="false">IFERROR(VLOOKUP(C341,Arkusz3!$P$2:$AB$5000,13,0),"")</f>
        <v>0</v>
      </c>
    </row>
    <row r="342" customFormat="false" ht="13.8" hidden="false" customHeight="false" outlineLevel="0" collapsed="false">
      <c r="A342" s="4" t="n">
        <v>45770.0833333333</v>
      </c>
      <c r="B342" s="0" t="s">
        <v>7666</v>
      </c>
      <c r="C342" s="0" t="s">
        <v>7669</v>
      </c>
      <c r="D342" s="0" t="s">
        <v>7670</v>
      </c>
      <c r="F342" s="0" t="s">
        <v>7668</v>
      </c>
      <c r="G342" s="0" t="s">
        <v>7671</v>
      </c>
      <c r="H342" s="0" t="str">
        <f aca="false">IFERROR(VLOOKUP(C342,Arkusz3!$P$2:$AA$5000,12,0),"")</f>
        <v>Brutto</v>
      </c>
      <c r="I342" s="0" t="str">
        <f aca="false">IFERROR(VLOOKUP(C342,Arkusz3!$P$2:$AB$5000,13,0),"")</f>
        <v>PLN</v>
      </c>
    </row>
    <row r="343" customFormat="false" ht="13.8" hidden="false" customHeight="false" outlineLevel="0" collapsed="false">
      <c r="A343" s="4" t="n">
        <v>45754.0833333333</v>
      </c>
      <c r="B343" s="0" t="s">
        <v>7682</v>
      </c>
      <c r="C343" s="0" t="s">
        <v>7685</v>
      </c>
      <c r="D343" s="0" t="s">
        <v>7686</v>
      </c>
      <c r="F343" s="0" t="s">
        <v>7684</v>
      </c>
      <c r="G343" s="0" t="s">
        <v>7687</v>
      </c>
      <c r="H343" s="0" t="str">
        <f aca="false">IFERROR(VLOOKUP(C343,Arkusz3!$P$2:$AA$5000,12,0),"")</f>
        <v>Brutto</v>
      </c>
      <c r="I343" s="0" t="str">
        <f aca="false">IFERROR(VLOOKUP(C343,Arkusz3!$P$2:$AB$5000,13,0),"")</f>
        <v>PLN</v>
      </c>
    </row>
    <row r="344" customFormat="false" ht="13.8" hidden="false" customHeight="false" outlineLevel="0" collapsed="false">
      <c r="A344" s="4" t="n">
        <v>45751.0833333333</v>
      </c>
      <c r="B344" s="0" t="s">
        <v>7697</v>
      </c>
      <c r="C344" s="0" t="s">
        <v>7699</v>
      </c>
      <c r="D344" s="0" t="s">
        <v>7700</v>
      </c>
      <c r="F344" s="0" t="s">
        <v>7698</v>
      </c>
      <c r="G344" s="0" t="s">
        <v>7701</v>
      </c>
      <c r="H344" s="0" t="str">
        <f aca="false">IFERROR(VLOOKUP(C344,Arkusz3!$P$2:$AA$5000,12,0),"")</f>
        <v/>
      </c>
      <c r="I344" s="0" t="str">
        <f aca="false">IFERROR(VLOOKUP(C344,Arkusz3!$P$2:$AB$5000,13,0),"")</f>
        <v/>
      </c>
    </row>
    <row r="345" customFormat="false" ht="13.8" hidden="false" customHeight="false" outlineLevel="0" collapsed="false">
      <c r="A345" s="4" t="n">
        <v>45772.0833333333</v>
      </c>
      <c r="B345" s="0" t="s">
        <v>7704</v>
      </c>
      <c r="C345" s="0" t="s">
        <v>7707</v>
      </c>
      <c r="D345" s="0" t="s">
        <v>7708</v>
      </c>
      <c r="F345" s="0" t="s">
        <v>7706</v>
      </c>
      <c r="G345" s="0" t="s">
        <v>7709</v>
      </c>
      <c r="H345" s="0" t="n">
        <f aca="false">IFERROR(VLOOKUP(C345,Arkusz3!$P$2:$AA$5000,12,0),"")</f>
        <v>0</v>
      </c>
      <c r="I345" s="0" t="str">
        <f aca="false">IFERROR(VLOOKUP(C345,Arkusz3!$P$2:$AB$5000,13,0),"")</f>
        <v>PLN</v>
      </c>
    </row>
    <row r="346" customFormat="false" ht="13.8" hidden="false" customHeight="false" outlineLevel="0" collapsed="false">
      <c r="A346" s="4" t="n">
        <v>45756.0833333333</v>
      </c>
      <c r="B346" s="0" t="s">
        <v>7712</v>
      </c>
      <c r="C346" s="0" t="s">
        <v>7715</v>
      </c>
      <c r="D346" s="0" t="s">
        <v>7716</v>
      </c>
      <c r="F346" s="0" t="s">
        <v>7714</v>
      </c>
      <c r="G346" s="0" t="s">
        <v>7717</v>
      </c>
      <c r="H346" s="0" t="str">
        <f aca="false">IFERROR(VLOOKUP(C346,Arkusz3!$P$2:$AA$5000,12,0),"")</f>
        <v>Brutto</v>
      </c>
      <c r="I346" s="0" t="str">
        <f aca="false">IFERROR(VLOOKUP(C346,Arkusz3!$P$2:$AB$5000,13,0),"")</f>
        <v>PLN</v>
      </c>
    </row>
    <row r="347" customFormat="false" ht="13.8" hidden="false" customHeight="false" outlineLevel="0" collapsed="false">
      <c r="A347" s="4" t="n">
        <v>45753.0833333333</v>
      </c>
      <c r="B347" s="0" t="s">
        <v>7722</v>
      </c>
      <c r="C347" s="0" t="s">
        <v>7725</v>
      </c>
      <c r="D347" s="0" t="s">
        <v>7726</v>
      </c>
      <c r="F347" s="0" t="s">
        <v>7724</v>
      </c>
      <c r="G347" s="0" t="s">
        <v>7727</v>
      </c>
      <c r="H347" s="0" t="str">
        <f aca="false">IFERROR(VLOOKUP(C347,Arkusz3!$P$2:$AA$5000,12,0),"")</f>
        <v>Brutto</v>
      </c>
      <c r="I347" s="0" t="str">
        <f aca="false">IFERROR(VLOOKUP(C347,Arkusz3!$P$2:$AB$5000,13,0),"")</f>
        <v>PLN</v>
      </c>
    </row>
    <row r="348" customFormat="false" ht="13.8" hidden="false" customHeight="false" outlineLevel="0" collapsed="false">
      <c r="A348" s="4" t="n">
        <v>45860.0833333333</v>
      </c>
      <c r="B348" s="0" t="s">
        <v>7752</v>
      </c>
      <c r="C348" s="0" t="s">
        <v>7755</v>
      </c>
      <c r="D348" s="0" t="s">
        <v>7756</v>
      </c>
      <c r="F348" s="0" t="s">
        <v>7754</v>
      </c>
      <c r="G348" s="0" t="s">
        <v>7757</v>
      </c>
      <c r="H348" s="0" t="n">
        <f aca="false">IFERROR(VLOOKUP(C348,Arkusz3!$P$2:$AA$5000,12,0),"")</f>
        <v>0</v>
      </c>
      <c r="I348" s="0" t="str">
        <f aca="false">IFERROR(VLOOKUP(C348,Arkusz3!$P$2:$AB$5000,13,0),"")</f>
        <v>PLN</v>
      </c>
    </row>
    <row r="349" customFormat="false" ht="13.8" hidden="false" customHeight="false" outlineLevel="0" collapsed="false">
      <c r="A349" s="4" t="n">
        <v>45770.0833333333</v>
      </c>
      <c r="B349" s="0" t="s">
        <v>7767</v>
      </c>
      <c r="C349" s="0" t="s">
        <v>7770</v>
      </c>
      <c r="D349" s="0" t="s">
        <v>7771</v>
      </c>
      <c r="F349" s="0" t="s">
        <v>7769</v>
      </c>
      <c r="G349" s="0" t="s">
        <v>7772</v>
      </c>
      <c r="H349" s="0" t="str">
        <f aca="false">IFERROR(VLOOKUP(C349,Arkusz3!$P$2:$AA$5000,12,0),"")</f>
        <v>Brutto</v>
      </c>
      <c r="I349" s="0" t="str">
        <f aca="false">IFERROR(VLOOKUP(C349,Arkusz3!$P$2:$AB$5000,13,0),"")</f>
        <v>PLN</v>
      </c>
    </row>
    <row r="350" customFormat="false" ht="13.8" hidden="false" customHeight="false" outlineLevel="0" collapsed="false">
      <c r="A350" s="4" t="n">
        <v>45763.0833333333</v>
      </c>
      <c r="B350" s="0" t="s">
        <v>7784</v>
      </c>
      <c r="C350" s="0" t="s">
        <v>7787</v>
      </c>
      <c r="D350" s="0" t="s">
        <v>7788</v>
      </c>
      <c r="F350" s="0" t="s">
        <v>7786</v>
      </c>
      <c r="G350" s="0" t="s">
        <v>7789</v>
      </c>
      <c r="H350" s="0" t="str">
        <f aca="false">IFERROR(VLOOKUP(C350,Arkusz3!$P$2:$AA$5000,12,0),"")</f>
        <v>Brutto</v>
      </c>
      <c r="I350" s="0" t="str">
        <f aca="false">IFERROR(VLOOKUP(C350,Arkusz3!$P$2:$AB$5000,13,0),"")</f>
        <v>PLN</v>
      </c>
    </row>
    <row r="351" customFormat="false" ht="13.8" hidden="false" customHeight="false" outlineLevel="0" collapsed="false">
      <c r="A351" s="4" t="n">
        <v>45751.0833333333</v>
      </c>
      <c r="B351" s="0" t="s">
        <v>7794</v>
      </c>
      <c r="C351" s="0" t="s">
        <v>7797</v>
      </c>
      <c r="D351" s="0" t="s">
        <v>7798</v>
      </c>
      <c r="F351" s="0" t="s">
        <v>7796</v>
      </c>
      <c r="G351" s="0" t="s">
        <v>7799</v>
      </c>
      <c r="H351" s="0" t="str">
        <f aca="false">IFERROR(VLOOKUP(C351,Arkusz3!$P$2:$AA$5000,12,0),"")</f>
        <v>Brutto</v>
      </c>
      <c r="I351" s="0" t="str">
        <f aca="false">IFERROR(VLOOKUP(C351,Arkusz3!$P$2:$AB$5000,13,0),"")</f>
        <v>PLN</v>
      </c>
    </row>
    <row r="352" customFormat="false" ht="13.8" hidden="false" customHeight="false" outlineLevel="0" collapsed="false">
      <c r="A352" s="4" t="n">
        <v>45762.0833333333</v>
      </c>
      <c r="B352" s="0" t="s">
        <v>7810</v>
      </c>
      <c r="C352" s="0" t="s">
        <v>7813</v>
      </c>
      <c r="D352" s="0" t="s">
        <v>7814</v>
      </c>
      <c r="F352" s="0" t="s">
        <v>7812</v>
      </c>
      <c r="G352" s="0" t="s">
        <v>7815</v>
      </c>
      <c r="H352" s="0" t="str">
        <f aca="false">IFERROR(VLOOKUP(C352,Arkusz3!$P$2:$AA$5000,12,0),"")</f>
        <v>Brutto</v>
      </c>
      <c r="I352" s="0" t="str">
        <f aca="false">IFERROR(VLOOKUP(C352,Arkusz3!$P$2:$AB$5000,13,0),"")</f>
        <v>PLN</v>
      </c>
    </row>
    <row r="353" customFormat="false" ht="13.8" hidden="false" customHeight="false" outlineLevel="0" collapsed="false">
      <c r="A353" s="4" t="n">
        <v>45751.0833333333</v>
      </c>
      <c r="B353" s="0" t="s">
        <v>7825</v>
      </c>
      <c r="C353" s="0" t="s">
        <v>7827</v>
      </c>
      <c r="D353" s="0" t="s">
        <v>7828</v>
      </c>
      <c r="F353" s="0" t="s">
        <v>7826</v>
      </c>
      <c r="G353" s="0" t="s">
        <v>7829</v>
      </c>
      <c r="H353" s="0" t="str">
        <f aca="false">IFERROR(VLOOKUP(C353,Arkusz3!$P$2:$AA$5000,12,0),"")</f>
        <v>Brutto</v>
      </c>
      <c r="I353" s="0" t="str">
        <f aca="false">IFERROR(VLOOKUP(C353,Arkusz3!$P$2:$AB$5000,13,0),"")</f>
        <v>PLN</v>
      </c>
    </row>
    <row r="354" customFormat="false" ht="13.8" hidden="false" customHeight="false" outlineLevel="0" collapsed="false">
      <c r="A354" s="4" t="n">
        <v>45755.0833333333</v>
      </c>
      <c r="B354" s="0" t="s">
        <v>7834</v>
      </c>
      <c r="C354" s="0" t="s">
        <v>7837</v>
      </c>
      <c r="D354" s="0" t="s">
        <v>7838</v>
      </c>
      <c r="F354" s="0" t="s">
        <v>7836</v>
      </c>
      <c r="G354" s="0" t="s">
        <v>7839</v>
      </c>
      <c r="H354" s="0" t="str">
        <f aca="false">IFERROR(VLOOKUP(C354,Arkusz3!$P$2:$AA$5000,12,0),"")</f>
        <v>Brutto</v>
      </c>
      <c r="I354" s="0" t="str">
        <f aca="false">IFERROR(VLOOKUP(C354,Arkusz3!$P$2:$AB$5000,13,0),"")</f>
        <v>PLN</v>
      </c>
    </row>
    <row r="355" customFormat="false" ht="13.8" hidden="false" customHeight="false" outlineLevel="0" collapsed="false">
      <c r="A355" s="4" t="n">
        <v>45752.0833333333</v>
      </c>
      <c r="B355" s="0" t="s">
        <v>7843</v>
      </c>
      <c r="C355" s="0" t="s">
        <v>7846</v>
      </c>
      <c r="D355" s="0" t="s">
        <v>7847</v>
      </c>
      <c r="F355" s="0" t="s">
        <v>7845</v>
      </c>
      <c r="G355" s="0" t="s">
        <v>7848</v>
      </c>
      <c r="H355" s="0" t="str">
        <f aca="false">IFERROR(VLOOKUP(C355,Arkusz3!$P$2:$AA$5000,12,0),"")</f>
        <v>Brutto</v>
      </c>
      <c r="I355" s="0" t="str">
        <f aca="false">IFERROR(VLOOKUP(C355,Arkusz3!$P$2:$AB$5000,13,0),"")</f>
        <v>PLN</v>
      </c>
    </row>
    <row r="356" customFormat="false" ht="13.8" hidden="false" customHeight="false" outlineLevel="0" collapsed="false">
      <c r="A356" s="4" t="n">
        <v>45763.0833333333</v>
      </c>
      <c r="B356" s="0" t="s">
        <v>7854</v>
      </c>
      <c r="C356" s="0" t="s">
        <v>7857</v>
      </c>
      <c r="D356" s="0" t="s">
        <v>7858</v>
      </c>
      <c r="F356" s="0" t="s">
        <v>7856</v>
      </c>
      <c r="G356" s="0" t="s">
        <v>7859</v>
      </c>
      <c r="H356" s="0" t="str">
        <f aca="false">IFERROR(VLOOKUP(C356,Arkusz3!$P$2:$AA$5000,12,0),"")</f>
        <v>Brutto</v>
      </c>
      <c r="I356" s="0" t="str">
        <f aca="false">IFERROR(VLOOKUP(C356,Arkusz3!$P$2:$AB$5000,13,0),"")</f>
        <v>PLN</v>
      </c>
    </row>
    <row r="357" customFormat="false" ht="13.8" hidden="false" customHeight="false" outlineLevel="0" collapsed="false">
      <c r="A357" s="4" t="n">
        <v>45762.0833333333</v>
      </c>
      <c r="B357" s="0" t="s">
        <v>7863</v>
      </c>
      <c r="C357" s="0" t="s">
        <v>7866</v>
      </c>
      <c r="D357" s="0" t="s">
        <v>7867</v>
      </c>
      <c r="F357" s="0" t="s">
        <v>7865</v>
      </c>
      <c r="G357" s="0" t="s">
        <v>7868</v>
      </c>
      <c r="H357" s="0" t="str">
        <f aca="false">IFERROR(VLOOKUP(C357,Arkusz3!$P$2:$AA$5000,12,0),"")</f>
        <v>Brutto</v>
      </c>
      <c r="I357" s="0" t="str">
        <f aca="false">IFERROR(VLOOKUP(C357,Arkusz3!$P$2:$AB$5000,13,0),"")</f>
        <v>PLN</v>
      </c>
    </row>
    <row r="358" customFormat="false" ht="13.8" hidden="false" customHeight="false" outlineLevel="0" collapsed="false">
      <c r="A358" s="4" t="n">
        <v>45748.0833333333</v>
      </c>
      <c r="B358" s="0" t="s">
        <v>7871</v>
      </c>
      <c r="C358" s="0" t="s">
        <v>7874</v>
      </c>
      <c r="D358" s="0" t="s">
        <v>7875</v>
      </c>
      <c r="F358" s="0" t="s">
        <v>7873</v>
      </c>
      <c r="G358" s="0" t="s">
        <v>7876</v>
      </c>
      <c r="H358" s="0" t="str">
        <f aca="false">IFERROR(VLOOKUP(C358,Arkusz3!$P$2:$AA$5000,12,0),"")</f>
        <v>Brutto</v>
      </c>
      <c r="I358" s="0" t="str">
        <f aca="false">IFERROR(VLOOKUP(C358,Arkusz3!$P$2:$AB$5000,13,0),"")</f>
        <v>PLN</v>
      </c>
    </row>
    <row r="359" customFormat="false" ht="13.8" hidden="false" customHeight="false" outlineLevel="0" collapsed="false">
      <c r="A359" s="4" t="n">
        <v>45748.0833333333</v>
      </c>
      <c r="B359" s="0" t="s">
        <v>7890</v>
      </c>
      <c r="C359" s="0" t="s">
        <v>7893</v>
      </c>
      <c r="D359" s="0" t="s">
        <v>7894</v>
      </c>
      <c r="F359" s="0" t="s">
        <v>7892</v>
      </c>
      <c r="G359" s="0" t="s">
        <v>7895</v>
      </c>
      <c r="H359" s="0" t="str">
        <f aca="false">IFERROR(VLOOKUP(C359,Arkusz3!$P$2:$AA$5000,12,0),"")</f>
        <v>Brutto</v>
      </c>
      <c r="I359" s="0" t="str">
        <f aca="false">IFERROR(VLOOKUP(C359,Arkusz3!$P$2:$AB$5000,13,0),"")</f>
        <v>PLN</v>
      </c>
    </row>
    <row r="360" customFormat="false" ht="13.8" hidden="false" customHeight="false" outlineLevel="0" collapsed="false">
      <c r="A360" s="4" t="n">
        <v>45750.0833333333</v>
      </c>
      <c r="B360" s="0" t="s">
        <v>7907</v>
      </c>
      <c r="C360" s="0" t="s">
        <v>7910</v>
      </c>
      <c r="D360" s="0" t="s">
        <v>7911</v>
      </c>
      <c r="F360" s="0" t="s">
        <v>7909</v>
      </c>
      <c r="G360" s="0" t="s">
        <v>7912</v>
      </c>
      <c r="H360" s="0" t="str">
        <f aca="false">IFERROR(VLOOKUP(C360,Arkusz3!$P$2:$AA$5000,12,0),"")</f>
        <v>Brutto</v>
      </c>
      <c r="I360" s="0" t="n">
        <f aca="false">IFERROR(VLOOKUP(C360,Arkusz3!$P$2:$AB$5000,13,0),"")</f>
        <v>0</v>
      </c>
    </row>
    <row r="361" customFormat="false" ht="13.8" hidden="false" customHeight="false" outlineLevel="0" collapsed="false">
      <c r="A361" s="4" t="n">
        <v>45762.0833333333</v>
      </c>
      <c r="B361" s="0" t="s">
        <v>7917</v>
      </c>
      <c r="C361" s="0" t="s">
        <v>7920</v>
      </c>
      <c r="D361" s="0" t="s">
        <v>7921</v>
      </c>
      <c r="F361" s="0" t="s">
        <v>7919</v>
      </c>
      <c r="G361" s="0" t="s">
        <v>7089</v>
      </c>
      <c r="H361" s="0" t="str">
        <f aca="false">IFERROR(VLOOKUP(C361,Arkusz3!$P$2:$AA$5000,12,0),"")</f>
        <v>Brutto</v>
      </c>
      <c r="I361" s="0" t="str">
        <f aca="false">IFERROR(VLOOKUP(C361,Arkusz3!$P$2:$AB$5000,13,0),"")</f>
        <v>PLN</v>
      </c>
    </row>
    <row r="362" customFormat="false" ht="13.8" hidden="false" customHeight="false" outlineLevel="0" collapsed="false">
      <c r="A362" s="4" t="n">
        <v>45835.0833333333</v>
      </c>
      <c r="B362" s="0" t="s">
        <v>7952</v>
      </c>
      <c r="C362" s="0" t="s">
        <v>7955</v>
      </c>
      <c r="D362" s="0" t="s">
        <v>7956</v>
      </c>
      <c r="F362" s="0" t="s">
        <v>7954</v>
      </c>
      <c r="G362" s="0" t="s">
        <v>7957</v>
      </c>
      <c r="H362" s="0" t="str">
        <f aca="false">IFERROR(VLOOKUP(C362,Arkusz3!$P$2:$AA$5000,12,0),"")</f>
        <v>Brutto</v>
      </c>
      <c r="I362" s="0" t="str">
        <f aca="false">IFERROR(VLOOKUP(C362,Arkusz3!$P$2:$AB$5000,13,0),"")</f>
        <v>PLN</v>
      </c>
    </row>
    <row r="363" customFormat="false" ht="13.8" hidden="false" customHeight="false" outlineLevel="0" collapsed="false">
      <c r="A363" s="4" t="n">
        <v>45749.0833333333</v>
      </c>
      <c r="B363" s="0" t="s">
        <v>7962</v>
      </c>
      <c r="C363" s="0" t="s">
        <v>7965</v>
      </c>
      <c r="D363" s="0" t="s">
        <v>7966</v>
      </c>
      <c r="F363" s="0" t="s">
        <v>7964</v>
      </c>
      <c r="G363" s="0" t="s">
        <v>7967</v>
      </c>
      <c r="H363" s="0" t="str">
        <f aca="false">IFERROR(VLOOKUP(C363,Arkusz3!$P$2:$AA$5000,12,0),"")</f>
        <v>Brutto</v>
      </c>
      <c r="I363" s="0" t="str">
        <f aca="false">IFERROR(VLOOKUP(C363,Arkusz3!$P$2:$AB$5000,13,0),"")</f>
        <v>PLN</v>
      </c>
    </row>
    <row r="364" customFormat="false" ht="13.8" hidden="false" customHeight="false" outlineLevel="0" collapsed="false">
      <c r="A364" s="4" t="n">
        <v>45749.0833333333</v>
      </c>
      <c r="B364" s="0" t="s">
        <v>7971</v>
      </c>
      <c r="C364" s="0" t="s">
        <v>7974</v>
      </c>
      <c r="D364" s="0" t="s">
        <v>7975</v>
      </c>
      <c r="F364" s="0" t="s">
        <v>7973</v>
      </c>
      <c r="G364" s="0" t="s">
        <v>7976</v>
      </c>
      <c r="H364" s="0" t="str">
        <f aca="false">IFERROR(VLOOKUP(C364,Arkusz3!$P$2:$AA$5000,12,0),"")</f>
        <v>Brutto</v>
      </c>
      <c r="I364" s="0" t="str">
        <f aca="false">IFERROR(VLOOKUP(C364,Arkusz3!$P$2:$AB$5000,13,0),"")</f>
        <v>PLN</v>
      </c>
    </row>
    <row r="365" customFormat="false" ht="13.8" hidden="false" customHeight="false" outlineLevel="0" collapsed="false">
      <c r="A365" s="4" t="n">
        <v>45762.0833333333</v>
      </c>
      <c r="B365" s="0" t="s">
        <v>7990</v>
      </c>
      <c r="C365" s="0" t="s">
        <v>7993</v>
      </c>
      <c r="D365" s="0" t="s">
        <v>7994</v>
      </c>
      <c r="F365" s="0" t="s">
        <v>7992</v>
      </c>
      <c r="G365" s="0" t="s">
        <v>7995</v>
      </c>
      <c r="H365" s="0" t="str">
        <f aca="false">IFERROR(VLOOKUP(C365,Arkusz3!$P$2:$AA$5000,12,0),"")</f>
        <v>Brutto</v>
      </c>
      <c r="I365" s="0" t="str">
        <f aca="false">IFERROR(VLOOKUP(C365,Arkusz3!$P$2:$AB$5000,13,0),"")</f>
        <v>PLN</v>
      </c>
    </row>
    <row r="366" customFormat="false" ht="13.8" hidden="false" customHeight="false" outlineLevel="0" collapsed="false">
      <c r="A366" s="4" t="n">
        <v>45748.0833333333</v>
      </c>
      <c r="B366" s="0" t="s">
        <v>8000</v>
      </c>
      <c r="C366" s="0" t="s">
        <v>8003</v>
      </c>
      <c r="D366" s="0" t="s">
        <v>8004</v>
      </c>
      <c r="F366" s="0" t="s">
        <v>8002</v>
      </c>
      <c r="G366" s="0" t="s">
        <v>8005</v>
      </c>
      <c r="H366" s="0" t="str">
        <f aca="false">IFERROR(VLOOKUP(C366,Arkusz3!$P$2:$AA$5000,12,0),"")</f>
        <v>Brutto</v>
      </c>
      <c r="I366" s="0" t="str">
        <f aca="false">IFERROR(VLOOKUP(C366,Arkusz3!$P$2:$AB$5000,13,0),"")</f>
        <v>PLN</v>
      </c>
    </row>
    <row r="367" customFormat="false" ht="13.8" hidden="false" customHeight="false" outlineLevel="0" collapsed="false">
      <c r="A367" s="4" t="n">
        <v>45747.0833333333</v>
      </c>
      <c r="B367" s="0" t="s">
        <v>8021</v>
      </c>
      <c r="C367" s="0" t="s">
        <v>8024</v>
      </c>
      <c r="D367" s="0" t="s">
        <v>8025</v>
      </c>
      <c r="F367" s="0" t="s">
        <v>8023</v>
      </c>
      <c r="G367" s="0" t="s">
        <v>8026</v>
      </c>
      <c r="H367" s="0" t="str">
        <f aca="false">IFERROR(VLOOKUP(C367,Arkusz3!$P$2:$AA$5000,12,0),"")</f>
        <v>Brutto</v>
      </c>
      <c r="I367" s="0" t="str">
        <f aca="false">IFERROR(VLOOKUP(C367,Arkusz3!$P$2:$AB$5000,13,0),"")</f>
        <v>PLN</v>
      </c>
    </row>
    <row r="368" customFormat="false" ht="13.8" hidden="false" customHeight="false" outlineLevel="0" collapsed="false">
      <c r="A368" s="4" t="n">
        <v>45751.0833333333</v>
      </c>
      <c r="B368" s="0" t="s">
        <v>8031</v>
      </c>
      <c r="C368" s="0" t="s">
        <v>8034</v>
      </c>
      <c r="D368" s="0" t="s">
        <v>8035</v>
      </c>
      <c r="F368" s="0" t="s">
        <v>8033</v>
      </c>
      <c r="G368" s="0" t="s">
        <v>8036</v>
      </c>
      <c r="H368" s="0" t="str">
        <f aca="false">IFERROR(VLOOKUP(C368,Arkusz3!$P$2:$AA$5000,12,0),"")</f>
        <v>Brutto</v>
      </c>
      <c r="I368" s="0" t="str">
        <f aca="false">IFERROR(VLOOKUP(C368,Arkusz3!$P$2:$AB$5000,13,0),"")</f>
        <v>PLN</v>
      </c>
    </row>
    <row r="369" customFormat="false" ht="13.8" hidden="false" customHeight="false" outlineLevel="0" collapsed="false">
      <c r="A369" s="4" t="n">
        <v>45748.0833333333</v>
      </c>
      <c r="B369" s="0" t="s">
        <v>8040</v>
      </c>
      <c r="C369" s="0" t="s">
        <v>8043</v>
      </c>
      <c r="D369" s="0" t="s">
        <v>8044</v>
      </c>
      <c r="F369" s="0" t="s">
        <v>8042</v>
      </c>
      <c r="G369" s="0" t="s">
        <v>8045</v>
      </c>
      <c r="H369" s="0" t="str">
        <f aca="false">IFERROR(VLOOKUP(C369,Arkusz3!$P$2:$AA$5000,12,0),"")</f>
        <v>Brutto</v>
      </c>
      <c r="I369" s="0" t="str">
        <f aca="false">IFERROR(VLOOKUP(C369,Arkusz3!$P$2:$AB$5000,13,0),"")</f>
        <v>PLN</v>
      </c>
    </row>
    <row r="370" customFormat="false" ht="13.8" hidden="false" customHeight="false" outlineLevel="0" collapsed="false">
      <c r="A370" s="4" t="n">
        <v>45793.0833333333</v>
      </c>
      <c r="B370" s="0" t="s">
        <v>8057</v>
      </c>
      <c r="C370" s="0" t="s">
        <v>8060</v>
      </c>
      <c r="D370" s="0" t="s">
        <v>8061</v>
      </c>
      <c r="F370" s="0" t="s">
        <v>8059</v>
      </c>
      <c r="G370" s="0" t="s">
        <v>8062</v>
      </c>
      <c r="H370" s="0" t="str">
        <f aca="false">IFERROR(VLOOKUP(C370,Arkusz3!$P$2:$AA$5000,12,0),"")</f>
        <v>Brutto</v>
      </c>
      <c r="I370" s="0" t="str">
        <f aca="false">IFERROR(VLOOKUP(C370,Arkusz3!$P$2:$AB$5000,13,0),"")</f>
        <v>PLN</v>
      </c>
    </row>
    <row r="371" customFormat="false" ht="13.8" hidden="false" customHeight="false" outlineLevel="0" collapsed="false">
      <c r="A371" s="4" t="n">
        <v>45755.0833333333</v>
      </c>
      <c r="B371" s="0" t="s">
        <v>8096</v>
      </c>
      <c r="C371" s="0" t="s">
        <v>8099</v>
      </c>
      <c r="D371" s="0" t="s">
        <v>8100</v>
      </c>
      <c r="F371" s="0" t="s">
        <v>8098</v>
      </c>
      <c r="G371" s="0" t="s">
        <v>8101</v>
      </c>
      <c r="H371" s="0" t="str">
        <f aca="false">IFERROR(VLOOKUP(C371,Arkusz3!$P$2:$AA$5000,12,0),"")</f>
        <v>Brutto</v>
      </c>
      <c r="I371" s="0" t="str">
        <f aca="false">IFERROR(VLOOKUP(C371,Arkusz3!$P$2:$AB$5000,13,0),"")</f>
        <v>PLN</v>
      </c>
    </row>
    <row r="372" customFormat="false" ht="13.8" hidden="false" customHeight="false" outlineLevel="0" collapsed="false">
      <c r="A372" s="4" t="n">
        <v>45750.0833333333</v>
      </c>
      <c r="B372" s="0" t="s">
        <v>8106</v>
      </c>
      <c r="C372" s="0" t="s">
        <v>8109</v>
      </c>
      <c r="D372" s="0" t="s">
        <v>8110</v>
      </c>
      <c r="F372" s="0" t="s">
        <v>8108</v>
      </c>
      <c r="G372" s="0" t="s">
        <v>8111</v>
      </c>
      <c r="H372" s="0" t="str">
        <f aca="false">IFERROR(VLOOKUP(C372,Arkusz3!$P$2:$AA$5000,12,0),"")</f>
        <v>Brutto</v>
      </c>
      <c r="I372" s="0" t="str">
        <f aca="false">IFERROR(VLOOKUP(C372,Arkusz3!$P$2:$AB$5000,13,0),"")</f>
        <v>PLN</v>
      </c>
    </row>
    <row r="373" customFormat="false" ht="13.8" hidden="false" customHeight="false" outlineLevel="0" collapsed="false">
      <c r="A373" s="4" t="n">
        <v>45748.0833333333</v>
      </c>
      <c r="B373" s="0" t="s">
        <v>8116</v>
      </c>
      <c r="C373" s="0" t="s">
        <v>8119</v>
      </c>
      <c r="D373" s="0" t="s">
        <v>8120</v>
      </c>
      <c r="F373" s="0" t="s">
        <v>8118</v>
      </c>
      <c r="G373" s="0" t="s">
        <v>8121</v>
      </c>
      <c r="H373" s="0" t="str">
        <f aca="false">IFERROR(VLOOKUP(C373,Arkusz3!$P$2:$AA$5000,12,0),"")</f>
        <v>Brutto</v>
      </c>
      <c r="I373" s="0" t="str">
        <f aca="false">IFERROR(VLOOKUP(C373,Arkusz3!$P$2:$AB$5000,13,0),"")</f>
        <v>PLN</v>
      </c>
    </row>
    <row r="374" customFormat="false" ht="13.8" hidden="false" customHeight="false" outlineLevel="0" collapsed="false">
      <c r="A374" s="4" t="n">
        <v>45748.0833333333</v>
      </c>
      <c r="B374" s="0" t="s">
        <v>8126</v>
      </c>
      <c r="C374" s="0" t="s">
        <v>8129</v>
      </c>
      <c r="D374" s="0" t="s">
        <v>8130</v>
      </c>
      <c r="F374" s="0" t="s">
        <v>8128</v>
      </c>
      <c r="G374" s="0" t="s">
        <v>8131</v>
      </c>
      <c r="H374" s="0" t="str">
        <f aca="false">IFERROR(VLOOKUP(C374,Arkusz3!$P$2:$AA$5000,12,0),"")</f>
        <v>Brutto</v>
      </c>
      <c r="I374" s="0" t="str">
        <f aca="false">IFERROR(VLOOKUP(C374,Arkusz3!$P$2:$AB$5000,13,0),"")</f>
        <v>PLN</v>
      </c>
    </row>
    <row r="375" customFormat="false" ht="13.8" hidden="false" customHeight="false" outlineLevel="0" collapsed="false">
      <c r="A375" s="4" t="n">
        <v>45750.0833333333</v>
      </c>
      <c r="B375" s="0" t="s">
        <v>8146</v>
      </c>
      <c r="C375" s="0" t="s">
        <v>8149</v>
      </c>
      <c r="D375" s="0" t="s">
        <v>8150</v>
      </c>
      <c r="F375" s="0" t="s">
        <v>8148</v>
      </c>
      <c r="G375" s="0" t="s">
        <v>8151</v>
      </c>
      <c r="H375" s="0" t="str">
        <f aca="false">IFERROR(VLOOKUP(C375,Arkusz3!$P$2:$AA$5000,12,0),"")</f>
        <v>Brutto</v>
      </c>
      <c r="I375" s="0" t="str">
        <f aca="false">IFERROR(VLOOKUP(C375,Arkusz3!$P$2:$AB$5000,13,0),"")</f>
        <v>PLN</v>
      </c>
    </row>
    <row r="376" customFormat="false" ht="13.8" hidden="false" customHeight="false" outlineLevel="0" collapsed="false">
      <c r="A376" s="4" t="n">
        <v>45751.0833333333</v>
      </c>
      <c r="B376" s="0" t="s">
        <v>8155</v>
      </c>
      <c r="C376" s="0" t="s">
        <v>8158</v>
      </c>
      <c r="D376" s="0" t="s">
        <v>8159</v>
      </c>
      <c r="F376" s="0" t="s">
        <v>8157</v>
      </c>
      <c r="G376" s="0" t="s">
        <v>8160</v>
      </c>
      <c r="H376" s="0" t="str">
        <f aca="false">IFERROR(VLOOKUP(C376,Arkusz3!$P$2:$AA$5000,12,0),"")</f>
        <v>Brutto</v>
      </c>
      <c r="I376" s="0" t="str">
        <f aca="false">IFERROR(VLOOKUP(C376,Arkusz3!$P$2:$AB$5000,13,0),"")</f>
        <v>PLN</v>
      </c>
    </row>
    <row r="377" customFormat="false" ht="13.8" hidden="false" customHeight="false" outlineLevel="0" collapsed="false">
      <c r="A377" s="4" t="n">
        <v>45749.0833333333</v>
      </c>
      <c r="B377" s="0" t="s">
        <v>8164</v>
      </c>
      <c r="C377" s="0" t="s">
        <v>8167</v>
      </c>
      <c r="D377" s="0" t="s">
        <v>8168</v>
      </c>
      <c r="F377" s="0" t="s">
        <v>8166</v>
      </c>
      <c r="G377" s="0" t="s">
        <v>8169</v>
      </c>
      <c r="H377" s="0" t="str">
        <f aca="false">IFERROR(VLOOKUP(C377,Arkusz3!$P$2:$AA$5000,12,0),"")</f>
        <v>Brutto</v>
      </c>
      <c r="I377" s="0" t="str">
        <f aca="false">IFERROR(VLOOKUP(C377,Arkusz3!$P$2:$AB$5000,13,0),"")</f>
        <v>PLN </v>
      </c>
    </row>
    <row r="378" customFormat="false" ht="13.8" hidden="false" customHeight="false" outlineLevel="0" collapsed="false">
      <c r="A378" s="4" t="n">
        <v>45748.0833333333</v>
      </c>
      <c r="B378" s="0" t="s">
        <v>8174</v>
      </c>
      <c r="C378" s="0" t="s">
        <v>8177</v>
      </c>
      <c r="D378" s="0" t="s">
        <v>8178</v>
      </c>
      <c r="F378" s="0" t="s">
        <v>8176</v>
      </c>
      <c r="G378" s="0" t="s">
        <v>8179</v>
      </c>
      <c r="H378" s="0" t="str">
        <f aca="false">IFERROR(VLOOKUP(C378,Arkusz3!$P$2:$AA$5000,12,0),"")</f>
        <v>Brutto</v>
      </c>
      <c r="I378" s="0" t="str">
        <f aca="false">IFERROR(VLOOKUP(C378,Arkusz3!$P$2:$AB$5000,13,0),"")</f>
        <v>PLN</v>
      </c>
    </row>
    <row r="379" customFormat="false" ht="13.8" hidden="false" customHeight="false" outlineLevel="0" collapsed="false">
      <c r="A379" s="4" t="n">
        <v>45791.0833333333</v>
      </c>
      <c r="B379" s="0" t="s">
        <v>8184</v>
      </c>
      <c r="C379" s="0" t="s">
        <v>8187</v>
      </c>
      <c r="D379" s="0" t="s">
        <v>8188</v>
      </c>
      <c r="F379" s="0" t="s">
        <v>8186</v>
      </c>
      <c r="G379" s="0" t="s">
        <v>8189</v>
      </c>
      <c r="H379" s="0" t="str">
        <f aca="false">IFERROR(VLOOKUP(C379,Arkusz3!$P$2:$AA$5000,12,0),"")</f>
        <v>Brutto</v>
      </c>
      <c r="I379" s="0" t="str">
        <f aca="false">IFERROR(VLOOKUP(C379,Arkusz3!$P$2:$AB$5000,13,0),"")</f>
        <v>PLN</v>
      </c>
    </row>
    <row r="380" customFormat="false" ht="13.8" hidden="false" customHeight="false" outlineLevel="0" collapsed="false">
      <c r="A380" s="4" t="n">
        <v>45750.0833333333</v>
      </c>
      <c r="B380" s="0" t="s">
        <v>8200</v>
      </c>
      <c r="C380" s="0" t="s">
        <v>8203</v>
      </c>
      <c r="D380" s="0" t="s">
        <v>8204</v>
      </c>
      <c r="F380" s="0" t="s">
        <v>8202</v>
      </c>
      <c r="G380" s="0" t="s">
        <v>8205</v>
      </c>
      <c r="H380" s="0" t="str">
        <f aca="false">IFERROR(VLOOKUP(C380,Arkusz3!$P$2:$AA$5000,12,0),"")</f>
        <v>Brutto</v>
      </c>
      <c r="I380" s="0" t="str">
        <f aca="false">IFERROR(VLOOKUP(C380,Arkusz3!$P$2:$AB$5000,13,0),"")</f>
        <v>PLN</v>
      </c>
    </row>
    <row r="381" customFormat="false" ht="13.8" hidden="false" customHeight="false" outlineLevel="0" collapsed="false">
      <c r="A381" s="4" t="n">
        <v>45749.0833333333</v>
      </c>
      <c r="B381" s="0" t="s">
        <v>8210</v>
      </c>
      <c r="C381" s="0" t="s">
        <v>8213</v>
      </c>
      <c r="D381" s="0" t="s">
        <v>8214</v>
      </c>
      <c r="F381" s="0" t="s">
        <v>8212</v>
      </c>
      <c r="G381" s="0" t="s">
        <v>8215</v>
      </c>
      <c r="H381" s="0" t="str">
        <f aca="false">IFERROR(VLOOKUP(C381,Arkusz3!$P$2:$AA$5000,12,0),"")</f>
        <v>Brutto</v>
      </c>
      <c r="I381" s="0" t="str">
        <f aca="false">IFERROR(VLOOKUP(C381,Arkusz3!$P$2:$AB$5000,13,0),"")</f>
        <v>PLN</v>
      </c>
    </row>
    <row r="382" customFormat="false" ht="13.8" hidden="false" customHeight="false" outlineLevel="0" collapsed="false">
      <c r="A382" s="4" t="n">
        <v>45744.125</v>
      </c>
      <c r="B382" s="0" t="s">
        <v>8228</v>
      </c>
      <c r="C382" s="0" t="s">
        <v>8231</v>
      </c>
      <c r="D382" s="0" t="s">
        <v>8232</v>
      </c>
      <c r="F382" s="0" t="s">
        <v>8230</v>
      </c>
      <c r="G382" s="0" t="s">
        <v>8233</v>
      </c>
      <c r="H382" s="0" t="str">
        <f aca="false">IFERROR(VLOOKUP(C382,Arkusz3!$P$2:$AA$5000,12,0),"")</f>
        <v>Brutto</v>
      </c>
      <c r="I382" s="0" t="n">
        <f aca="false">IFERROR(VLOOKUP(C382,Arkusz3!$P$2:$AB$5000,13,0),"")</f>
        <v>0</v>
      </c>
    </row>
    <row r="383" customFormat="false" ht="13.8" hidden="false" customHeight="false" outlineLevel="0" collapsed="false">
      <c r="A383" s="4" t="n">
        <v>45744.125</v>
      </c>
      <c r="B383" s="0" t="s">
        <v>8246</v>
      </c>
      <c r="C383" s="0" t="s">
        <v>8249</v>
      </c>
      <c r="D383" s="0" t="s">
        <v>8250</v>
      </c>
      <c r="F383" s="0" t="s">
        <v>8248</v>
      </c>
      <c r="G383" s="0" t="s">
        <v>8251</v>
      </c>
      <c r="H383" s="0" t="str">
        <f aca="false">IFERROR(VLOOKUP(C383,Arkusz3!$P$2:$AA$5000,12,0),"")</f>
        <v>Brutto</v>
      </c>
      <c r="I383" s="0" t="str">
        <f aca="false">IFERROR(VLOOKUP(C383,Arkusz3!$P$2:$AB$5000,13,0),"")</f>
        <v>PLN</v>
      </c>
    </row>
    <row r="384" customFormat="false" ht="13.8" hidden="false" customHeight="false" outlineLevel="0" collapsed="false">
      <c r="A384" s="4" t="n">
        <v>45812.0833333333</v>
      </c>
      <c r="B384" s="0" t="s">
        <v>8255</v>
      </c>
      <c r="C384" s="0" t="s">
        <v>8258</v>
      </c>
      <c r="D384" s="0" t="s">
        <v>8259</v>
      </c>
      <c r="F384" s="0" t="s">
        <v>8257</v>
      </c>
      <c r="G384" s="0" t="s">
        <v>8260</v>
      </c>
      <c r="H384" s="0" t="str">
        <f aca="false">IFERROR(VLOOKUP(C384,Arkusz3!$P$2:$AA$5000,12,0),"")</f>
        <v>Netto i Brutto</v>
      </c>
      <c r="I384" s="0" t="str">
        <f aca="false">IFERROR(VLOOKUP(C384,Arkusz3!$P$2:$AB$5000,13,0),"")</f>
        <v>PLN</v>
      </c>
    </row>
    <row r="385" customFormat="false" ht="13.8" hidden="false" customHeight="false" outlineLevel="0" collapsed="false">
      <c r="A385" s="4" t="n">
        <v>45751.0833333333</v>
      </c>
      <c r="B385" s="0" t="s">
        <v>8264</v>
      </c>
      <c r="C385" s="0" t="s">
        <v>8267</v>
      </c>
      <c r="D385" s="0" t="s">
        <v>8268</v>
      </c>
      <c r="F385" s="0" t="s">
        <v>8266</v>
      </c>
      <c r="G385" s="0" t="s">
        <v>8269</v>
      </c>
      <c r="H385" s="0" t="str">
        <f aca="false">IFERROR(VLOOKUP(C385,Arkusz3!$P$2:$AA$5000,12,0),"")</f>
        <v>Brutto</v>
      </c>
      <c r="I385" s="0" t="str">
        <f aca="false">IFERROR(VLOOKUP(C385,Arkusz3!$P$2:$AB$5000,13,0),"")</f>
        <v>PLN</v>
      </c>
    </row>
    <row r="386" customFormat="false" ht="13.8" hidden="false" customHeight="false" outlineLevel="0" collapsed="false">
      <c r="A386" s="4" t="n">
        <v>45755.0833333333</v>
      </c>
      <c r="B386" s="0" t="s">
        <v>8291</v>
      </c>
      <c r="C386" s="0" t="s">
        <v>8294</v>
      </c>
      <c r="D386" s="0" t="s">
        <v>8295</v>
      </c>
      <c r="F386" s="0" t="s">
        <v>8293</v>
      </c>
      <c r="G386" s="0" t="s">
        <v>8296</v>
      </c>
      <c r="H386" s="0" t="str">
        <f aca="false">IFERROR(VLOOKUP(C386,Arkusz3!$P$2:$AA$5000,12,0),"")</f>
        <v>Brutto</v>
      </c>
      <c r="I386" s="0" t="str">
        <f aca="false">IFERROR(VLOOKUP(C386,Arkusz3!$P$2:$AB$5000,13,0),"")</f>
        <v>PLN</v>
      </c>
    </row>
    <row r="387" customFormat="false" ht="13.8" hidden="false" customHeight="false" outlineLevel="0" collapsed="false">
      <c r="A387" s="4" t="n">
        <v>45743.125</v>
      </c>
      <c r="B387" s="0" t="s">
        <v>8308</v>
      </c>
      <c r="C387" s="0" t="s">
        <v>8311</v>
      </c>
      <c r="D387" s="0" t="s">
        <v>8312</v>
      </c>
      <c r="F387" s="0" t="s">
        <v>8310</v>
      </c>
      <c r="G387" s="0" t="s">
        <v>8313</v>
      </c>
      <c r="H387" s="0" t="n">
        <f aca="false">IFERROR(VLOOKUP(C387,Arkusz3!$P$2:$AA$5000,12,0),"")</f>
        <v>0</v>
      </c>
      <c r="I387" s="0" t="n">
        <f aca="false">IFERROR(VLOOKUP(C387,Arkusz3!$P$2:$AB$5000,13,0),"")</f>
        <v>0</v>
      </c>
    </row>
    <row r="388" customFormat="false" ht="13.8" hidden="false" customHeight="false" outlineLevel="0" collapsed="false">
      <c r="A388" s="4" t="n">
        <v>45831.0833333333</v>
      </c>
      <c r="B388" s="0" t="s">
        <v>8327</v>
      </c>
      <c r="C388" s="0" t="s">
        <v>8330</v>
      </c>
      <c r="D388" s="0" t="s">
        <v>8331</v>
      </c>
      <c r="F388" s="0" t="s">
        <v>8329</v>
      </c>
      <c r="G388" s="0" t="s">
        <v>8332</v>
      </c>
      <c r="H388" s="0" t="str">
        <f aca="false">IFERROR(VLOOKUP(C388,Arkusz3!$P$2:$AA$5000,12,0),"")</f>
        <v>Netto</v>
      </c>
      <c r="I388" s="0" t="str">
        <f aca="false">IFERROR(VLOOKUP(C388,Arkusz3!$P$2:$AB$5000,13,0),"")</f>
        <v>PLN</v>
      </c>
    </row>
    <row r="389" customFormat="false" ht="13.8" hidden="false" customHeight="false" outlineLevel="0" collapsed="false">
      <c r="A389" s="4" t="n">
        <v>45747.0833333333</v>
      </c>
      <c r="B389" s="0" t="s">
        <v>8337</v>
      </c>
      <c r="C389" s="0" t="s">
        <v>8340</v>
      </c>
      <c r="D389" s="0" t="s">
        <v>8341</v>
      </c>
      <c r="F389" s="0" t="s">
        <v>8339</v>
      </c>
      <c r="G389" s="0" t="s">
        <v>8342</v>
      </c>
      <c r="H389" s="0" t="str">
        <f aca="false">IFERROR(VLOOKUP(C389,Arkusz3!$P$2:$AA$5000,12,0),"")</f>
        <v>Brutto</v>
      </c>
      <c r="I389" s="0" t="str">
        <f aca="false">IFERROR(VLOOKUP(C389,Arkusz3!$P$2:$AB$5000,13,0),"")</f>
        <v>PLN</v>
      </c>
    </row>
    <row r="390" customFormat="false" ht="13.8" hidden="false" customHeight="false" outlineLevel="0" collapsed="false">
      <c r="A390" s="4" t="n">
        <v>45745.125</v>
      </c>
      <c r="B390" s="0" t="s">
        <v>8347</v>
      </c>
      <c r="C390" s="0" t="s">
        <v>8350</v>
      </c>
      <c r="D390" s="0" t="s">
        <v>8351</v>
      </c>
      <c r="F390" s="0" t="s">
        <v>8349</v>
      </c>
      <c r="G390" s="0" t="s">
        <v>8352</v>
      </c>
      <c r="H390" s="0" t="n">
        <f aca="false">IFERROR(VLOOKUP(C390,Arkusz3!$P$2:$AA$5000,12,0),"")</f>
        <v>0</v>
      </c>
      <c r="I390" s="0" t="str">
        <f aca="false">IFERROR(VLOOKUP(C390,Arkusz3!$P$2:$AB$5000,13,0),"")</f>
        <v>PLN</v>
      </c>
    </row>
    <row r="391" customFormat="false" ht="13.8" hidden="false" customHeight="false" outlineLevel="0" collapsed="false">
      <c r="A391" s="4" t="n">
        <v>45747.0833333333</v>
      </c>
      <c r="B391" s="0" t="s">
        <v>8358</v>
      </c>
      <c r="C391" s="0" t="s">
        <v>8361</v>
      </c>
      <c r="D391" s="0" t="s">
        <v>8362</v>
      </c>
      <c r="F391" s="0" t="s">
        <v>8360</v>
      </c>
      <c r="G391" s="0" t="s">
        <v>8363</v>
      </c>
      <c r="H391" s="0" t="n">
        <f aca="false">IFERROR(VLOOKUP(C391,Arkusz3!$P$2:$AA$5000,12,0),"")</f>
        <v>0</v>
      </c>
      <c r="I391" s="0" t="str">
        <f aca="false">IFERROR(VLOOKUP(C391,Arkusz3!$P$2:$AB$5000,13,0),"")</f>
        <v>PLN</v>
      </c>
    </row>
    <row r="392" customFormat="false" ht="13.8" hidden="false" customHeight="false" outlineLevel="0" collapsed="false">
      <c r="A392" s="4" t="n">
        <v>45751.0833333333</v>
      </c>
      <c r="B392" s="0" t="s">
        <v>8382</v>
      </c>
      <c r="C392" s="0" t="s">
        <v>8385</v>
      </c>
      <c r="D392" s="0" t="s">
        <v>8386</v>
      </c>
      <c r="F392" s="0" t="s">
        <v>8384</v>
      </c>
      <c r="G392" s="0" t="s">
        <v>8387</v>
      </c>
      <c r="H392" s="0" t="str">
        <f aca="false">IFERROR(VLOOKUP(C392,Arkusz3!$P$2:$AA$5000,12,0),"")</f>
        <v>Brutto</v>
      </c>
      <c r="I392" s="0" t="str">
        <f aca="false">IFERROR(VLOOKUP(C392,Arkusz3!$P$2:$AB$5000,13,0),"")</f>
        <v>PLN</v>
      </c>
    </row>
    <row r="393" customFormat="false" ht="13.8" hidden="false" customHeight="false" outlineLevel="0" collapsed="false">
      <c r="A393" s="4" t="n">
        <v>45756.0833333333</v>
      </c>
      <c r="B393" s="0" t="s">
        <v>8408</v>
      </c>
      <c r="C393" s="0" t="s">
        <v>5857</v>
      </c>
      <c r="D393" s="0" t="s">
        <v>8411</v>
      </c>
      <c r="F393" s="0" t="s">
        <v>8410</v>
      </c>
      <c r="G393" s="0" t="s">
        <v>8412</v>
      </c>
      <c r="H393" s="0" t="str">
        <f aca="false">IFERROR(VLOOKUP(C393,Arkusz3!$P$2:$AA$5000,12,0),"")</f>
        <v>Brutto</v>
      </c>
      <c r="I393" s="0" t="n">
        <f aca="false">IFERROR(VLOOKUP(C393,Arkusz3!$P$2:$AB$5000,13,0),"")</f>
        <v>0</v>
      </c>
    </row>
    <row r="394" customFormat="false" ht="13.8" hidden="false" customHeight="false" outlineLevel="0" collapsed="false">
      <c r="A394" s="4" t="n">
        <v>45748.0833333333</v>
      </c>
      <c r="B394" s="0" t="s">
        <v>8417</v>
      </c>
      <c r="C394" s="0" t="s">
        <v>8420</v>
      </c>
      <c r="D394" s="0" t="s">
        <v>8421</v>
      </c>
      <c r="F394" s="0" t="s">
        <v>8419</v>
      </c>
      <c r="G394" s="0" t="s">
        <v>8422</v>
      </c>
      <c r="H394" s="0" t="str">
        <f aca="false">IFERROR(VLOOKUP(C394,Arkusz3!$P$2:$AA$5000,12,0),"")</f>
        <v>Brutto</v>
      </c>
      <c r="I394" s="0" t="str">
        <f aca="false">IFERROR(VLOOKUP(C394,Arkusz3!$P$2:$AB$5000,13,0),"")</f>
        <v>PLN</v>
      </c>
    </row>
    <row r="395" customFormat="false" ht="13.8" hidden="false" customHeight="false" outlineLevel="0" collapsed="false">
      <c r="A395" s="4" t="n">
        <v>45743.125</v>
      </c>
      <c r="B395" s="0" t="s">
        <v>8434</v>
      </c>
      <c r="C395" s="0" t="s">
        <v>8437</v>
      </c>
      <c r="D395" s="0" t="s">
        <v>8438</v>
      </c>
      <c r="F395" s="0" t="s">
        <v>8436</v>
      </c>
      <c r="G395" s="0" t="s">
        <v>8439</v>
      </c>
      <c r="H395" s="0" t="str">
        <f aca="false">IFERROR(VLOOKUP(C395,Arkusz3!$P$2:$AA$5000,12,0),"")</f>
        <v>Brutto</v>
      </c>
      <c r="I395" s="0" t="str">
        <f aca="false">IFERROR(VLOOKUP(C395,Arkusz3!$P$2:$AB$5000,13,0),"")</f>
        <v>PLN</v>
      </c>
    </row>
    <row r="396" customFormat="false" ht="13.8" hidden="false" customHeight="false" outlineLevel="0" collapsed="false">
      <c r="A396" s="4" t="n">
        <v>45742.125</v>
      </c>
      <c r="B396" s="0" t="s">
        <v>8443</v>
      </c>
      <c r="C396" s="0" t="s">
        <v>8446</v>
      </c>
      <c r="D396" s="0" t="s">
        <v>8447</v>
      </c>
      <c r="F396" s="0" t="s">
        <v>8445</v>
      </c>
      <c r="G396" s="0" t="s">
        <v>8448</v>
      </c>
      <c r="H396" s="0" t="str">
        <f aca="false">IFERROR(VLOOKUP(C396,Arkusz3!$P$2:$AA$5000,12,0),"")</f>
        <v>Brutto</v>
      </c>
      <c r="I396" s="0" t="str">
        <f aca="false">IFERROR(VLOOKUP(C396,Arkusz3!$P$2:$AB$5000,13,0),"")</f>
        <v>PLN</v>
      </c>
    </row>
    <row r="397" customFormat="false" ht="13.8" hidden="false" customHeight="false" outlineLevel="0" collapsed="false">
      <c r="A397" s="4" t="n">
        <v>45746.0833333333</v>
      </c>
      <c r="B397" s="0" t="s">
        <v>8452</v>
      </c>
      <c r="C397" s="0" t="s">
        <v>8455</v>
      </c>
      <c r="D397" s="0" t="s">
        <v>8456</v>
      </c>
      <c r="F397" s="0" t="s">
        <v>8454</v>
      </c>
      <c r="G397" s="0" t="s">
        <v>8457</v>
      </c>
      <c r="H397" s="0" t="str">
        <f aca="false">IFERROR(VLOOKUP(C397,Arkusz3!$P$2:$AA$5000,12,0),"")</f>
        <v>Brutto</v>
      </c>
      <c r="I397" s="0" t="str">
        <f aca="false">IFERROR(VLOOKUP(C397,Arkusz3!$P$2:$AB$5000,13,0),"")</f>
        <v>PLN</v>
      </c>
    </row>
    <row r="398" customFormat="false" ht="13.8" hidden="false" customHeight="false" outlineLevel="0" collapsed="false">
      <c r="A398" s="4" t="n">
        <v>45747.0833333333</v>
      </c>
      <c r="B398" s="0" t="s">
        <v>8470</v>
      </c>
      <c r="C398" s="0" t="s">
        <v>8473</v>
      </c>
      <c r="D398" s="0" t="s">
        <v>8474</v>
      </c>
      <c r="F398" s="0" t="s">
        <v>8472</v>
      </c>
      <c r="G398" s="0" t="s">
        <v>8475</v>
      </c>
      <c r="H398" s="0" t="str">
        <f aca="false">IFERROR(VLOOKUP(C398,Arkusz3!$P$2:$AA$5000,12,0),"")</f>
        <v>Brutto</v>
      </c>
      <c r="I398" s="0" t="str">
        <f aca="false">IFERROR(VLOOKUP(C398,Arkusz3!$P$2:$AB$5000,13,0),"")</f>
        <v>PLN</v>
      </c>
    </row>
    <row r="399" customFormat="false" ht="13.8" hidden="false" customHeight="false" outlineLevel="0" collapsed="false">
      <c r="A399" s="4" t="n">
        <v>45741.125</v>
      </c>
      <c r="B399" s="0" t="s">
        <v>8493</v>
      </c>
      <c r="C399" s="0" t="s">
        <v>8496</v>
      </c>
      <c r="D399" s="0" t="s">
        <v>8497</v>
      </c>
      <c r="F399" s="0" t="s">
        <v>8495</v>
      </c>
      <c r="G399" s="0" t="s">
        <v>8498</v>
      </c>
      <c r="H399" s="0" t="str">
        <f aca="false">IFERROR(VLOOKUP(C399,Arkusz3!$P$2:$AA$5000,12,0),"")</f>
        <v>Brutto</v>
      </c>
      <c r="I399" s="0" t="str">
        <f aca="false">IFERROR(VLOOKUP(C399,Arkusz3!$P$2:$AB$5000,13,0),"")</f>
        <v>PLN</v>
      </c>
    </row>
    <row r="400" customFormat="false" ht="13.8" hidden="false" customHeight="false" outlineLevel="0" collapsed="false">
      <c r="A400" s="4" t="n">
        <v>45751.0833333333</v>
      </c>
      <c r="B400" s="0" t="s">
        <v>8502</v>
      </c>
      <c r="C400" s="0" t="s">
        <v>8505</v>
      </c>
      <c r="D400" s="0" t="s">
        <v>8506</v>
      </c>
      <c r="F400" s="0" t="s">
        <v>8504</v>
      </c>
      <c r="G400" s="0" t="s">
        <v>8507</v>
      </c>
      <c r="H400" s="0" t="str">
        <f aca="false">IFERROR(VLOOKUP(C400,Arkusz3!$P$2:$AA$5000,12,0),"")</f>
        <v>Brutto</v>
      </c>
      <c r="I400" s="0" t="str">
        <f aca="false">IFERROR(VLOOKUP(C400,Arkusz3!$P$2:$AB$5000,13,0),"")</f>
        <v>PLN</v>
      </c>
    </row>
    <row r="401" customFormat="false" ht="13.8" hidden="false" customHeight="false" outlineLevel="0" collapsed="false">
      <c r="A401" s="4" t="n">
        <v>45755.0833333333</v>
      </c>
      <c r="B401" s="0" t="s">
        <v>8538</v>
      </c>
      <c r="C401" s="0" t="s">
        <v>8541</v>
      </c>
      <c r="D401" s="0" t="s">
        <v>8542</v>
      </c>
      <c r="F401" s="0" t="s">
        <v>8540</v>
      </c>
      <c r="G401" s="0" t="s">
        <v>8543</v>
      </c>
      <c r="H401" s="0" t="str">
        <f aca="false">IFERROR(VLOOKUP(C401,Arkusz3!$P$2:$AA$5000,12,0),"")</f>
        <v>Brutto</v>
      </c>
      <c r="I401" s="0" t="str">
        <f aca="false">IFERROR(VLOOKUP(C401,Arkusz3!$P$2:$AB$5000,13,0),"")</f>
        <v>PLN</v>
      </c>
    </row>
    <row r="402" customFormat="false" ht="13.8" hidden="false" customHeight="false" outlineLevel="0" collapsed="false">
      <c r="A402" s="4" t="n">
        <v>45741.125</v>
      </c>
      <c r="B402" s="0" t="s">
        <v>8567</v>
      </c>
      <c r="C402" s="0" t="s">
        <v>8570</v>
      </c>
      <c r="D402" s="0" t="s">
        <v>8571</v>
      </c>
      <c r="F402" s="0" t="s">
        <v>8569</v>
      </c>
      <c r="G402" s="0" t="s">
        <v>8572</v>
      </c>
      <c r="H402" s="0" t="str">
        <f aca="false">IFERROR(VLOOKUP(C402,Arkusz3!$P$2:$AA$5000,12,0),"")</f>
        <v>Brutto</v>
      </c>
      <c r="I402" s="0" t="str">
        <f aca="false">IFERROR(VLOOKUP(C402,Arkusz3!$P$2:$AB$5000,13,0),"")</f>
        <v>PLN</v>
      </c>
    </row>
    <row r="403" customFormat="false" ht="13.8" hidden="false" customHeight="false" outlineLevel="0" collapsed="false">
      <c r="A403" s="4" t="n">
        <v>45804.0833333333</v>
      </c>
      <c r="B403" s="0" t="s">
        <v>8577</v>
      </c>
      <c r="C403" s="0" t="s">
        <v>8580</v>
      </c>
      <c r="D403" s="0" t="s">
        <v>8581</v>
      </c>
      <c r="F403" s="0" t="s">
        <v>8579</v>
      </c>
      <c r="G403" s="0" t="s">
        <v>8582</v>
      </c>
      <c r="H403" s="0" t="n">
        <f aca="false">IFERROR(VLOOKUP(C403,Arkusz3!$P$2:$AA$5000,12,0),"")</f>
        <v>0</v>
      </c>
      <c r="I403" s="0" t="str">
        <f aca="false">IFERROR(VLOOKUP(C403,Arkusz3!$P$2:$AB$5000,13,0),"")</f>
        <v>PLN</v>
      </c>
    </row>
    <row r="404" customFormat="false" ht="13.8" hidden="false" customHeight="false" outlineLevel="0" collapsed="false">
      <c r="A404" s="4" t="n">
        <v>45742.125</v>
      </c>
      <c r="B404" s="0" t="s">
        <v>8588</v>
      </c>
      <c r="C404" s="0" t="s">
        <v>8591</v>
      </c>
      <c r="D404" s="0" t="s">
        <v>8592</v>
      </c>
      <c r="F404" s="0" t="s">
        <v>8590</v>
      </c>
      <c r="G404" s="0" t="s">
        <v>7089</v>
      </c>
      <c r="H404" s="0" t="str">
        <f aca="false">IFERROR(VLOOKUP(C404,Arkusz3!$P$2:$AA$5000,12,0),"")</f>
        <v>Brutto</v>
      </c>
      <c r="I404" s="0" t="str">
        <f aca="false">IFERROR(VLOOKUP(C404,Arkusz3!$P$2:$AB$5000,13,0),"")</f>
        <v>PLN</v>
      </c>
    </row>
    <row r="405" customFormat="false" ht="13.8" hidden="false" customHeight="false" outlineLevel="0" collapsed="false">
      <c r="A405" s="4" t="n">
        <v>45757.0833333333</v>
      </c>
      <c r="B405" s="0" t="s">
        <v>8596</v>
      </c>
      <c r="C405" s="0" t="s">
        <v>8599</v>
      </c>
      <c r="D405" s="0" t="s">
        <v>8600</v>
      </c>
      <c r="F405" s="0" t="s">
        <v>8598</v>
      </c>
      <c r="G405" s="0" t="s">
        <v>8601</v>
      </c>
      <c r="H405" s="0" t="str">
        <f aca="false">IFERROR(VLOOKUP(C405,Arkusz3!$P$2:$AA$5000,12,0),"")</f>
        <v>Brutto</v>
      </c>
      <c r="I405" s="0" t="n">
        <f aca="false">IFERROR(VLOOKUP(C405,Arkusz3!$P$2:$AB$5000,13,0),"")</f>
        <v>0</v>
      </c>
    </row>
    <row r="406" customFormat="false" ht="13.8" hidden="false" customHeight="false" outlineLevel="0" collapsed="false">
      <c r="A406" s="4" t="n">
        <v>45748.0833333333</v>
      </c>
      <c r="B406" s="0" t="s">
        <v>8606</v>
      </c>
      <c r="C406" s="0" t="s">
        <v>8609</v>
      </c>
      <c r="D406" s="0" t="s">
        <v>8610</v>
      </c>
      <c r="F406" s="0" t="s">
        <v>8608</v>
      </c>
      <c r="G406" s="0" t="s">
        <v>8611</v>
      </c>
      <c r="H406" s="0" t="str">
        <f aca="false">IFERROR(VLOOKUP(C406,Arkusz3!$P$2:$AA$5000,12,0),"")</f>
        <v>Brutto</v>
      </c>
      <c r="I406" s="0" t="str">
        <f aca="false">IFERROR(VLOOKUP(C406,Arkusz3!$P$2:$AB$5000,13,0),"")</f>
        <v>PLN</v>
      </c>
    </row>
    <row r="407" customFormat="false" ht="13.8" hidden="false" customHeight="false" outlineLevel="0" collapsed="false">
      <c r="A407" s="4" t="n">
        <v>45756.0833333333</v>
      </c>
      <c r="B407" s="0" t="s">
        <v>8616</v>
      </c>
      <c r="C407" s="0" t="s">
        <v>8619</v>
      </c>
      <c r="D407" s="0" t="s">
        <v>8620</v>
      </c>
      <c r="F407" s="0" t="s">
        <v>8618</v>
      </c>
      <c r="G407" s="0" t="s">
        <v>8621</v>
      </c>
      <c r="H407" s="0" t="str">
        <f aca="false">IFERROR(VLOOKUP(C407,Arkusz3!$P$2:$AA$5000,12,0),"")</f>
        <v>Brutto</v>
      </c>
      <c r="I407" s="0" t="str">
        <f aca="false">IFERROR(VLOOKUP(C407,Arkusz3!$P$2:$AB$5000,13,0),"")</f>
        <v>PLN</v>
      </c>
    </row>
    <row r="408" customFormat="false" ht="13.8" hidden="false" customHeight="false" outlineLevel="0" collapsed="false">
      <c r="A408" s="4" t="n">
        <v>45742.125</v>
      </c>
      <c r="B408" s="0" t="s">
        <v>8625</v>
      </c>
      <c r="C408" s="0" t="s">
        <v>8628</v>
      </c>
      <c r="D408" s="0" t="s">
        <v>8629</v>
      </c>
      <c r="F408" s="0" t="s">
        <v>8627</v>
      </c>
      <c r="G408" s="0" t="s">
        <v>8630</v>
      </c>
      <c r="H408" s="0" t="str">
        <f aca="false">IFERROR(VLOOKUP(C408,Arkusz3!$P$2:$AA$5000,12,0),"")</f>
        <v>Brutto</v>
      </c>
      <c r="I408" s="0" t="str">
        <f aca="false">IFERROR(VLOOKUP(C408,Arkusz3!$P$2:$AB$5000,13,0),"")</f>
        <v>PLN</v>
      </c>
    </row>
    <row r="409" customFormat="false" ht="13.8" hidden="false" customHeight="false" outlineLevel="0" collapsed="false">
      <c r="B409" s="0" t="s">
        <v>8648</v>
      </c>
      <c r="C409" s="0" t="s">
        <v>8651</v>
      </c>
      <c r="D409" s="0" t="s">
        <v>8652</v>
      </c>
      <c r="F409" s="0" t="s">
        <v>8650</v>
      </c>
      <c r="G409" s="0" t="s">
        <v>8653</v>
      </c>
      <c r="H409" s="0" t="str">
        <f aca="false">IFERROR(VLOOKUP(C409,Arkusz3!$P$2:$AA$5000,12,0),"")</f>
        <v>Brutto</v>
      </c>
      <c r="I409" s="0" t="str">
        <f aca="false">IFERROR(VLOOKUP(C409,Arkusz3!$P$2:$AB$5000,13,0),"")</f>
        <v>PLN</v>
      </c>
    </row>
    <row r="410" customFormat="false" ht="13.8" hidden="false" customHeight="false" outlineLevel="0" collapsed="false">
      <c r="A410" s="4" t="n">
        <v>45744.125</v>
      </c>
      <c r="B410" s="0" t="s">
        <v>8664</v>
      </c>
      <c r="C410" s="0" t="s">
        <v>8667</v>
      </c>
      <c r="D410" s="0" t="s">
        <v>8668</v>
      </c>
      <c r="F410" s="0" t="s">
        <v>8666</v>
      </c>
      <c r="G410" s="0" t="s">
        <v>8669</v>
      </c>
      <c r="H410" s="0" t="str">
        <f aca="false">IFERROR(VLOOKUP(C410,Arkusz3!$P$2:$AA$5000,12,0),"")</f>
        <v>Brutto</v>
      </c>
      <c r="I410" s="0" t="str">
        <f aca="false">IFERROR(VLOOKUP(C410,Arkusz3!$P$2:$AB$5000,13,0),"")</f>
        <v>PLN</v>
      </c>
    </row>
    <row r="411" customFormat="false" ht="13.8" hidden="false" customHeight="false" outlineLevel="0" collapsed="false">
      <c r="B411" s="0" t="s">
        <v>8674</v>
      </c>
      <c r="C411" s="0" t="s">
        <v>8677</v>
      </c>
      <c r="D411" s="0" t="s">
        <v>8678</v>
      </c>
      <c r="F411" s="0" t="s">
        <v>8676</v>
      </c>
      <c r="G411" s="0" t="s">
        <v>8679</v>
      </c>
      <c r="H411" s="0" t="n">
        <f aca="false">IFERROR(VLOOKUP(C411,Arkusz3!$P$2:$AA$5000,12,0),"")</f>
        <v>0</v>
      </c>
      <c r="I411" s="0" t="n">
        <f aca="false">IFERROR(VLOOKUP(C411,Arkusz3!$P$2:$AB$5000,13,0),"")</f>
        <v>0</v>
      </c>
    </row>
    <row r="412" customFormat="false" ht="13.8" hidden="false" customHeight="false" outlineLevel="0" collapsed="false">
      <c r="B412" s="0" t="s">
        <v>8683</v>
      </c>
      <c r="C412" s="0" t="s">
        <v>8686</v>
      </c>
      <c r="D412" s="0" t="s">
        <v>8687</v>
      </c>
      <c r="F412" s="0" t="s">
        <v>8685</v>
      </c>
      <c r="G412" s="0" t="s">
        <v>8688</v>
      </c>
      <c r="H412" s="0" t="str">
        <f aca="false">IFERROR(VLOOKUP(C412,Arkusz3!$P$2:$AA$5000,12,0),"")</f>
        <v/>
      </c>
      <c r="I412" s="0" t="str">
        <f aca="false">IFERROR(VLOOKUP(C412,Arkusz3!$P$2:$AB$5000,13,0),"")</f>
        <v/>
      </c>
    </row>
    <row r="413" customFormat="false" ht="13.8" hidden="false" customHeight="false" outlineLevel="0" collapsed="false">
      <c r="A413" s="4" t="n">
        <v>45756.0833333333</v>
      </c>
      <c r="B413" s="0" t="s">
        <v>8708</v>
      </c>
      <c r="C413" s="0" t="s">
        <v>8711</v>
      </c>
      <c r="D413" s="0" t="s">
        <v>8712</v>
      </c>
      <c r="F413" s="0" t="s">
        <v>8710</v>
      </c>
      <c r="G413" s="0" t="s">
        <v>8713</v>
      </c>
      <c r="H413" s="0" t="str">
        <f aca="false">IFERROR(VLOOKUP(C413,Arkusz3!$P$2:$AA$5000,12,0),"")</f>
        <v>Brutto</v>
      </c>
      <c r="I413" s="0" t="n">
        <f aca="false">IFERROR(VLOOKUP(C413,Arkusz3!$P$2:$AB$5000,13,0),"")</f>
        <v>0</v>
      </c>
    </row>
    <row r="414" customFormat="false" ht="13.8" hidden="false" customHeight="false" outlineLevel="0" collapsed="false">
      <c r="A414" s="4" t="n">
        <v>45743.125</v>
      </c>
      <c r="B414" s="0" t="s">
        <v>8718</v>
      </c>
      <c r="C414" s="0" t="s">
        <v>8721</v>
      </c>
      <c r="D414" s="0" t="s">
        <v>8722</v>
      </c>
      <c r="F414" s="0" t="s">
        <v>8720</v>
      </c>
      <c r="G414" s="0" t="s">
        <v>8723</v>
      </c>
      <c r="H414" s="0" t="str">
        <f aca="false">IFERROR(VLOOKUP(C414,Arkusz3!$P$2:$AA$5000,12,0),"")</f>
        <v>Brutto</v>
      </c>
      <c r="I414" s="0" t="str">
        <f aca="false">IFERROR(VLOOKUP(C414,Arkusz3!$P$2:$AB$5000,13,0),"")</f>
        <v>PLN</v>
      </c>
    </row>
    <row r="415" customFormat="false" ht="13.8" hidden="false" customHeight="false" outlineLevel="0" collapsed="false">
      <c r="A415" s="4" t="n">
        <v>45747.0833333333</v>
      </c>
      <c r="B415" s="0" t="s">
        <v>8732</v>
      </c>
      <c r="C415" s="0" t="s">
        <v>8735</v>
      </c>
      <c r="D415" s="0" t="s">
        <v>8736</v>
      </c>
      <c r="F415" s="0" t="s">
        <v>8734</v>
      </c>
      <c r="G415" s="0" t="s">
        <v>8737</v>
      </c>
      <c r="H415" s="0" t="str">
        <f aca="false">IFERROR(VLOOKUP(C415,Arkusz3!$P$2:$AA$5000,12,0),"")</f>
        <v>Brutto</v>
      </c>
      <c r="I415" s="0" t="str">
        <f aca="false">IFERROR(VLOOKUP(C415,Arkusz3!$P$2:$AB$5000,13,0),"")</f>
        <v>PLN</v>
      </c>
    </row>
    <row r="416" customFormat="false" ht="13.8" hidden="false" customHeight="false" outlineLevel="0" collapsed="false">
      <c r="A416" s="4" t="n">
        <v>45741.125</v>
      </c>
      <c r="B416" s="0" t="s">
        <v>8741</v>
      </c>
      <c r="C416" s="0" t="s">
        <v>8744</v>
      </c>
      <c r="D416" s="0" t="s">
        <v>8745</v>
      </c>
      <c r="F416" s="0" t="s">
        <v>8743</v>
      </c>
      <c r="G416" s="0" t="s">
        <v>8746</v>
      </c>
      <c r="H416" s="0" t="str">
        <f aca="false">IFERROR(VLOOKUP(C416,Arkusz3!$P$2:$AA$5000,12,0),"")</f>
        <v>Brutto</v>
      </c>
      <c r="I416" s="0" t="str">
        <f aca="false">IFERROR(VLOOKUP(C416,Arkusz3!$P$2:$AB$5000,13,0),"")</f>
        <v>PLN</v>
      </c>
    </row>
    <row r="417" customFormat="false" ht="13.8" hidden="false" customHeight="false" outlineLevel="0" collapsed="false">
      <c r="B417" s="0" t="s">
        <v>8757</v>
      </c>
      <c r="C417" s="0" t="s">
        <v>8760</v>
      </c>
      <c r="D417" s="0" t="s">
        <v>8761</v>
      </c>
      <c r="F417" s="0" t="s">
        <v>8759</v>
      </c>
      <c r="G417" s="0" t="s">
        <v>8762</v>
      </c>
      <c r="H417" s="0" t="str">
        <f aca="false">IFERROR(VLOOKUP(C417,Arkusz3!$P$2:$AA$5000,12,0),"")</f>
        <v>Brutto</v>
      </c>
      <c r="I417" s="0" t="str">
        <f aca="false">IFERROR(VLOOKUP(C417,Arkusz3!$P$2:$AB$5000,13,0),"")</f>
        <v>PLN</v>
      </c>
    </row>
    <row r="418" customFormat="false" ht="13.8" hidden="false" customHeight="false" outlineLevel="0" collapsed="false">
      <c r="A418" s="4" t="n">
        <v>45747.0833333333</v>
      </c>
      <c r="B418" s="0" t="s">
        <v>8782</v>
      </c>
      <c r="C418" s="0" t="s">
        <v>8785</v>
      </c>
      <c r="D418" s="0" t="s">
        <v>8786</v>
      </c>
      <c r="F418" s="0" t="s">
        <v>8784</v>
      </c>
      <c r="G418" s="0" t="s">
        <v>8787</v>
      </c>
      <c r="H418" s="0" t="str">
        <f aca="false">IFERROR(VLOOKUP(C418,Arkusz3!$P$2:$AA$5000,12,0),"")</f>
        <v>Brutto</v>
      </c>
      <c r="I418" s="0" t="str">
        <f aca="false">IFERROR(VLOOKUP(C418,Arkusz3!$P$2:$AB$5000,13,0),"")</f>
        <v>PLN</v>
      </c>
    </row>
    <row r="419" customFormat="false" ht="13.8" hidden="false" customHeight="false" outlineLevel="0" collapsed="false">
      <c r="B419" s="0" t="s">
        <v>8796</v>
      </c>
      <c r="C419" s="0" t="s">
        <v>8799</v>
      </c>
      <c r="D419" s="0" t="s">
        <v>8800</v>
      </c>
      <c r="F419" s="0" t="s">
        <v>8798</v>
      </c>
      <c r="G419" s="0" t="s">
        <v>8705</v>
      </c>
      <c r="H419" s="0" t="str">
        <f aca="false">IFERROR(VLOOKUP(C419,Arkusz3!$P$2:$AA$5000,12,0),"")</f>
        <v>Brutto</v>
      </c>
      <c r="I419" s="0" t="str">
        <f aca="false">IFERROR(VLOOKUP(C419,Arkusz3!$P$2:$AB$5000,13,0),"")</f>
        <v>PLN</v>
      </c>
    </row>
    <row r="420" customFormat="false" ht="13.8" hidden="false" customHeight="false" outlineLevel="0" collapsed="false">
      <c r="A420" s="4" t="n">
        <v>45747.0833333333</v>
      </c>
      <c r="B420" s="0" t="s">
        <v>8810</v>
      </c>
      <c r="C420" s="0" t="s">
        <v>8813</v>
      </c>
      <c r="D420" s="0" t="s">
        <v>8814</v>
      </c>
      <c r="F420" s="0" t="s">
        <v>8812</v>
      </c>
      <c r="G420" s="0" t="s">
        <v>7089</v>
      </c>
      <c r="H420" s="0" t="str">
        <f aca="false">IFERROR(VLOOKUP(C420,Arkusz3!$P$2:$AA$5000,12,0),"")</f>
        <v>Brutto</v>
      </c>
      <c r="I420" s="0" t="str">
        <f aca="false">IFERROR(VLOOKUP(C420,Arkusz3!$P$2:$AB$5000,13,0),"")</f>
        <v>PLN</v>
      </c>
    </row>
    <row r="421" customFormat="false" ht="13.8" hidden="false" customHeight="false" outlineLevel="0" collapsed="false">
      <c r="B421" s="0" t="s">
        <v>8819</v>
      </c>
      <c r="C421" s="0" t="s">
        <v>8822</v>
      </c>
      <c r="D421" s="0" t="s">
        <v>8823</v>
      </c>
      <c r="F421" s="0" t="s">
        <v>8821</v>
      </c>
      <c r="G421" s="0" t="s">
        <v>8824</v>
      </c>
      <c r="H421" s="0" t="str">
        <f aca="false">IFERROR(VLOOKUP(C421,Arkusz3!$P$2:$AA$5000,12,0),"")</f>
        <v>Brutto</v>
      </c>
      <c r="I421" s="0" t="str">
        <f aca="false">IFERROR(VLOOKUP(C421,Arkusz3!$P$2:$AB$5000,13,0),"")</f>
        <v>PLN</v>
      </c>
    </row>
    <row r="422" customFormat="false" ht="13.8" hidden="false" customHeight="false" outlineLevel="0" collapsed="false">
      <c r="A422" s="4" t="n">
        <v>45747.0833333333</v>
      </c>
      <c r="B422" s="0" t="s">
        <v>8828</v>
      </c>
      <c r="C422" s="0" t="s">
        <v>8831</v>
      </c>
      <c r="D422" s="0" t="s">
        <v>8832</v>
      </c>
      <c r="F422" s="0" t="s">
        <v>8830</v>
      </c>
      <c r="G422" s="0" t="s">
        <v>8833</v>
      </c>
      <c r="H422" s="0" t="str">
        <f aca="false">IFERROR(VLOOKUP(C422,Arkusz3!$P$2:$AA$5000,12,0),"")</f>
        <v>Brutto</v>
      </c>
      <c r="I422" s="0" t="str">
        <f aca="false">IFERROR(VLOOKUP(C422,Arkusz3!$P$2:$AB$5000,13,0),"")</f>
        <v>PLN</v>
      </c>
    </row>
    <row r="423" customFormat="false" ht="13.8" hidden="false" customHeight="false" outlineLevel="0" collapsed="false">
      <c r="B423" s="0" t="s">
        <v>8837</v>
      </c>
      <c r="C423" s="0" t="s">
        <v>8840</v>
      </c>
      <c r="D423" s="0" t="s">
        <v>8841</v>
      </c>
      <c r="F423" s="0" t="s">
        <v>8839</v>
      </c>
      <c r="G423" s="0" t="s">
        <v>8842</v>
      </c>
      <c r="H423" s="0" t="str">
        <f aca="false">IFERROR(VLOOKUP(C423,Arkusz3!$P$2:$AA$5000,12,0),"")</f>
        <v>Brutto</v>
      </c>
      <c r="I423" s="0" t="str">
        <f aca="false">IFERROR(VLOOKUP(C423,Arkusz3!$P$2:$AB$5000,13,0),"")</f>
        <v>PLN</v>
      </c>
    </row>
    <row r="424" customFormat="false" ht="13.8" hidden="false" customHeight="false" outlineLevel="0" collapsed="false">
      <c r="B424" s="0" t="s">
        <v>8845</v>
      </c>
      <c r="C424" s="0" t="s">
        <v>8848</v>
      </c>
      <c r="D424" s="0" t="s">
        <v>8849</v>
      </c>
      <c r="F424" s="0" t="s">
        <v>8847</v>
      </c>
      <c r="G424" s="0" t="s">
        <v>8850</v>
      </c>
      <c r="H424" s="0" t="str">
        <f aca="false">IFERROR(VLOOKUP(C424,Arkusz3!$P$2:$AA$5000,12,0),"")</f>
        <v>Brutto</v>
      </c>
      <c r="I424" s="0" t="str">
        <f aca="false">IFERROR(VLOOKUP(C424,Arkusz3!$P$2:$AB$5000,13,0),"")</f>
        <v>PLN</v>
      </c>
    </row>
    <row r="425" customFormat="false" ht="13.8" hidden="false" customHeight="false" outlineLevel="0" collapsed="false">
      <c r="B425" s="0" t="s">
        <v>8862</v>
      </c>
      <c r="C425" s="0" t="s">
        <v>8865</v>
      </c>
      <c r="D425" s="0" t="s">
        <v>8866</v>
      </c>
      <c r="F425" s="0" t="s">
        <v>8864</v>
      </c>
      <c r="G425" s="0" t="s">
        <v>8867</v>
      </c>
      <c r="H425" s="0" t="str">
        <f aca="false">IFERROR(VLOOKUP(C425,Arkusz3!$P$2:$AA$5000,12,0),"")</f>
        <v>Brutto</v>
      </c>
      <c r="I425" s="0" t="str">
        <f aca="false">IFERROR(VLOOKUP(C425,Arkusz3!$P$2:$AB$5000,13,0),"")</f>
        <v>PLN</v>
      </c>
    </row>
    <row r="426" customFormat="false" ht="13.8" hidden="false" customHeight="false" outlineLevel="0" collapsed="false">
      <c r="B426" s="0" t="s">
        <v>8872</v>
      </c>
      <c r="C426" s="0" t="s">
        <v>8875</v>
      </c>
      <c r="D426" s="0" t="s">
        <v>8876</v>
      </c>
      <c r="F426" s="0" t="s">
        <v>8874</v>
      </c>
      <c r="G426" s="0" t="s">
        <v>8877</v>
      </c>
      <c r="H426" s="0" t="str">
        <f aca="false">IFERROR(VLOOKUP(C426,Arkusz3!$P$2:$AA$5000,12,0),"")</f>
        <v>Brutto</v>
      </c>
      <c r="I426" s="0" t="str">
        <f aca="false">IFERROR(VLOOKUP(C426,Arkusz3!$P$2:$AB$5000,13,0),"")</f>
        <v>PLN</v>
      </c>
    </row>
    <row r="427" customFormat="false" ht="13.8" hidden="false" customHeight="false" outlineLevel="0" collapsed="false">
      <c r="B427" s="0" t="s">
        <v>8902</v>
      </c>
      <c r="C427" s="0" t="s">
        <v>8905</v>
      </c>
      <c r="D427" s="0" t="s">
        <v>8906</v>
      </c>
      <c r="F427" s="0" t="s">
        <v>8904</v>
      </c>
      <c r="G427" s="0" t="s">
        <v>8907</v>
      </c>
      <c r="H427" s="0" t="str">
        <f aca="false">IFERROR(VLOOKUP(C427,Arkusz3!$P$2:$AA$5000,12,0),"")</f>
        <v>Brutto</v>
      </c>
      <c r="I427" s="0" t="str">
        <f aca="false">IFERROR(VLOOKUP(C427,Arkusz3!$P$2:$AB$5000,13,0),"")</f>
        <v>PLN</v>
      </c>
    </row>
    <row r="428" customFormat="false" ht="13.8" hidden="false" customHeight="false" outlineLevel="0" collapsed="false">
      <c r="B428" s="0" t="s">
        <v>8917</v>
      </c>
      <c r="C428" s="0" t="s">
        <v>8920</v>
      </c>
      <c r="D428" s="0" t="s">
        <v>8921</v>
      </c>
      <c r="F428" s="0" t="s">
        <v>8919</v>
      </c>
      <c r="G428" s="0" t="s">
        <v>8922</v>
      </c>
      <c r="H428" s="0" t="str">
        <f aca="false">IFERROR(VLOOKUP(C428,Arkusz3!$P$2:$AA$5000,12,0),"")</f>
        <v>Brutto</v>
      </c>
      <c r="I428" s="0" t="str">
        <f aca="false">IFERROR(VLOOKUP(C428,Arkusz3!$P$2:$AB$5000,13,0),"")</f>
        <v>PLN</v>
      </c>
    </row>
    <row r="429" customFormat="false" ht="13.8" hidden="false" customHeight="false" outlineLevel="0" collapsed="false">
      <c r="B429" s="0" t="s">
        <v>8926</v>
      </c>
      <c r="C429" s="0" t="s">
        <v>8929</v>
      </c>
      <c r="D429" s="0" t="s">
        <v>8930</v>
      </c>
      <c r="F429" s="0" t="s">
        <v>8928</v>
      </c>
      <c r="G429" s="0" t="s">
        <v>8931</v>
      </c>
      <c r="H429" s="0" t="n">
        <f aca="false">IFERROR(VLOOKUP(C429,Arkusz3!$P$2:$AA$5000,12,0),"")</f>
        <v>0</v>
      </c>
      <c r="I429" s="0" t="str">
        <f aca="false">IFERROR(VLOOKUP(C429,Arkusz3!$P$2:$AB$5000,13,0),"")</f>
        <v>PLN</v>
      </c>
    </row>
    <row r="430" customFormat="false" ht="13.8" hidden="false" customHeight="false" outlineLevel="0" collapsed="false">
      <c r="B430" s="0" t="s">
        <v>8942</v>
      </c>
      <c r="C430" s="0" t="s">
        <v>8945</v>
      </c>
      <c r="D430" s="0" t="s">
        <v>8946</v>
      </c>
      <c r="F430" s="0" t="s">
        <v>8944</v>
      </c>
      <c r="G430" s="0" t="s">
        <v>8947</v>
      </c>
      <c r="H430" s="0" t="str">
        <f aca="false">IFERROR(VLOOKUP(C430,Arkusz3!$P$2:$AA$5000,12,0),"")</f>
        <v>Brutto</v>
      </c>
      <c r="I430" s="0" t="str">
        <f aca="false">IFERROR(VLOOKUP(C430,Arkusz3!$P$2:$AB$5000,13,0),"")</f>
        <v>PLN</v>
      </c>
    </row>
    <row r="431" customFormat="false" ht="13.8" hidden="false" customHeight="false" outlineLevel="0" collapsed="false">
      <c r="A431" s="4" t="n">
        <v>45744.125</v>
      </c>
      <c r="B431" s="0" t="s">
        <v>8953</v>
      </c>
      <c r="C431" s="0" t="s">
        <v>8956</v>
      </c>
      <c r="D431" s="0" t="s">
        <v>8957</v>
      </c>
      <c r="F431" s="0" t="s">
        <v>8955</v>
      </c>
      <c r="G431" s="0" t="s">
        <v>8958</v>
      </c>
      <c r="H431" s="0" t="str">
        <f aca="false">IFERROR(VLOOKUP(C431,Arkusz3!$P$2:$AA$5000,12,0),"")</f>
        <v>Brutto</v>
      </c>
      <c r="I431" s="0" t="str">
        <f aca="false">IFERROR(VLOOKUP(C431,Arkusz3!$P$2:$AB$5000,13,0),"")</f>
        <v>PLN</v>
      </c>
    </row>
    <row r="432" customFormat="false" ht="13.8" hidden="false" customHeight="false" outlineLevel="0" collapsed="false">
      <c r="A432" s="4" t="n">
        <v>45754.0833333333</v>
      </c>
      <c r="B432" s="0" t="s">
        <v>8962</v>
      </c>
      <c r="C432" s="0" t="s">
        <v>8965</v>
      </c>
      <c r="D432" s="0" t="s">
        <v>8966</v>
      </c>
      <c r="F432" s="0" t="s">
        <v>8964</v>
      </c>
      <c r="G432" s="0" t="s">
        <v>8967</v>
      </c>
      <c r="H432" s="0" t="str">
        <f aca="false">IFERROR(VLOOKUP(C432,Arkusz3!$P$2:$AA$5000,12,0),"")</f>
        <v>Brutto</v>
      </c>
      <c r="I432" s="0" t="str">
        <f aca="false">IFERROR(VLOOKUP(C432,Arkusz3!$P$2:$AB$5000,13,0),"")</f>
        <v>PLN</v>
      </c>
    </row>
    <row r="433" customFormat="false" ht="13.8" hidden="false" customHeight="false" outlineLevel="0" collapsed="false">
      <c r="B433" s="0" t="s">
        <v>8977</v>
      </c>
      <c r="C433" s="0" t="s">
        <v>8980</v>
      </c>
      <c r="D433" s="0" t="s">
        <v>8981</v>
      </c>
      <c r="F433" s="0" t="s">
        <v>8979</v>
      </c>
      <c r="G433" s="0" t="s">
        <v>8982</v>
      </c>
      <c r="H433" s="0" t="str">
        <f aca="false">IFERROR(VLOOKUP(C433,Arkusz3!$P$2:$AA$5000,12,0),"")</f>
        <v>Brutto</v>
      </c>
      <c r="I433" s="0" t="str">
        <f aca="false">IFERROR(VLOOKUP(C433,Arkusz3!$P$2:$AB$5000,13,0),"")</f>
        <v>PLN</v>
      </c>
    </row>
    <row r="434" customFormat="false" ht="13.8" hidden="false" customHeight="false" outlineLevel="0" collapsed="false">
      <c r="B434" s="0" t="s">
        <v>8987</v>
      </c>
      <c r="C434" s="0" t="s">
        <v>8990</v>
      </c>
      <c r="D434" s="0" t="s">
        <v>8991</v>
      </c>
      <c r="F434" s="0" t="s">
        <v>8989</v>
      </c>
      <c r="G434" s="0" t="s">
        <v>8992</v>
      </c>
      <c r="H434" s="0" t="str">
        <f aca="false">IFERROR(VLOOKUP(C434,Arkusz3!$P$2:$AA$5000,12,0),"")</f>
        <v>Brutto</v>
      </c>
      <c r="I434" s="0" t="str">
        <f aca="false">IFERROR(VLOOKUP(C434,Arkusz3!$P$2:$AB$5000,13,0),"")</f>
        <v>EURO</v>
      </c>
    </row>
    <row r="435" customFormat="false" ht="13.8" hidden="false" customHeight="false" outlineLevel="0" collapsed="false">
      <c r="B435" s="0" t="s">
        <v>8997</v>
      </c>
      <c r="C435" s="0" t="s">
        <v>9000</v>
      </c>
      <c r="D435" s="0" t="s">
        <v>9001</v>
      </c>
      <c r="F435" s="0" t="s">
        <v>8999</v>
      </c>
      <c r="G435" s="0" t="s">
        <v>9002</v>
      </c>
      <c r="H435" s="0" t="str">
        <f aca="false">IFERROR(VLOOKUP(C435,Arkusz3!$P$2:$AA$5000,12,0),"")</f>
        <v>Brutto</v>
      </c>
      <c r="I435" s="0" t="str">
        <f aca="false">IFERROR(VLOOKUP(C435,Arkusz3!$P$2:$AB$5000,13,0),"")</f>
        <v>PLN</v>
      </c>
    </row>
    <row r="436" customFormat="false" ht="13.8" hidden="false" customHeight="false" outlineLevel="0" collapsed="false">
      <c r="B436" s="0" t="s">
        <v>9011</v>
      </c>
      <c r="C436" s="0" t="s">
        <v>9013</v>
      </c>
      <c r="D436" s="0" t="s">
        <v>9014</v>
      </c>
      <c r="F436" s="0" t="s">
        <v>9012</v>
      </c>
      <c r="G436" s="0" t="s">
        <v>9015</v>
      </c>
      <c r="H436" s="0" t="str">
        <f aca="false">IFERROR(VLOOKUP(C436,Arkusz3!$P$2:$AA$5000,12,0),"")</f>
        <v>Brutto</v>
      </c>
      <c r="I436" s="0" t="str">
        <f aca="false">IFERROR(VLOOKUP(C436,Arkusz3!$P$2:$AB$5000,13,0),"")</f>
        <v>PLN</v>
      </c>
    </row>
    <row r="437" customFormat="false" ht="13.8" hidden="false" customHeight="false" outlineLevel="0" collapsed="false">
      <c r="B437" s="0" t="s">
        <v>9031</v>
      </c>
      <c r="C437" s="0" t="s">
        <v>9034</v>
      </c>
      <c r="D437" s="0" t="s">
        <v>9035</v>
      </c>
      <c r="F437" s="0" t="s">
        <v>9033</v>
      </c>
      <c r="G437" s="0" t="s">
        <v>9036</v>
      </c>
      <c r="H437" s="0" t="str">
        <f aca="false">IFERROR(VLOOKUP(C437,Arkusz3!$P$2:$AA$5000,12,0),"")</f>
        <v>Brutto</v>
      </c>
      <c r="I437" s="0" t="str">
        <f aca="false">IFERROR(VLOOKUP(C437,Arkusz3!$P$2:$AB$5000,13,0),"")</f>
        <v>PLN</v>
      </c>
    </row>
    <row r="438" customFormat="false" ht="13.8" hidden="false" customHeight="false" outlineLevel="0" collapsed="false">
      <c r="B438" s="0" t="s">
        <v>9039</v>
      </c>
      <c r="C438" s="0" t="s">
        <v>9042</v>
      </c>
      <c r="D438" s="0" t="s">
        <v>9043</v>
      </c>
      <c r="F438" s="0" t="s">
        <v>9041</v>
      </c>
      <c r="G438" s="0" t="s">
        <v>9044</v>
      </c>
      <c r="H438" s="0" t="str">
        <f aca="false">IFERROR(VLOOKUP(C438,Arkusz3!$P$2:$AA$5000,12,0),"")</f>
        <v>Brutto</v>
      </c>
      <c r="I438" s="0" t="str">
        <f aca="false">IFERROR(VLOOKUP(C438,Arkusz3!$P$2:$AB$5000,13,0),"")</f>
        <v>PLN</v>
      </c>
    </row>
    <row r="439" customFormat="false" ht="13.8" hidden="false" customHeight="false" outlineLevel="0" collapsed="false">
      <c r="B439" s="0" t="s">
        <v>9048</v>
      </c>
      <c r="C439" s="0" t="s">
        <v>9051</v>
      </c>
      <c r="D439" s="0" t="s">
        <v>9052</v>
      </c>
      <c r="F439" s="0" t="s">
        <v>9050</v>
      </c>
      <c r="G439" s="0" t="s">
        <v>9053</v>
      </c>
      <c r="H439" s="0" t="str">
        <f aca="false">IFERROR(VLOOKUP(C439,Arkusz3!$P$2:$AA$5000,12,0),"")</f>
        <v>Netto</v>
      </c>
      <c r="I439" s="0" t="str">
        <f aca="false">IFERROR(VLOOKUP(C439,Arkusz3!$P$2:$AB$5000,13,0),"")</f>
        <v>PLN</v>
      </c>
    </row>
    <row r="440" customFormat="false" ht="13.8" hidden="false" customHeight="false" outlineLevel="0" collapsed="false">
      <c r="B440" s="0" t="s">
        <v>9073</v>
      </c>
      <c r="C440" s="0" t="s">
        <v>9076</v>
      </c>
      <c r="D440" s="0" t="s">
        <v>9077</v>
      </c>
      <c r="F440" s="0" t="s">
        <v>9075</v>
      </c>
      <c r="G440" s="0" t="s">
        <v>9078</v>
      </c>
      <c r="H440" s="0" t="str">
        <f aca="false">IFERROR(VLOOKUP(C440,Arkusz3!$P$2:$AA$5000,12,0),"")</f>
        <v>Brutto</v>
      </c>
      <c r="I440" s="0" t="str">
        <f aca="false">IFERROR(VLOOKUP(C440,Arkusz3!$P$2:$AB$5000,13,0),"")</f>
        <v>PLN</v>
      </c>
    </row>
    <row r="441" customFormat="false" ht="13.8" hidden="false" customHeight="false" outlineLevel="0" collapsed="false">
      <c r="B441" s="0" t="s">
        <v>9081</v>
      </c>
      <c r="C441" s="0" t="s">
        <v>9084</v>
      </c>
      <c r="D441" s="0" t="s">
        <v>9085</v>
      </c>
      <c r="F441" s="0" t="s">
        <v>9083</v>
      </c>
      <c r="G441" s="0" t="s">
        <v>9086</v>
      </c>
      <c r="H441" s="0" t="str">
        <f aca="false">IFERROR(VLOOKUP(C441,Arkusz3!$P$2:$AA$5000,12,0),"")</f>
        <v>Brutto</v>
      </c>
      <c r="I441" s="0" t="str">
        <f aca="false">IFERROR(VLOOKUP(C441,Arkusz3!$P$2:$AB$5000,13,0),"")</f>
        <v>PLN</v>
      </c>
    </row>
    <row r="442" customFormat="false" ht="13.8" hidden="false" customHeight="false" outlineLevel="0" collapsed="false">
      <c r="A442" s="4" t="n">
        <v>45741.125</v>
      </c>
      <c r="B442" s="0" t="s">
        <v>9091</v>
      </c>
      <c r="C442" s="0" t="s">
        <v>9094</v>
      </c>
      <c r="D442" s="0" t="s">
        <v>9095</v>
      </c>
      <c r="F442" s="0" t="s">
        <v>9093</v>
      </c>
      <c r="G442" s="0" t="s">
        <v>9096</v>
      </c>
      <c r="H442" s="0" t="str">
        <f aca="false">IFERROR(VLOOKUP(C442,Arkusz3!$P$2:$AA$5000,12,0),"")</f>
        <v>Brutto</v>
      </c>
      <c r="I442" s="0" t="str">
        <f aca="false">IFERROR(VLOOKUP(C442,Arkusz3!$P$2:$AB$5000,13,0),"")</f>
        <v>PLN</v>
      </c>
    </row>
    <row r="443" customFormat="false" ht="13.8" hidden="false" customHeight="false" outlineLevel="0" collapsed="false">
      <c r="A443" s="4" t="n">
        <v>45786.0833333333</v>
      </c>
      <c r="B443" s="0" t="s">
        <v>9101</v>
      </c>
      <c r="C443" s="0" t="s">
        <v>9104</v>
      </c>
      <c r="D443" s="0" t="s">
        <v>9105</v>
      </c>
      <c r="F443" s="0" t="s">
        <v>9103</v>
      </c>
      <c r="G443" s="0" t="s">
        <v>9106</v>
      </c>
      <c r="H443" s="0" t="str">
        <f aca="false">IFERROR(VLOOKUP(C443,Arkusz3!$P$2:$AA$5000,12,0),"")</f>
        <v>Brutto</v>
      </c>
      <c r="I443" s="0" t="str">
        <f aca="false">IFERROR(VLOOKUP(C443,Arkusz3!$P$2:$AB$5000,13,0),"")</f>
        <v>PLN</v>
      </c>
    </row>
    <row r="444" customFormat="false" ht="13.8" hidden="false" customHeight="false" outlineLevel="0" collapsed="false">
      <c r="B444" s="0" t="s">
        <v>9116</v>
      </c>
      <c r="C444" s="0" t="s">
        <v>9119</v>
      </c>
      <c r="D444" s="0" t="s">
        <v>9120</v>
      </c>
      <c r="F444" s="0" t="s">
        <v>9118</v>
      </c>
      <c r="G444" s="0" t="s">
        <v>9121</v>
      </c>
      <c r="H444" s="0" t="str">
        <f aca="false">IFERROR(VLOOKUP(C444,Arkusz3!$P$2:$AA$5000,12,0),"")</f>
        <v>Netto</v>
      </c>
      <c r="I444" s="0" t="str">
        <f aca="false">IFERROR(VLOOKUP(C444,Arkusz3!$P$2:$AB$5000,13,0),"")</f>
        <v>PLN</v>
      </c>
    </row>
    <row r="445" customFormat="false" ht="13.8" hidden="false" customHeight="false" outlineLevel="0" collapsed="false">
      <c r="B445" s="0" t="s">
        <v>9124</v>
      </c>
      <c r="C445" s="0" t="s">
        <v>9127</v>
      </c>
      <c r="D445" s="0" t="s">
        <v>9128</v>
      </c>
      <c r="F445" s="0" t="s">
        <v>9126</v>
      </c>
      <c r="G445" s="0" t="s">
        <v>9129</v>
      </c>
      <c r="H445" s="0" t="str">
        <f aca="false">IFERROR(VLOOKUP(C445,Arkusz3!$P$2:$AA$5000,12,0),"")</f>
        <v>Brutto</v>
      </c>
      <c r="I445" s="0" t="str">
        <f aca="false">IFERROR(VLOOKUP(C445,Arkusz3!$P$2:$AB$5000,13,0),"")</f>
        <v>PLN</v>
      </c>
    </row>
    <row r="446" customFormat="false" ht="13.8" hidden="false" customHeight="false" outlineLevel="0" collapsed="false">
      <c r="B446" s="0" t="s">
        <v>9135</v>
      </c>
      <c r="C446" s="0" t="s">
        <v>9138</v>
      </c>
      <c r="D446" s="0" t="s">
        <v>9139</v>
      </c>
      <c r="F446" s="0" t="s">
        <v>9137</v>
      </c>
      <c r="G446" s="0" t="s">
        <v>9140</v>
      </c>
      <c r="H446" s="0" t="str">
        <f aca="false">IFERROR(VLOOKUP(C446,Arkusz3!$P$2:$AA$5000,12,0),"")</f>
        <v>Brutto</v>
      </c>
      <c r="I446" s="0" t="str">
        <f aca="false">IFERROR(VLOOKUP(C446,Arkusz3!$P$2:$AB$5000,13,0),"")</f>
        <v>PLN</v>
      </c>
    </row>
    <row r="447" customFormat="false" ht="13.8" hidden="false" customHeight="false" outlineLevel="0" collapsed="false">
      <c r="A447" s="4" t="n">
        <v>45745.125</v>
      </c>
      <c r="B447" s="0" t="s">
        <v>9143</v>
      </c>
      <c r="C447" s="0" t="s">
        <v>9146</v>
      </c>
      <c r="D447" s="0" t="s">
        <v>9147</v>
      </c>
      <c r="F447" s="0" t="s">
        <v>9145</v>
      </c>
      <c r="G447" s="0" t="s">
        <v>9148</v>
      </c>
      <c r="H447" s="0" t="str">
        <f aca="false">IFERROR(VLOOKUP(C447,Arkusz3!$P$2:$AA$5000,12,0),"")</f>
        <v>Brutto</v>
      </c>
      <c r="I447" s="0" t="str">
        <f aca="false">IFERROR(VLOOKUP(C447,Arkusz3!$P$2:$AB$5000,13,0),"")</f>
        <v>PLN</v>
      </c>
    </row>
    <row r="448" customFormat="false" ht="13.8" hidden="false" customHeight="false" outlineLevel="0" collapsed="false">
      <c r="B448" s="0" t="s">
        <v>9170</v>
      </c>
      <c r="C448" s="0" t="s">
        <v>9173</v>
      </c>
      <c r="D448" s="0" t="s">
        <v>9174</v>
      </c>
      <c r="F448" s="0" t="s">
        <v>9172</v>
      </c>
      <c r="G448" s="0" t="s">
        <v>9175</v>
      </c>
      <c r="H448" s="0" t="str">
        <f aca="false">IFERROR(VLOOKUP(C448,Arkusz3!$P$2:$AA$5000,12,0),"")</f>
        <v>Brutto</v>
      </c>
      <c r="I448" s="0" t="str">
        <f aca="false">IFERROR(VLOOKUP(C448,Arkusz3!$P$2:$AB$5000,13,0),"")</f>
        <v>PLN</v>
      </c>
    </row>
    <row r="449" customFormat="false" ht="13.8" hidden="false" customHeight="false" outlineLevel="0" collapsed="false">
      <c r="A449" s="4" t="n">
        <v>45761.0833333333</v>
      </c>
      <c r="B449" s="0" t="s">
        <v>9187</v>
      </c>
      <c r="C449" s="0" t="s">
        <v>9190</v>
      </c>
      <c r="D449" s="0" t="s">
        <v>9191</v>
      </c>
      <c r="F449" s="0" t="s">
        <v>9189</v>
      </c>
      <c r="G449" s="0" t="s">
        <v>9192</v>
      </c>
      <c r="H449" s="0" t="str">
        <f aca="false">IFERROR(VLOOKUP(C449,Arkusz3!$P$2:$AA$5000,12,0),"")</f>
        <v>Brutto</v>
      </c>
      <c r="I449" s="0" t="str">
        <f aca="false">IFERROR(VLOOKUP(C449,Arkusz3!$P$2:$AB$5000,13,0),"")</f>
        <v>PLN</v>
      </c>
    </row>
    <row r="450" customFormat="false" ht="13.8" hidden="false" customHeight="false" outlineLevel="0" collapsed="false">
      <c r="B450" s="0" t="s">
        <v>9228</v>
      </c>
      <c r="C450" s="0" t="s">
        <v>9231</v>
      </c>
      <c r="D450" s="0" t="s">
        <v>9232</v>
      </c>
      <c r="F450" s="0" t="s">
        <v>9230</v>
      </c>
      <c r="G450" s="0" t="s">
        <v>9233</v>
      </c>
      <c r="H450" s="0" t="str">
        <f aca="false">IFERROR(VLOOKUP(C450,Arkusz3!$P$2:$AA$5000,12,0),"")</f>
        <v>Brutto</v>
      </c>
      <c r="I450" s="0" t="n">
        <f aca="false">IFERROR(VLOOKUP(C450,Arkusz3!$P$2:$AB$5000,13,0),"")</f>
        <v>0</v>
      </c>
    </row>
    <row r="451" customFormat="false" ht="13.8" hidden="false" customHeight="false" outlineLevel="0" collapsed="false">
      <c r="B451" s="0" t="s">
        <v>9253</v>
      </c>
      <c r="C451" s="0" t="s">
        <v>9256</v>
      </c>
      <c r="D451" s="0" t="s">
        <v>9257</v>
      </c>
      <c r="F451" s="0" t="s">
        <v>9255</v>
      </c>
      <c r="G451" s="0" t="s">
        <v>9258</v>
      </c>
      <c r="H451" s="0" t="str">
        <f aca="false">IFERROR(VLOOKUP(C451,Arkusz3!$P$2:$AA$5000,12,0),"")</f>
        <v>Brutto</v>
      </c>
      <c r="I451" s="0" t="str">
        <f aca="false">IFERROR(VLOOKUP(C451,Arkusz3!$P$2:$AB$5000,13,0),"")</f>
        <v>PLN</v>
      </c>
    </row>
    <row r="452" customFormat="false" ht="13.8" hidden="false" customHeight="false" outlineLevel="0" collapsed="false">
      <c r="B452" s="0" t="s">
        <v>9262</v>
      </c>
      <c r="C452" s="0" t="s">
        <v>9265</v>
      </c>
      <c r="D452" s="0" t="s">
        <v>9266</v>
      </c>
      <c r="F452" s="0" t="s">
        <v>9264</v>
      </c>
      <c r="G452" s="0" t="s">
        <v>9267</v>
      </c>
      <c r="H452" s="0" t="str">
        <f aca="false">IFERROR(VLOOKUP(C452,Arkusz3!$P$2:$AA$5000,12,0),"")</f>
        <v>Brutto</v>
      </c>
      <c r="I452" s="0" t="str">
        <f aca="false">IFERROR(VLOOKUP(C452,Arkusz3!$P$2:$AB$5000,13,0),"")</f>
        <v>PLN</v>
      </c>
    </row>
    <row r="453" customFormat="false" ht="13.8" hidden="false" customHeight="false" outlineLevel="0" collapsed="false">
      <c r="B453" s="0" t="s">
        <v>9278</v>
      </c>
      <c r="C453" s="0" t="s">
        <v>9281</v>
      </c>
      <c r="D453" s="0" t="s">
        <v>9282</v>
      </c>
      <c r="F453" s="0" t="s">
        <v>9280</v>
      </c>
      <c r="G453" s="0" t="s">
        <v>9283</v>
      </c>
      <c r="H453" s="0" t="n">
        <f aca="false">IFERROR(VLOOKUP(C453,Arkusz3!$P$2:$AA$5000,12,0),"")</f>
        <v>0</v>
      </c>
      <c r="I453" s="0" t="str">
        <f aca="false">IFERROR(VLOOKUP(C453,Arkusz3!$P$2:$AB$5000,13,0),"")</f>
        <v>PLN</v>
      </c>
    </row>
    <row r="454" customFormat="false" ht="13.8" hidden="false" customHeight="false" outlineLevel="0" collapsed="false">
      <c r="B454" s="0" t="s">
        <v>9287</v>
      </c>
      <c r="C454" s="0" t="s">
        <v>9290</v>
      </c>
      <c r="D454" s="0" t="s">
        <v>9291</v>
      </c>
      <c r="F454" s="0" t="s">
        <v>9289</v>
      </c>
      <c r="G454" s="0" t="s">
        <v>9292</v>
      </c>
      <c r="H454" s="0" t="str">
        <f aca="false">IFERROR(VLOOKUP(C454,Arkusz3!$P$2:$AA$5000,12,0),"")</f>
        <v>Brutto</v>
      </c>
      <c r="I454" s="0" t="str">
        <f aca="false">IFERROR(VLOOKUP(C454,Arkusz3!$P$2:$AB$5000,13,0),"")</f>
        <v>PLN</v>
      </c>
    </row>
    <row r="455" customFormat="false" ht="13.8" hidden="false" customHeight="false" outlineLevel="0" collapsed="false">
      <c r="A455" s="4" t="n">
        <v>45749.0833333333</v>
      </c>
      <c r="B455" s="0" t="s">
        <v>9316</v>
      </c>
      <c r="C455" s="0" t="s">
        <v>9319</v>
      </c>
      <c r="D455" s="0" t="s">
        <v>9320</v>
      </c>
      <c r="F455" s="0" t="s">
        <v>9318</v>
      </c>
      <c r="G455" s="0" t="s">
        <v>9321</v>
      </c>
      <c r="H455" s="0" t="str">
        <f aca="false">IFERROR(VLOOKUP(C455,Arkusz3!$P$2:$AA$5000,12,0),"")</f>
        <v>Brutto</v>
      </c>
      <c r="I455" s="0" t="str">
        <f aca="false">IFERROR(VLOOKUP(C455,Arkusz3!$P$2:$AB$5000,13,0),"")</f>
        <v>PLN</v>
      </c>
    </row>
    <row r="456" customFormat="false" ht="13.8" hidden="false" customHeight="false" outlineLevel="0" collapsed="false">
      <c r="B456" s="0" t="s">
        <v>9332</v>
      </c>
      <c r="C456" s="0" t="s">
        <v>9335</v>
      </c>
      <c r="D456" s="0" t="s">
        <v>9336</v>
      </c>
      <c r="F456" s="0" t="s">
        <v>9334</v>
      </c>
      <c r="G456" s="0" t="s">
        <v>9337</v>
      </c>
      <c r="H456" s="0" t="str">
        <f aca="false">IFERROR(VLOOKUP(C456,Arkusz3!$P$2:$AA$5000,12,0),"")</f>
        <v>Brutto</v>
      </c>
      <c r="I456" s="0" t="str">
        <f aca="false">IFERROR(VLOOKUP(C456,Arkusz3!$P$2:$AB$5000,13,0),"")</f>
        <v>PLN</v>
      </c>
    </row>
    <row r="457" customFormat="false" ht="13.8" hidden="false" customHeight="false" outlineLevel="0" collapsed="false">
      <c r="B457" s="0" t="s">
        <v>9341</v>
      </c>
      <c r="C457" s="0" t="s">
        <v>9344</v>
      </c>
      <c r="D457" s="0" t="s">
        <v>9345</v>
      </c>
      <c r="F457" s="0" t="s">
        <v>9343</v>
      </c>
      <c r="G457" s="0" t="s">
        <v>9346</v>
      </c>
      <c r="H457" s="0" t="str">
        <f aca="false">IFERROR(VLOOKUP(C457,Arkusz3!$P$2:$AA$5000,12,0),"")</f>
        <v>Brutto</v>
      </c>
      <c r="I457" s="0" t="n">
        <f aca="false">IFERROR(VLOOKUP(C457,Arkusz3!$P$2:$AB$5000,13,0),"")</f>
        <v>0</v>
      </c>
    </row>
    <row r="458" customFormat="false" ht="13.8" hidden="false" customHeight="false" outlineLevel="0" collapsed="false">
      <c r="A458" s="4" t="n">
        <v>45820.0833333333</v>
      </c>
      <c r="B458" s="0" t="s">
        <v>9350</v>
      </c>
      <c r="C458" s="0" t="s">
        <v>9353</v>
      </c>
      <c r="D458" s="0" t="s">
        <v>9354</v>
      </c>
      <c r="F458" s="0" t="s">
        <v>9352</v>
      </c>
      <c r="G458" s="0" t="s">
        <v>9355</v>
      </c>
      <c r="H458" s="0" t="n">
        <f aca="false">IFERROR(VLOOKUP(C458,Arkusz3!$P$2:$AA$5000,12,0),"")</f>
        <v>0</v>
      </c>
      <c r="I458" s="0" t="n">
        <f aca="false">IFERROR(VLOOKUP(C458,Arkusz3!$P$2:$AB$5000,13,0),"")</f>
        <v>0</v>
      </c>
    </row>
    <row r="459" customFormat="false" ht="13.8" hidden="false" customHeight="false" outlineLevel="0" collapsed="false">
      <c r="B459" s="0" t="s">
        <v>9361</v>
      </c>
      <c r="C459" s="0" t="s">
        <v>9364</v>
      </c>
      <c r="D459" s="0" t="s">
        <v>9365</v>
      </c>
      <c r="F459" s="0" t="s">
        <v>9363</v>
      </c>
      <c r="G459" s="0" t="s">
        <v>9366</v>
      </c>
      <c r="H459" s="0" t="str">
        <f aca="false">IFERROR(VLOOKUP(C459,Arkusz3!$P$2:$AA$5000,12,0),"")</f>
        <v>Brutto</v>
      </c>
      <c r="I459" s="0" t="str">
        <f aca="false">IFERROR(VLOOKUP(C459,Arkusz3!$P$2:$AB$5000,13,0),"")</f>
        <v>PLN</v>
      </c>
    </row>
    <row r="460" customFormat="false" ht="13.8" hidden="false" customHeight="false" outlineLevel="0" collapsed="false">
      <c r="B460" s="0" t="s">
        <v>9392</v>
      </c>
      <c r="C460" s="0" t="s">
        <v>9394</v>
      </c>
      <c r="D460" s="0" t="s">
        <v>9395</v>
      </c>
      <c r="F460" s="0" t="s">
        <v>9393</v>
      </c>
      <c r="G460" s="0" t="s">
        <v>9396</v>
      </c>
      <c r="H460" s="0" t="str">
        <f aca="false">IFERROR(VLOOKUP(C460,Arkusz3!$P$2:$AA$5000,12,0),"")</f>
        <v>Brutto</v>
      </c>
      <c r="I460" s="0" t="str">
        <f aca="false">IFERROR(VLOOKUP(C460,Arkusz3!$P$2:$AB$5000,13,0),"")</f>
        <v>PLN</v>
      </c>
    </row>
    <row r="461" customFormat="false" ht="13.8" hidden="false" customHeight="false" outlineLevel="0" collapsed="false">
      <c r="B461" s="0" t="s">
        <v>9406</v>
      </c>
      <c r="C461" s="0" t="s">
        <v>9409</v>
      </c>
      <c r="D461" s="0" t="s">
        <v>9410</v>
      </c>
      <c r="F461" s="0" t="s">
        <v>9408</v>
      </c>
      <c r="G461" s="0" t="s">
        <v>9411</v>
      </c>
      <c r="H461" s="0" t="str">
        <f aca="false">IFERROR(VLOOKUP(C461,Arkusz3!$P$2:$AA$5000,12,0),"")</f>
        <v>Brutto</v>
      </c>
      <c r="I461" s="0" t="str">
        <f aca="false">IFERROR(VLOOKUP(C461,Arkusz3!$P$2:$AB$5000,13,0),"")</f>
        <v>PLN</v>
      </c>
    </row>
    <row r="462" customFormat="false" ht="13.8" hidden="false" customHeight="false" outlineLevel="0" collapsed="false">
      <c r="B462" s="0" t="s">
        <v>9429</v>
      </c>
      <c r="C462" s="0" t="s">
        <v>9431</v>
      </c>
      <c r="D462" s="0" t="s">
        <v>9432</v>
      </c>
      <c r="F462" s="0" t="s">
        <v>7555</v>
      </c>
      <c r="G462" s="0" t="s">
        <v>9433</v>
      </c>
      <c r="H462" s="0" t="str">
        <f aca="false">IFERROR(VLOOKUP(C462,Arkusz3!$P$2:$AA$5000,12,0),"")</f>
        <v>Brutto</v>
      </c>
      <c r="I462" s="0" t="str">
        <f aca="false">IFERROR(VLOOKUP(C462,Arkusz3!$P$2:$AB$5000,13,0),"")</f>
        <v>PLN</v>
      </c>
    </row>
    <row r="463" customFormat="false" ht="13.8" hidden="false" customHeight="false" outlineLevel="0" collapsed="false">
      <c r="B463" s="0" t="s">
        <v>9438</v>
      </c>
      <c r="C463" s="0" t="s">
        <v>9441</v>
      </c>
      <c r="D463" s="0" t="s">
        <v>9442</v>
      </c>
      <c r="F463" s="0" t="s">
        <v>9440</v>
      </c>
      <c r="G463" s="0" t="s">
        <v>9443</v>
      </c>
      <c r="H463" s="0" t="str">
        <f aca="false">IFERROR(VLOOKUP(C463,Arkusz3!$P$2:$AA$5000,12,0),"")</f>
        <v>Brutto</v>
      </c>
      <c r="I463" s="0" t="n">
        <f aca="false">IFERROR(VLOOKUP(C463,Arkusz3!$P$2:$AB$5000,13,0),"")</f>
        <v>0</v>
      </c>
    </row>
    <row r="464" customFormat="false" ht="13.8" hidden="false" customHeight="false" outlineLevel="0" collapsed="false">
      <c r="B464" s="0" t="s">
        <v>9454</v>
      </c>
      <c r="C464" s="0" t="s">
        <v>9457</v>
      </c>
      <c r="D464" s="0" t="s">
        <v>9458</v>
      </c>
      <c r="F464" s="0" t="s">
        <v>9456</v>
      </c>
      <c r="G464" s="0" t="s">
        <v>9459</v>
      </c>
      <c r="H464" s="0" t="str">
        <f aca="false">IFERROR(VLOOKUP(C464,Arkusz3!$P$2:$AA$5000,12,0),"")</f>
        <v>Brutto</v>
      </c>
      <c r="I464" s="0" t="str">
        <f aca="false">IFERROR(VLOOKUP(C464,Arkusz3!$P$2:$AB$5000,13,0),"")</f>
        <v>PLN</v>
      </c>
    </row>
    <row r="465" customFormat="false" ht="13.8" hidden="false" customHeight="false" outlineLevel="0" collapsed="false">
      <c r="A465" s="4" t="n">
        <v>45747.0833333333</v>
      </c>
      <c r="B465" s="0" t="s">
        <v>9470</v>
      </c>
      <c r="C465" s="0" t="s">
        <v>9473</v>
      </c>
      <c r="D465" s="0" t="s">
        <v>9474</v>
      </c>
      <c r="F465" s="0" t="s">
        <v>9472</v>
      </c>
      <c r="G465" s="0" t="s">
        <v>9475</v>
      </c>
      <c r="H465" s="0" t="str">
        <f aca="false">IFERROR(VLOOKUP(C465,Arkusz3!$P$2:$AA$5000,12,0),"")</f>
        <v>Brutto</v>
      </c>
      <c r="I465" s="0" t="str">
        <f aca="false">IFERROR(VLOOKUP(C465,Arkusz3!$P$2:$AB$5000,13,0),"")</f>
        <v>PLN</v>
      </c>
    </row>
    <row r="466" customFormat="false" ht="13.8" hidden="false" customHeight="false" outlineLevel="0" collapsed="false">
      <c r="B466" s="0" t="s">
        <v>9480</v>
      </c>
      <c r="C466" s="0" t="s">
        <v>9483</v>
      </c>
      <c r="D466" s="0" t="s">
        <v>9484</v>
      </c>
      <c r="F466" s="0" t="s">
        <v>9482</v>
      </c>
      <c r="G466" s="0" t="s">
        <v>9485</v>
      </c>
      <c r="H466" s="0" t="str">
        <f aca="false">IFERROR(VLOOKUP(C466,Arkusz3!$P$2:$AA$5000,12,0),"")</f>
        <v>Brutto</v>
      </c>
      <c r="I466" s="0" t="str">
        <f aca="false">IFERROR(VLOOKUP(C466,Arkusz3!$P$2:$AB$5000,13,0),"")</f>
        <v>PLN</v>
      </c>
    </row>
    <row r="467" customFormat="false" ht="13.8" hidden="false" customHeight="false" outlineLevel="0" collapsed="false">
      <c r="B467" s="0" t="s">
        <v>9489</v>
      </c>
      <c r="C467" s="0" t="s">
        <v>9492</v>
      </c>
      <c r="D467" s="0" t="s">
        <v>9493</v>
      </c>
      <c r="F467" s="0" t="s">
        <v>9491</v>
      </c>
      <c r="G467" s="0" t="s">
        <v>9494</v>
      </c>
      <c r="H467" s="0" t="str">
        <f aca="false">IFERROR(VLOOKUP(C467,Arkusz3!$P$2:$AA$5000,12,0),"")</f>
        <v>Brutto</v>
      </c>
      <c r="I467" s="0" t="str">
        <f aca="false">IFERROR(VLOOKUP(C467,Arkusz3!$P$2:$AB$5000,13,0),"")</f>
        <v>PLN</v>
      </c>
    </row>
    <row r="468" customFormat="false" ht="13.8" hidden="false" customHeight="false" outlineLevel="0" collapsed="false">
      <c r="A468" s="4" t="n">
        <v>45745.125</v>
      </c>
      <c r="B468" s="0" t="s">
        <v>9506</v>
      </c>
      <c r="C468" s="0" t="s">
        <v>9509</v>
      </c>
      <c r="D468" s="0" t="s">
        <v>9510</v>
      </c>
      <c r="F468" s="0" t="s">
        <v>9508</v>
      </c>
      <c r="G468" s="0" t="s">
        <v>9511</v>
      </c>
      <c r="H468" s="0" t="str">
        <f aca="false">IFERROR(VLOOKUP(C468,Arkusz3!$P$2:$AA$5000,12,0),"")</f>
        <v>Brutto</v>
      </c>
      <c r="I468" s="0" t="str">
        <f aca="false">IFERROR(VLOOKUP(C468,Arkusz3!$P$2:$AB$5000,13,0),"")</f>
        <v>PLN</v>
      </c>
    </row>
    <row r="469" customFormat="false" ht="13.8" hidden="false" customHeight="false" outlineLevel="0" collapsed="false">
      <c r="B469" s="0" t="s">
        <v>9516</v>
      </c>
      <c r="C469" s="0" t="s">
        <v>9519</v>
      </c>
      <c r="D469" s="0" t="s">
        <v>9520</v>
      </c>
      <c r="F469" s="0" t="s">
        <v>9518</v>
      </c>
      <c r="G469" s="0" t="s">
        <v>9521</v>
      </c>
      <c r="H469" s="0" t="str">
        <f aca="false">IFERROR(VLOOKUP(C469,Arkusz3!$P$2:$AA$5000,12,0),"")</f>
        <v/>
      </c>
      <c r="I469" s="0" t="str">
        <f aca="false">IFERROR(VLOOKUP(C469,Arkusz3!$P$2:$AB$5000,13,0),"")</f>
        <v/>
      </c>
    </row>
    <row r="470" customFormat="false" ht="13.8" hidden="false" customHeight="false" outlineLevel="0" collapsed="false">
      <c r="B470" s="0" t="s">
        <v>9526</v>
      </c>
      <c r="C470" s="0" t="s">
        <v>9528</v>
      </c>
      <c r="D470" s="0" t="s">
        <v>9529</v>
      </c>
      <c r="F470" s="0" t="s">
        <v>9527</v>
      </c>
      <c r="G470" s="0" t="s">
        <v>9530</v>
      </c>
      <c r="H470" s="0" t="str">
        <f aca="false">IFERROR(VLOOKUP(C470,Arkusz3!$P$2:$AA$5000,12,0),"")</f>
        <v>Brutto</v>
      </c>
      <c r="I470" s="0" t="str">
        <f aca="false">IFERROR(VLOOKUP(C470,Arkusz3!$P$2:$AB$5000,13,0),"")</f>
        <v>PLN</v>
      </c>
    </row>
    <row r="471" customFormat="false" ht="13.8" hidden="false" customHeight="false" outlineLevel="0" collapsed="false">
      <c r="B471" s="0" t="s">
        <v>9533</v>
      </c>
      <c r="C471" s="0" t="s">
        <v>9536</v>
      </c>
      <c r="D471" s="0" t="s">
        <v>9537</v>
      </c>
      <c r="F471" s="0" t="s">
        <v>9535</v>
      </c>
      <c r="G471" s="0" t="s">
        <v>9538</v>
      </c>
      <c r="H471" s="0" t="str">
        <f aca="false">IFERROR(VLOOKUP(C471,Arkusz3!$P$2:$AA$5000,12,0),"")</f>
        <v>Brutto</v>
      </c>
      <c r="I471" s="0" t="str">
        <f aca="false">IFERROR(VLOOKUP(C471,Arkusz3!$P$2:$AB$5000,13,0),"")</f>
        <v>PLN</v>
      </c>
    </row>
    <row r="472" customFormat="false" ht="13.8" hidden="false" customHeight="false" outlineLevel="0" collapsed="false">
      <c r="B472" s="0" t="s">
        <v>9548</v>
      </c>
      <c r="C472" s="0" t="s">
        <v>9551</v>
      </c>
      <c r="D472" s="0" t="s">
        <v>9552</v>
      </c>
      <c r="F472" s="0" t="s">
        <v>9550</v>
      </c>
      <c r="G472" s="0" t="s">
        <v>9553</v>
      </c>
      <c r="H472" s="0" t="str">
        <f aca="false">IFERROR(VLOOKUP(C472,Arkusz3!$P$2:$AA$5000,12,0),"")</f>
        <v>Brutto</v>
      </c>
      <c r="I472" s="0" t="str">
        <f aca="false">IFERROR(VLOOKUP(C472,Arkusz3!$P$2:$AB$5000,13,0),"")</f>
        <v>PLN</v>
      </c>
    </row>
    <row r="473" customFormat="false" ht="13.8" hidden="false" customHeight="false" outlineLevel="0" collapsed="false">
      <c r="A473" s="4" t="n">
        <v>45806.0833333333</v>
      </c>
      <c r="B473" s="0" t="s">
        <v>9558</v>
      </c>
      <c r="C473" s="0" t="s">
        <v>9561</v>
      </c>
      <c r="D473" s="0" t="s">
        <v>9562</v>
      </c>
      <c r="F473" s="0" t="s">
        <v>9560</v>
      </c>
      <c r="G473" s="0" t="s">
        <v>9563</v>
      </c>
      <c r="H473" s="0" t="str">
        <f aca="false">IFERROR(VLOOKUP(C473,Arkusz3!$P$2:$AA$5000,12,0),"")</f>
        <v>Brutto</v>
      </c>
      <c r="I473" s="0" t="n">
        <f aca="false">IFERROR(VLOOKUP(C473,Arkusz3!$P$2:$AB$5000,13,0),"")</f>
        <v>0</v>
      </c>
    </row>
    <row r="474" customFormat="false" ht="13.8" hidden="false" customHeight="false" outlineLevel="0" collapsed="false">
      <c r="B474" s="0" t="s">
        <v>9569</v>
      </c>
      <c r="C474" s="0" t="s">
        <v>9572</v>
      </c>
      <c r="D474" s="0" t="s">
        <v>9573</v>
      </c>
      <c r="F474" s="0" t="s">
        <v>9571</v>
      </c>
      <c r="G474" s="0" t="s">
        <v>9574</v>
      </c>
      <c r="H474" s="0" t="str">
        <f aca="false">IFERROR(VLOOKUP(C474,Arkusz3!$P$2:$AA$5000,12,0),"")</f>
        <v>Brutto</v>
      </c>
      <c r="I474" s="0" t="str">
        <f aca="false">IFERROR(VLOOKUP(C474,Arkusz3!$P$2:$AB$5000,13,0),"")</f>
        <v>PLN</v>
      </c>
    </row>
    <row r="475" customFormat="false" ht="13.8" hidden="false" customHeight="false" outlineLevel="0" collapsed="false">
      <c r="A475" s="4" t="n">
        <v>45755.0833333333</v>
      </c>
      <c r="B475" s="0" t="s">
        <v>9591</v>
      </c>
      <c r="C475" s="0" t="s">
        <v>9594</v>
      </c>
      <c r="D475" s="0" t="s">
        <v>9595</v>
      </c>
      <c r="F475" s="0" t="s">
        <v>9593</v>
      </c>
      <c r="G475" s="0" t="s">
        <v>9596</v>
      </c>
      <c r="H475" s="0" t="str">
        <f aca="false">IFERROR(VLOOKUP(C475,Arkusz3!$P$2:$AA$5000,12,0),"")</f>
        <v>Brutto</v>
      </c>
      <c r="I475" s="0" t="str">
        <f aca="false">IFERROR(VLOOKUP(C475,Arkusz3!$P$2:$AB$5000,13,0),"")</f>
        <v>PLN</v>
      </c>
    </row>
    <row r="476" customFormat="false" ht="13.8" hidden="false" customHeight="false" outlineLevel="0" collapsed="false">
      <c r="B476" s="0" t="s">
        <v>9602</v>
      </c>
      <c r="C476" s="0" t="s">
        <v>9605</v>
      </c>
      <c r="D476" s="0" t="s">
        <v>9606</v>
      </c>
      <c r="F476" s="0" t="s">
        <v>9604</v>
      </c>
      <c r="G476" s="0" t="s">
        <v>9607</v>
      </c>
      <c r="H476" s="0" t="str">
        <f aca="false">IFERROR(VLOOKUP(C476,Arkusz3!$P$2:$AA$5000,12,0),"")</f>
        <v>Brutto</v>
      </c>
      <c r="I476" s="0" t="str">
        <f aca="false">IFERROR(VLOOKUP(C476,Arkusz3!$P$2:$AB$5000,13,0),"")</f>
        <v>PLN</v>
      </c>
    </row>
    <row r="477" customFormat="false" ht="13.8" hidden="false" customHeight="false" outlineLevel="0" collapsed="false">
      <c r="B477" s="0" t="s">
        <v>9617</v>
      </c>
      <c r="C477" s="0" t="s">
        <v>9619</v>
      </c>
      <c r="D477" s="0" t="s">
        <v>9620</v>
      </c>
      <c r="F477" s="0" t="s">
        <v>9618</v>
      </c>
      <c r="G477" s="0" t="s">
        <v>9621</v>
      </c>
      <c r="H477" s="0" t="str">
        <f aca="false">IFERROR(VLOOKUP(C477,Arkusz3!$P$2:$AA$5000,12,0),"")</f>
        <v>Netto</v>
      </c>
      <c r="I477" s="0" t="str">
        <f aca="false">IFERROR(VLOOKUP(C477,Arkusz3!$P$2:$AB$5000,13,0),"")</f>
        <v>PLN</v>
      </c>
    </row>
    <row r="478" customFormat="false" ht="13.8" hidden="false" customHeight="false" outlineLevel="0" collapsed="false">
      <c r="B478" s="0" t="s">
        <v>9638</v>
      </c>
      <c r="C478" s="0" t="s">
        <v>9641</v>
      </c>
      <c r="D478" s="0" t="s">
        <v>9642</v>
      </c>
      <c r="F478" s="0" t="s">
        <v>9640</v>
      </c>
      <c r="G478" s="0" t="s">
        <v>9643</v>
      </c>
      <c r="H478" s="0" t="str">
        <f aca="false">IFERROR(VLOOKUP(C478,Arkusz3!$P$2:$AA$5000,12,0),"")</f>
        <v>Brutto</v>
      </c>
      <c r="I478" s="0" t="str">
        <f aca="false">IFERROR(VLOOKUP(C478,Arkusz3!$P$2:$AB$5000,13,0),"")</f>
        <v>PLN</v>
      </c>
    </row>
    <row r="479" customFormat="false" ht="13.8" hidden="false" customHeight="false" outlineLevel="0" collapsed="false">
      <c r="B479" s="0" t="s">
        <v>9648</v>
      </c>
      <c r="C479" s="0" t="s">
        <v>9651</v>
      </c>
      <c r="D479" s="0" t="s">
        <v>9652</v>
      </c>
      <c r="F479" s="0" t="s">
        <v>9650</v>
      </c>
      <c r="G479" s="0" t="s">
        <v>9653</v>
      </c>
      <c r="H479" s="0" t="str">
        <f aca="false">IFERROR(VLOOKUP(C479,Arkusz3!$P$2:$AA$5000,12,0),"")</f>
        <v>Brutto</v>
      </c>
      <c r="I479" s="0" t="str">
        <f aca="false">IFERROR(VLOOKUP(C479,Arkusz3!$P$2:$AB$5000,13,0),"")</f>
        <v>PLN</v>
      </c>
    </row>
    <row r="480" customFormat="false" ht="13.8" hidden="false" customHeight="false" outlineLevel="0" collapsed="false">
      <c r="B480" s="0" t="s">
        <v>9658</v>
      </c>
      <c r="C480" s="0" t="s">
        <v>9661</v>
      </c>
      <c r="D480" s="0" t="s">
        <v>9662</v>
      </c>
      <c r="F480" s="0" t="s">
        <v>9660</v>
      </c>
      <c r="G480" s="0" t="s">
        <v>9663</v>
      </c>
      <c r="H480" s="0" t="str">
        <f aca="false">IFERROR(VLOOKUP(C480,Arkusz3!$P$2:$AA$5000,12,0),"")</f>
        <v>Brutto</v>
      </c>
      <c r="I480" s="0" t="str">
        <f aca="false">IFERROR(VLOOKUP(C480,Arkusz3!$P$2:$AB$5000,13,0),"")</f>
        <v>PLN</v>
      </c>
    </row>
    <row r="481" customFormat="false" ht="13.8" hidden="false" customHeight="false" outlineLevel="0" collapsed="false">
      <c r="B481" s="0" t="s">
        <v>9665</v>
      </c>
      <c r="C481" s="0" t="s">
        <v>9668</v>
      </c>
      <c r="D481" s="0" t="s">
        <v>9669</v>
      </c>
      <c r="F481" s="0" t="s">
        <v>9667</v>
      </c>
      <c r="G481" s="0" t="s">
        <v>9670</v>
      </c>
      <c r="H481" s="0" t="str">
        <f aca="false">IFERROR(VLOOKUP(C481,Arkusz3!$P$2:$AA$5000,12,0),"")</f>
        <v>Brutto</v>
      </c>
      <c r="I481" s="0" t="str">
        <f aca="false">IFERROR(VLOOKUP(C481,Arkusz3!$P$2:$AB$5000,13,0),"")</f>
        <v>PLN</v>
      </c>
    </row>
    <row r="482" customFormat="false" ht="13.8" hidden="false" customHeight="false" outlineLevel="0" collapsed="false">
      <c r="A482" s="4" t="n">
        <v>45748.0833333333</v>
      </c>
      <c r="B482" s="0" t="s">
        <v>9675</v>
      </c>
      <c r="C482" s="0" t="s">
        <v>9678</v>
      </c>
      <c r="D482" s="0" t="s">
        <v>9679</v>
      </c>
      <c r="F482" s="0" t="s">
        <v>9677</v>
      </c>
      <c r="G482" s="0" t="s">
        <v>9680</v>
      </c>
      <c r="H482" s="0" t="str">
        <f aca="false">IFERROR(VLOOKUP(C482,Arkusz3!$P$2:$AA$5000,12,0),"")</f>
        <v>Brutto</v>
      </c>
      <c r="I482" s="0" t="str">
        <f aca="false">IFERROR(VLOOKUP(C482,Arkusz3!$P$2:$AB$5000,13,0),"")</f>
        <v>PLN</v>
      </c>
    </row>
    <row r="483" customFormat="false" ht="13.8" hidden="false" customHeight="false" outlineLevel="0" collapsed="false">
      <c r="A483" s="4" t="n">
        <v>45782.0833333333</v>
      </c>
      <c r="B483" s="0" t="s">
        <v>9684</v>
      </c>
      <c r="C483" s="0" t="s">
        <v>9687</v>
      </c>
      <c r="D483" s="0" t="s">
        <v>9688</v>
      </c>
      <c r="F483" s="0" t="s">
        <v>9686</v>
      </c>
      <c r="G483" s="0" t="s">
        <v>9689</v>
      </c>
      <c r="H483" s="0" t="str">
        <f aca="false">IFERROR(VLOOKUP(C483,Arkusz3!$P$2:$AA$5000,12,0),"")</f>
        <v>Brutto</v>
      </c>
      <c r="I483" s="0" t="str">
        <f aca="false">IFERROR(VLOOKUP(C483,Arkusz3!$P$2:$AB$5000,13,0),"")</f>
        <v>PLN</v>
      </c>
    </row>
    <row r="484" customFormat="false" ht="13.8" hidden="false" customHeight="false" outlineLevel="0" collapsed="false">
      <c r="A484" s="4" t="n">
        <v>45817.0833333333</v>
      </c>
      <c r="B484" s="0" t="s">
        <v>9694</v>
      </c>
      <c r="C484" s="0" t="s">
        <v>9697</v>
      </c>
      <c r="D484" s="0" t="s">
        <v>9698</v>
      </c>
      <c r="F484" s="0" t="s">
        <v>9696</v>
      </c>
      <c r="G484" s="0" t="s">
        <v>9699</v>
      </c>
      <c r="H484" s="0" t="str">
        <f aca="false">IFERROR(VLOOKUP(C484,Arkusz3!$P$2:$AA$5000,12,0),"")</f>
        <v>Brutto</v>
      </c>
      <c r="I484" s="0" t="str">
        <f aca="false">IFERROR(VLOOKUP(C484,Arkusz3!$P$2:$AB$5000,13,0),"")</f>
        <v>PLN</v>
      </c>
    </row>
    <row r="485" customFormat="false" ht="13.8" hidden="false" customHeight="false" outlineLevel="0" collapsed="false">
      <c r="B485" s="0" t="s">
        <v>9702</v>
      </c>
      <c r="C485" s="0" t="s">
        <v>9704</v>
      </c>
      <c r="D485" s="0" t="s">
        <v>9705</v>
      </c>
      <c r="F485" s="0" t="s">
        <v>9703</v>
      </c>
      <c r="G485" s="0" t="s">
        <v>9706</v>
      </c>
      <c r="H485" s="0" t="str">
        <f aca="false">IFERROR(VLOOKUP(C485,Arkusz3!$P$2:$AA$5000,12,0),"")</f>
        <v>Brutto</v>
      </c>
      <c r="I485" s="0" t="str">
        <f aca="false">IFERROR(VLOOKUP(C485,Arkusz3!$P$2:$AB$5000,13,0),"")</f>
        <v>EURO</v>
      </c>
    </row>
    <row r="486" customFormat="false" ht="13.8" hidden="false" customHeight="false" outlineLevel="0" collapsed="false">
      <c r="B486" s="0" t="s">
        <v>9711</v>
      </c>
      <c r="C486" s="0" t="s">
        <v>9714</v>
      </c>
      <c r="D486" s="0" t="s">
        <v>9715</v>
      </c>
      <c r="F486" s="0" t="s">
        <v>9713</v>
      </c>
      <c r="G486" s="0" t="s">
        <v>9716</v>
      </c>
      <c r="H486" s="0" t="str">
        <f aca="false">IFERROR(VLOOKUP(C486,Arkusz3!$P$2:$AA$5000,12,0),"")</f>
        <v>Netto i Brutto</v>
      </c>
      <c r="I486" s="0" t="str">
        <f aca="false">IFERROR(VLOOKUP(C486,Arkusz3!$P$2:$AB$5000,13,0),"")</f>
        <v>PLN</v>
      </c>
    </row>
    <row r="487" customFormat="false" ht="13.8" hidden="false" customHeight="false" outlineLevel="0" collapsed="false">
      <c r="B487" s="0" t="s">
        <v>9719</v>
      </c>
      <c r="C487" s="0" t="s">
        <v>9722</v>
      </c>
      <c r="D487" s="0" t="s">
        <v>9723</v>
      </c>
      <c r="F487" s="0" t="s">
        <v>9721</v>
      </c>
      <c r="G487" s="0" t="s">
        <v>9724</v>
      </c>
      <c r="H487" s="0" t="str">
        <f aca="false">IFERROR(VLOOKUP(C487,Arkusz3!$P$2:$AA$5000,12,0),"")</f>
        <v>Brutto</v>
      </c>
      <c r="I487" s="0" t="str">
        <f aca="false">IFERROR(VLOOKUP(C487,Arkusz3!$P$2:$AB$5000,13,0),"")</f>
        <v>PLN</v>
      </c>
    </row>
    <row r="488" customFormat="false" ht="13.8" hidden="false" customHeight="false" outlineLevel="0" collapsed="false">
      <c r="A488" s="4" t="n">
        <v>45769.0833333333</v>
      </c>
      <c r="B488" s="0" t="s">
        <v>9728</v>
      </c>
      <c r="C488" s="0" t="s">
        <v>9731</v>
      </c>
      <c r="D488" s="0" t="s">
        <v>9732</v>
      </c>
      <c r="F488" s="0" t="s">
        <v>9730</v>
      </c>
      <c r="G488" s="0" t="s">
        <v>9733</v>
      </c>
      <c r="H488" s="0" t="str">
        <f aca="false">IFERROR(VLOOKUP(C488,Arkusz3!$P$2:$AA$5000,12,0),"")</f>
        <v>Brutto</v>
      </c>
      <c r="I488" s="0" t="str">
        <f aca="false">IFERROR(VLOOKUP(C488,Arkusz3!$P$2:$AB$5000,13,0),"")</f>
        <v>PLN</v>
      </c>
    </row>
    <row r="489" customFormat="false" ht="13.8" hidden="false" customHeight="false" outlineLevel="0" collapsed="false">
      <c r="A489" s="4" t="n">
        <v>45761.0833333333</v>
      </c>
      <c r="B489" s="0" t="s">
        <v>9736</v>
      </c>
      <c r="C489" s="0" t="s">
        <v>9738</v>
      </c>
      <c r="D489" s="0" t="s">
        <v>9739</v>
      </c>
      <c r="F489" s="0" t="s">
        <v>9737</v>
      </c>
      <c r="G489" s="0" t="s">
        <v>9740</v>
      </c>
      <c r="H489" s="0" t="str">
        <f aca="false">IFERROR(VLOOKUP(C489,Arkusz3!$P$2:$AA$5000,12,0),"")</f>
        <v>Brutto</v>
      </c>
      <c r="I489" s="0" t="str">
        <f aca="false">IFERROR(VLOOKUP(C489,Arkusz3!$P$2:$AB$5000,13,0),"")</f>
        <v>PLN</v>
      </c>
    </row>
    <row r="490" customFormat="false" ht="13.8" hidden="false" customHeight="false" outlineLevel="0" collapsed="false">
      <c r="B490" s="0" t="s">
        <v>9745</v>
      </c>
      <c r="C490" s="0" t="s">
        <v>9748</v>
      </c>
      <c r="D490" s="0" t="s">
        <v>9749</v>
      </c>
      <c r="F490" s="0" t="s">
        <v>9747</v>
      </c>
      <c r="G490" s="0" t="s">
        <v>9750</v>
      </c>
      <c r="H490" s="0" t="str">
        <f aca="false">IFERROR(VLOOKUP(C490,Arkusz3!$P$2:$AA$5000,12,0),"")</f>
        <v>Brutto</v>
      </c>
      <c r="I490" s="0" t="str">
        <f aca="false">IFERROR(VLOOKUP(C490,Arkusz3!$P$2:$AB$5000,13,0),"")</f>
        <v>PLN</v>
      </c>
    </row>
    <row r="491" customFormat="false" ht="13.8" hidden="false" customHeight="false" outlineLevel="0" collapsed="false">
      <c r="B491" s="0" t="s">
        <v>9754</v>
      </c>
      <c r="C491" s="0" t="s">
        <v>9757</v>
      </c>
      <c r="D491" s="0" t="s">
        <v>9758</v>
      </c>
      <c r="F491" s="0" t="s">
        <v>9756</v>
      </c>
      <c r="G491" s="0" t="s">
        <v>9759</v>
      </c>
      <c r="H491" s="0" t="str">
        <f aca="false">IFERROR(VLOOKUP(C491,Arkusz3!$P$2:$AA$5000,12,0),"")</f>
        <v>Brutto</v>
      </c>
      <c r="I491" s="0" t="str">
        <f aca="false">IFERROR(VLOOKUP(C491,Arkusz3!$P$2:$AB$5000,13,0),"")</f>
        <v>PLN</v>
      </c>
    </row>
    <row r="492" customFormat="false" ht="13.8" hidden="false" customHeight="false" outlineLevel="0" collapsed="false">
      <c r="B492" s="0" t="s">
        <v>9775</v>
      </c>
      <c r="C492" s="0" t="s">
        <v>9778</v>
      </c>
      <c r="D492" s="0" t="s">
        <v>9779</v>
      </c>
      <c r="F492" s="0" t="s">
        <v>9777</v>
      </c>
      <c r="G492" s="0" t="s">
        <v>9780</v>
      </c>
      <c r="H492" s="0" t="str">
        <f aca="false">IFERROR(VLOOKUP(C492,Arkusz3!$P$2:$AA$5000,12,0),"")</f>
        <v>Brutto</v>
      </c>
      <c r="I492" s="0" t="str">
        <f aca="false">IFERROR(VLOOKUP(C492,Arkusz3!$P$2:$AB$5000,13,0),"")</f>
        <v>PLN</v>
      </c>
    </row>
    <row r="493" customFormat="false" ht="13.8" hidden="false" customHeight="false" outlineLevel="0" collapsed="false">
      <c r="B493" s="0" t="s">
        <v>9782</v>
      </c>
      <c r="C493" s="0" t="s">
        <v>9785</v>
      </c>
      <c r="D493" s="0" t="s">
        <v>9786</v>
      </c>
      <c r="F493" s="0" t="s">
        <v>9784</v>
      </c>
      <c r="G493" s="0" t="s">
        <v>9787</v>
      </c>
      <c r="H493" s="0" t="n">
        <f aca="false">IFERROR(VLOOKUP(C493,Arkusz3!$P$2:$AA$5000,12,0),"")</f>
        <v>0</v>
      </c>
      <c r="I493" s="0" t="str">
        <f aca="false">IFERROR(VLOOKUP(C493,Arkusz3!$P$2:$AB$5000,13,0),"")</f>
        <v>PLN</v>
      </c>
    </row>
    <row r="494" customFormat="false" ht="13.8" hidden="false" customHeight="false" outlineLevel="0" collapsed="false">
      <c r="B494" s="0" t="s">
        <v>9790</v>
      </c>
      <c r="C494" s="0" t="s">
        <v>9792</v>
      </c>
      <c r="D494" s="0" t="s">
        <v>9793</v>
      </c>
      <c r="F494" s="0" t="s">
        <v>9791</v>
      </c>
      <c r="G494" s="0" t="s">
        <v>9794</v>
      </c>
      <c r="H494" s="0" t="str">
        <f aca="false">IFERROR(VLOOKUP(C494,Arkusz3!$P$2:$AA$5000,12,0),"")</f>
        <v/>
      </c>
      <c r="I494" s="0" t="str">
        <f aca="false">IFERROR(VLOOKUP(C494,Arkusz3!$P$2:$AB$5000,13,0),"")</f>
        <v/>
      </c>
    </row>
    <row r="495" customFormat="false" ht="13.8" hidden="false" customHeight="false" outlineLevel="0" collapsed="false">
      <c r="B495" s="0" t="s">
        <v>9799</v>
      </c>
      <c r="C495" s="0" t="s">
        <v>9802</v>
      </c>
      <c r="D495" s="0" t="s">
        <v>9803</v>
      </c>
      <c r="F495" s="0" t="s">
        <v>9801</v>
      </c>
      <c r="G495" s="0" t="s">
        <v>9804</v>
      </c>
      <c r="H495" s="0" t="str">
        <f aca="false">IFERROR(VLOOKUP(C495,Arkusz3!$P$2:$AA$5000,12,0),"")</f>
        <v>Brutto</v>
      </c>
      <c r="I495" s="0" t="str">
        <f aca="false">IFERROR(VLOOKUP(C495,Arkusz3!$P$2:$AB$5000,13,0),"")</f>
        <v>PLN</v>
      </c>
    </row>
    <row r="496" customFormat="false" ht="13.8" hidden="false" customHeight="false" outlineLevel="0" collapsed="false">
      <c r="B496" s="0" t="s">
        <v>9807</v>
      </c>
      <c r="C496" s="0" t="s">
        <v>9810</v>
      </c>
      <c r="D496" s="0" t="s">
        <v>9811</v>
      </c>
      <c r="F496" s="0" t="s">
        <v>9809</v>
      </c>
      <c r="G496" s="0" t="s">
        <v>9812</v>
      </c>
      <c r="H496" s="0" t="str">
        <f aca="false">IFERROR(VLOOKUP(C496,Arkusz3!$P$2:$AA$5000,12,0),"")</f>
        <v>Brutto</v>
      </c>
      <c r="I496" s="0" t="str">
        <f aca="false">IFERROR(VLOOKUP(C496,Arkusz3!$P$2:$AB$5000,13,0),"")</f>
        <v>PLN</v>
      </c>
    </row>
    <row r="497" customFormat="false" ht="13.8" hidden="false" customHeight="false" outlineLevel="0" collapsed="false">
      <c r="B497" s="0" t="s">
        <v>9816</v>
      </c>
      <c r="C497" s="0" t="s">
        <v>9819</v>
      </c>
      <c r="D497" s="0" t="s">
        <v>9820</v>
      </c>
      <c r="F497" s="0" t="s">
        <v>9818</v>
      </c>
      <c r="G497" s="0" t="s">
        <v>9821</v>
      </c>
      <c r="H497" s="0" t="str">
        <f aca="false">IFERROR(VLOOKUP(C497,Arkusz3!$P$2:$AA$5000,12,0),"")</f>
        <v>Brutto</v>
      </c>
      <c r="I497" s="0" t="str">
        <f aca="false">IFERROR(VLOOKUP(C497,Arkusz3!$P$2:$AB$5000,13,0),"")</f>
        <v>PLN</v>
      </c>
    </row>
    <row r="498" customFormat="false" ht="13.8" hidden="false" customHeight="false" outlineLevel="0" collapsed="false">
      <c r="B498" s="0" t="s">
        <v>9826</v>
      </c>
      <c r="C498" s="0" t="s">
        <v>9829</v>
      </c>
      <c r="D498" s="0" t="s">
        <v>9830</v>
      </c>
      <c r="F498" s="0" t="s">
        <v>9828</v>
      </c>
      <c r="G498" s="0" t="s">
        <v>9831</v>
      </c>
      <c r="H498" s="0" t="str">
        <f aca="false">IFERROR(VLOOKUP(C498,Arkusz3!$P$2:$AA$5000,12,0),"")</f>
        <v>Brutto</v>
      </c>
      <c r="I498" s="0" t="str">
        <f aca="false">IFERROR(VLOOKUP(C498,Arkusz3!$P$2:$AB$5000,13,0),"")</f>
        <v>PLN</v>
      </c>
    </row>
    <row r="499" customFormat="false" ht="13.8" hidden="false" customHeight="false" outlineLevel="0" collapsed="false">
      <c r="B499" s="0" t="s">
        <v>9836</v>
      </c>
      <c r="C499" s="0" t="s">
        <v>9839</v>
      </c>
      <c r="D499" s="0" t="s">
        <v>9840</v>
      </c>
      <c r="F499" s="0" t="s">
        <v>9838</v>
      </c>
      <c r="G499" s="0" t="s">
        <v>9841</v>
      </c>
      <c r="H499" s="0" t="str">
        <f aca="false">IFERROR(VLOOKUP(C499,Arkusz3!$P$2:$AA$5000,12,0),"")</f>
        <v>Brutto</v>
      </c>
      <c r="I499" s="0" t="str">
        <f aca="false">IFERROR(VLOOKUP(C499,Arkusz3!$P$2:$AB$5000,13,0),"")</f>
        <v>PLN</v>
      </c>
    </row>
    <row r="500" customFormat="false" ht="13.8" hidden="false" customHeight="false" outlineLevel="0" collapsed="false">
      <c r="B500" s="0" t="s">
        <v>9846</v>
      </c>
      <c r="C500" s="0" t="s">
        <v>9849</v>
      </c>
      <c r="D500" s="0" t="s">
        <v>9850</v>
      </c>
      <c r="F500" s="0" t="s">
        <v>9848</v>
      </c>
      <c r="G500" s="0" t="s">
        <v>9851</v>
      </c>
      <c r="H500" s="0" t="str">
        <f aca="false">IFERROR(VLOOKUP(C500,Arkusz3!$P$2:$AA$5000,12,0),"")</f>
        <v>Netto</v>
      </c>
      <c r="I500" s="0" t="str">
        <f aca="false">IFERROR(VLOOKUP(C500,Arkusz3!$P$2:$AB$5000,13,0),"")</f>
        <v>PLN</v>
      </c>
    </row>
    <row r="501" customFormat="false" ht="13.8" hidden="false" customHeight="false" outlineLevel="0" collapsed="false">
      <c r="B501" s="0" t="s">
        <v>9865</v>
      </c>
      <c r="C501" s="0" t="s">
        <v>9868</v>
      </c>
      <c r="D501" s="0" t="s">
        <v>9869</v>
      </c>
      <c r="F501" s="0" t="s">
        <v>9867</v>
      </c>
      <c r="G501" s="0" t="s">
        <v>9870</v>
      </c>
      <c r="H501" s="0" t="str">
        <f aca="false">IFERROR(VLOOKUP(C501,Arkusz3!$P$2:$AA$5000,12,0),"")</f>
        <v>Brutto</v>
      </c>
      <c r="I501" s="0" t="str">
        <f aca="false">IFERROR(VLOOKUP(C501,Arkusz3!$P$2:$AB$5000,13,0),"")</f>
        <v>PLN</v>
      </c>
    </row>
    <row r="502" customFormat="false" ht="13.8" hidden="false" customHeight="false" outlineLevel="0" collapsed="false">
      <c r="B502" s="0" t="s">
        <v>9874</v>
      </c>
      <c r="C502" s="0" t="s">
        <v>9877</v>
      </c>
      <c r="D502" s="0" t="s">
        <v>9878</v>
      </c>
      <c r="F502" s="0" t="s">
        <v>9876</v>
      </c>
      <c r="G502" s="0" t="s">
        <v>9879</v>
      </c>
      <c r="H502" s="0" t="str">
        <f aca="false">IFERROR(VLOOKUP(C502,Arkusz3!$P$2:$AA$5000,12,0),"")</f>
        <v>Netto</v>
      </c>
      <c r="I502" s="0" t="str">
        <f aca="false">IFERROR(VLOOKUP(C502,Arkusz3!$P$2:$AB$5000,13,0),"")</f>
        <v>PLN</v>
      </c>
    </row>
    <row r="503" customFormat="false" ht="13.8" hidden="false" customHeight="false" outlineLevel="0" collapsed="false">
      <c r="A503" s="4" t="n">
        <v>45776.0833333333</v>
      </c>
      <c r="B503" s="0" t="s">
        <v>9884</v>
      </c>
      <c r="C503" s="0" t="s">
        <v>9887</v>
      </c>
      <c r="D503" s="0" t="s">
        <v>9888</v>
      </c>
      <c r="F503" s="0" t="s">
        <v>9886</v>
      </c>
      <c r="G503" s="0" t="s">
        <v>9889</v>
      </c>
      <c r="H503" s="0" t="str">
        <f aca="false">IFERROR(VLOOKUP(C503,Arkusz3!$P$2:$AA$5000,12,0),"")</f>
        <v>Brutto</v>
      </c>
      <c r="I503" s="0" t="str">
        <f aca="false">IFERROR(VLOOKUP(C503,Arkusz3!$P$2:$AB$5000,13,0),"")</f>
        <v>PLN</v>
      </c>
    </row>
    <row r="504" customFormat="false" ht="13.8" hidden="false" customHeight="false" outlineLevel="0" collapsed="false">
      <c r="B504" s="0" t="s">
        <v>9894</v>
      </c>
      <c r="C504" s="0" t="s">
        <v>9897</v>
      </c>
      <c r="D504" s="0" t="s">
        <v>9898</v>
      </c>
      <c r="F504" s="0" t="s">
        <v>9896</v>
      </c>
      <c r="G504" s="0" t="s">
        <v>9899</v>
      </c>
      <c r="H504" s="0" t="str">
        <f aca="false">IFERROR(VLOOKUP(C504,Arkusz3!$P$2:$AA$5000,12,0),"")</f>
        <v>Brutto</v>
      </c>
      <c r="I504" s="0" t="str">
        <f aca="false">IFERROR(VLOOKUP(C504,Arkusz3!$P$2:$AB$5000,13,0),"")</f>
        <v>PLN</v>
      </c>
    </row>
    <row r="505" customFormat="false" ht="13.8" hidden="false" customHeight="false" outlineLevel="0" collapsed="false">
      <c r="A505" s="4" t="n">
        <v>45786.0833333333</v>
      </c>
      <c r="B505" s="0" t="s">
        <v>9905</v>
      </c>
      <c r="C505" s="0" t="s">
        <v>9907</v>
      </c>
      <c r="D505" s="0" t="s">
        <v>9908</v>
      </c>
      <c r="F505" s="0" t="s">
        <v>9906</v>
      </c>
      <c r="G505" s="0" t="s">
        <v>9909</v>
      </c>
      <c r="H505" s="0" t="str">
        <f aca="false">IFERROR(VLOOKUP(C505,Arkusz3!$P$2:$AA$5000,12,0),"")</f>
        <v>Brutto</v>
      </c>
      <c r="I505" s="0" t="str">
        <f aca="false">IFERROR(VLOOKUP(C505,Arkusz3!$P$2:$AB$5000,13,0),"")</f>
        <v>PLN</v>
      </c>
    </row>
    <row r="506" customFormat="false" ht="13.8" hidden="false" customHeight="false" outlineLevel="0" collapsed="false">
      <c r="B506" s="0" t="s">
        <v>9912</v>
      </c>
      <c r="C506" s="0" t="s">
        <v>9915</v>
      </c>
      <c r="D506" s="0" t="s">
        <v>9916</v>
      </c>
      <c r="F506" s="0" t="s">
        <v>9914</v>
      </c>
      <c r="G506" s="0" t="s">
        <v>9917</v>
      </c>
      <c r="H506" s="0" t="str">
        <f aca="false">IFERROR(VLOOKUP(C506,Arkusz3!$P$2:$AA$5000,12,0),"")</f>
        <v>Brutto</v>
      </c>
      <c r="I506" s="0" t="str">
        <f aca="false">IFERROR(VLOOKUP(C506,Arkusz3!$P$2:$AB$5000,13,0),"")</f>
        <v>PLN</v>
      </c>
    </row>
    <row r="507" customFormat="false" ht="13.8" hidden="false" customHeight="false" outlineLevel="0" collapsed="false">
      <c r="B507" s="0" t="s">
        <v>9938</v>
      </c>
      <c r="C507" s="0" t="s">
        <v>9941</v>
      </c>
      <c r="D507" s="0" t="s">
        <v>9942</v>
      </c>
      <c r="F507" s="0" t="s">
        <v>9940</v>
      </c>
      <c r="G507" s="0" t="s">
        <v>9943</v>
      </c>
      <c r="H507" s="0" t="str">
        <f aca="false">IFERROR(VLOOKUP(C507,Arkusz3!$P$2:$AA$5000,12,0),"")</f>
        <v/>
      </c>
      <c r="I507" s="0" t="str">
        <f aca="false">IFERROR(VLOOKUP(C507,Arkusz3!$P$2:$AB$5000,13,0),"")</f>
        <v/>
      </c>
    </row>
    <row r="508" customFormat="false" ht="13.8" hidden="false" customHeight="false" outlineLevel="0" collapsed="false">
      <c r="B508" s="0" t="s">
        <v>9947</v>
      </c>
      <c r="C508" s="0" t="s">
        <v>9949</v>
      </c>
      <c r="D508" s="0" t="s">
        <v>9950</v>
      </c>
      <c r="F508" s="0" t="s">
        <v>9948</v>
      </c>
      <c r="G508" s="0" t="s">
        <v>9951</v>
      </c>
      <c r="H508" s="0" t="str">
        <f aca="false">IFERROR(VLOOKUP(C508,Arkusz3!$P$2:$AA$5000,12,0),"")</f>
        <v/>
      </c>
      <c r="I508" s="0" t="str">
        <f aca="false">IFERROR(VLOOKUP(C508,Arkusz3!$P$2:$AB$5000,13,0),"")</f>
        <v/>
      </c>
    </row>
    <row r="509" customFormat="false" ht="13.8" hidden="false" customHeight="false" outlineLevel="0" collapsed="false">
      <c r="B509" s="0" t="s">
        <v>9954</v>
      </c>
      <c r="C509" s="0" t="s">
        <v>9956</v>
      </c>
      <c r="D509" s="0" t="s">
        <v>9957</v>
      </c>
      <c r="F509" s="0" t="s">
        <v>9955</v>
      </c>
      <c r="G509" s="0" t="s">
        <v>7089</v>
      </c>
      <c r="H509" s="0" t="str">
        <f aca="false">IFERROR(VLOOKUP(C509,Arkusz3!$P$2:$AA$5000,12,0),"")</f>
        <v>Brutto</v>
      </c>
      <c r="I509" s="0" t="str">
        <f aca="false">IFERROR(VLOOKUP(C509,Arkusz3!$P$2:$AB$5000,13,0),"")</f>
        <v>PLN</v>
      </c>
    </row>
    <row r="510" customFormat="false" ht="13.8" hidden="false" customHeight="false" outlineLevel="0" collapsed="false">
      <c r="B510" s="0" t="s">
        <v>9959</v>
      </c>
      <c r="C510" s="0" t="s">
        <v>9961</v>
      </c>
      <c r="D510" s="0" t="s">
        <v>9962</v>
      </c>
      <c r="F510" s="0" t="s">
        <v>9960</v>
      </c>
      <c r="G510" s="0" t="s">
        <v>9963</v>
      </c>
      <c r="H510" s="0" t="str">
        <f aca="false">IFERROR(VLOOKUP(C510,Arkusz3!$P$2:$AA$5000,12,0),"")</f>
        <v>Brutto</v>
      </c>
      <c r="I510" s="0" t="str">
        <f aca="false">IFERROR(VLOOKUP(C510,Arkusz3!$P$2:$AB$5000,13,0),"")</f>
        <v>PLN</v>
      </c>
    </row>
    <row r="511" customFormat="false" ht="13.8" hidden="false" customHeight="false" outlineLevel="0" collapsed="false">
      <c r="B511" s="0" t="s">
        <v>9966</v>
      </c>
      <c r="C511" s="0" t="s">
        <v>9968</v>
      </c>
      <c r="D511" s="0" t="s">
        <v>9969</v>
      </c>
      <c r="F511" s="0" t="s">
        <v>9967</v>
      </c>
      <c r="G511" s="0" t="s">
        <v>9970</v>
      </c>
      <c r="H511" s="0" t="str">
        <f aca="false">IFERROR(VLOOKUP(C511,Arkusz3!$P$2:$AA$5000,12,0),"")</f>
        <v>Brutto</v>
      </c>
      <c r="I511" s="0" t="str">
        <f aca="false">IFERROR(VLOOKUP(C511,Arkusz3!$P$2:$AB$5000,13,0),"")</f>
        <v>PLN</v>
      </c>
    </row>
    <row r="512" customFormat="false" ht="13.8" hidden="false" customHeight="false" outlineLevel="0" collapsed="false">
      <c r="B512" s="0" t="s">
        <v>9972</v>
      </c>
      <c r="C512" s="0" t="s">
        <v>9974</v>
      </c>
      <c r="D512" s="0" t="s">
        <v>9975</v>
      </c>
      <c r="F512" s="0" t="s">
        <v>9973</v>
      </c>
      <c r="G512" s="0" t="s">
        <v>9976</v>
      </c>
      <c r="H512" s="0" t="str">
        <f aca="false">IFERROR(VLOOKUP(C512,Arkusz3!$P$2:$AA$5000,12,0),"")</f>
        <v>Brutto</v>
      </c>
      <c r="I512" s="0" t="str">
        <f aca="false">IFERROR(VLOOKUP(C512,Arkusz3!$P$2:$AB$5000,13,0),"")</f>
        <v>PLN</v>
      </c>
    </row>
    <row r="513" customFormat="false" ht="13.8" hidden="false" customHeight="false" outlineLevel="0" collapsed="false">
      <c r="B513" s="0" t="s">
        <v>9978</v>
      </c>
      <c r="C513" s="0" t="s">
        <v>9981</v>
      </c>
      <c r="D513" s="0" t="s">
        <v>9982</v>
      </c>
      <c r="F513" s="0" t="s">
        <v>9980</v>
      </c>
      <c r="G513" s="0" t="s">
        <v>9983</v>
      </c>
      <c r="H513" s="0" t="str">
        <f aca="false">IFERROR(VLOOKUP(C513,Arkusz3!$P$2:$AA$5000,12,0),"")</f>
        <v>Brutto</v>
      </c>
      <c r="I513" s="0" t="str">
        <f aca="false">IFERROR(VLOOKUP(C513,Arkusz3!$P$2:$AB$5000,13,0),"")</f>
        <v>PLN</v>
      </c>
    </row>
    <row r="514" customFormat="false" ht="13.8" hidden="false" customHeight="false" outlineLevel="0" collapsed="false">
      <c r="B514" s="0" t="s">
        <v>9994</v>
      </c>
      <c r="C514" s="0" t="s">
        <v>9997</v>
      </c>
      <c r="D514" s="0" t="s">
        <v>9998</v>
      </c>
      <c r="F514" s="0" t="s">
        <v>9996</v>
      </c>
      <c r="G514" s="0" t="s">
        <v>10000</v>
      </c>
      <c r="H514" s="0" t="str">
        <f aca="false">IFERROR(VLOOKUP(C514,Arkusz3!$P$2:$AA$5000,12,0),"")</f>
        <v>Brutto</v>
      </c>
      <c r="I514" s="0" t="str">
        <f aca="false">IFERROR(VLOOKUP(C514,Arkusz3!$P$2:$AB$5000,13,0),"")</f>
        <v>PLN</v>
      </c>
    </row>
    <row r="515" customFormat="false" ht="13.8" hidden="false" customHeight="false" outlineLevel="0" collapsed="false">
      <c r="B515" s="0" t="s">
        <v>10002</v>
      </c>
      <c r="C515" s="0" t="s">
        <v>10004</v>
      </c>
      <c r="D515" s="0" t="s">
        <v>10005</v>
      </c>
      <c r="F515" s="0" t="s">
        <v>10003</v>
      </c>
      <c r="G515" s="0" t="s">
        <v>10006</v>
      </c>
      <c r="H515" s="0" t="str">
        <f aca="false">IFERROR(VLOOKUP(C515,Arkusz3!$P$2:$AA$5000,12,0),"")</f>
        <v>Netto</v>
      </c>
      <c r="I515" s="0" t="str">
        <f aca="false">IFERROR(VLOOKUP(C515,Arkusz3!$P$2:$AB$5000,13,0),"")</f>
        <v>PLN</v>
      </c>
    </row>
    <row r="516" customFormat="false" ht="13.8" hidden="false" customHeight="false" outlineLevel="0" collapsed="false">
      <c r="B516" s="0" t="s">
        <v>10015</v>
      </c>
      <c r="C516" s="0" t="s">
        <v>10018</v>
      </c>
      <c r="D516" s="0" t="s">
        <v>10019</v>
      </c>
      <c r="F516" s="0" t="s">
        <v>10017</v>
      </c>
      <c r="G516" s="0" t="s">
        <v>10020</v>
      </c>
      <c r="H516" s="0" t="str">
        <f aca="false">IFERROR(VLOOKUP(C516,Arkusz3!$P$2:$AA$5000,12,0),"")</f>
        <v>Brutto</v>
      </c>
      <c r="I516" s="0" t="str">
        <f aca="false">IFERROR(VLOOKUP(C516,Arkusz3!$P$2:$AB$5000,13,0),"")</f>
        <v>PLN</v>
      </c>
    </row>
    <row r="517" customFormat="false" ht="13.8" hidden="false" customHeight="false" outlineLevel="0" collapsed="false">
      <c r="B517" s="0" t="s">
        <v>10023</v>
      </c>
      <c r="C517" s="0" t="s">
        <v>10025</v>
      </c>
      <c r="D517" s="0" t="s">
        <v>10026</v>
      </c>
      <c r="F517" s="0" t="s">
        <v>10024</v>
      </c>
      <c r="G517" s="0" t="s">
        <v>10027</v>
      </c>
      <c r="H517" s="0" t="str">
        <f aca="false">IFERROR(VLOOKUP(C517,Arkusz3!$P$2:$AA$5000,12,0),"")</f>
        <v>Brutto</v>
      </c>
      <c r="I517" s="0" t="str">
        <f aca="false">IFERROR(VLOOKUP(C517,Arkusz3!$P$2:$AB$5000,13,0),"")</f>
        <v>PLN</v>
      </c>
    </row>
    <row r="518" customFormat="false" ht="13.8" hidden="false" customHeight="false" outlineLevel="0" collapsed="false">
      <c r="B518" s="0" t="s">
        <v>10029</v>
      </c>
      <c r="C518" s="0" t="s">
        <v>10031</v>
      </c>
      <c r="D518" s="0" t="s">
        <v>10032</v>
      </c>
      <c r="F518" s="0" t="s">
        <v>10030</v>
      </c>
      <c r="G518" s="0" t="s">
        <v>10027</v>
      </c>
      <c r="H518" s="0" t="str">
        <f aca="false">IFERROR(VLOOKUP(C518,Arkusz3!$P$2:$AA$5000,12,0),"")</f>
        <v>Brutto</v>
      </c>
      <c r="I518" s="0" t="str">
        <f aca="false">IFERROR(VLOOKUP(C518,Arkusz3!$P$2:$AB$5000,13,0),"")</f>
        <v>PLN</v>
      </c>
    </row>
    <row r="519" customFormat="false" ht="13.8" hidden="false" customHeight="false" outlineLevel="0" collapsed="false">
      <c r="B519" s="0" t="s">
        <v>10036</v>
      </c>
      <c r="C519" s="0" t="s">
        <v>10039</v>
      </c>
      <c r="D519" s="0" t="s">
        <v>10040</v>
      </c>
      <c r="F519" s="0" t="s">
        <v>10038</v>
      </c>
      <c r="G519" s="0" t="s">
        <v>10041</v>
      </c>
      <c r="H519" s="0" t="str">
        <f aca="false">IFERROR(VLOOKUP(C519,Arkusz3!$P$2:$AA$5000,12,0),"")</f>
        <v>Netto</v>
      </c>
      <c r="I519" s="0" t="str">
        <f aca="false">IFERROR(VLOOKUP(C519,Arkusz3!$P$2:$AB$5000,13,0),"")</f>
        <v>PLN</v>
      </c>
    </row>
    <row r="520" customFormat="false" ht="13.8" hidden="false" customHeight="false" outlineLevel="0" collapsed="false">
      <c r="B520" s="0" t="s">
        <v>10049</v>
      </c>
      <c r="C520" s="0" t="s">
        <v>10052</v>
      </c>
      <c r="D520" s="0" t="s">
        <v>10053</v>
      </c>
      <c r="F520" s="0" t="s">
        <v>10051</v>
      </c>
      <c r="G520" s="0" t="s">
        <v>10054</v>
      </c>
      <c r="H520" s="0" t="str">
        <f aca="false">IFERROR(VLOOKUP(C520,Arkusz3!$P$2:$AA$5000,12,0),"")</f>
        <v>Brutto</v>
      </c>
      <c r="I520" s="0" t="n">
        <f aca="false">IFERROR(VLOOKUP(C520,Arkusz3!$P$2:$AB$5000,13,0),"")</f>
        <v>0</v>
      </c>
    </row>
    <row r="521" customFormat="false" ht="13.8" hidden="false" customHeight="false" outlineLevel="0" collapsed="false">
      <c r="B521" s="0" t="s">
        <v>10056</v>
      </c>
      <c r="C521" s="0" t="s">
        <v>10058</v>
      </c>
      <c r="D521" s="0" t="s">
        <v>10059</v>
      </c>
      <c r="F521" s="0" t="s">
        <v>10057</v>
      </c>
      <c r="G521" s="0" t="s">
        <v>10027</v>
      </c>
      <c r="H521" s="0" t="n">
        <f aca="false">IFERROR(VLOOKUP(C521,Arkusz3!$P$2:$AA$5000,12,0),"")</f>
        <v>0</v>
      </c>
      <c r="I521" s="0" t="str">
        <f aca="false">IFERROR(VLOOKUP(C521,Arkusz3!$P$2:$AB$5000,13,0),"")</f>
        <v>PLN</v>
      </c>
    </row>
    <row r="522" customFormat="false" ht="13.8" hidden="false" customHeight="false" outlineLevel="0" collapsed="false">
      <c r="B522" s="0" t="s">
        <v>10061</v>
      </c>
      <c r="C522" s="0" t="s">
        <v>10064</v>
      </c>
      <c r="D522" s="0" t="s">
        <v>10065</v>
      </c>
      <c r="F522" s="0" t="s">
        <v>10063</v>
      </c>
      <c r="G522" s="0" t="s">
        <v>10027</v>
      </c>
      <c r="H522" s="0" t="str">
        <f aca="false">IFERROR(VLOOKUP(C522,Arkusz3!$P$2:$AA$5000,12,0),"")</f>
        <v>Brutto</v>
      </c>
      <c r="I522" s="0" t="str">
        <f aca="false">IFERROR(VLOOKUP(C522,Arkusz3!$P$2:$AB$5000,13,0),"")</f>
        <v>PLN</v>
      </c>
    </row>
    <row r="523" customFormat="false" ht="13.8" hidden="false" customHeight="false" outlineLevel="0" collapsed="false">
      <c r="B523" s="0" t="s">
        <v>10069</v>
      </c>
      <c r="C523" s="0" t="s">
        <v>10072</v>
      </c>
      <c r="D523" s="0" t="s">
        <v>10073</v>
      </c>
      <c r="F523" s="0" t="s">
        <v>10071</v>
      </c>
      <c r="G523" s="0" t="s">
        <v>10074</v>
      </c>
      <c r="H523" s="0" t="str">
        <f aca="false">IFERROR(VLOOKUP(C523,Arkusz3!$P$2:$AA$5000,12,0),"")</f>
        <v>Brutto</v>
      </c>
      <c r="I523" s="0" t="str">
        <f aca="false">IFERROR(VLOOKUP(C523,Arkusz3!$P$2:$AB$5000,13,0),"")</f>
        <v>PLN</v>
      </c>
    </row>
    <row r="524" customFormat="false" ht="13.8" hidden="false" customHeight="false" outlineLevel="0" collapsed="false">
      <c r="B524" s="0" t="s">
        <v>10078</v>
      </c>
      <c r="C524" s="0" t="s">
        <v>10081</v>
      </c>
      <c r="D524" s="0" t="s">
        <v>10082</v>
      </c>
      <c r="F524" s="0" t="s">
        <v>10080</v>
      </c>
      <c r="G524" s="0" t="s">
        <v>10083</v>
      </c>
      <c r="H524" s="0" t="str">
        <f aca="false">IFERROR(VLOOKUP(C524,Arkusz3!$P$2:$AA$5000,12,0),"")</f>
        <v>Brutto</v>
      </c>
      <c r="I524" s="0" t="str">
        <f aca="false">IFERROR(VLOOKUP(C524,Arkusz3!$P$2:$AB$5000,13,0),"")</f>
        <v>PLN</v>
      </c>
    </row>
    <row r="525" customFormat="false" ht="13.8" hidden="false" customHeight="false" outlineLevel="0" collapsed="false">
      <c r="B525" s="0" t="s">
        <v>10085</v>
      </c>
      <c r="C525" s="0" t="s">
        <v>10088</v>
      </c>
      <c r="D525" s="0" t="s">
        <v>10089</v>
      </c>
      <c r="F525" s="0" t="s">
        <v>10087</v>
      </c>
      <c r="G525" s="0" t="s">
        <v>10090</v>
      </c>
      <c r="H525" s="0" t="str">
        <f aca="false">IFERROR(VLOOKUP(C525,Arkusz3!$P$2:$AA$5000,12,0),"")</f>
        <v>Brutto</v>
      </c>
      <c r="I525" s="0" t="str">
        <f aca="false">IFERROR(VLOOKUP(C525,Arkusz3!$P$2:$AB$5000,13,0),"")</f>
        <v>PLN</v>
      </c>
    </row>
    <row r="526" customFormat="false" ht="13.8" hidden="false" customHeight="false" outlineLevel="0" collapsed="false">
      <c r="B526" s="0" t="s">
        <v>10094</v>
      </c>
      <c r="C526" s="0" t="s">
        <v>10096</v>
      </c>
      <c r="D526" s="0" t="s">
        <v>10097</v>
      </c>
      <c r="F526" s="0" t="s">
        <v>10095</v>
      </c>
      <c r="G526" s="0" t="s">
        <v>10098</v>
      </c>
      <c r="H526" s="0" t="str">
        <f aca="false">IFERROR(VLOOKUP(C526,Arkusz3!$P$2:$AA$5000,12,0),"")</f>
        <v>Brutto</v>
      </c>
      <c r="I526" s="0" t="str">
        <f aca="false">IFERROR(VLOOKUP(C526,Arkusz3!$P$2:$AB$5000,13,0),"")</f>
        <v>PLN</v>
      </c>
    </row>
    <row r="527" customFormat="false" ht="13.8" hidden="false" customHeight="false" outlineLevel="0" collapsed="false">
      <c r="B527" s="0" t="s">
        <v>10102</v>
      </c>
      <c r="C527" s="0" t="s">
        <v>10104</v>
      </c>
      <c r="D527" s="0" t="s">
        <v>10105</v>
      </c>
      <c r="F527" s="0" t="s">
        <v>10103</v>
      </c>
      <c r="G527" s="0" t="s">
        <v>10027</v>
      </c>
      <c r="H527" s="0" t="str">
        <f aca="false">IFERROR(VLOOKUP(C527,Arkusz3!$P$2:$AA$5000,12,0),"")</f>
        <v>Brutto</v>
      </c>
      <c r="I527" s="0" t="str">
        <f aca="false">IFERROR(VLOOKUP(C527,Arkusz3!$P$2:$AB$5000,13,0),"")</f>
        <v>PLN</v>
      </c>
    </row>
    <row r="528" customFormat="false" ht="13.8" hidden="false" customHeight="false" outlineLevel="0" collapsed="false">
      <c r="B528" s="0" t="s">
        <v>10108</v>
      </c>
      <c r="C528" s="0" t="s">
        <v>10111</v>
      </c>
      <c r="D528" s="0" t="s">
        <v>10112</v>
      </c>
      <c r="F528" s="0" t="s">
        <v>10110</v>
      </c>
      <c r="G528" s="0" t="s">
        <v>10027</v>
      </c>
      <c r="H528" s="0" t="str">
        <f aca="false">IFERROR(VLOOKUP(C528,Arkusz3!$P$2:$AA$5000,12,0),"")</f>
        <v>Brutto</v>
      </c>
      <c r="I528" s="0" t="str">
        <f aca="false">IFERROR(VLOOKUP(C528,Arkusz3!$P$2:$AB$5000,13,0),"")</f>
        <v>PLN</v>
      </c>
    </row>
    <row r="529" customFormat="false" ht="13.8" hidden="false" customHeight="false" outlineLevel="0" collapsed="false">
      <c r="B529" s="0" t="s">
        <v>10119</v>
      </c>
      <c r="C529" s="0" t="s">
        <v>10121</v>
      </c>
      <c r="D529" s="0" t="s">
        <v>10122</v>
      </c>
      <c r="F529" s="0" t="s">
        <v>10120</v>
      </c>
      <c r="G529" s="0" t="s">
        <v>10027</v>
      </c>
      <c r="H529" s="0" t="str">
        <f aca="false">IFERROR(VLOOKUP(C529,Arkusz3!$P$2:$AA$5000,12,0),"")</f>
        <v>Brutto</v>
      </c>
      <c r="I529" s="0" t="str">
        <f aca="false">IFERROR(VLOOKUP(C529,Arkusz3!$P$2:$AB$5000,13,0),"")</f>
        <v>PLN</v>
      </c>
    </row>
    <row r="530" customFormat="false" ht="13.8" hidden="false" customHeight="false" outlineLevel="0" collapsed="false">
      <c r="B530" s="0" t="s">
        <v>10124</v>
      </c>
      <c r="C530" s="0" t="s">
        <v>10126</v>
      </c>
      <c r="D530" s="0" t="s">
        <v>10127</v>
      </c>
      <c r="F530" s="0" t="s">
        <v>10125</v>
      </c>
      <c r="G530" s="0" t="s">
        <v>10027</v>
      </c>
      <c r="H530" s="0" t="str">
        <f aca="false">IFERROR(VLOOKUP(C530,Arkusz3!$P$2:$AA$5000,12,0),"")</f>
        <v>Brutto</v>
      </c>
      <c r="I530" s="0" t="str">
        <f aca="false">IFERROR(VLOOKUP(C530,Arkusz3!$P$2:$AB$5000,13,0),"")</f>
        <v>PLN</v>
      </c>
    </row>
    <row r="531" customFormat="false" ht="13.8" hidden="false" customHeight="false" outlineLevel="0" collapsed="false">
      <c r="B531" s="0" t="s">
        <v>10130</v>
      </c>
      <c r="C531" s="0" t="s">
        <v>10133</v>
      </c>
      <c r="D531" s="0" t="s">
        <v>10134</v>
      </c>
      <c r="F531" s="0" t="s">
        <v>10132</v>
      </c>
      <c r="G531" s="0" t="s">
        <v>10135</v>
      </c>
      <c r="H531" s="0" t="str">
        <f aca="false">IFERROR(VLOOKUP(C531,Arkusz3!$P$2:$AA$5000,12,0),"")</f>
        <v>Brutto</v>
      </c>
      <c r="I531" s="0" t="str">
        <f aca="false">IFERROR(VLOOKUP(C531,Arkusz3!$P$2:$AB$5000,13,0),"")</f>
        <v>PLN</v>
      </c>
    </row>
    <row r="532" customFormat="false" ht="13.8" hidden="false" customHeight="false" outlineLevel="0" collapsed="false">
      <c r="B532" s="0" t="s">
        <v>10140</v>
      </c>
      <c r="C532" s="0" t="s">
        <v>10142</v>
      </c>
      <c r="D532" s="0" t="s">
        <v>10143</v>
      </c>
      <c r="F532" s="0" t="s">
        <v>10141</v>
      </c>
      <c r="G532" s="0" t="s">
        <v>10145</v>
      </c>
      <c r="H532" s="0" t="str">
        <f aca="false">IFERROR(VLOOKUP(C532,Arkusz3!$P$2:$AA$5000,12,0),"")</f>
        <v>Brutto</v>
      </c>
      <c r="I532" s="0" t="str">
        <f aca="false">IFERROR(VLOOKUP(C532,Arkusz3!$P$2:$AB$5000,13,0),"")</f>
        <v>PLN</v>
      </c>
    </row>
    <row r="533" customFormat="false" ht="13.8" hidden="false" customHeight="false" outlineLevel="0" collapsed="false">
      <c r="A533" s="4" t="n">
        <v>45828.0833333333</v>
      </c>
      <c r="B533" s="0" t="s">
        <v>10149</v>
      </c>
      <c r="C533" s="0" t="s">
        <v>10152</v>
      </c>
      <c r="D533" s="0" t="s">
        <v>10153</v>
      </c>
      <c r="F533" s="0" t="s">
        <v>10151</v>
      </c>
      <c r="G533" s="0" t="s">
        <v>10154</v>
      </c>
      <c r="H533" s="0" t="str">
        <f aca="false">IFERROR(VLOOKUP(C533,Arkusz3!$P$2:$AA$5000,12,0),"")</f>
        <v>Brutto</v>
      </c>
      <c r="I533" s="0" t="str">
        <f aca="false">IFERROR(VLOOKUP(C533,Arkusz3!$P$2:$AB$5000,13,0),"")</f>
        <v>PLN</v>
      </c>
    </row>
    <row r="534" customFormat="false" ht="13.8" hidden="false" customHeight="false" outlineLevel="0" collapsed="false">
      <c r="A534" s="4" t="n">
        <v>45757.0833333333</v>
      </c>
      <c r="B534" s="0" t="s">
        <v>10171</v>
      </c>
      <c r="C534" s="0" t="s">
        <v>10174</v>
      </c>
      <c r="D534" s="0" t="s">
        <v>10175</v>
      </c>
      <c r="F534" s="0" t="s">
        <v>10173</v>
      </c>
      <c r="G534" s="0" t="s">
        <v>10027</v>
      </c>
      <c r="H534" s="0" t="str">
        <f aca="false">IFERROR(VLOOKUP(C534,Arkusz3!$P$2:$AA$5000,12,0),"")</f>
        <v>Brutto</v>
      </c>
      <c r="I534" s="0" t="str">
        <f aca="false">IFERROR(VLOOKUP(C534,Arkusz3!$P$2:$AB$5000,13,0),"")</f>
        <v>PLN</v>
      </c>
    </row>
    <row r="535" customFormat="false" ht="13.8" hidden="false" customHeight="false" outlineLevel="0" collapsed="false">
      <c r="A535" s="4" t="n">
        <v>45754.0833333333</v>
      </c>
      <c r="B535" s="0" t="s">
        <v>10251</v>
      </c>
      <c r="C535" s="0" t="s">
        <v>10254</v>
      </c>
      <c r="D535" s="0" t="s">
        <v>10255</v>
      </c>
      <c r="F535" s="0" t="s">
        <v>10253</v>
      </c>
      <c r="G535" s="0" t="s">
        <v>10256</v>
      </c>
      <c r="H535" s="0" t="str">
        <f aca="false">IFERROR(VLOOKUP(C535,Arkusz3!$P$2:$AA$5000,12,0),"")</f>
        <v>Brutto</v>
      </c>
      <c r="I535" s="0" t="n">
        <f aca="false">IFERROR(VLOOKUP(C535,Arkusz3!$P$2:$AB$5000,13,0),"")</f>
        <v>0</v>
      </c>
    </row>
    <row r="536" customFormat="false" ht="13.8" hidden="false" customHeight="false" outlineLevel="0" collapsed="false">
      <c r="A536" s="4" t="n">
        <v>45750.0833333333</v>
      </c>
      <c r="B536" s="0" t="s">
        <v>10260</v>
      </c>
      <c r="C536" s="0" t="s">
        <v>10263</v>
      </c>
      <c r="D536" s="0" t="s">
        <v>10264</v>
      </c>
      <c r="F536" s="0" t="s">
        <v>10262</v>
      </c>
      <c r="G536" s="0" t="s">
        <v>10265</v>
      </c>
      <c r="H536" s="0" t="str">
        <f aca="false">IFERROR(VLOOKUP(C536,Arkusz3!$P$2:$AA$5000,12,0),"")</f>
        <v>Brutto</v>
      </c>
      <c r="I536" s="0" t="n">
        <f aca="false">IFERROR(VLOOKUP(C536,Arkusz3!$P$2:$AB$5000,13,0),"")</f>
        <v>0</v>
      </c>
    </row>
    <row r="537" customFormat="false" ht="13.8" hidden="false" customHeight="false" outlineLevel="0" collapsed="false">
      <c r="B537" s="0" t="s">
        <v>10274</v>
      </c>
      <c r="C537" s="0" t="s">
        <v>10276</v>
      </c>
      <c r="D537" s="0" t="s">
        <v>10277</v>
      </c>
      <c r="F537" s="0" t="s">
        <v>10275</v>
      </c>
      <c r="G537" s="0" t="s">
        <v>10278</v>
      </c>
      <c r="H537" s="0" t="n">
        <f aca="false">IFERROR(VLOOKUP(C537,Arkusz3!$P$2:$AA$5000,12,0),"")</f>
        <v>0</v>
      </c>
      <c r="I537" s="0" t="str">
        <f aca="false">IFERROR(VLOOKUP(C537,Arkusz3!$P$2:$AB$5000,13,0),"")</f>
        <v>PLN</v>
      </c>
    </row>
    <row r="538" customFormat="false" ht="13.8" hidden="false" customHeight="false" outlineLevel="0" collapsed="false">
      <c r="B538" s="0" t="s">
        <v>10280</v>
      </c>
      <c r="C538" s="0" t="s">
        <v>10283</v>
      </c>
      <c r="D538" s="0" t="s">
        <v>10284</v>
      </c>
      <c r="F538" s="0" t="s">
        <v>10282</v>
      </c>
      <c r="G538" s="0" t="s">
        <v>10285</v>
      </c>
      <c r="H538" s="0" t="str">
        <f aca="false">IFERROR(VLOOKUP(C538,Arkusz3!$P$2:$AA$5000,12,0),"")</f>
        <v>Brutto</v>
      </c>
      <c r="I538" s="0" t="str">
        <f aca="false">IFERROR(VLOOKUP(C538,Arkusz3!$P$2:$AB$5000,13,0),"")</f>
        <v>PLN</v>
      </c>
    </row>
    <row r="539" customFormat="false" ht="13.8" hidden="false" customHeight="false" outlineLevel="0" collapsed="false">
      <c r="B539" s="0" t="s">
        <v>10295</v>
      </c>
      <c r="C539" s="0" t="s">
        <v>10297</v>
      </c>
      <c r="D539" s="0" t="s">
        <v>10298</v>
      </c>
      <c r="F539" s="0" t="s">
        <v>10296</v>
      </c>
      <c r="G539" s="0" t="s">
        <v>10300</v>
      </c>
      <c r="H539" s="0" t="n">
        <f aca="false">IFERROR(VLOOKUP(C539,Arkusz3!$P$2:$AA$5000,12,0),"")</f>
        <v>0</v>
      </c>
      <c r="I539" s="0" t="str">
        <f aca="false">IFERROR(VLOOKUP(C539,Arkusz3!$P$2:$AB$5000,13,0),"")</f>
        <v>PLN</v>
      </c>
    </row>
    <row r="540" customFormat="false" ht="13.8" hidden="false" customHeight="false" outlineLevel="0" collapsed="false">
      <c r="B540" s="0" t="s">
        <v>10302</v>
      </c>
      <c r="C540" s="0" t="s">
        <v>10305</v>
      </c>
      <c r="D540" s="0" t="s">
        <v>10306</v>
      </c>
      <c r="F540" s="0" t="s">
        <v>10304</v>
      </c>
      <c r="G540" s="0" t="s">
        <v>10307</v>
      </c>
      <c r="H540" s="0" t="str">
        <f aca="false">IFERROR(VLOOKUP(C540,Arkusz3!$P$2:$AA$5000,12,0),"")</f>
        <v>Brutto</v>
      </c>
      <c r="I540" s="0" t="str">
        <f aca="false">IFERROR(VLOOKUP(C540,Arkusz3!$P$2:$AB$5000,13,0),"")</f>
        <v>PLN</v>
      </c>
    </row>
    <row r="541" customFormat="false" ht="13.8" hidden="false" customHeight="false" outlineLevel="0" collapsed="false">
      <c r="B541" s="0" t="s">
        <v>10310</v>
      </c>
      <c r="C541" s="0" t="s">
        <v>10313</v>
      </c>
      <c r="D541" s="0" t="s">
        <v>10314</v>
      </c>
      <c r="F541" s="0" t="s">
        <v>10312</v>
      </c>
      <c r="G541" s="0" t="s">
        <v>10315</v>
      </c>
      <c r="H541" s="0" t="str">
        <f aca="false">IFERROR(VLOOKUP(C541,Arkusz3!$P$2:$AA$5000,12,0),"")</f>
        <v>Brutto</v>
      </c>
      <c r="I541" s="0" t="str">
        <f aca="false">IFERROR(VLOOKUP(C541,Arkusz3!$P$2:$AB$5000,13,0),"")</f>
        <v>PLN</v>
      </c>
    </row>
    <row r="542" customFormat="false" ht="13.8" hidden="false" customHeight="false" outlineLevel="0" collapsed="false">
      <c r="B542" s="0" t="s">
        <v>10318</v>
      </c>
      <c r="C542" s="0" t="s">
        <v>10320</v>
      </c>
      <c r="D542" s="0" t="s">
        <v>10321</v>
      </c>
      <c r="F542" s="0" t="s">
        <v>10319</v>
      </c>
      <c r="G542" s="0" t="s">
        <v>10323</v>
      </c>
      <c r="H542" s="0" t="str">
        <f aca="false">IFERROR(VLOOKUP(C542,Arkusz3!$P$2:$AA$5000,12,0),"")</f>
        <v>Brutto</v>
      </c>
      <c r="I542" s="0" t="str">
        <f aca="false">IFERROR(VLOOKUP(C542,Arkusz3!$P$2:$AB$5000,13,0),"")</f>
        <v>PLN</v>
      </c>
    </row>
    <row r="543" customFormat="false" ht="13.8" hidden="false" customHeight="false" outlineLevel="0" collapsed="false">
      <c r="A543" s="4" t="n">
        <v>45744.125</v>
      </c>
      <c r="B543" s="0" t="s">
        <v>10325</v>
      </c>
      <c r="C543" s="0" t="s">
        <v>10328</v>
      </c>
      <c r="D543" s="0" t="s">
        <v>10329</v>
      </c>
      <c r="F543" s="0" t="s">
        <v>10327</v>
      </c>
      <c r="G543" s="0" t="s">
        <v>10330</v>
      </c>
      <c r="H543" s="0" t="str">
        <f aca="false">IFERROR(VLOOKUP(C543,Arkusz3!$P$2:$AA$5000,12,0),"")</f>
        <v>Brutto</v>
      </c>
      <c r="I543" s="0" t="str">
        <f aca="false">IFERROR(VLOOKUP(C543,Arkusz3!$P$2:$AB$5000,13,0),"")</f>
        <v>PLN</v>
      </c>
    </row>
    <row r="544" customFormat="false" ht="13.8" hidden="false" customHeight="false" outlineLevel="0" collapsed="false">
      <c r="B544" s="0" t="s">
        <v>10334</v>
      </c>
      <c r="C544" s="0" t="s">
        <v>10336</v>
      </c>
      <c r="D544" s="0" t="s">
        <v>10337</v>
      </c>
      <c r="F544" s="0" t="s">
        <v>10335</v>
      </c>
      <c r="G544" s="0" t="s">
        <v>10338</v>
      </c>
      <c r="H544" s="0" t="str">
        <f aca="false">IFERROR(VLOOKUP(C544,Arkusz3!$P$2:$AA$5000,12,0),"")</f>
        <v>Brutto</v>
      </c>
      <c r="I544" s="0" t="str">
        <f aca="false">IFERROR(VLOOKUP(C544,Arkusz3!$P$2:$AB$5000,13,0),"")</f>
        <v>PLN</v>
      </c>
    </row>
    <row r="545" customFormat="false" ht="13.8" hidden="false" customHeight="false" outlineLevel="0" collapsed="false">
      <c r="B545" s="0" t="s">
        <v>10341</v>
      </c>
      <c r="C545" s="0" t="s">
        <v>10344</v>
      </c>
      <c r="D545" s="0" t="s">
        <v>10345</v>
      </c>
      <c r="F545" s="0" t="s">
        <v>10343</v>
      </c>
      <c r="G545" s="0" t="s">
        <v>10346</v>
      </c>
      <c r="H545" s="0" t="str">
        <f aca="false">IFERROR(VLOOKUP(C545,Arkusz3!$P$2:$AA$5000,12,0),"")</f>
        <v>Brutto</v>
      </c>
      <c r="I545" s="0" t="str">
        <f aca="false">IFERROR(VLOOKUP(C545,Arkusz3!$P$2:$AB$5000,13,0),"")</f>
        <v>PLN</v>
      </c>
    </row>
    <row r="546" customFormat="false" ht="13.8" hidden="false" customHeight="false" outlineLevel="0" collapsed="false">
      <c r="B546" s="0" t="s">
        <v>10349</v>
      </c>
      <c r="C546" s="0" t="s">
        <v>10352</v>
      </c>
      <c r="D546" s="0" t="s">
        <v>10353</v>
      </c>
      <c r="F546" s="0" t="s">
        <v>10351</v>
      </c>
      <c r="G546" s="0" t="s">
        <v>10354</v>
      </c>
      <c r="H546" s="0" t="str">
        <f aca="false">IFERROR(VLOOKUP(C546,Arkusz3!$P$2:$AA$5000,12,0),"")</f>
        <v>Brutto</v>
      </c>
      <c r="I546" s="0" t="str">
        <f aca="false">IFERROR(VLOOKUP(C546,Arkusz3!$P$2:$AB$5000,13,0),"")</f>
        <v>PLN</v>
      </c>
    </row>
    <row r="547" customFormat="false" ht="13.8" hidden="false" customHeight="false" outlineLevel="0" collapsed="false">
      <c r="B547" s="0" t="s">
        <v>3502</v>
      </c>
      <c r="C547" s="0" t="s">
        <v>10361</v>
      </c>
      <c r="D547" s="0" t="s">
        <v>10362</v>
      </c>
      <c r="F547" s="0" t="s">
        <v>10360</v>
      </c>
      <c r="H547" s="0" t="str">
        <f aca="false">IFERROR(VLOOKUP(C547,Arkusz3!$P$2:$AA$5000,12,0),"")</f>
        <v/>
      </c>
      <c r="I547" s="0" t="str">
        <f aca="false">IFERROR(VLOOKUP(C547,Arkusz3!$P$2:$AB$5000,13,0),"")</f>
        <v/>
      </c>
    </row>
    <row r="548" customFormat="false" ht="13.8" hidden="false" customHeight="false" outlineLevel="0" collapsed="false">
      <c r="B548" s="0" t="s">
        <v>10384</v>
      </c>
      <c r="C548" s="0" t="s">
        <v>10387</v>
      </c>
      <c r="D548" s="0" t="s">
        <v>10388</v>
      </c>
      <c r="F548" s="0" t="s">
        <v>10386</v>
      </c>
      <c r="G548" s="0" t="s">
        <v>10389</v>
      </c>
      <c r="H548" s="0" t="str">
        <f aca="false">IFERROR(VLOOKUP(C548,Arkusz3!$P$2:$AA$5000,12,0),"")</f>
        <v>Brutto</v>
      </c>
      <c r="I548" s="0" t="str">
        <f aca="false">IFERROR(VLOOKUP(C548,Arkusz3!$P$2:$AB$5000,13,0),"")</f>
        <v>PLN</v>
      </c>
    </row>
    <row r="549" customFormat="false" ht="13.8" hidden="false" customHeight="false" outlineLevel="0" collapsed="false">
      <c r="B549" s="0" t="s">
        <v>10392</v>
      </c>
      <c r="C549" s="0" t="s">
        <v>10395</v>
      </c>
      <c r="D549" s="0" t="s">
        <v>10396</v>
      </c>
      <c r="F549" s="0" t="s">
        <v>10394</v>
      </c>
      <c r="G549" s="0" t="s">
        <v>10397</v>
      </c>
      <c r="H549" s="0" t="str">
        <f aca="false">IFERROR(VLOOKUP(C549,Arkusz3!$P$2:$AA$5000,12,0),"")</f>
        <v>Brutto</v>
      </c>
      <c r="I549" s="0" t="str">
        <f aca="false">IFERROR(VLOOKUP(C549,Arkusz3!$P$2:$AB$5000,13,0),"")</f>
        <v>PLN</v>
      </c>
    </row>
    <row r="550" customFormat="false" ht="13.8" hidden="false" customHeight="false" outlineLevel="0" collapsed="false">
      <c r="B550" s="0" t="s">
        <v>10410</v>
      </c>
      <c r="C550" s="0" t="s">
        <v>10413</v>
      </c>
      <c r="D550" s="0" t="s">
        <v>10414</v>
      </c>
      <c r="F550" s="0" t="s">
        <v>10412</v>
      </c>
      <c r="G550" s="0" t="s">
        <v>10415</v>
      </c>
      <c r="H550" s="0" t="str">
        <f aca="false">IFERROR(VLOOKUP(C550,Arkusz3!$P$2:$AA$5000,12,0),"")</f>
        <v>Brutto</v>
      </c>
      <c r="I550" s="0" t="str">
        <f aca="false">IFERROR(VLOOKUP(C550,Arkusz3!$P$2:$AB$5000,13,0),"")</f>
        <v>PLN</v>
      </c>
    </row>
    <row r="551" customFormat="false" ht="13.8" hidden="false" customHeight="false" outlineLevel="0" collapsed="false">
      <c r="B551" s="0" t="s">
        <v>10419</v>
      </c>
      <c r="C551" s="0" t="s">
        <v>10422</v>
      </c>
      <c r="D551" s="0" t="s">
        <v>10423</v>
      </c>
      <c r="F551" s="0" t="s">
        <v>10421</v>
      </c>
      <c r="G551" s="0" t="s">
        <v>10424</v>
      </c>
      <c r="H551" s="0" t="str">
        <f aca="false">IFERROR(VLOOKUP(C551,Arkusz3!$P$2:$AA$5000,12,0),"")</f>
        <v>Brutto</v>
      </c>
      <c r="I551" s="0" t="str">
        <f aca="false">IFERROR(VLOOKUP(C551,Arkusz3!$P$2:$AB$5000,13,0),"")</f>
        <v>PLN</v>
      </c>
    </row>
    <row r="552" customFormat="false" ht="13.8" hidden="false" customHeight="false" outlineLevel="0" collapsed="false">
      <c r="B552" s="0" t="s">
        <v>10427</v>
      </c>
      <c r="C552" s="0" t="s">
        <v>10430</v>
      </c>
      <c r="D552" s="0" t="s">
        <v>10431</v>
      </c>
      <c r="F552" s="0" t="s">
        <v>10429</v>
      </c>
      <c r="G552" s="0" t="s">
        <v>10432</v>
      </c>
      <c r="H552" s="0" t="str">
        <f aca="false">IFERROR(VLOOKUP(C552,Arkusz3!$P$2:$AA$5000,12,0),"")</f>
        <v>Brutto</v>
      </c>
      <c r="I552" s="0" t="str">
        <f aca="false">IFERROR(VLOOKUP(C552,Arkusz3!$P$2:$AB$5000,13,0),"")</f>
        <v>PLN</v>
      </c>
    </row>
    <row r="553" customFormat="false" ht="13.8" hidden="false" customHeight="false" outlineLevel="0" collapsed="false">
      <c r="B553" s="0" t="s">
        <v>10435</v>
      </c>
      <c r="C553" s="0" t="s">
        <v>10438</v>
      </c>
      <c r="D553" s="0" t="s">
        <v>10439</v>
      </c>
      <c r="F553" s="0" t="s">
        <v>10437</v>
      </c>
      <c r="G553" s="0" t="s">
        <v>10440</v>
      </c>
      <c r="H553" s="0" t="str">
        <f aca="false">IFERROR(VLOOKUP(C553,Arkusz3!$P$2:$AA$5000,12,0),"")</f>
        <v>Brutto</v>
      </c>
      <c r="I553" s="0" t="str">
        <f aca="false">IFERROR(VLOOKUP(C553,Arkusz3!$P$2:$AB$5000,13,0),"")</f>
        <v>PLN</v>
      </c>
    </row>
    <row r="554" customFormat="false" ht="13.8" hidden="false" customHeight="false" outlineLevel="0" collapsed="false">
      <c r="B554" s="0" t="s">
        <v>10454</v>
      </c>
      <c r="C554" s="0" t="s">
        <v>10457</v>
      </c>
      <c r="D554" s="0" t="s">
        <v>10458</v>
      </c>
      <c r="F554" s="0" t="s">
        <v>10456</v>
      </c>
      <c r="G554" s="0" t="s">
        <v>10459</v>
      </c>
      <c r="H554" s="0" t="str">
        <f aca="false">IFERROR(VLOOKUP(C554,Arkusz3!$P$2:$AA$5000,12,0),"")</f>
        <v>Brutto</v>
      </c>
      <c r="I554" s="0" t="str">
        <f aca="false">IFERROR(VLOOKUP(C554,Arkusz3!$P$2:$AB$5000,13,0),"")</f>
        <v>PLN</v>
      </c>
    </row>
    <row r="555" customFormat="false" ht="13.8" hidden="false" customHeight="false" outlineLevel="0" collapsed="false">
      <c r="B555" s="0" t="s">
        <v>10476</v>
      </c>
      <c r="C555" s="0" t="s">
        <v>10479</v>
      </c>
      <c r="D555" s="0" t="s">
        <v>10480</v>
      </c>
      <c r="F555" s="0" t="s">
        <v>10478</v>
      </c>
      <c r="H555" s="0" t="str">
        <f aca="false">IFERROR(VLOOKUP(C555,Arkusz3!$P$2:$AA$5000,12,0),"")</f>
        <v>Brutto</v>
      </c>
      <c r="I555" s="0" t="str">
        <f aca="false">IFERROR(VLOOKUP(C555,Arkusz3!$P$2:$AB$5000,13,0),"")</f>
        <v>PLN</v>
      </c>
    </row>
    <row r="556" customFormat="false" ht="13.8" hidden="false" customHeight="false" outlineLevel="0" collapsed="false">
      <c r="B556" s="0" t="s">
        <v>10482</v>
      </c>
      <c r="C556" s="0" t="s">
        <v>10485</v>
      </c>
      <c r="D556" s="0" t="s">
        <v>10486</v>
      </c>
      <c r="F556" s="0" t="s">
        <v>10484</v>
      </c>
      <c r="G556" s="0" t="s">
        <v>10487</v>
      </c>
      <c r="H556" s="0" t="str">
        <f aca="false">IFERROR(VLOOKUP(C556,Arkusz3!$P$2:$AA$5000,12,0),"")</f>
        <v>Brutto</v>
      </c>
      <c r="I556" s="0" t="str">
        <f aca="false">IFERROR(VLOOKUP(C556,Arkusz3!$P$2:$AB$5000,13,0),"")</f>
        <v>PLN</v>
      </c>
    </row>
    <row r="557" customFormat="false" ht="13.8" hidden="false" customHeight="false" outlineLevel="0" collapsed="false">
      <c r="B557" s="0" t="s">
        <v>10489</v>
      </c>
      <c r="C557" s="0" t="s">
        <v>10492</v>
      </c>
      <c r="D557" s="0" t="s">
        <v>10493</v>
      </c>
      <c r="F557" s="0" t="s">
        <v>10491</v>
      </c>
      <c r="G557" s="0" t="s">
        <v>10495</v>
      </c>
      <c r="H557" s="0" t="n">
        <f aca="false">IFERROR(VLOOKUP(C557,Arkusz3!$P$2:$AA$5000,12,0),"")</f>
        <v>0</v>
      </c>
      <c r="I557" s="0" t="str">
        <f aca="false">IFERROR(VLOOKUP(C557,Arkusz3!$P$2:$AB$5000,13,0),"")</f>
        <v>PLN</v>
      </c>
    </row>
    <row r="558" customFormat="false" ht="13.8" hidden="false" customHeight="false" outlineLevel="0" collapsed="false">
      <c r="B558" s="0" t="s">
        <v>10498</v>
      </c>
      <c r="C558" s="0" t="s">
        <v>10501</v>
      </c>
      <c r="D558" s="0" t="s">
        <v>10502</v>
      </c>
      <c r="F558" s="0" t="s">
        <v>10500</v>
      </c>
      <c r="G558" s="0" t="s">
        <v>10503</v>
      </c>
      <c r="H558" s="0" t="str">
        <f aca="false">IFERROR(VLOOKUP(C558,Arkusz3!$P$2:$AA$5000,12,0),"")</f>
        <v>Netto i Brutto</v>
      </c>
      <c r="I558" s="0" t="str">
        <f aca="false">IFERROR(VLOOKUP(C558,Arkusz3!$P$2:$AB$5000,13,0),"")</f>
        <v>PLN</v>
      </c>
    </row>
    <row r="559" customFormat="false" ht="13.8" hidden="false" customHeight="false" outlineLevel="0" collapsed="false">
      <c r="B559" s="0" t="s">
        <v>10505</v>
      </c>
      <c r="C559" s="0" t="s">
        <v>10508</v>
      </c>
      <c r="D559" s="0" t="s">
        <v>10509</v>
      </c>
      <c r="F559" s="0" t="s">
        <v>10507</v>
      </c>
      <c r="G559" s="0" t="s">
        <v>10510</v>
      </c>
      <c r="H559" s="0" t="str">
        <f aca="false">IFERROR(VLOOKUP(C559,Arkusz3!$P$2:$AA$5000,12,0),"")</f>
        <v>Brutto</v>
      </c>
      <c r="I559" s="0" t="n">
        <f aca="false">IFERROR(VLOOKUP(C559,Arkusz3!$P$2:$AB$5000,13,0),"")</f>
        <v>0</v>
      </c>
    </row>
    <row r="560" customFormat="false" ht="13.8" hidden="false" customHeight="false" outlineLevel="0" collapsed="false">
      <c r="B560" s="0" t="s">
        <v>10514</v>
      </c>
      <c r="C560" s="0" t="s">
        <v>10517</v>
      </c>
      <c r="D560" s="0" t="s">
        <v>10518</v>
      </c>
      <c r="F560" s="0" t="s">
        <v>10516</v>
      </c>
      <c r="G560" s="0" t="s">
        <v>10520</v>
      </c>
      <c r="H560" s="0" t="str">
        <f aca="false">IFERROR(VLOOKUP(C560,Arkusz3!$P$2:$AA$5000,12,0),"")</f>
        <v>Brutto</v>
      </c>
      <c r="I560" s="0" t="str">
        <f aca="false">IFERROR(VLOOKUP(C560,Arkusz3!$P$2:$AB$5000,13,0),"")</f>
        <v>PLN</v>
      </c>
    </row>
    <row r="561" customFormat="false" ht="13.8" hidden="false" customHeight="false" outlineLevel="0" collapsed="false">
      <c r="A561" s="4" t="n">
        <v>45860.0833333333</v>
      </c>
      <c r="B561" s="0" t="s">
        <v>10522</v>
      </c>
      <c r="C561" s="0" t="s">
        <v>10525</v>
      </c>
      <c r="D561" s="0" t="s">
        <v>10526</v>
      </c>
      <c r="F561" s="0" t="s">
        <v>10524</v>
      </c>
      <c r="G561" s="0" t="s">
        <v>10527</v>
      </c>
      <c r="H561" s="0" t="n">
        <f aca="false">IFERROR(VLOOKUP(C561,Arkusz3!$P$2:$AA$5000,12,0),"")</f>
        <v>0</v>
      </c>
      <c r="I561" s="0" t="n">
        <f aca="false">IFERROR(VLOOKUP(C561,Arkusz3!$P$2:$AB$5000,13,0),"")</f>
        <v>0</v>
      </c>
    </row>
    <row r="562" customFormat="false" ht="13.8" hidden="false" customHeight="false" outlineLevel="0" collapsed="false">
      <c r="B562" s="0" t="s">
        <v>10533</v>
      </c>
      <c r="C562" s="0" t="s">
        <v>10536</v>
      </c>
      <c r="D562" s="0" t="s">
        <v>10537</v>
      </c>
      <c r="F562" s="0" t="s">
        <v>10535</v>
      </c>
      <c r="G562" s="0" t="s">
        <v>10539</v>
      </c>
      <c r="H562" s="0" t="str">
        <f aca="false">IFERROR(VLOOKUP(C562,Arkusz3!$P$2:$AA$5000,12,0),"")</f>
        <v>Brutto</v>
      </c>
      <c r="I562" s="0" t="str">
        <f aca="false">IFERROR(VLOOKUP(C562,Arkusz3!$P$2:$AB$5000,13,0),"")</f>
        <v>PLN</v>
      </c>
    </row>
    <row r="563" customFormat="false" ht="13.8" hidden="false" customHeight="false" outlineLevel="0" collapsed="false">
      <c r="B563" s="0" t="s">
        <v>10549</v>
      </c>
      <c r="C563" s="0" t="s">
        <v>10552</v>
      </c>
      <c r="D563" s="0" t="s">
        <v>10553</v>
      </c>
      <c r="F563" s="0" t="s">
        <v>10551</v>
      </c>
      <c r="G563" s="0" t="s">
        <v>10554</v>
      </c>
      <c r="H563" s="0" t="str">
        <f aca="false">IFERROR(VLOOKUP(C563,Arkusz3!$P$2:$AA$5000,12,0),"")</f>
        <v>Brutto</v>
      </c>
      <c r="I563" s="0" t="str">
        <f aca="false">IFERROR(VLOOKUP(C563,Arkusz3!$P$2:$AB$5000,13,0),"")</f>
        <v>PLN</v>
      </c>
    </row>
    <row r="564" customFormat="false" ht="13.8" hidden="false" customHeight="false" outlineLevel="0" collapsed="false">
      <c r="B564" s="0" t="s">
        <v>10564</v>
      </c>
      <c r="C564" s="0" t="s">
        <v>10567</v>
      </c>
      <c r="D564" s="0" t="s">
        <v>10568</v>
      </c>
      <c r="F564" s="0" t="s">
        <v>10566</v>
      </c>
      <c r="G564" s="0" t="s">
        <v>10569</v>
      </c>
      <c r="H564" s="0" t="str">
        <f aca="false">IFERROR(VLOOKUP(C564,Arkusz3!$P$2:$AA$5000,12,0),"")</f>
        <v>Brutto</v>
      </c>
      <c r="I564" s="0" t="str">
        <f aca="false">IFERROR(VLOOKUP(C564,Arkusz3!$P$2:$AB$5000,13,0),"")</f>
        <v>PLN</v>
      </c>
    </row>
    <row r="565" customFormat="false" ht="13.8" hidden="false" customHeight="false" outlineLevel="0" collapsed="false">
      <c r="B565" s="0" t="s">
        <v>10572</v>
      </c>
      <c r="C565" s="0" t="s">
        <v>10575</v>
      </c>
      <c r="D565" s="0" t="s">
        <v>10576</v>
      </c>
      <c r="F565" s="0" t="s">
        <v>10574</v>
      </c>
      <c r="G565" s="0" t="s">
        <v>10578</v>
      </c>
      <c r="H565" s="0" t="str">
        <f aca="false">IFERROR(VLOOKUP(C565,Arkusz3!$P$2:$AA$5000,12,0),"")</f>
        <v/>
      </c>
      <c r="I565" s="0" t="str">
        <f aca="false">IFERROR(VLOOKUP(C565,Arkusz3!$P$2:$AB$5000,13,0),"")</f>
        <v/>
      </c>
    </row>
    <row r="566" customFormat="false" ht="13.8" hidden="false" customHeight="false" outlineLevel="0" collapsed="false">
      <c r="B566" s="0" t="s">
        <v>10581</v>
      </c>
      <c r="C566" s="0" t="s">
        <v>10584</v>
      </c>
      <c r="D566" s="0" t="s">
        <v>10585</v>
      </c>
      <c r="F566" s="0" t="s">
        <v>10583</v>
      </c>
      <c r="G566" s="0" t="s">
        <v>10587</v>
      </c>
      <c r="H566" s="0" t="str">
        <f aca="false">IFERROR(VLOOKUP(C566,Arkusz3!$P$2:$AA$5000,12,0),"")</f>
        <v>Brutto</v>
      </c>
      <c r="I566" s="0" t="str">
        <f aca="false">IFERROR(VLOOKUP(C566,Arkusz3!$P$2:$AB$5000,13,0),"")</f>
        <v>PLN</v>
      </c>
    </row>
    <row r="567" customFormat="false" ht="13.8" hidden="false" customHeight="false" outlineLevel="0" collapsed="false">
      <c r="B567" s="0" t="s">
        <v>10599</v>
      </c>
      <c r="C567" s="0" t="s">
        <v>10602</v>
      </c>
      <c r="D567" s="0" t="s">
        <v>10603</v>
      </c>
      <c r="F567" s="0" t="s">
        <v>10601</v>
      </c>
      <c r="G567" s="0" t="s">
        <v>10605</v>
      </c>
      <c r="H567" s="0" t="str">
        <f aca="false">IFERROR(VLOOKUP(C567,Arkusz3!$P$2:$AA$5000,12,0),"")</f>
        <v>Brutto</v>
      </c>
      <c r="I567" s="0" t="str">
        <f aca="false">IFERROR(VLOOKUP(C567,Arkusz3!$P$2:$AB$5000,13,0),"")</f>
        <v>PLN</v>
      </c>
    </row>
    <row r="568" customFormat="false" ht="13.8" hidden="false" customHeight="false" outlineLevel="0" collapsed="false">
      <c r="B568" s="0" t="s">
        <v>10616</v>
      </c>
      <c r="C568" s="0" t="s">
        <v>10619</v>
      </c>
      <c r="D568" s="0" t="s">
        <v>10620</v>
      </c>
      <c r="F568" s="0" t="s">
        <v>10618</v>
      </c>
      <c r="G568" s="0" t="s">
        <v>10621</v>
      </c>
      <c r="H568" s="0" t="str">
        <f aca="false">IFERROR(VLOOKUP(C568,Arkusz3!$P$2:$AA$5000,12,0),"")</f>
        <v>Netto</v>
      </c>
      <c r="I568" s="0" t="str">
        <f aca="false">IFERROR(VLOOKUP(C568,Arkusz3!$P$2:$AB$5000,13,0),"")</f>
        <v>PLN</v>
      </c>
    </row>
    <row r="569" customFormat="false" ht="13.8" hidden="false" customHeight="false" outlineLevel="0" collapsed="false">
      <c r="B569" s="0" t="s">
        <v>10623</v>
      </c>
      <c r="C569" s="0" t="s">
        <v>10626</v>
      </c>
      <c r="D569" s="0" t="s">
        <v>10627</v>
      </c>
      <c r="F569" s="0" t="s">
        <v>10625</v>
      </c>
      <c r="G569" s="0" t="s">
        <v>10628</v>
      </c>
      <c r="H569" s="0" t="str">
        <f aca="false">IFERROR(VLOOKUP(C569,Arkusz3!$P$2:$AA$5000,12,0),"")</f>
        <v>Brutto</v>
      </c>
      <c r="I569" s="0" t="str">
        <f aca="false">IFERROR(VLOOKUP(C569,Arkusz3!$P$2:$AB$5000,13,0),"")</f>
        <v>PLN</v>
      </c>
    </row>
    <row r="570" customFormat="false" ht="13.8" hidden="false" customHeight="false" outlineLevel="0" collapsed="false">
      <c r="B570" s="0" t="s">
        <v>10631</v>
      </c>
      <c r="C570" s="0" t="s">
        <v>10634</v>
      </c>
      <c r="D570" s="0" t="s">
        <v>10635</v>
      </c>
      <c r="F570" s="0" t="s">
        <v>10633</v>
      </c>
      <c r="G570" s="0" t="s">
        <v>10636</v>
      </c>
      <c r="H570" s="0" t="str">
        <f aca="false">IFERROR(VLOOKUP(C570,Arkusz3!$P$2:$AA$5000,12,0),"")</f>
        <v>Brutto</v>
      </c>
      <c r="I570" s="0" t="str">
        <f aca="false">IFERROR(VLOOKUP(C570,Arkusz3!$P$2:$AB$5000,13,0),"")</f>
        <v>PLN</v>
      </c>
    </row>
    <row r="571" customFormat="false" ht="13.8" hidden="false" customHeight="false" outlineLevel="0" collapsed="false">
      <c r="A571" s="4" t="n">
        <v>45784.0833333333</v>
      </c>
      <c r="B571" s="0" t="s">
        <v>10638</v>
      </c>
      <c r="C571" s="0" t="s">
        <v>10641</v>
      </c>
      <c r="D571" s="0" t="s">
        <v>10642</v>
      </c>
      <c r="F571" s="0" t="s">
        <v>10640</v>
      </c>
      <c r="G571" s="0" t="s">
        <v>10643</v>
      </c>
      <c r="H571" s="0" t="str">
        <f aca="false">IFERROR(VLOOKUP(C571,Arkusz3!$P$2:$AA$5000,12,0),"")</f>
        <v>Brutto</v>
      </c>
      <c r="I571" s="0" t="str">
        <f aca="false">IFERROR(VLOOKUP(C571,Arkusz3!$P$2:$AB$5000,13,0),"")</f>
        <v>PLN</v>
      </c>
    </row>
    <row r="572" customFormat="false" ht="13.8" hidden="false" customHeight="false" outlineLevel="0" collapsed="false">
      <c r="B572" s="0" t="s">
        <v>10647</v>
      </c>
      <c r="C572" s="0" t="s">
        <v>10651</v>
      </c>
      <c r="D572" s="0" t="s">
        <v>10652</v>
      </c>
      <c r="F572" s="0" t="s">
        <v>10650</v>
      </c>
      <c r="G572" s="0" t="s">
        <v>10653</v>
      </c>
      <c r="H572" s="0" t="str">
        <f aca="false">IFERROR(VLOOKUP(C572,Arkusz3!$P$2:$AA$5000,12,0),"")</f>
        <v>Brutto</v>
      </c>
      <c r="I572" s="0" t="str">
        <f aca="false">IFERROR(VLOOKUP(C572,Arkusz3!$P$2:$AB$5000,13,0),"")</f>
        <v>PLN</v>
      </c>
    </row>
    <row r="573" customFormat="false" ht="13.8" hidden="false" customHeight="false" outlineLevel="0" collapsed="false">
      <c r="B573" s="0" t="s">
        <v>10663</v>
      </c>
      <c r="C573" s="0" t="s">
        <v>10666</v>
      </c>
      <c r="D573" s="0" t="s">
        <v>10667</v>
      </c>
      <c r="F573" s="0" t="s">
        <v>10665</v>
      </c>
      <c r="G573" s="0" t="s">
        <v>10668</v>
      </c>
      <c r="H573" s="0" t="str">
        <f aca="false">IFERROR(VLOOKUP(C573,Arkusz3!$P$2:$AA$5000,12,0),"")</f>
        <v>Brutto</v>
      </c>
      <c r="I573" s="0" t="str">
        <f aca="false">IFERROR(VLOOKUP(C573,Arkusz3!$P$2:$AB$5000,13,0),"")</f>
        <v>PLN</v>
      </c>
    </row>
    <row r="574" customFormat="false" ht="13.8" hidden="false" customHeight="false" outlineLevel="0" collapsed="false">
      <c r="B574" s="0" t="s">
        <v>10672</v>
      </c>
      <c r="C574" s="0" t="s">
        <v>10675</v>
      </c>
      <c r="D574" s="0" t="s">
        <v>10676</v>
      </c>
      <c r="F574" s="0" t="s">
        <v>10674</v>
      </c>
      <c r="G574" s="0" t="s">
        <v>10677</v>
      </c>
      <c r="H574" s="0" t="str">
        <f aca="false">IFERROR(VLOOKUP(C574,Arkusz3!$P$2:$AA$5000,12,0),"")</f>
        <v>Brutto</v>
      </c>
      <c r="I574" s="0" t="str">
        <f aca="false">IFERROR(VLOOKUP(C574,Arkusz3!$P$2:$AB$5000,13,0),"")</f>
        <v>PLN</v>
      </c>
    </row>
    <row r="575" customFormat="false" ht="13.8" hidden="false" customHeight="false" outlineLevel="0" collapsed="false">
      <c r="B575" s="0" t="s">
        <v>10681</v>
      </c>
      <c r="C575" s="0" t="s">
        <v>10684</v>
      </c>
      <c r="D575" s="0" t="s">
        <v>10685</v>
      </c>
      <c r="F575" s="0" t="s">
        <v>10683</v>
      </c>
      <c r="G575" s="0" t="s">
        <v>10687</v>
      </c>
      <c r="H575" s="0" t="str">
        <f aca="false">IFERROR(VLOOKUP(C575,Arkusz3!$P$2:$AA$5000,12,0),"")</f>
        <v>Brutto</v>
      </c>
      <c r="I575" s="0" t="str">
        <f aca="false">IFERROR(VLOOKUP(C575,Arkusz3!$P$2:$AB$5000,13,0),"")</f>
        <v>PLN</v>
      </c>
    </row>
    <row r="576" customFormat="false" ht="13.8" hidden="false" customHeight="false" outlineLevel="0" collapsed="false">
      <c r="B576" s="0" t="s">
        <v>10689</v>
      </c>
      <c r="C576" s="0" t="s">
        <v>10692</v>
      </c>
      <c r="D576" s="0" t="s">
        <v>10693</v>
      </c>
      <c r="F576" s="0" t="s">
        <v>10691</v>
      </c>
      <c r="G576" s="0" t="s">
        <v>10695</v>
      </c>
      <c r="H576" s="0" t="str">
        <f aca="false">IFERROR(VLOOKUP(C576,Arkusz3!$P$2:$AA$5000,12,0),"")</f>
        <v>Brutto</v>
      </c>
      <c r="I576" s="0" t="str">
        <f aca="false">IFERROR(VLOOKUP(C576,Arkusz3!$P$2:$AB$5000,13,0),"")</f>
        <v>PLN</v>
      </c>
    </row>
    <row r="577" customFormat="false" ht="13.8" hidden="false" customHeight="false" outlineLevel="0" collapsed="false">
      <c r="B577" s="0" t="s">
        <v>10698</v>
      </c>
      <c r="C577" s="0" t="s">
        <v>10701</v>
      </c>
      <c r="D577" s="0" t="s">
        <v>10702</v>
      </c>
      <c r="F577" s="0" t="s">
        <v>10700</v>
      </c>
      <c r="G577" s="0" t="s">
        <v>10703</v>
      </c>
      <c r="H577" s="0" t="str">
        <f aca="false">IFERROR(VLOOKUP(C577,Arkusz3!$P$2:$AA$5000,12,0),"")</f>
        <v>Brutto</v>
      </c>
      <c r="I577" s="0" t="str">
        <f aca="false">IFERROR(VLOOKUP(C577,Arkusz3!$P$2:$AB$5000,13,0),"")</f>
        <v>PLN</v>
      </c>
    </row>
    <row r="578" customFormat="false" ht="13.8" hidden="false" customHeight="false" outlineLevel="0" collapsed="false">
      <c r="B578" s="0" t="s">
        <v>10706</v>
      </c>
      <c r="C578" s="0" t="s">
        <v>10709</v>
      </c>
      <c r="D578" s="0" t="s">
        <v>10710</v>
      </c>
      <c r="F578" s="0" t="s">
        <v>10708</v>
      </c>
      <c r="G578" s="0" t="s">
        <v>10711</v>
      </c>
      <c r="H578" s="0" t="n">
        <f aca="false">IFERROR(VLOOKUP(C578,Arkusz3!$P$2:$AA$5000,12,0),"")</f>
        <v>0</v>
      </c>
      <c r="I578" s="0" t="str">
        <f aca="false">IFERROR(VLOOKUP(C578,Arkusz3!$P$2:$AB$5000,13,0),"")</f>
        <v>PLN</v>
      </c>
    </row>
    <row r="579" customFormat="false" ht="13.8" hidden="false" customHeight="false" outlineLevel="0" collapsed="false">
      <c r="B579" s="0" t="s">
        <v>10714</v>
      </c>
      <c r="C579" s="0" t="s">
        <v>10717</v>
      </c>
      <c r="D579" s="0" t="s">
        <v>10718</v>
      </c>
      <c r="F579" s="0" t="s">
        <v>10716</v>
      </c>
      <c r="G579" s="0" t="s">
        <v>10720</v>
      </c>
      <c r="H579" s="0" t="str">
        <f aca="false">IFERROR(VLOOKUP(C579,Arkusz3!$P$2:$AA$5000,12,0),"")</f>
        <v/>
      </c>
      <c r="I579" s="0" t="str">
        <f aca="false">IFERROR(VLOOKUP(C579,Arkusz3!$P$2:$AB$5000,13,0),"")</f>
        <v/>
      </c>
    </row>
    <row r="580" customFormat="false" ht="13.8" hidden="false" customHeight="false" outlineLevel="0" collapsed="false">
      <c r="B580" s="0" t="s">
        <v>10722</v>
      </c>
      <c r="C580" s="0" t="s">
        <v>10725</v>
      </c>
      <c r="D580" s="0" t="s">
        <v>10726</v>
      </c>
      <c r="F580" s="0" t="s">
        <v>10724</v>
      </c>
      <c r="G580" s="0" t="s">
        <v>10727</v>
      </c>
      <c r="H580" s="0" t="str">
        <f aca="false">IFERROR(VLOOKUP(C580,Arkusz3!$P$2:$AA$5000,12,0),"")</f>
        <v>Brutto</v>
      </c>
      <c r="I580" s="0" t="str">
        <f aca="false">IFERROR(VLOOKUP(C580,Arkusz3!$P$2:$AB$5000,13,0),"")</f>
        <v>PLN</v>
      </c>
    </row>
    <row r="585" customFormat="false" ht="13.8" hidden="false" customHeight="false" outlineLevel="0" collapsed="false">
      <c r="I585" s="12"/>
    </row>
    <row r="1161" customFormat="false" ht="13.8" hidden="false" customHeight="false" outlineLevel="0" collapsed="false">
      <c r="B1161" s="1"/>
    </row>
  </sheetData>
  <autoFilter ref="A1:D1584"/>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36"/>
  <sheetViews>
    <sheetView showFormulas="false" showGridLines="true" showRowColHeaders="true" showZeros="true" rightToLeft="false" tabSelected="true" showOutlineSymbols="true" defaultGridColor="true" view="normal" topLeftCell="AF1" colorId="64" zoomScale="110" zoomScaleNormal="110" zoomScalePageLayoutView="100" workbookViewId="0">
      <selection pane="topLeft" activeCell="AI13" activeCellId="0" sqref="AI13"/>
    </sheetView>
  </sheetViews>
  <sheetFormatPr defaultColWidth="11.53515625" defaultRowHeight="13.8" customHeight="true" zeroHeight="false" outlineLevelRow="0" outlineLevelCol="0"/>
  <cols>
    <col collapsed="false" customWidth="false" hidden="false" outlineLevel="0" max="16" min="16" style="13" width="11.53"/>
  </cols>
  <sheetData>
    <row r="1" customFormat="false" ht="66.8" hidden="false" customHeight="false" outlineLevel="0" collapsed="false">
      <c r="A1" s="14" t="s">
        <v>10736</v>
      </c>
      <c r="B1" s="15" t="s">
        <v>10737</v>
      </c>
      <c r="C1" s="15" t="s">
        <v>10738</v>
      </c>
      <c r="D1" s="16" t="s">
        <v>10739</v>
      </c>
      <c r="E1" s="16" t="s">
        <v>10740</v>
      </c>
      <c r="F1" s="16" t="s">
        <v>10741</v>
      </c>
      <c r="G1" s="16" t="s">
        <v>10742</v>
      </c>
      <c r="H1" s="16" t="s">
        <v>10743</v>
      </c>
      <c r="I1" s="16" t="s">
        <v>10744</v>
      </c>
      <c r="J1" s="16" t="s">
        <v>10745</v>
      </c>
      <c r="K1" s="17" t="s">
        <v>10746</v>
      </c>
      <c r="L1" s="17" t="s">
        <v>10747</v>
      </c>
      <c r="M1" s="18" t="s">
        <v>10748</v>
      </c>
      <c r="N1" s="19" t="s">
        <v>10749</v>
      </c>
      <c r="O1" s="15" t="s">
        <v>10750</v>
      </c>
      <c r="P1" s="20" t="s">
        <v>12</v>
      </c>
      <c r="Q1" s="21" t="s">
        <v>10751</v>
      </c>
      <c r="R1" s="21" t="s">
        <v>10752</v>
      </c>
      <c r="S1" s="21" t="s">
        <v>10753</v>
      </c>
      <c r="T1" s="15" t="s">
        <v>10754</v>
      </c>
      <c r="U1" s="15" t="s">
        <v>10755</v>
      </c>
      <c r="V1" s="15" t="s">
        <v>10756</v>
      </c>
      <c r="W1" s="15" t="s">
        <v>10757</v>
      </c>
      <c r="X1" s="15" t="s">
        <v>10758</v>
      </c>
      <c r="Y1" s="15" t="s">
        <v>10759</v>
      </c>
      <c r="Z1" s="15" t="s">
        <v>10760</v>
      </c>
      <c r="AA1" s="15" t="s">
        <v>10761</v>
      </c>
      <c r="AB1" s="15" t="s">
        <v>10762</v>
      </c>
      <c r="AC1" s="15" t="s">
        <v>10763</v>
      </c>
      <c r="AD1" s="15" t="s">
        <v>10764</v>
      </c>
      <c r="AE1" s="15" t="s">
        <v>10765</v>
      </c>
      <c r="AF1" s="15" t="s">
        <v>10766</v>
      </c>
      <c r="AG1" s="15" t="s">
        <v>10767</v>
      </c>
      <c r="AH1" s="15" t="s">
        <v>10768</v>
      </c>
      <c r="AI1" s="15" t="s">
        <v>10769</v>
      </c>
      <c r="AJ1" s="15" t="s">
        <v>10770</v>
      </c>
      <c r="AK1" s="22" t="s">
        <v>10771</v>
      </c>
      <c r="AL1" s="15" t="s">
        <v>10772</v>
      </c>
      <c r="AM1" s="23" t="s">
        <v>10773</v>
      </c>
      <c r="AN1" s="15" t="s">
        <v>10774</v>
      </c>
      <c r="AO1" s="15" t="s">
        <v>10775</v>
      </c>
      <c r="AP1" s="15" t="s">
        <v>10776</v>
      </c>
      <c r="AQ1" s="15" t="s">
        <v>10777</v>
      </c>
      <c r="AR1" s="24" t="s">
        <v>10778</v>
      </c>
      <c r="AS1" s="15" t="s">
        <v>10779</v>
      </c>
    </row>
    <row r="2" customFormat="false" ht="23" hidden="false" customHeight="false" outlineLevel="0" collapsed="false">
      <c r="A2" s="25" t="s">
        <v>10780</v>
      </c>
      <c r="B2" s="26" t="s">
        <v>10781</v>
      </c>
      <c r="C2" s="27" t="n">
        <v>45200</v>
      </c>
      <c r="D2" s="28"/>
      <c r="E2" s="29" t="b">
        <f aca="false">FALSE()</f>
        <v>0</v>
      </c>
      <c r="F2" s="29" t="b">
        <f aca="false">FALSE()</f>
        <v>0</v>
      </c>
      <c r="G2" s="29" t="b">
        <f aca="false">FALSE()</f>
        <v>0</v>
      </c>
      <c r="H2" s="28" t="s">
        <v>10782</v>
      </c>
      <c r="I2" s="29" t="b">
        <f aca="false">FALSE()</f>
        <v>0</v>
      </c>
      <c r="J2" s="29" t="b">
        <f aca="false">FALSE()</f>
        <v>0</v>
      </c>
      <c r="K2" s="29" t="b">
        <f aca="false">TRUE()</f>
        <v>1</v>
      </c>
      <c r="L2" s="29" t="b">
        <f aca="false">TRUE()</f>
        <v>1</v>
      </c>
      <c r="M2" s="29" t="b">
        <f aca="false">FALSE()</f>
        <v>0</v>
      </c>
      <c r="N2" s="26" t="s">
        <v>10783</v>
      </c>
      <c r="O2" s="30" t="s">
        <v>10784</v>
      </c>
      <c r="P2" s="31" t="n">
        <v>5862167315</v>
      </c>
      <c r="Q2" s="32"/>
      <c r="R2" s="32"/>
      <c r="S2" s="32"/>
      <c r="T2" s="26" t="s">
        <v>10785</v>
      </c>
      <c r="U2" s="26" t="s">
        <v>10786</v>
      </c>
      <c r="V2" s="26" t="s">
        <v>10787</v>
      </c>
      <c r="W2" s="33" t="s">
        <v>10788</v>
      </c>
      <c r="X2" s="26" t="s">
        <v>10789</v>
      </c>
      <c r="Y2" s="26" t="s">
        <v>10790</v>
      </c>
      <c r="Z2" s="33" t="s">
        <v>10791</v>
      </c>
      <c r="AA2" s="26" t="s">
        <v>10792</v>
      </c>
      <c r="AB2" s="26" t="s">
        <v>10793</v>
      </c>
      <c r="AC2" s="26" t="s">
        <v>10794</v>
      </c>
      <c r="AD2" s="26" t="s">
        <v>10795</v>
      </c>
      <c r="AE2" s="26"/>
      <c r="AF2" s="26" t="s">
        <v>10794</v>
      </c>
      <c r="AG2" s="26" t="s">
        <v>3831</v>
      </c>
      <c r="AH2" s="26" t="s">
        <v>10796</v>
      </c>
      <c r="AI2" s="26" t="s">
        <v>10797</v>
      </c>
      <c r="AJ2" s="26" t="s">
        <v>10798</v>
      </c>
      <c r="AK2" s="34" t="s">
        <v>10799</v>
      </c>
      <c r="AL2" s="26" t="s">
        <v>10800</v>
      </c>
      <c r="AM2" s="35"/>
      <c r="AN2" s="36" t="s">
        <v>10801</v>
      </c>
      <c r="AO2" s="36" t="s">
        <v>10802</v>
      </c>
      <c r="AP2" s="36" t="s">
        <v>10803</v>
      </c>
      <c r="AQ2" s="26" t="s">
        <v>10794</v>
      </c>
      <c r="AR2" s="37" t="s">
        <v>3831</v>
      </c>
      <c r="AS2" s="26" t="s">
        <v>3831</v>
      </c>
    </row>
    <row r="3" customFormat="false" ht="13.8" hidden="false" customHeight="false" outlineLevel="0" collapsed="false">
      <c r="A3" s="38" t="s">
        <v>10780</v>
      </c>
      <c r="B3" s="39" t="s">
        <v>10781</v>
      </c>
      <c r="C3" s="40" t="n">
        <v>45200</v>
      </c>
      <c r="D3" s="41"/>
      <c r="E3" s="42" t="b">
        <f aca="false">FALSE()</f>
        <v>0</v>
      </c>
      <c r="F3" s="42" t="b">
        <f aca="false">FALSE()</f>
        <v>0</v>
      </c>
      <c r="G3" s="42" t="b">
        <f aca="false">FALSE()</f>
        <v>0</v>
      </c>
      <c r="H3" s="42" t="b">
        <f aca="false">FALSE()</f>
        <v>0</v>
      </c>
      <c r="I3" s="42" t="b">
        <f aca="false">FALSE()</f>
        <v>0</v>
      </c>
      <c r="J3" s="42" t="b">
        <f aca="false">FALSE()</f>
        <v>0</v>
      </c>
      <c r="K3" s="42" t="b">
        <f aca="false">FALSE()</f>
        <v>0</v>
      </c>
      <c r="L3" s="42" t="b">
        <f aca="false">FALSE()</f>
        <v>0</v>
      </c>
      <c r="M3" s="42" t="b">
        <f aca="false">FALSE()</f>
        <v>0</v>
      </c>
      <c r="N3" s="39" t="s">
        <v>10804</v>
      </c>
      <c r="O3" s="43" t="s">
        <v>10804</v>
      </c>
      <c r="P3" s="44" t="n">
        <v>5542974988</v>
      </c>
      <c r="Q3" s="39"/>
      <c r="R3" s="39"/>
      <c r="S3" s="39"/>
      <c r="T3" s="39" t="s">
        <v>10805</v>
      </c>
      <c r="U3" s="39" t="s">
        <v>10806</v>
      </c>
      <c r="V3" s="39" t="s">
        <v>10807</v>
      </c>
      <c r="W3" s="45" t="s">
        <v>10808</v>
      </c>
      <c r="X3" s="39" t="s">
        <v>10789</v>
      </c>
      <c r="Y3" s="39" t="s">
        <v>10809</v>
      </c>
      <c r="Z3" s="45" t="s">
        <v>10810</v>
      </c>
      <c r="AA3" s="39" t="s">
        <v>10811</v>
      </c>
      <c r="AB3" s="39" t="s">
        <v>10793</v>
      </c>
      <c r="AC3" s="39" t="s">
        <v>10812</v>
      </c>
      <c r="AD3" s="46" t="n">
        <v>0.11</v>
      </c>
      <c r="AE3" s="39"/>
      <c r="AF3" s="39" t="s">
        <v>10794</v>
      </c>
      <c r="AG3" s="39" t="s">
        <v>3831</v>
      </c>
      <c r="AH3" s="39" t="s">
        <v>10796</v>
      </c>
      <c r="AI3" s="39" t="s">
        <v>10813</v>
      </c>
      <c r="AJ3" s="39" t="s">
        <v>10814</v>
      </c>
      <c r="AK3" s="39" t="s">
        <v>10799</v>
      </c>
      <c r="AL3" s="39" t="s">
        <v>10815</v>
      </c>
      <c r="AM3" s="47"/>
      <c r="AN3" s="39" t="s">
        <v>10801</v>
      </c>
      <c r="AO3" s="39" t="s">
        <v>10802</v>
      </c>
      <c r="AP3" s="39" t="s">
        <v>10816</v>
      </c>
      <c r="AQ3" s="39" t="s">
        <v>10812</v>
      </c>
      <c r="AR3" s="39" t="s">
        <v>10817</v>
      </c>
      <c r="AS3" s="39" t="s">
        <v>10818</v>
      </c>
    </row>
    <row r="4" customFormat="false" ht="13.8" hidden="false" customHeight="false" outlineLevel="0" collapsed="false">
      <c r="A4" s="25" t="s">
        <v>10780</v>
      </c>
      <c r="B4" s="26" t="s">
        <v>10781</v>
      </c>
      <c r="C4" s="48" t="n">
        <v>45170</v>
      </c>
      <c r="D4" s="49" t="n">
        <v>45789</v>
      </c>
      <c r="E4" s="29" t="b">
        <f aca="false">TRUE()</f>
        <v>1</v>
      </c>
      <c r="F4" s="29" t="b">
        <f aca="false">FALSE()</f>
        <v>0</v>
      </c>
      <c r="G4" s="29" t="b">
        <f aca="false">FALSE()</f>
        <v>0</v>
      </c>
      <c r="H4" s="29" t="b">
        <f aca="false">FALSE()</f>
        <v>0</v>
      </c>
      <c r="I4" s="29" t="b">
        <f aca="false">FALSE()</f>
        <v>0</v>
      </c>
      <c r="J4" s="29" t="b">
        <f aca="false">FALSE()</f>
        <v>0</v>
      </c>
      <c r="K4" s="29" t="b">
        <f aca="false">FALSE()</f>
        <v>0</v>
      </c>
      <c r="L4" s="29" t="b">
        <f aca="false">FALSE()</f>
        <v>0</v>
      </c>
      <c r="M4" s="29" t="b">
        <f aca="false">FALSE()</f>
        <v>0</v>
      </c>
      <c r="N4" s="26" t="s">
        <v>10819</v>
      </c>
      <c r="O4" s="30" t="s">
        <v>10819</v>
      </c>
      <c r="P4" s="31" t="n">
        <v>6260000945</v>
      </c>
      <c r="Q4" s="32"/>
      <c r="R4" s="32"/>
      <c r="S4" s="32"/>
      <c r="T4" s="26" t="s">
        <v>10820</v>
      </c>
      <c r="U4" s="26" t="s">
        <v>10821</v>
      </c>
      <c r="V4" s="26" t="s">
        <v>9906</v>
      </c>
      <c r="W4" s="33" t="s">
        <v>10822</v>
      </c>
      <c r="X4" s="26" t="s">
        <v>10823</v>
      </c>
      <c r="Y4" s="26" t="s">
        <v>10824</v>
      </c>
      <c r="Z4" s="26" t="s">
        <v>10825</v>
      </c>
      <c r="AA4" s="26" t="s">
        <v>10826</v>
      </c>
      <c r="AB4" s="26" t="s">
        <v>10793</v>
      </c>
      <c r="AC4" s="26" t="s">
        <v>10794</v>
      </c>
      <c r="AD4" s="26" t="s">
        <v>10827</v>
      </c>
      <c r="AE4" s="26"/>
      <c r="AF4" s="26" t="s">
        <v>10794</v>
      </c>
      <c r="AG4" s="26" t="s">
        <v>3831</v>
      </c>
      <c r="AH4" s="26" t="s">
        <v>10828</v>
      </c>
      <c r="AI4" s="26" t="s">
        <v>10829</v>
      </c>
      <c r="AJ4" s="26" t="s">
        <v>10798</v>
      </c>
      <c r="AK4" s="34" t="s">
        <v>10830</v>
      </c>
      <c r="AL4" s="26" t="s">
        <v>10800</v>
      </c>
      <c r="AM4" s="35"/>
      <c r="AN4" s="36" t="s">
        <v>10801</v>
      </c>
      <c r="AO4" s="36" t="s">
        <v>10802</v>
      </c>
      <c r="AP4" s="36" t="s">
        <v>10816</v>
      </c>
      <c r="AQ4" s="26" t="s">
        <v>10794</v>
      </c>
      <c r="AR4" s="37" t="s">
        <v>3831</v>
      </c>
      <c r="AS4" s="26" t="s">
        <v>3831</v>
      </c>
    </row>
    <row r="5" customFormat="false" ht="13.8" hidden="false" customHeight="false" outlineLevel="0" collapsed="false">
      <c r="A5" s="50" t="s">
        <v>10780</v>
      </c>
      <c r="B5" s="36" t="s">
        <v>10781</v>
      </c>
      <c r="C5" s="51" t="n">
        <v>45170</v>
      </c>
      <c r="D5" s="49" t="n">
        <v>45727</v>
      </c>
      <c r="E5" s="29" t="b">
        <f aca="false">TRUE()</f>
        <v>1</v>
      </c>
      <c r="F5" s="29" t="b">
        <f aca="false">FALSE()</f>
        <v>0</v>
      </c>
      <c r="G5" s="29" t="b">
        <f aca="false">FALSE()</f>
        <v>0</v>
      </c>
      <c r="H5" s="29" t="b">
        <f aca="false">FALSE()</f>
        <v>0</v>
      </c>
      <c r="I5" s="29" t="b">
        <f aca="false">FALSE()</f>
        <v>0</v>
      </c>
      <c r="J5" s="29" t="b">
        <f aca="false">FALSE()</f>
        <v>0</v>
      </c>
      <c r="K5" s="29" t="b">
        <f aca="false">FALSE()</f>
        <v>0</v>
      </c>
      <c r="L5" s="29" t="b">
        <f aca="false">FALSE()</f>
        <v>0</v>
      </c>
      <c r="M5" s="29" t="b">
        <f aca="false">TRUE()</f>
        <v>1</v>
      </c>
      <c r="N5" s="36" t="s">
        <v>9938</v>
      </c>
      <c r="O5" s="52" t="s">
        <v>9938</v>
      </c>
      <c r="P5" s="31" t="e">
        <f aca="false">#N/A</f>
        <v>#N/A</v>
      </c>
      <c r="Q5" s="32"/>
      <c r="R5" s="32"/>
      <c r="S5" s="32"/>
      <c r="T5" s="36" t="n">
        <v>48607822099</v>
      </c>
      <c r="U5" s="36" t="s">
        <v>10831</v>
      </c>
      <c r="V5" s="36" t="s">
        <v>10832</v>
      </c>
      <c r="W5" s="53" t="s">
        <v>10833</v>
      </c>
      <c r="X5" s="36" t="s">
        <v>10823</v>
      </c>
      <c r="Y5" s="36" t="s">
        <v>10834</v>
      </c>
      <c r="Z5" s="53" t="s">
        <v>10835</v>
      </c>
      <c r="AA5" s="36" t="s">
        <v>10826</v>
      </c>
      <c r="AB5" s="36" t="s">
        <v>10793</v>
      </c>
      <c r="AC5" s="36" t="s">
        <v>10794</v>
      </c>
      <c r="AD5" s="54" t="n">
        <v>0.22</v>
      </c>
      <c r="AE5" s="36"/>
      <c r="AF5" s="36" t="s">
        <v>10794</v>
      </c>
      <c r="AG5" s="36" t="s">
        <v>3831</v>
      </c>
      <c r="AH5" s="36" t="s">
        <v>10796</v>
      </c>
      <c r="AI5" s="55" t="s">
        <v>10836</v>
      </c>
      <c r="AJ5" s="36" t="s">
        <v>10798</v>
      </c>
      <c r="AK5" s="34" t="s">
        <v>10830</v>
      </c>
      <c r="AL5" s="36" t="s">
        <v>10800</v>
      </c>
      <c r="AM5" s="56" t="s">
        <v>10837</v>
      </c>
      <c r="AN5" s="36"/>
      <c r="AO5" s="36" t="s">
        <v>10823</v>
      </c>
      <c r="AP5" s="36"/>
      <c r="AQ5" s="36" t="s">
        <v>10812</v>
      </c>
      <c r="AR5" s="37" t="s">
        <v>10830</v>
      </c>
      <c r="AS5" s="36" t="s">
        <v>10838</v>
      </c>
    </row>
    <row r="6" customFormat="false" ht="13.8" hidden="false" customHeight="false" outlineLevel="0" collapsed="false">
      <c r="A6" s="38" t="s">
        <v>10780</v>
      </c>
      <c r="B6" s="39" t="s">
        <v>10781</v>
      </c>
      <c r="C6" s="57" t="n">
        <v>45170</v>
      </c>
      <c r="D6" s="41"/>
      <c r="E6" s="42" t="b">
        <f aca="false">FALSE()</f>
        <v>0</v>
      </c>
      <c r="F6" s="42" t="b">
        <f aca="false">FALSE()</f>
        <v>0</v>
      </c>
      <c r="G6" s="42" t="b">
        <f aca="false">FALSE()</f>
        <v>0</v>
      </c>
      <c r="H6" s="42" t="b">
        <f aca="false">FALSE()</f>
        <v>0</v>
      </c>
      <c r="I6" s="42" t="b">
        <f aca="false">FALSE()</f>
        <v>0</v>
      </c>
      <c r="J6" s="42" t="b">
        <f aca="false">FALSE()</f>
        <v>0</v>
      </c>
      <c r="K6" s="42" t="b">
        <f aca="false">FALSE()</f>
        <v>0</v>
      </c>
      <c r="L6" s="42" t="b">
        <f aca="false">FALSE()</f>
        <v>0</v>
      </c>
      <c r="M6" s="42" t="b">
        <f aca="false">FALSE()</f>
        <v>0</v>
      </c>
      <c r="N6" s="39" t="s">
        <v>10839</v>
      </c>
      <c r="O6" s="43" t="s">
        <v>10840</v>
      </c>
      <c r="P6" s="44" t="e">
        <f aca="false">#N/A</f>
        <v>#N/A</v>
      </c>
      <c r="Q6" s="39"/>
      <c r="R6" s="39"/>
      <c r="S6" s="39"/>
      <c r="T6" s="39" t="s">
        <v>10841</v>
      </c>
      <c r="U6" s="39" t="s">
        <v>10842</v>
      </c>
      <c r="V6" s="39" t="s">
        <v>10843</v>
      </c>
      <c r="W6" s="45" t="s">
        <v>10844</v>
      </c>
      <c r="X6" s="39" t="s">
        <v>10789</v>
      </c>
      <c r="Y6" s="39" t="s">
        <v>10845</v>
      </c>
      <c r="Z6" s="45" t="s">
        <v>10846</v>
      </c>
      <c r="AA6" s="39" t="s">
        <v>10826</v>
      </c>
      <c r="AB6" s="39" t="s">
        <v>10793</v>
      </c>
      <c r="AC6" s="39" t="s">
        <v>10794</v>
      </c>
      <c r="AD6" s="39" t="s">
        <v>10847</v>
      </c>
      <c r="AE6" s="39"/>
      <c r="AF6" s="39" t="s">
        <v>10812</v>
      </c>
      <c r="AG6" s="39" t="s">
        <v>3831</v>
      </c>
      <c r="AH6" s="39" t="s">
        <v>10828</v>
      </c>
      <c r="AI6" s="39" t="s">
        <v>10848</v>
      </c>
      <c r="AJ6" s="39" t="s">
        <v>10798</v>
      </c>
      <c r="AK6" s="39" t="s">
        <v>10849</v>
      </c>
      <c r="AL6" s="39" t="s">
        <v>10800</v>
      </c>
      <c r="AM6" s="47"/>
      <c r="AN6" s="39" t="s">
        <v>10801</v>
      </c>
      <c r="AO6" s="39" t="s">
        <v>10802</v>
      </c>
      <c r="AP6" s="39" t="s">
        <v>10816</v>
      </c>
      <c r="AQ6" s="39" t="s">
        <v>10812</v>
      </c>
      <c r="AR6" s="39" t="s">
        <v>10830</v>
      </c>
      <c r="AS6" s="39" t="s">
        <v>10838</v>
      </c>
    </row>
    <row r="7" customFormat="false" ht="13.8" hidden="false" customHeight="false" outlineLevel="0" collapsed="false">
      <c r="A7" s="38" t="s">
        <v>10780</v>
      </c>
      <c r="B7" s="39" t="s">
        <v>10781</v>
      </c>
      <c r="C7" s="57" t="n">
        <v>45170</v>
      </c>
      <c r="D7" s="41"/>
      <c r="E7" s="42" t="b">
        <f aca="false">FALSE()</f>
        <v>0</v>
      </c>
      <c r="F7" s="42" t="b">
        <f aca="false">FALSE()</f>
        <v>0</v>
      </c>
      <c r="G7" s="42" t="b">
        <f aca="false">FALSE()</f>
        <v>0</v>
      </c>
      <c r="H7" s="42" t="b">
        <f aca="false">FALSE()</f>
        <v>0</v>
      </c>
      <c r="I7" s="42" t="b">
        <f aca="false">FALSE()</f>
        <v>0</v>
      </c>
      <c r="J7" s="42" t="b">
        <f aca="false">FALSE()</f>
        <v>0</v>
      </c>
      <c r="K7" s="42" t="b">
        <f aca="false">TRUE()</f>
        <v>1</v>
      </c>
      <c r="L7" s="42" t="b">
        <f aca="false">FALSE()</f>
        <v>0</v>
      </c>
      <c r="M7" s="42" t="b">
        <f aca="false">FALSE()</f>
        <v>0</v>
      </c>
      <c r="N7" s="39" t="s">
        <v>10850</v>
      </c>
      <c r="O7" s="43" t="s">
        <v>10851</v>
      </c>
      <c r="P7" s="44" t="n">
        <v>6981681757</v>
      </c>
      <c r="Q7" s="39"/>
      <c r="R7" s="39"/>
      <c r="S7" s="39"/>
      <c r="T7" s="39" t="s">
        <v>10852</v>
      </c>
      <c r="U7" s="39" t="s">
        <v>10853</v>
      </c>
      <c r="V7" s="39" t="s">
        <v>10854</v>
      </c>
      <c r="W7" s="45" t="s">
        <v>10855</v>
      </c>
      <c r="X7" s="39" t="s">
        <v>10789</v>
      </c>
      <c r="Y7" s="39" t="s">
        <v>10856</v>
      </c>
      <c r="Z7" s="45" t="s">
        <v>10857</v>
      </c>
      <c r="AA7" s="39" t="s">
        <v>10826</v>
      </c>
      <c r="AB7" s="39" t="s">
        <v>10793</v>
      </c>
      <c r="AC7" s="39" t="s">
        <v>10794</v>
      </c>
      <c r="AD7" s="39" t="s">
        <v>10858</v>
      </c>
      <c r="AE7" s="39"/>
      <c r="AF7" s="39" t="s">
        <v>10812</v>
      </c>
      <c r="AG7" s="39" t="s">
        <v>3831</v>
      </c>
      <c r="AH7" s="39" t="s">
        <v>10796</v>
      </c>
      <c r="AI7" s="39" t="s">
        <v>10859</v>
      </c>
      <c r="AJ7" s="39" t="s">
        <v>10798</v>
      </c>
      <c r="AK7" s="39" t="s">
        <v>10817</v>
      </c>
      <c r="AL7" s="39" t="s">
        <v>10800</v>
      </c>
      <c r="AM7" s="47"/>
      <c r="AN7" s="39"/>
      <c r="AO7" s="39" t="s">
        <v>10802</v>
      </c>
      <c r="AP7" s="39" t="s">
        <v>10816</v>
      </c>
      <c r="AQ7" s="39" t="s">
        <v>10812</v>
      </c>
      <c r="AR7" s="39" t="s">
        <v>10830</v>
      </c>
      <c r="AS7" s="39" t="s">
        <v>10838</v>
      </c>
    </row>
    <row r="8" customFormat="false" ht="13.8" hidden="false" customHeight="false" outlineLevel="0" collapsed="false">
      <c r="A8" s="38" t="s">
        <v>10780</v>
      </c>
      <c r="B8" s="39" t="s">
        <v>10781</v>
      </c>
      <c r="C8" s="40" t="n">
        <v>45200</v>
      </c>
      <c r="D8" s="41"/>
      <c r="E8" s="42" t="b">
        <f aca="false">FALSE()</f>
        <v>0</v>
      </c>
      <c r="F8" s="42" t="b">
        <f aca="false">FALSE()</f>
        <v>0</v>
      </c>
      <c r="G8" s="42" t="b">
        <f aca="false">FALSE()</f>
        <v>0</v>
      </c>
      <c r="H8" s="42" t="b">
        <f aca="false">FALSE()</f>
        <v>0</v>
      </c>
      <c r="I8" s="42" t="b">
        <f aca="false">FALSE()</f>
        <v>0</v>
      </c>
      <c r="J8" s="42" t="b">
        <f aca="false">FALSE()</f>
        <v>0</v>
      </c>
      <c r="K8" s="42" t="b">
        <f aca="false">FALSE()</f>
        <v>0</v>
      </c>
      <c r="L8" s="42" t="b">
        <f aca="false">FALSE()</f>
        <v>0</v>
      </c>
      <c r="M8" s="42" t="b">
        <f aca="false">FALSE()</f>
        <v>0</v>
      </c>
      <c r="N8" s="39" t="s">
        <v>10860</v>
      </c>
      <c r="O8" s="43" t="s">
        <v>10860</v>
      </c>
      <c r="P8" s="44" t="n">
        <v>9231728522</v>
      </c>
      <c r="Q8" s="39"/>
      <c r="R8" s="39"/>
      <c r="S8" s="39"/>
      <c r="T8" s="39" t="s">
        <v>10861</v>
      </c>
      <c r="U8" s="39" t="s">
        <v>10862</v>
      </c>
      <c r="V8" s="39" t="s">
        <v>10863</v>
      </c>
      <c r="W8" s="45" t="s">
        <v>10864</v>
      </c>
      <c r="X8" s="39" t="s">
        <v>10789</v>
      </c>
      <c r="Y8" s="39" t="s">
        <v>10865</v>
      </c>
      <c r="Z8" s="45" t="s">
        <v>10866</v>
      </c>
      <c r="AA8" s="39" t="s">
        <v>10792</v>
      </c>
      <c r="AB8" s="39" t="s">
        <v>10793</v>
      </c>
      <c r="AC8" s="39" t="s">
        <v>10794</v>
      </c>
      <c r="AD8" s="39" t="s">
        <v>10867</v>
      </c>
      <c r="AE8" s="39"/>
      <c r="AF8" s="39" t="s">
        <v>10812</v>
      </c>
      <c r="AG8" s="39" t="s">
        <v>3831</v>
      </c>
      <c r="AH8" s="39" t="s">
        <v>10828</v>
      </c>
      <c r="AI8" s="39" t="s">
        <v>10868</v>
      </c>
      <c r="AJ8" s="39" t="s">
        <v>10798</v>
      </c>
      <c r="AK8" s="39" t="s">
        <v>10799</v>
      </c>
      <c r="AL8" s="39" t="s">
        <v>10800</v>
      </c>
      <c r="AM8" s="47"/>
      <c r="AN8" s="39" t="s">
        <v>10869</v>
      </c>
      <c r="AO8" s="39" t="s">
        <v>10802</v>
      </c>
      <c r="AP8" s="39" t="s">
        <v>10816</v>
      </c>
      <c r="AQ8" s="39" t="s">
        <v>10812</v>
      </c>
      <c r="AR8" s="39" t="s">
        <v>10830</v>
      </c>
      <c r="AS8" s="39" t="s">
        <v>10838</v>
      </c>
    </row>
    <row r="9" customFormat="false" ht="23" hidden="false" customHeight="false" outlineLevel="0" collapsed="false">
      <c r="A9" s="50" t="s">
        <v>10780</v>
      </c>
      <c r="B9" s="36" t="s">
        <v>10781</v>
      </c>
      <c r="C9" s="51" t="n">
        <v>45170</v>
      </c>
      <c r="D9" s="28"/>
      <c r="E9" s="29" t="b">
        <f aca="false">FALSE()</f>
        <v>0</v>
      </c>
      <c r="F9" s="29" t="b">
        <f aca="false">FALSE()</f>
        <v>0</v>
      </c>
      <c r="G9" s="29" t="b">
        <f aca="false">FALSE()</f>
        <v>0</v>
      </c>
      <c r="H9" s="29" t="b">
        <f aca="false">FALSE()</f>
        <v>0</v>
      </c>
      <c r="I9" s="29" t="b">
        <f aca="false">FALSE()</f>
        <v>0</v>
      </c>
      <c r="J9" s="29" t="b">
        <f aca="false">FALSE()</f>
        <v>0</v>
      </c>
      <c r="K9" s="29" t="b">
        <f aca="false">FALSE()</f>
        <v>0</v>
      </c>
      <c r="L9" s="29" t="b">
        <f aca="false">FALSE()</f>
        <v>0</v>
      </c>
      <c r="M9" s="29" t="b">
        <f aca="false">FALSE()</f>
        <v>0</v>
      </c>
      <c r="N9" s="36" t="s">
        <v>10870</v>
      </c>
      <c r="O9" s="52" t="s">
        <v>10871</v>
      </c>
      <c r="P9" s="31" t="n">
        <v>9492229485</v>
      </c>
      <c r="Q9" s="32"/>
      <c r="R9" s="32"/>
      <c r="S9" s="32"/>
      <c r="T9" s="36" t="s">
        <v>10861</v>
      </c>
      <c r="U9" s="36" t="s">
        <v>10872</v>
      </c>
      <c r="V9" s="36" t="s">
        <v>10873</v>
      </c>
      <c r="W9" s="53" t="s">
        <v>10874</v>
      </c>
      <c r="X9" s="36" t="s">
        <v>10789</v>
      </c>
      <c r="Y9" s="36" t="s">
        <v>10875</v>
      </c>
      <c r="Z9" s="36" t="s">
        <v>10825</v>
      </c>
      <c r="AA9" s="36" t="s">
        <v>10792</v>
      </c>
      <c r="AB9" s="36" t="s">
        <v>10793</v>
      </c>
      <c r="AC9" s="36" t="s">
        <v>10812</v>
      </c>
      <c r="AD9" s="54" t="n">
        <v>0.25</v>
      </c>
      <c r="AE9" s="36"/>
      <c r="AF9" s="36" t="s">
        <v>10812</v>
      </c>
      <c r="AG9" s="36"/>
      <c r="AH9" s="36" t="s">
        <v>10828</v>
      </c>
      <c r="AI9" s="36" t="s">
        <v>10876</v>
      </c>
      <c r="AJ9" s="36" t="s">
        <v>10798</v>
      </c>
      <c r="AK9" s="34" t="s">
        <v>10877</v>
      </c>
      <c r="AL9" s="36" t="s">
        <v>10800</v>
      </c>
      <c r="AM9" s="35"/>
      <c r="AN9" s="36" t="s">
        <v>10869</v>
      </c>
      <c r="AO9" s="36" t="s">
        <v>10756</v>
      </c>
      <c r="AP9" s="58" t="s">
        <v>10878</v>
      </c>
      <c r="AQ9" s="36" t="s">
        <v>10812</v>
      </c>
      <c r="AR9" s="37" t="s">
        <v>10830</v>
      </c>
      <c r="AS9" s="36" t="s">
        <v>10838</v>
      </c>
    </row>
    <row r="10" customFormat="false" ht="13.8" hidden="false" customHeight="false" outlineLevel="0" collapsed="false">
      <c r="A10" s="25" t="s">
        <v>10780</v>
      </c>
      <c r="B10" s="26" t="s">
        <v>10879</v>
      </c>
      <c r="C10" s="26" t="s">
        <v>10880</v>
      </c>
      <c r="D10" s="28"/>
      <c r="E10" s="29" t="b">
        <f aca="false">FALSE()</f>
        <v>0</v>
      </c>
      <c r="F10" s="29" t="b">
        <f aca="false">FALSE()</f>
        <v>0</v>
      </c>
      <c r="G10" s="29" t="b">
        <f aca="false">FALSE()</f>
        <v>0</v>
      </c>
      <c r="H10" s="29" t="b">
        <f aca="false">FALSE()</f>
        <v>0</v>
      </c>
      <c r="I10" s="29" t="b">
        <f aca="false">FALSE()</f>
        <v>0</v>
      </c>
      <c r="J10" s="29" t="b">
        <f aca="false">FALSE()</f>
        <v>0</v>
      </c>
      <c r="K10" s="29" t="b">
        <f aca="false">FALSE()</f>
        <v>0</v>
      </c>
      <c r="L10" s="29" t="b">
        <f aca="false">FALSE()</f>
        <v>0</v>
      </c>
      <c r="M10" s="29" t="b">
        <f aca="false">FALSE()</f>
        <v>0</v>
      </c>
      <c r="N10" s="26" t="s">
        <v>10881</v>
      </c>
      <c r="O10" s="26" t="s">
        <v>10882</v>
      </c>
      <c r="P10" s="31" t="e">
        <f aca="false">#N/A</f>
        <v>#N/A</v>
      </c>
      <c r="Q10" s="32"/>
      <c r="R10" s="32"/>
      <c r="S10" s="32"/>
      <c r="T10" s="26" t="s">
        <v>10883</v>
      </c>
      <c r="U10" s="26" t="s">
        <v>10884</v>
      </c>
      <c r="V10" s="26" t="s">
        <v>10885</v>
      </c>
      <c r="W10" s="33" t="s">
        <v>10886</v>
      </c>
      <c r="X10" s="26" t="s">
        <v>10789</v>
      </c>
      <c r="Y10" s="26" t="s">
        <v>10856</v>
      </c>
      <c r="Z10" s="33" t="s">
        <v>10887</v>
      </c>
      <c r="AA10" s="26" t="s">
        <v>10826</v>
      </c>
      <c r="AB10" s="26" t="s">
        <v>10793</v>
      </c>
      <c r="AC10" s="26" t="s">
        <v>10812</v>
      </c>
      <c r="AD10" s="26" t="s">
        <v>10888</v>
      </c>
      <c r="AE10" s="26"/>
      <c r="AF10" s="26" t="s">
        <v>10812</v>
      </c>
      <c r="AG10" s="26" t="s">
        <v>10889</v>
      </c>
      <c r="AH10" s="26" t="s">
        <v>10796</v>
      </c>
      <c r="AI10" s="26" t="s">
        <v>10890</v>
      </c>
      <c r="AJ10" s="26" t="s">
        <v>10798</v>
      </c>
      <c r="AK10" s="34" t="s">
        <v>10817</v>
      </c>
      <c r="AL10" s="26" t="s">
        <v>10800</v>
      </c>
      <c r="AM10" s="35"/>
      <c r="AN10" s="36" t="s">
        <v>10891</v>
      </c>
      <c r="AO10" s="36" t="s">
        <v>10802</v>
      </c>
      <c r="AP10" s="36" t="s">
        <v>10892</v>
      </c>
      <c r="AQ10" s="26" t="s">
        <v>10812</v>
      </c>
      <c r="AR10" s="37" t="s">
        <v>10830</v>
      </c>
      <c r="AS10" s="26" t="s">
        <v>10893</v>
      </c>
    </row>
    <row r="11" customFormat="false" ht="33.95" hidden="false" customHeight="false" outlineLevel="0" collapsed="false">
      <c r="A11" s="50" t="s">
        <v>10780</v>
      </c>
      <c r="B11" s="36" t="s">
        <v>10781</v>
      </c>
      <c r="C11" s="59" t="n">
        <v>45200</v>
      </c>
      <c r="D11" s="28"/>
      <c r="E11" s="29" t="b">
        <f aca="false">FALSE()</f>
        <v>0</v>
      </c>
      <c r="F11" s="29" t="b">
        <f aca="false">FALSE()</f>
        <v>0</v>
      </c>
      <c r="G11" s="29" t="b">
        <f aca="false">FALSE()</f>
        <v>0</v>
      </c>
      <c r="H11" s="29" t="b">
        <f aca="false">FALSE()</f>
        <v>0</v>
      </c>
      <c r="I11" s="29" t="b">
        <f aca="false">FALSE()</f>
        <v>0</v>
      </c>
      <c r="J11" s="29" t="b">
        <f aca="false">FALSE()</f>
        <v>0</v>
      </c>
      <c r="K11" s="29" t="b">
        <f aca="false">FALSE()</f>
        <v>0</v>
      </c>
      <c r="L11" s="29" t="b">
        <f aca="false">FALSE()</f>
        <v>0</v>
      </c>
      <c r="M11" s="29" t="b">
        <f aca="false">FALSE()</f>
        <v>0</v>
      </c>
      <c r="N11" s="36" t="s">
        <v>10894</v>
      </c>
      <c r="O11" s="52" t="s">
        <v>10894</v>
      </c>
      <c r="P11" s="31" t="n">
        <v>7411845027</v>
      </c>
      <c r="Q11" s="32"/>
      <c r="R11" s="32"/>
      <c r="S11" s="32"/>
      <c r="T11" s="36" t="s">
        <v>10895</v>
      </c>
      <c r="U11" s="36" t="s">
        <v>10896</v>
      </c>
      <c r="V11" s="36" t="s">
        <v>10897</v>
      </c>
      <c r="W11" s="53" t="s">
        <v>10898</v>
      </c>
      <c r="X11" s="36" t="s">
        <v>10789</v>
      </c>
      <c r="Y11" s="36" t="s">
        <v>10809</v>
      </c>
      <c r="Z11" s="58" t="s">
        <v>10899</v>
      </c>
      <c r="AA11" s="36" t="s">
        <v>10811</v>
      </c>
      <c r="AB11" s="36" t="s">
        <v>10793</v>
      </c>
      <c r="AC11" s="36" t="s">
        <v>10794</v>
      </c>
      <c r="AD11" s="36" t="s">
        <v>10900</v>
      </c>
      <c r="AE11" s="36"/>
      <c r="AF11" s="36" t="s">
        <v>10812</v>
      </c>
      <c r="AG11" s="36" t="s">
        <v>3831</v>
      </c>
      <c r="AH11" s="36" t="s">
        <v>10828</v>
      </c>
      <c r="AI11" s="36" t="s">
        <v>10901</v>
      </c>
      <c r="AJ11" s="36" t="s">
        <v>10814</v>
      </c>
      <c r="AK11" s="34" t="s">
        <v>10799</v>
      </c>
      <c r="AL11" s="36" t="s">
        <v>10800</v>
      </c>
      <c r="AM11" s="35"/>
      <c r="AN11" s="36" t="s">
        <v>10801</v>
      </c>
      <c r="AO11" s="36" t="s">
        <v>10802</v>
      </c>
      <c r="AP11" s="36" t="s">
        <v>10816</v>
      </c>
      <c r="AQ11" s="36" t="s">
        <v>10812</v>
      </c>
      <c r="AR11" s="37" t="s">
        <v>10902</v>
      </c>
      <c r="AS11" s="36" t="s">
        <v>10838</v>
      </c>
    </row>
    <row r="12" customFormat="false" ht="23" hidden="false" customHeight="false" outlineLevel="0" collapsed="false">
      <c r="A12" s="38" t="s">
        <v>10780</v>
      </c>
      <c r="B12" s="39" t="s">
        <v>10903</v>
      </c>
      <c r="C12" s="57" t="n">
        <v>45139</v>
      </c>
      <c r="D12" s="60"/>
      <c r="E12" s="61" t="b">
        <f aca="false">FALSE()</f>
        <v>0</v>
      </c>
      <c r="F12" s="61" t="b">
        <f aca="false">FALSE()</f>
        <v>0</v>
      </c>
      <c r="G12" s="61" t="b">
        <f aca="false">FALSE()</f>
        <v>0</v>
      </c>
      <c r="H12" s="61" t="b">
        <f aca="false">FALSE()</f>
        <v>0</v>
      </c>
      <c r="I12" s="61" t="b">
        <f aca="false">FALSE()</f>
        <v>0</v>
      </c>
      <c r="J12" s="61" t="b">
        <f aca="false">FALSE()</f>
        <v>0</v>
      </c>
      <c r="K12" s="61" t="b">
        <f aca="false">TRUE()</f>
        <v>1</v>
      </c>
      <c r="L12" s="61" t="b">
        <f aca="false">FALSE()</f>
        <v>0</v>
      </c>
      <c r="M12" s="61" t="b">
        <f aca="false">FALSE()</f>
        <v>0</v>
      </c>
      <c r="N12" s="39" t="s">
        <v>10904</v>
      </c>
      <c r="O12" s="39" t="s">
        <v>10904</v>
      </c>
      <c r="P12" s="44" t="n">
        <v>6711812675</v>
      </c>
      <c r="Q12" s="39"/>
      <c r="R12" s="39"/>
      <c r="S12" s="39"/>
      <c r="T12" s="39" t="s">
        <v>10905</v>
      </c>
      <c r="U12" s="62" t="s">
        <v>10906</v>
      </c>
      <c r="V12" s="39" t="s">
        <v>10907</v>
      </c>
      <c r="W12" s="45" t="s">
        <v>10908</v>
      </c>
      <c r="X12" s="39" t="s">
        <v>10789</v>
      </c>
      <c r="Y12" s="39" t="s">
        <v>10809</v>
      </c>
      <c r="Z12" s="45" t="s">
        <v>10909</v>
      </c>
      <c r="AA12" s="39" t="s">
        <v>10811</v>
      </c>
      <c r="AB12" s="39" t="s">
        <v>10793</v>
      </c>
      <c r="AC12" s="39" t="s">
        <v>10812</v>
      </c>
      <c r="AD12" s="39" t="s">
        <v>10910</v>
      </c>
      <c r="AE12" s="39"/>
      <c r="AF12" s="39" t="s">
        <v>10794</v>
      </c>
      <c r="AG12" s="39" t="s">
        <v>3831</v>
      </c>
      <c r="AH12" s="39" t="s">
        <v>10796</v>
      </c>
      <c r="AI12" s="39" t="s">
        <v>10911</v>
      </c>
      <c r="AJ12" s="39" t="s">
        <v>10798</v>
      </c>
      <c r="AK12" s="39" t="s">
        <v>10817</v>
      </c>
      <c r="AL12" s="39" t="s">
        <v>10912</v>
      </c>
      <c r="AM12" s="47"/>
      <c r="AN12" s="39"/>
      <c r="AO12" s="39" t="s">
        <v>10802</v>
      </c>
      <c r="AP12" s="39" t="s">
        <v>10816</v>
      </c>
      <c r="AQ12" s="39" t="s">
        <v>10794</v>
      </c>
      <c r="AR12" s="39" t="s">
        <v>3831</v>
      </c>
      <c r="AS12" s="39" t="s">
        <v>3831</v>
      </c>
    </row>
    <row r="13" customFormat="false" ht="13.8" hidden="false" customHeight="false" outlineLevel="0" collapsed="false">
      <c r="A13" s="50" t="s">
        <v>10780</v>
      </c>
      <c r="B13" s="36" t="s">
        <v>10903</v>
      </c>
      <c r="C13" s="51" t="n">
        <v>45139</v>
      </c>
      <c r="D13" s="28"/>
      <c r="E13" s="29" t="b">
        <f aca="false">FALSE()</f>
        <v>0</v>
      </c>
      <c r="F13" s="29" t="b">
        <f aca="false">FALSE()</f>
        <v>0</v>
      </c>
      <c r="G13" s="29" t="b">
        <f aca="false">FALSE()</f>
        <v>0</v>
      </c>
      <c r="H13" s="29" t="b">
        <f aca="false">FALSE()</f>
        <v>0</v>
      </c>
      <c r="I13" s="29" t="b">
        <f aca="false">FALSE()</f>
        <v>0</v>
      </c>
      <c r="J13" s="29" t="b">
        <f aca="false">FALSE()</f>
        <v>0</v>
      </c>
      <c r="K13" s="29" t="b">
        <f aca="false">FALSE()</f>
        <v>0</v>
      </c>
      <c r="L13" s="29" t="b">
        <f aca="false">FALSE()</f>
        <v>0</v>
      </c>
      <c r="M13" s="29" t="b">
        <f aca="false">FALSE()</f>
        <v>0</v>
      </c>
      <c r="N13" s="36" t="s">
        <v>10913</v>
      </c>
      <c r="O13" s="52" t="s">
        <v>10914</v>
      </c>
      <c r="P13" s="31" t="n">
        <v>7941822933</v>
      </c>
      <c r="Q13" s="32"/>
      <c r="R13" s="32"/>
      <c r="S13" s="32"/>
      <c r="T13" s="36" t="s">
        <v>10915</v>
      </c>
      <c r="U13" s="36" t="s">
        <v>10916</v>
      </c>
      <c r="V13" s="36" t="s">
        <v>10917</v>
      </c>
      <c r="W13" s="63" t="s">
        <v>10918</v>
      </c>
      <c r="X13" s="36" t="s">
        <v>10789</v>
      </c>
      <c r="Y13" s="36" t="s">
        <v>10919</v>
      </c>
      <c r="Z13" s="53" t="s">
        <v>10920</v>
      </c>
      <c r="AA13" s="36" t="s">
        <v>10792</v>
      </c>
      <c r="AB13" s="36" t="s">
        <v>10793</v>
      </c>
      <c r="AC13" s="36" t="s">
        <v>10812</v>
      </c>
      <c r="AD13" s="36" t="s">
        <v>10921</v>
      </c>
      <c r="AE13" s="36"/>
      <c r="AF13" s="36" t="s">
        <v>10794</v>
      </c>
      <c r="AG13" s="36" t="s">
        <v>3831</v>
      </c>
      <c r="AH13" s="36" t="s">
        <v>10796</v>
      </c>
      <c r="AI13" s="36" t="s">
        <v>10890</v>
      </c>
      <c r="AJ13" s="36" t="s">
        <v>10798</v>
      </c>
      <c r="AK13" s="34" t="s">
        <v>10799</v>
      </c>
      <c r="AL13" s="36" t="s">
        <v>10800</v>
      </c>
      <c r="AM13" s="35"/>
      <c r="AN13" s="64"/>
      <c r="AO13" s="36" t="s">
        <v>10802</v>
      </c>
      <c r="AP13" s="36" t="s">
        <v>10816</v>
      </c>
      <c r="AQ13" s="36" t="s">
        <v>10812</v>
      </c>
      <c r="AR13" s="37" t="s">
        <v>10817</v>
      </c>
      <c r="AS13" s="36" t="s">
        <v>10838</v>
      </c>
    </row>
    <row r="14" customFormat="false" ht="13.8" hidden="false" customHeight="false" outlineLevel="0" collapsed="false">
      <c r="A14" s="25" t="s">
        <v>10780</v>
      </c>
      <c r="B14" s="26" t="s">
        <v>10922</v>
      </c>
      <c r="C14" s="27" t="n">
        <v>45231</v>
      </c>
      <c r="D14" s="28"/>
      <c r="E14" s="29" t="b">
        <f aca="false">FALSE()</f>
        <v>0</v>
      </c>
      <c r="F14" s="29" t="b">
        <f aca="false">FALSE()</f>
        <v>0</v>
      </c>
      <c r="G14" s="29" t="b">
        <f aca="false">FALSE()</f>
        <v>0</v>
      </c>
      <c r="H14" s="29" t="b">
        <f aca="false">FALSE()</f>
        <v>0</v>
      </c>
      <c r="I14" s="29" t="b">
        <f aca="false">FALSE()</f>
        <v>0</v>
      </c>
      <c r="J14" s="29" t="b">
        <f aca="false">FALSE()</f>
        <v>0</v>
      </c>
      <c r="K14" s="29" t="b">
        <f aca="false">FALSE()</f>
        <v>0</v>
      </c>
      <c r="L14" s="29" t="b">
        <f aca="false">FALSE()</f>
        <v>0</v>
      </c>
      <c r="M14" s="29" t="b">
        <f aca="false">FALSE()</f>
        <v>0</v>
      </c>
      <c r="N14" s="26" t="s">
        <v>10923</v>
      </c>
      <c r="O14" s="30" t="s">
        <v>10923</v>
      </c>
      <c r="P14" s="31" t="n">
        <v>6793158206</v>
      </c>
      <c r="Q14" s="32"/>
      <c r="R14" s="32"/>
      <c r="S14" s="32"/>
      <c r="T14" s="26" t="s">
        <v>10924</v>
      </c>
      <c r="U14" s="26" t="s">
        <v>10925</v>
      </c>
      <c r="V14" s="26" t="s">
        <v>10926</v>
      </c>
      <c r="W14" s="65" t="s">
        <v>10927</v>
      </c>
      <c r="X14" s="26" t="s">
        <v>10789</v>
      </c>
      <c r="Y14" s="26" t="s">
        <v>10928</v>
      </c>
      <c r="Z14" s="26" t="s">
        <v>3831</v>
      </c>
      <c r="AA14" s="26" t="s">
        <v>10826</v>
      </c>
      <c r="AB14" s="26" t="s">
        <v>10793</v>
      </c>
      <c r="AC14" s="26" t="s">
        <v>10812</v>
      </c>
      <c r="AD14" s="26" t="s">
        <v>10929</v>
      </c>
      <c r="AE14" s="26"/>
      <c r="AF14" s="26" t="s">
        <v>10812</v>
      </c>
      <c r="AG14" s="26" t="s">
        <v>3831</v>
      </c>
      <c r="AH14" s="26" t="s">
        <v>10828</v>
      </c>
      <c r="AI14" s="26" t="s">
        <v>10930</v>
      </c>
      <c r="AJ14" s="26" t="s">
        <v>10798</v>
      </c>
      <c r="AK14" s="34" t="s">
        <v>10931</v>
      </c>
      <c r="AL14" s="26" t="s">
        <v>10800</v>
      </c>
      <c r="AM14" s="35"/>
      <c r="AN14" s="36" t="s">
        <v>10932</v>
      </c>
      <c r="AO14" s="36" t="s">
        <v>10802</v>
      </c>
      <c r="AP14" s="36" t="s">
        <v>10816</v>
      </c>
      <c r="AQ14" s="26" t="s">
        <v>10794</v>
      </c>
      <c r="AR14" s="37" t="s">
        <v>3831</v>
      </c>
      <c r="AS14" s="26" t="s">
        <v>3831</v>
      </c>
    </row>
    <row r="15" customFormat="false" ht="13.8" hidden="false" customHeight="false" outlineLevel="0" collapsed="false">
      <c r="A15" s="38" t="s">
        <v>10780</v>
      </c>
      <c r="B15" s="39" t="s">
        <v>10933</v>
      </c>
      <c r="C15" s="40" t="n">
        <v>45261</v>
      </c>
      <c r="D15" s="41"/>
      <c r="E15" s="42" t="b">
        <f aca="false">FALSE()</f>
        <v>0</v>
      </c>
      <c r="F15" s="42" t="b">
        <f aca="false">TRUE()</f>
        <v>1</v>
      </c>
      <c r="G15" s="42" t="b">
        <f aca="false">TRUE()</f>
        <v>1</v>
      </c>
      <c r="H15" s="42" t="b">
        <f aca="false">TRUE()</f>
        <v>1</v>
      </c>
      <c r="I15" s="42" t="b">
        <f aca="false">FALSE()</f>
        <v>0</v>
      </c>
      <c r="J15" s="42" t="b">
        <f aca="false">FALSE()</f>
        <v>0</v>
      </c>
      <c r="K15" s="42" t="b">
        <f aca="false">FALSE()</f>
        <v>0</v>
      </c>
      <c r="L15" s="42" t="b">
        <f aca="false">FALSE()</f>
        <v>0</v>
      </c>
      <c r="M15" s="42" t="b">
        <f aca="false">FALSE()</f>
        <v>0</v>
      </c>
      <c r="N15" s="39" t="s">
        <v>10934</v>
      </c>
      <c r="O15" s="43" t="s">
        <v>10935</v>
      </c>
      <c r="P15" s="44" t="n">
        <v>6912559326</v>
      </c>
      <c r="Q15" s="39"/>
      <c r="R15" s="39"/>
      <c r="S15" s="39"/>
      <c r="T15" s="39" t="s">
        <v>10936</v>
      </c>
      <c r="U15" s="39" t="s">
        <v>10937</v>
      </c>
      <c r="V15" s="39" t="s">
        <v>10938</v>
      </c>
      <c r="W15" s="45" t="s">
        <v>10939</v>
      </c>
      <c r="X15" s="39" t="s">
        <v>10789</v>
      </c>
      <c r="Y15" s="39" t="s">
        <v>10940</v>
      </c>
      <c r="Z15" s="45" t="s">
        <v>10941</v>
      </c>
      <c r="AA15" s="39" t="s">
        <v>10792</v>
      </c>
      <c r="AB15" s="39" t="s">
        <v>10793</v>
      </c>
      <c r="AC15" s="39" t="s">
        <v>10794</v>
      </c>
      <c r="AD15" s="39" t="s">
        <v>10942</v>
      </c>
      <c r="AE15" s="39"/>
      <c r="AF15" s="39" t="s">
        <v>10794</v>
      </c>
      <c r="AG15" s="39" t="s">
        <v>3831</v>
      </c>
      <c r="AH15" s="39" t="s">
        <v>10796</v>
      </c>
      <c r="AI15" s="39" t="s">
        <v>10943</v>
      </c>
      <c r="AJ15" s="39" t="s">
        <v>10944</v>
      </c>
      <c r="AK15" s="39" t="s">
        <v>10945</v>
      </c>
      <c r="AL15" s="39" t="s">
        <v>10800</v>
      </c>
      <c r="AM15" s="47"/>
      <c r="AN15" s="39" t="s">
        <v>10946</v>
      </c>
      <c r="AO15" s="39" t="s">
        <v>10823</v>
      </c>
      <c r="AP15" s="39" t="s">
        <v>10816</v>
      </c>
      <c r="AQ15" s="39" t="s">
        <v>10812</v>
      </c>
      <c r="AR15" s="39" t="s">
        <v>10902</v>
      </c>
      <c r="AS15" s="39" t="s">
        <v>10947</v>
      </c>
    </row>
    <row r="16" customFormat="false" ht="13.8" hidden="false" customHeight="false" outlineLevel="0" collapsed="false">
      <c r="A16" s="25" t="s">
        <v>10780</v>
      </c>
      <c r="B16" s="26" t="s">
        <v>10933</v>
      </c>
      <c r="C16" s="27" t="n">
        <v>45261</v>
      </c>
      <c r="D16" s="28"/>
      <c r="E16" s="29" t="b">
        <f aca="false">FALSE()</f>
        <v>0</v>
      </c>
      <c r="F16" s="29" t="b">
        <f aca="false">FALSE()</f>
        <v>0</v>
      </c>
      <c r="G16" s="29" t="b">
        <f aca="false">FALSE()</f>
        <v>0</v>
      </c>
      <c r="H16" s="29" t="b">
        <f aca="false">FALSE()</f>
        <v>0</v>
      </c>
      <c r="I16" s="29" t="b">
        <f aca="false">FALSE()</f>
        <v>0</v>
      </c>
      <c r="J16" s="29" t="b">
        <f aca="false">FALSE()</f>
        <v>0</v>
      </c>
      <c r="K16" s="29" t="b">
        <f aca="false">FALSE()</f>
        <v>0</v>
      </c>
      <c r="L16" s="29" t="b">
        <f aca="false">FALSE()</f>
        <v>0</v>
      </c>
      <c r="M16" s="29" t="b">
        <f aca="false">FALSE()</f>
        <v>0</v>
      </c>
      <c r="N16" s="26" t="s">
        <v>10948</v>
      </c>
      <c r="O16" s="30" t="s">
        <v>10948</v>
      </c>
      <c r="P16" s="31" t="n">
        <v>5213646533</v>
      </c>
      <c r="Q16" s="32"/>
      <c r="R16" s="32"/>
      <c r="S16" s="32"/>
      <c r="T16" s="26" t="n">
        <v>48882515511</v>
      </c>
      <c r="U16" s="26" t="s">
        <v>10949</v>
      </c>
      <c r="V16" s="26" t="s">
        <v>10950</v>
      </c>
      <c r="W16" s="65" t="s">
        <v>10951</v>
      </c>
      <c r="X16" s="26" t="s">
        <v>10789</v>
      </c>
      <c r="Y16" s="26" t="s">
        <v>10952</v>
      </c>
      <c r="Z16" s="33" t="s">
        <v>10953</v>
      </c>
      <c r="AA16" s="26" t="s">
        <v>10826</v>
      </c>
      <c r="AB16" s="26" t="s">
        <v>10793</v>
      </c>
      <c r="AC16" s="26" t="s">
        <v>10794</v>
      </c>
      <c r="AD16" s="26" t="s">
        <v>10954</v>
      </c>
      <c r="AE16" s="26"/>
      <c r="AF16" s="26" t="s">
        <v>10812</v>
      </c>
      <c r="AG16" s="26" t="s">
        <v>3831</v>
      </c>
      <c r="AH16" s="26" t="s">
        <v>10796</v>
      </c>
      <c r="AI16" s="26" t="s">
        <v>10890</v>
      </c>
      <c r="AJ16" s="26" t="s">
        <v>10814</v>
      </c>
      <c r="AK16" s="34" t="s">
        <v>10799</v>
      </c>
      <c r="AL16" s="26" t="s">
        <v>10800</v>
      </c>
      <c r="AM16" s="35"/>
      <c r="AN16" s="36" t="s">
        <v>10801</v>
      </c>
      <c r="AO16" s="36" t="s">
        <v>10802</v>
      </c>
      <c r="AP16" s="36" t="s">
        <v>10816</v>
      </c>
      <c r="AQ16" s="26" t="s">
        <v>10812</v>
      </c>
      <c r="AR16" s="37" t="s">
        <v>10830</v>
      </c>
      <c r="AS16" s="26" t="s">
        <v>10955</v>
      </c>
    </row>
    <row r="17" customFormat="false" ht="13.8" hidden="false" customHeight="false" outlineLevel="0" collapsed="false">
      <c r="A17" s="38" t="s">
        <v>10780</v>
      </c>
      <c r="B17" s="39" t="s">
        <v>10933</v>
      </c>
      <c r="C17" s="40" t="n">
        <v>45261</v>
      </c>
      <c r="D17" s="41"/>
      <c r="E17" s="42" t="b">
        <f aca="false">FALSE()</f>
        <v>0</v>
      </c>
      <c r="F17" s="42" t="b">
        <f aca="false">FALSE()</f>
        <v>0</v>
      </c>
      <c r="G17" s="42" t="b">
        <f aca="false">FALSE()</f>
        <v>0</v>
      </c>
      <c r="H17" s="42" t="b">
        <f aca="false">FALSE()</f>
        <v>0</v>
      </c>
      <c r="I17" s="42" t="b">
        <f aca="false">FALSE()</f>
        <v>0</v>
      </c>
      <c r="J17" s="42" t="b">
        <f aca="false">FALSE()</f>
        <v>0</v>
      </c>
      <c r="K17" s="42" t="b">
        <f aca="false">FALSE()</f>
        <v>0</v>
      </c>
      <c r="L17" s="42" t="b">
        <f aca="false">FALSE()</f>
        <v>0</v>
      </c>
      <c r="M17" s="42" t="b">
        <f aca="false">FALSE()</f>
        <v>0</v>
      </c>
      <c r="N17" s="39" t="s">
        <v>10956</v>
      </c>
      <c r="O17" s="43" t="s">
        <v>10957</v>
      </c>
      <c r="P17" s="44" t="e">
        <f aca="false">#N/A</f>
        <v>#N/A</v>
      </c>
      <c r="Q17" s="39"/>
      <c r="R17" s="39"/>
      <c r="S17" s="39"/>
      <c r="T17" s="39" t="s">
        <v>10958</v>
      </c>
      <c r="U17" s="39" t="s">
        <v>10959</v>
      </c>
      <c r="V17" s="39" t="s">
        <v>10960</v>
      </c>
      <c r="W17" s="66" t="s">
        <v>10961</v>
      </c>
      <c r="X17" s="39" t="s">
        <v>10789</v>
      </c>
      <c r="Y17" s="39" t="s">
        <v>10962</v>
      </c>
      <c r="Z17" s="39" t="s">
        <v>10963</v>
      </c>
      <c r="AA17" s="39" t="s">
        <v>10792</v>
      </c>
      <c r="AB17" s="39" t="s">
        <v>10793</v>
      </c>
      <c r="AC17" s="39" t="s">
        <v>10812</v>
      </c>
      <c r="AD17" s="39" t="s">
        <v>10964</v>
      </c>
      <c r="AE17" s="39"/>
      <c r="AF17" s="39" t="s">
        <v>10794</v>
      </c>
      <c r="AG17" s="39" t="s">
        <v>3831</v>
      </c>
      <c r="AH17" s="39" t="s">
        <v>10796</v>
      </c>
      <c r="AI17" s="39" t="s">
        <v>10965</v>
      </c>
      <c r="AJ17" s="39" t="s">
        <v>10798</v>
      </c>
      <c r="AK17" s="39" t="s">
        <v>10799</v>
      </c>
      <c r="AL17" s="39" t="s">
        <v>10800</v>
      </c>
      <c r="AM17" s="47"/>
      <c r="AN17" s="39" t="s">
        <v>10966</v>
      </c>
      <c r="AO17" s="39" t="s">
        <v>10802</v>
      </c>
      <c r="AP17" s="39" t="s">
        <v>10816</v>
      </c>
      <c r="AQ17" s="39" t="s">
        <v>10812</v>
      </c>
      <c r="AR17" s="39" t="s">
        <v>10967</v>
      </c>
      <c r="AS17" s="39" t="s">
        <v>10955</v>
      </c>
    </row>
    <row r="18" customFormat="false" ht="13.8" hidden="false" customHeight="false" outlineLevel="0" collapsed="false">
      <c r="A18" s="25" t="s">
        <v>10780</v>
      </c>
      <c r="B18" s="26" t="s">
        <v>10933</v>
      </c>
      <c r="C18" s="27" t="n">
        <v>45261</v>
      </c>
      <c r="D18" s="28"/>
      <c r="E18" s="29" t="b">
        <f aca="false">FALSE()</f>
        <v>0</v>
      </c>
      <c r="F18" s="29" t="b">
        <f aca="false">FALSE()</f>
        <v>0</v>
      </c>
      <c r="G18" s="29" t="b">
        <f aca="false">FALSE()</f>
        <v>0</v>
      </c>
      <c r="H18" s="29" t="b">
        <f aca="false">FALSE()</f>
        <v>0</v>
      </c>
      <c r="I18" s="29" t="b">
        <f aca="false">FALSE()</f>
        <v>0</v>
      </c>
      <c r="J18" s="29" t="b">
        <f aca="false">FALSE()</f>
        <v>0</v>
      </c>
      <c r="K18" s="29" t="b">
        <f aca="false">FALSE()</f>
        <v>0</v>
      </c>
      <c r="L18" s="29" t="b">
        <f aca="false">FALSE()</f>
        <v>0</v>
      </c>
      <c r="M18" s="29" t="b">
        <f aca="false">FALSE()</f>
        <v>0</v>
      </c>
      <c r="N18" s="26" t="s">
        <v>10968</v>
      </c>
      <c r="O18" s="30" t="s">
        <v>10969</v>
      </c>
      <c r="P18" s="31" t="n">
        <v>6131582922</v>
      </c>
      <c r="Q18" s="32"/>
      <c r="R18" s="32"/>
      <c r="S18" s="32"/>
      <c r="T18" s="26" t="s">
        <v>10970</v>
      </c>
      <c r="U18" s="26" t="s">
        <v>10971</v>
      </c>
      <c r="V18" s="26" t="s">
        <v>10972</v>
      </c>
      <c r="W18" s="65" t="s">
        <v>10973</v>
      </c>
      <c r="X18" s="26" t="s">
        <v>10789</v>
      </c>
      <c r="Y18" s="26" t="s">
        <v>10809</v>
      </c>
      <c r="Z18" s="33" t="s">
        <v>10974</v>
      </c>
      <c r="AA18" s="26" t="s">
        <v>10826</v>
      </c>
      <c r="AB18" s="26" t="s">
        <v>10793</v>
      </c>
      <c r="AC18" s="26" t="s">
        <v>10794</v>
      </c>
      <c r="AD18" s="26" t="s">
        <v>10942</v>
      </c>
      <c r="AE18" s="26"/>
      <c r="AF18" s="26" t="s">
        <v>10794</v>
      </c>
      <c r="AG18" s="26" t="s">
        <v>3831</v>
      </c>
      <c r="AH18" s="26" t="s">
        <v>10828</v>
      </c>
      <c r="AI18" s="26" t="s">
        <v>10965</v>
      </c>
      <c r="AJ18" s="26" t="s">
        <v>10798</v>
      </c>
      <c r="AK18" s="34" t="s">
        <v>10799</v>
      </c>
      <c r="AL18" s="26" t="s">
        <v>10800</v>
      </c>
      <c r="AM18" s="35"/>
      <c r="AN18" s="36" t="s">
        <v>10801</v>
      </c>
      <c r="AO18" s="36" t="s">
        <v>10802</v>
      </c>
      <c r="AP18" s="36" t="s">
        <v>10816</v>
      </c>
      <c r="AQ18" s="26" t="s">
        <v>10794</v>
      </c>
      <c r="AR18" s="37" t="s">
        <v>3831</v>
      </c>
      <c r="AS18" s="26" t="s">
        <v>3831</v>
      </c>
    </row>
    <row r="19" customFormat="false" ht="13.8" hidden="false" customHeight="false" outlineLevel="0" collapsed="false">
      <c r="A19" s="50" t="s">
        <v>10780</v>
      </c>
      <c r="B19" s="15" t="s">
        <v>10975</v>
      </c>
      <c r="C19" s="59" t="n">
        <v>45261</v>
      </c>
      <c r="D19" s="28"/>
      <c r="E19" s="29" t="b">
        <f aca="false">FALSE()</f>
        <v>0</v>
      </c>
      <c r="F19" s="29" t="b">
        <f aca="false">FALSE()</f>
        <v>0</v>
      </c>
      <c r="G19" s="29" t="b">
        <f aca="false">FALSE()</f>
        <v>0</v>
      </c>
      <c r="H19" s="29" t="b">
        <f aca="false">FALSE()</f>
        <v>0</v>
      </c>
      <c r="I19" s="29" t="b">
        <f aca="false">FALSE()</f>
        <v>0</v>
      </c>
      <c r="J19" s="29" t="b">
        <f aca="false">FALSE()</f>
        <v>0</v>
      </c>
      <c r="K19" s="29" t="b">
        <f aca="false">FALSE()</f>
        <v>0</v>
      </c>
      <c r="L19" s="29" t="b">
        <f aca="false">FALSE()</f>
        <v>0</v>
      </c>
      <c r="M19" s="29" t="b">
        <f aca="false">FALSE()</f>
        <v>0</v>
      </c>
      <c r="N19" s="36" t="s">
        <v>10976</v>
      </c>
      <c r="O19" s="52" t="s">
        <v>10976</v>
      </c>
      <c r="P19" s="31" t="n">
        <v>5220201720</v>
      </c>
      <c r="Q19" s="32"/>
      <c r="R19" s="32"/>
      <c r="S19" s="32"/>
      <c r="T19" s="36" t="s">
        <v>10977</v>
      </c>
      <c r="U19" s="36" t="s">
        <v>10978</v>
      </c>
      <c r="V19" s="36" t="s">
        <v>10979</v>
      </c>
      <c r="W19" s="63" t="s">
        <v>10980</v>
      </c>
      <c r="X19" s="36" t="s">
        <v>10981</v>
      </c>
      <c r="Y19" s="36" t="s">
        <v>10809</v>
      </c>
      <c r="Z19" s="36" t="s">
        <v>3831</v>
      </c>
      <c r="AA19" s="36" t="s">
        <v>10792</v>
      </c>
      <c r="AB19" s="36" t="s">
        <v>10793</v>
      </c>
      <c r="AC19" s="36" t="s">
        <v>10794</v>
      </c>
      <c r="AD19" s="54" t="n">
        <v>0.38</v>
      </c>
      <c r="AE19" s="36"/>
      <c r="AF19" s="36" t="s">
        <v>10794</v>
      </c>
      <c r="AG19" s="36" t="s">
        <v>3831</v>
      </c>
      <c r="AH19" s="36" t="s">
        <v>10796</v>
      </c>
      <c r="AI19" s="36" t="s">
        <v>10890</v>
      </c>
      <c r="AJ19" s="36" t="s">
        <v>10798</v>
      </c>
      <c r="AK19" s="34" t="s">
        <v>10817</v>
      </c>
      <c r="AL19" s="36" t="s">
        <v>10800</v>
      </c>
      <c r="AM19" s="35"/>
      <c r="AN19" s="36" t="s">
        <v>10982</v>
      </c>
      <c r="AO19" s="36" t="s">
        <v>10802</v>
      </c>
      <c r="AP19" s="36" t="s">
        <v>10816</v>
      </c>
      <c r="AQ19" s="36" t="s">
        <v>10812</v>
      </c>
      <c r="AR19" s="37" t="s">
        <v>10983</v>
      </c>
      <c r="AS19" s="36" t="s">
        <v>10955</v>
      </c>
    </row>
    <row r="20" customFormat="false" ht="13.8" hidden="false" customHeight="false" outlineLevel="0" collapsed="false">
      <c r="A20" s="25" t="s">
        <v>10780</v>
      </c>
      <c r="B20" s="26" t="s">
        <v>10922</v>
      </c>
      <c r="C20" s="27" t="n">
        <v>45261</v>
      </c>
      <c r="D20" s="28"/>
      <c r="E20" s="29" t="b">
        <f aca="false">FALSE()</f>
        <v>0</v>
      </c>
      <c r="F20" s="29" t="b">
        <f aca="false">FALSE()</f>
        <v>0</v>
      </c>
      <c r="G20" s="29" t="b">
        <f aca="false">FALSE()</f>
        <v>0</v>
      </c>
      <c r="H20" s="29" t="b">
        <f aca="false">FALSE()</f>
        <v>0</v>
      </c>
      <c r="I20" s="29" t="b">
        <f aca="false">FALSE()</f>
        <v>0</v>
      </c>
      <c r="J20" s="29" t="b">
        <f aca="false">FALSE()</f>
        <v>0</v>
      </c>
      <c r="K20" s="29" t="b">
        <f aca="false">FALSE()</f>
        <v>0</v>
      </c>
      <c r="L20" s="29" t="b">
        <f aca="false">FALSE()</f>
        <v>0</v>
      </c>
      <c r="M20" s="29" t="b">
        <f aca="false">FALSE()</f>
        <v>0</v>
      </c>
      <c r="N20" s="26" t="s">
        <v>10984</v>
      </c>
      <c r="O20" s="30" t="s">
        <v>10984</v>
      </c>
      <c r="P20" s="31" t="n">
        <v>8291532443</v>
      </c>
      <c r="Q20" s="32"/>
      <c r="R20" s="32"/>
      <c r="S20" s="32"/>
      <c r="T20" s="26" t="s">
        <v>10985</v>
      </c>
      <c r="U20" s="26" t="s">
        <v>10986</v>
      </c>
      <c r="V20" s="26" t="s">
        <v>10987</v>
      </c>
      <c r="W20" s="65" t="s">
        <v>10988</v>
      </c>
      <c r="X20" s="26" t="s">
        <v>10109</v>
      </c>
      <c r="Y20" s="26" t="s">
        <v>10989</v>
      </c>
      <c r="Z20" s="67" t="s">
        <v>10990</v>
      </c>
      <c r="AA20" s="26" t="s">
        <v>10792</v>
      </c>
      <c r="AB20" s="26" t="s">
        <v>10793</v>
      </c>
      <c r="AC20" s="26" t="s">
        <v>10812</v>
      </c>
      <c r="AD20" s="26" t="s">
        <v>10991</v>
      </c>
      <c r="AE20" s="26"/>
      <c r="AF20" s="26" t="s">
        <v>10812</v>
      </c>
      <c r="AG20" s="26" t="s">
        <v>10992</v>
      </c>
      <c r="AH20" s="26" t="s">
        <v>10828</v>
      </c>
      <c r="AI20" s="26" t="s">
        <v>10993</v>
      </c>
      <c r="AJ20" s="26" t="s">
        <v>10798</v>
      </c>
      <c r="AK20" s="34" t="s">
        <v>10817</v>
      </c>
      <c r="AL20" s="26" t="s">
        <v>10800</v>
      </c>
      <c r="AM20" s="35"/>
      <c r="AN20" s="36" t="s">
        <v>10801</v>
      </c>
      <c r="AO20" s="36" t="s">
        <v>10756</v>
      </c>
      <c r="AP20" s="36" t="s">
        <v>10994</v>
      </c>
      <c r="AQ20" s="26" t="s">
        <v>10812</v>
      </c>
      <c r="AR20" s="37" t="s">
        <v>10995</v>
      </c>
      <c r="AS20" s="26" t="s">
        <v>10955</v>
      </c>
    </row>
    <row r="21" customFormat="false" ht="13.8" hidden="false" customHeight="false" outlineLevel="0" collapsed="false">
      <c r="A21" s="38" t="s">
        <v>10780</v>
      </c>
      <c r="B21" s="39" t="s">
        <v>10933</v>
      </c>
      <c r="C21" s="40" t="n">
        <v>45261</v>
      </c>
      <c r="D21" s="41"/>
      <c r="E21" s="42" t="b">
        <f aca="false">FALSE()</f>
        <v>0</v>
      </c>
      <c r="F21" s="42" t="b">
        <f aca="false">FALSE()</f>
        <v>0</v>
      </c>
      <c r="G21" s="42" t="b">
        <f aca="false">FALSE()</f>
        <v>0</v>
      </c>
      <c r="H21" s="42" t="b">
        <f aca="false">FALSE()</f>
        <v>0</v>
      </c>
      <c r="I21" s="42" t="b">
        <f aca="false">FALSE()</f>
        <v>0</v>
      </c>
      <c r="J21" s="42" t="b">
        <f aca="false">FALSE()</f>
        <v>0</v>
      </c>
      <c r="K21" s="42" t="b">
        <f aca="false">FALSE()</f>
        <v>0</v>
      </c>
      <c r="L21" s="42" t="b">
        <f aca="false">FALSE()</f>
        <v>0</v>
      </c>
      <c r="M21" s="42" t="b">
        <f aca="false">FALSE()</f>
        <v>0</v>
      </c>
      <c r="N21" s="39" t="s">
        <v>10996</v>
      </c>
      <c r="O21" s="43" t="s">
        <v>10997</v>
      </c>
      <c r="P21" s="44" t="n">
        <v>5242987202</v>
      </c>
      <c r="Q21" s="39"/>
      <c r="R21" s="39"/>
      <c r="S21" s="39"/>
      <c r="T21" s="39" t="s">
        <v>10998</v>
      </c>
      <c r="U21" s="39" t="s">
        <v>10999</v>
      </c>
      <c r="V21" s="39" t="s">
        <v>11000</v>
      </c>
      <c r="W21" s="66" t="s">
        <v>11001</v>
      </c>
      <c r="X21" s="39" t="s">
        <v>10789</v>
      </c>
      <c r="Y21" s="39" t="s">
        <v>11002</v>
      </c>
      <c r="Z21" s="66" t="s">
        <v>11003</v>
      </c>
      <c r="AA21" s="39" t="s">
        <v>10826</v>
      </c>
      <c r="AB21" s="39" t="s">
        <v>10793</v>
      </c>
      <c r="AC21" s="39" t="s">
        <v>10812</v>
      </c>
      <c r="AD21" s="39" t="s">
        <v>11004</v>
      </c>
      <c r="AE21" s="39"/>
      <c r="AF21" s="39" t="s">
        <v>10812</v>
      </c>
      <c r="AG21" s="39" t="s">
        <v>3831</v>
      </c>
      <c r="AH21" s="39" t="s">
        <v>10796</v>
      </c>
      <c r="AI21" s="39" t="s">
        <v>10890</v>
      </c>
      <c r="AJ21" s="39" t="s">
        <v>10798</v>
      </c>
      <c r="AK21" s="39" t="s">
        <v>10817</v>
      </c>
      <c r="AL21" s="39" t="s">
        <v>10800</v>
      </c>
      <c r="AM21" s="47"/>
      <c r="AN21" s="39" t="s">
        <v>11005</v>
      </c>
      <c r="AO21" s="39" t="s">
        <v>10802</v>
      </c>
      <c r="AP21" s="39" t="s">
        <v>10816</v>
      </c>
      <c r="AQ21" s="39" t="s">
        <v>10812</v>
      </c>
      <c r="AR21" s="39" t="s">
        <v>11006</v>
      </c>
      <c r="AS21" s="39" t="s">
        <v>10955</v>
      </c>
    </row>
    <row r="22" customFormat="false" ht="13.8" hidden="false" customHeight="false" outlineLevel="0" collapsed="false">
      <c r="A22" s="38" t="s">
        <v>10780</v>
      </c>
      <c r="B22" s="39" t="s">
        <v>10933</v>
      </c>
      <c r="C22" s="40" t="n">
        <v>45261</v>
      </c>
      <c r="D22" s="41"/>
      <c r="E22" s="42" t="b">
        <f aca="false">FALSE()</f>
        <v>0</v>
      </c>
      <c r="F22" s="42" t="b">
        <f aca="false">FALSE()</f>
        <v>0</v>
      </c>
      <c r="G22" s="42" t="b">
        <f aca="false">FALSE()</f>
        <v>0</v>
      </c>
      <c r="H22" s="42" t="b">
        <f aca="false">FALSE()</f>
        <v>0</v>
      </c>
      <c r="I22" s="42" t="b">
        <f aca="false">FALSE()</f>
        <v>0</v>
      </c>
      <c r="J22" s="42" t="b">
        <f aca="false">FALSE()</f>
        <v>0</v>
      </c>
      <c r="K22" s="42" t="b">
        <f aca="false">FALSE()</f>
        <v>0</v>
      </c>
      <c r="L22" s="42" t="b">
        <f aca="false">FALSE()</f>
        <v>0</v>
      </c>
      <c r="M22" s="42" t="b">
        <f aca="false">FALSE()</f>
        <v>0</v>
      </c>
      <c r="N22" s="39" t="s">
        <v>11007</v>
      </c>
      <c r="O22" s="43" t="s">
        <v>11008</v>
      </c>
      <c r="P22" s="44" t="n">
        <v>9542738451</v>
      </c>
      <c r="Q22" s="39"/>
      <c r="R22" s="39"/>
      <c r="S22" s="39"/>
      <c r="T22" s="39" t="s">
        <v>11009</v>
      </c>
      <c r="U22" s="39" t="s">
        <v>11010</v>
      </c>
      <c r="V22" s="39" t="s">
        <v>11011</v>
      </c>
      <c r="W22" s="66" t="s">
        <v>11012</v>
      </c>
      <c r="X22" s="39" t="s">
        <v>10981</v>
      </c>
      <c r="Y22" s="39" t="s">
        <v>11013</v>
      </c>
      <c r="Z22" s="43" t="s">
        <v>11014</v>
      </c>
      <c r="AA22" s="39" t="s">
        <v>10826</v>
      </c>
      <c r="AB22" s="39" t="s">
        <v>10793</v>
      </c>
      <c r="AC22" s="39" t="s">
        <v>10812</v>
      </c>
      <c r="AD22" s="39" t="s">
        <v>11015</v>
      </c>
      <c r="AE22" s="39"/>
      <c r="AF22" s="39" t="s">
        <v>10794</v>
      </c>
      <c r="AG22" s="39" t="s">
        <v>3831</v>
      </c>
      <c r="AH22" s="39" t="s">
        <v>10828</v>
      </c>
      <c r="AI22" s="39" t="s">
        <v>11016</v>
      </c>
      <c r="AJ22" s="39" t="s">
        <v>10798</v>
      </c>
      <c r="AK22" s="39" t="s">
        <v>11017</v>
      </c>
      <c r="AL22" s="39" t="s">
        <v>10800</v>
      </c>
      <c r="AM22" s="47"/>
      <c r="AN22" s="39" t="s">
        <v>11018</v>
      </c>
      <c r="AO22" s="39" t="s">
        <v>10802</v>
      </c>
      <c r="AP22" s="39" t="s">
        <v>10816</v>
      </c>
      <c r="AQ22" s="39" t="s">
        <v>10794</v>
      </c>
      <c r="AR22" s="39" t="s">
        <v>3831</v>
      </c>
      <c r="AS22" s="39" t="s">
        <v>3831</v>
      </c>
    </row>
    <row r="23" customFormat="false" ht="13.8" hidden="false" customHeight="false" outlineLevel="0" collapsed="false">
      <c r="A23" s="38" t="s">
        <v>10780</v>
      </c>
      <c r="B23" s="39" t="s">
        <v>10933</v>
      </c>
      <c r="C23" s="40" t="n">
        <v>45261</v>
      </c>
      <c r="D23" s="41"/>
      <c r="E23" s="42" t="b">
        <f aca="false">FALSE()</f>
        <v>0</v>
      </c>
      <c r="F23" s="42" t="b">
        <f aca="false">FALSE()</f>
        <v>0</v>
      </c>
      <c r="G23" s="42" t="b">
        <f aca="false">FALSE()</f>
        <v>0</v>
      </c>
      <c r="H23" s="42" t="b">
        <f aca="false">FALSE()</f>
        <v>0</v>
      </c>
      <c r="I23" s="42" t="b">
        <f aca="false">FALSE()</f>
        <v>0</v>
      </c>
      <c r="J23" s="42" t="b">
        <f aca="false">FALSE()</f>
        <v>0</v>
      </c>
      <c r="K23" s="42" t="b">
        <f aca="false">FALSE()</f>
        <v>0</v>
      </c>
      <c r="L23" s="42" t="b">
        <f aca="false">FALSE()</f>
        <v>0</v>
      </c>
      <c r="M23" s="42" t="b">
        <f aca="false">FALSE()</f>
        <v>0</v>
      </c>
      <c r="N23" s="39" t="s">
        <v>11019</v>
      </c>
      <c r="O23" s="43" t="s">
        <v>11019</v>
      </c>
      <c r="P23" s="44" t="n">
        <v>9372672901</v>
      </c>
      <c r="Q23" s="39"/>
      <c r="R23" s="39"/>
      <c r="S23" s="39"/>
      <c r="T23" s="39" t="s">
        <v>11020</v>
      </c>
      <c r="U23" s="39" t="s">
        <v>11021</v>
      </c>
      <c r="V23" s="39" t="s">
        <v>11022</v>
      </c>
      <c r="W23" s="66" t="s">
        <v>11023</v>
      </c>
      <c r="X23" s="39" t="s">
        <v>10789</v>
      </c>
      <c r="Y23" s="39" t="s">
        <v>10809</v>
      </c>
      <c r="Z23" s="66" t="s">
        <v>11024</v>
      </c>
      <c r="AA23" s="39" t="s">
        <v>10792</v>
      </c>
      <c r="AB23" s="39" t="s">
        <v>10793</v>
      </c>
      <c r="AC23" s="39" t="s">
        <v>10812</v>
      </c>
      <c r="AD23" s="46" t="n">
        <v>0.2</v>
      </c>
      <c r="AE23" s="39"/>
      <c r="AF23" s="39" t="s">
        <v>10794</v>
      </c>
      <c r="AG23" s="39" t="s">
        <v>3831</v>
      </c>
      <c r="AH23" s="39" t="s">
        <v>10828</v>
      </c>
      <c r="AI23" s="39" t="s">
        <v>11025</v>
      </c>
      <c r="AJ23" s="39" t="s">
        <v>10798</v>
      </c>
      <c r="AK23" s="39" t="s">
        <v>10799</v>
      </c>
      <c r="AL23" s="39" t="s">
        <v>10800</v>
      </c>
      <c r="AM23" s="47"/>
      <c r="AN23" s="39" t="s">
        <v>11026</v>
      </c>
      <c r="AO23" s="39" t="s">
        <v>10802</v>
      </c>
      <c r="AP23" s="39" t="s">
        <v>10816</v>
      </c>
      <c r="AQ23" s="39" t="s">
        <v>10812</v>
      </c>
      <c r="AR23" s="39" t="s">
        <v>11027</v>
      </c>
      <c r="AS23" s="39" t="s">
        <v>10955</v>
      </c>
    </row>
    <row r="24" customFormat="false" ht="13.8" hidden="false" customHeight="false" outlineLevel="0" collapsed="false">
      <c r="A24" s="25" t="s">
        <v>10780</v>
      </c>
      <c r="B24" s="26" t="s">
        <v>10933</v>
      </c>
      <c r="C24" s="27" t="n">
        <v>45261</v>
      </c>
      <c r="D24" s="28"/>
      <c r="E24" s="29" t="b">
        <f aca="false">FALSE()</f>
        <v>0</v>
      </c>
      <c r="F24" s="29" t="b">
        <f aca="false">FALSE()</f>
        <v>0</v>
      </c>
      <c r="G24" s="29" t="b">
        <f aca="false">FALSE()</f>
        <v>0</v>
      </c>
      <c r="H24" s="29" t="b">
        <f aca="false">FALSE()</f>
        <v>0</v>
      </c>
      <c r="I24" s="29" t="b">
        <f aca="false">FALSE()</f>
        <v>0</v>
      </c>
      <c r="J24" s="29" t="b">
        <f aca="false">FALSE()</f>
        <v>0</v>
      </c>
      <c r="K24" s="29" t="b">
        <f aca="false">FALSE()</f>
        <v>0</v>
      </c>
      <c r="L24" s="29" t="b">
        <f aca="false">FALSE()</f>
        <v>0</v>
      </c>
      <c r="M24" s="29" t="b">
        <f aca="false">FALSE()</f>
        <v>0</v>
      </c>
      <c r="N24" s="26" t="s">
        <v>11028</v>
      </c>
      <c r="O24" s="30" t="s">
        <v>11029</v>
      </c>
      <c r="P24" s="31" t="n">
        <v>6131587948</v>
      </c>
      <c r="Q24" s="32"/>
      <c r="R24" s="32"/>
      <c r="S24" s="32"/>
      <c r="T24" s="26" t="s">
        <v>11030</v>
      </c>
      <c r="U24" s="26" t="s">
        <v>11031</v>
      </c>
      <c r="V24" s="26" t="s">
        <v>11032</v>
      </c>
      <c r="W24" s="65" t="s">
        <v>11033</v>
      </c>
      <c r="X24" s="26" t="s">
        <v>10789</v>
      </c>
      <c r="Y24" s="26" t="s">
        <v>10809</v>
      </c>
      <c r="Z24" s="65" t="s">
        <v>11034</v>
      </c>
      <c r="AA24" s="26" t="s">
        <v>10792</v>
      </c>
      <c r="AB24" s="26" t="s">
        <v>10793</v>
      </c>
      <c r="AC24" s="26" t="s">
        <v>10794</v>
      </c>
      <c r="AD24" s="26" t="s">
        <v>10929</v>
      </c>
      <c r="AE24" s="26"/>
      <c r="AF24" s="26" t="s">
        <v>10794</v>
      </c>
      <c r="AG24" s="26" t="s">
        <v>3831</v>
      </c>
      <c r="AH24" s="26" t="s">
        <v>10796</v>
      </c>
      <c r="AI24" s="26" t="s">
        <v>10890</v>
      </c>
      <c r="AJ24" s="26" t="s">
        <v>10798</v>
      </c>
      <c r="AK24" s="34" t="s">
        <v>10799</v>
      </c>
      <c r="AL24" s="26" t="s">
        <v>10800</v>
      </c>
      <c r="AM24" s="35"/>
      <c r="AN24" s="36" t="s">
        <v>10801</v>
      </c>
      <c r="AO24" s="36" t="s">
        <v>10802</v>
      </c>
      <c r="AP24" s="36" t="s">
        <v>10816</v>
      </c>
      <c r="AQ24" s="26" t="s">
        <v>10794</v>
      </c>
      <c r="AR24" s="37" t="s">
        <v>3831</v>
      </c>
      <c r="AS24" s="26" t="s">
        <v>3831</v>
      </c>
    </row>
    <row r="25" customFormat="false" ht="13.8" hidden="false" customHeight="false" outlineLevel="0" collapsed="false">
      <c r="A25" s="50" t="s">
        <v>10780</v>
      </c>
      <c r="B25" s="36" t="s">
        <v>10933</v>
      </c>
      <c r="C25" s="59" t="n">
        <v>45261</v>
      </c>
      <c r="D25" s="28"/>
      <c r="E25" s="29" t="b">
        <f aca="false">FALSE()</f>
        <v>0</v>
      </c>
      <c r="F25" s="29" t="b">
        <f aca="false">FALSE()</f>
        <v>0</v>
      </c>
      <c r="G25" s="29" t="b">
        <f aca="false">FALSE()</f>
        <v>0</v>
      </c>
      <c r="H25" s="29" t="b">
        <f aca="false">FALSE()</f>
        <v>0</v>
      </c>
      <c r="I25" s="29" t="b">
        <f aca="false">TRUE()</f>
        <v>1</v>
      </c>
      <c r="J25" s="29" t="b">
        <f aca="false">FALSE()</f>
        <v>0</v>
      </c>
      <c r="K25" s="29" t="b">
        <f aca="false">FALSE()</f>
        <v>0</v>
      </c>
      <c r="L25" s="29" t="b">
        <f aca="false">FALSE()</f>
        <v>0</v>
      </c>
      <c r="M25" s="29" t="b">
        <f aca="false">FALSE()</f>
        <v>0</v>
      </c>
      <c r="N25" s="36" t="s">
        <v>11035</v>
      </c>
      <c r="O25" s="52" t="s">
        <v>11036</v>
      </c>
      <c r="P25" s="31" t="n">
        <v>7122437227</v>
      </c>
      <c r="Q25" s="32"/>
      <c r="R25" s="32"/>
      <c r="S25" s="32"/>
      <c r="T25" s="36" t="s">
        <v>11037</v>
      </c>
      <c r="U25" s="36" t="s">
        <v>11038</v>
      </c>
      <c r="V25" s="36" t="s">
        <v>11039</v>
      </c>
      <c r="W25" s="63" t="s">
        <v>11040</v>
      </c>
      <c r="X25" s="36" t="s">
        <v>10789</v>
      </c>
      <c r="Y25" s="36" t="s">
        <v>10809</v>
      </c>
      <c r="Z25" s="63" t="s">
        <v>11041</v>
      </c>
      <c r="AA25" s="36" t="s">
        <v>10811</v>
      </c>
      <c r="AB25" s="36" t="s">
        <v>10793</v>
      </c>
      <c r="AC25" s="36" t="s">
        <v>10812</v>
      </c>
      <c r="AD25" s="36" t="s">
        <v>11042</v>
      </c>
      <c r="AE25" s="36"/>
      <c r="AF25" s="36" t="s">
        <v>10794</v>
      </c>
      <c r="AG25" s="36" t="s">
        <v>3831</v>
      </c>
      <c r="AH25" s="36" t="s">
        <v>10828</v>
      </c>
      <c r="AI25" s="36" t="s">
        <v>11043</v>
      </c>
      <c r="AJ25" s="36" t="s">
        <v>10798</v>
      </c>
      <c r="AK25" s="34" t="s">
        <v>11044</v>
      </c>
      <c r="AL25" s="36" t="s">
        <v>10800</v>
      </c>
      <c r="AM25" s="35"/>
      <c r="AN25" s="36" t="s">
        <v>10801</v>
      </c>
      <c r="AO25" s="36" t="s">
        <v>10802</v>
      </c>
      <c r="AP25" s="36" t="s">
        <v>10816</v>
      </c>
      <c r="AQ25" s="36" t="s">
        <v>10812</v>
      </c>
      <c r="AR25" s="37" t="s">
        <v>10902</v>
      </c>
      <c r="AS25" s="36" t="s">
        <v>10955</v>
      </c>
    </row>
    <row r="26" customFormat="false" ht="13.8" hidden="false" customHeight="false" outlineLevel="0" collapsed="false">
      <c r="A26" s="25" t="s">
        <v>10780</v>
      </c>
      <c r="B26" s="26" t="s">
        <v>10922</v>
      </c>
      <c r="C26" s="26" t="s">
        <v>11045</v>
      </c>
      <c r="D26" s="28"/>
      <c r="E26" s="29" t="b">
        <f aca="false">FALSE()</f>
        <v>0</v>
      </c>
      <c r="F26" s="29" t="b">
        <f aca="false">FALSE()</f>
        <v>0</v>
      </c>
      <c r="G26" s="29" t="b">
        <f aca="false">FALSE()</f>
        <v>0</v>
      </c>
      <c r="H26" s="29" t="b">
        <f aca="false">FALSE()</f>
        <v>0</v>
      </c>
      <c r="I26" s="29" t="b">
        <f aca="false">FALSE()</f>
        <v>0</v>
      </c>
      <c r="J26" s="29" t="b">
        <f aca="false">FALSE()</f>
        <v>0</v>
      </c>
      <c r="K26" s="29" t="b">
        <f aca="false">FALSE()</f>
        <v>0</v>
      </c>
      <c r="L26" s="29" t="b">
        <f aca="false">FALSE()</f>
        <v>0</v>
      </c>
      <c r="M26" s="29" t="b">
        <f aca="false">FALSE()</f>
        <v>0</v>
      </c>
      <c r="N26" s="26" t="s">
        <v>11046</v>
      </c>
      <c r="O26" s="30" t="s">
        <v>11047</v>
      </c>
      <c r="P26" s="31" t="n">
        <v>5263139666</v>
      </c>
      <c r="Q26" s="32"/>
      <c r="R26" s="32"/>
      <c r="S26" s="32"/>
      <c r="T26" s="26" t="s">
        <v>11048</v>
      </c>
      <c r="U26" s="26" t="s">
        <v>11049</v>
      </c>
      <c r="V26" s="26" t="s">
        <v>11050</v>
      </c>
      <c r="W26" s="65" t="s">
        <v>11051</v>
      </c>
      <c r="X26" s="26" t="s">
        <v>10789</v>
      </c>
      <c r="Y26" s="26" t="s">
        <v>11052</v>
      </c>
      <c r="Z26" s="26" t="s">
        <v>11053</v>
      </c>
      <c r="AA26" s="26" t="s">
        <v>10792</v>
      </c>
      <c r="AB26" s="26" t="s">
        <v>11054</v>
      </c>
      <c r="AC26" s="26" t="s">
        <v>10794</v>
      </c>
      <c r="AD26" s="26" t="s">
        <v>11055</v>
      </c>
      <c r="AE26" s="26"/>
      <c r="AF26" s="26" t="s">
        <v>10794</v>
      </c>
      <c r="AG26" s="26" t="s">
        <v>3831</v>
      </c>
      <c r="AH26" s="26" t="s">
        <v>10796</v>
      </c>
      <c r="AI26" s="26" t="s">
        <v>11056</v>
      </c>
      <c r="AJ26" s="26" t="s">
        <v>11057</v>
      </c>
      <c r="AK26" s="34" t="s">
        <v>10799</v>
      </c>
      <c r="AL26" s="26" t="s">
        <v>10912</v>
      </c>
      <c r="AM26" s="35"/>
      <c r="AN26" s="36"/>
      <c r="AO26" s="36" t="s">
        <v>10802</v>
      </c>
      <c r="AP26" s="36" t="s">
        <v>10816</v>
      </c>
      <c r="AQ26" s="26" t="s">
        <v>10812</v>
      </c>
      <c r="AR26" s="37" t="s">
        <v>11058</v>
      </c>
      <c r="AS26" s="26" t="s">
        <v>10955</v>
      </c>
    </row>
    <row r="27" customFormat="false" ht="13.8" hidden="false" customHeight="false" outlineLevel="0" collapsed="false">
      <c r="A27" s="50" t="s">
        <v>10780</v>
      </c>
      <c r="B27" s="36" t="s">
        <v>10922</v>
      </c>
      <c r="C27" s="51" t="n">
        <v>44927</v>
      </c>
      <c r="D27" s="49" t="n">
        <v>45716</v>
      </c>
      <c r="E27" s="29" t="b">
        <f aca="false">TRUE()</f>
        <v>1</v>
      </c>
      <c r="F27" s="29" t="b">
        <f aca="false">FALSE()</f>
        <v>0</v>
      </c>
      <c r="G27" s="29" t="b">
        <f aca="false">FALSE()</f>
        <v>0</v>
      </c>
      <c r="H27" s="29" t="b">
        <f aca="false">FALSE()</f>
        <v>0</v>
      </c>
      <c r="I27" s="29" t="b">
        <f aca="false">FALSE()</f>
        <v>0</v>
      </c>
      <c r="J27" s="29" t="b">
        <f aca="false">TRUE()</f>
        <v>1</v>
      </c>
      <c r="K27" s="29" t="b">
        <f aca="false">TRUE()</f>
        <v>1</v>
      </c>
      <c r="L27" s="29" t="b">
        <f aca="false">TRUE()</f>
        <v>1</v>
      </c>
      <c r="M27" s="29" t="b">
        <f aca="false">FALSE()</f>
        <v>0</v>
      </c>
      <c r="N27" s="36" t="s">
        <v>11059</v>
      </c>
      <c r="O27" s="52" t="s">
        <v>11060</v>
      </c>
      <c r="P27" s="31" t="n">
        <v>5251010984</v>
      </c>
      <c r="Q27" s="32"/>
      <c r="R27" s="32"/>
      <c r="S27" s="32"/>
      <c r="T27" s="36" t="s">
        <v>11061</v>
      </c>
      <c r="U27" s="36" t="s">
        <v>11062</v>
      </c>
      <c r="V27" s="36" t="s">
        <v>11063</v>
      </c>
      <c r="W27" s="63" t="s">
        <v>11064</v>
      </c>
      <c r="X27" s="36" t="s">
        <v>10789</v>
      </c>
      <c r="Y27" s="36" t="s">
        <v>11065</v>
      </c>
      <c r="Z27" s="36" t="s">
        <v>11066</v>
      </c>
      <c r="AA27" s="36" t="s">
        <v>10826</v>
      </c>
      <c r="AB27" s="36" t="s">
        <v>10793</v>
      </c>
      <c r="AC27" s="36" t="s">
        <v>10794</v>
      </c>
      <c r="AD27" s="36" t="s">
        <v>11067</v>
      </c>
      <c r="AE27" s="36"/>
      <c r="AF27" s="36" t="s">
        <v>10794</v>
      </c>
      <c r="AG27" s="36" t="s">
        <v>3831</v>
      </c>
      <c r="AH27" s="36" t="s">
        <v>10796</v>
      </c>
      <c r="AI27" s="55" t="s">
        <v>10836</v>
      </c>
      <c r="AJ27" s="36" t="s">
        <v>10798</v>
      </c>
      <c r="AK27" s="34" t="s">
        <v>10830</v>
      </c>
      <c r="AL27" s="36" t="s">
        <v>10800</v>
      </c>
      <c r="AM27" s="68"/>
      <c r="AN27" s="36" t="s">
        <v>11068</v>
      </c>
      <c r="AO27" s="36" t="s">
        <v>10802</v>
      </c>
      <c r="AP27" s="36" t="s">
        <v>10816</v>
      </c>
      <c r="AQ27" s="36" t="s">
        <v>10812</v>
      </c>
      <c r="AR27" s="37" t="s">
        <v>10902</v>
      </c>
      <c r="AS27" s="36" t="s">
        <v>10955</v>
      </c>
    </row>
    <row r="28" customFormat="false" ht="13.8" hidden="false" customHeight="false" outlineLevel="0" collapsed="false">
      <c r="A28" s="25" t="s">
        <v>10780</v>
      </c>
      <c r="B28" s="26" t="s">
        <v>10922</v>
      </c>
      <c r="C28" s="26" t="n">
        <v>2022</v>
      </c>
      <c r="D28" s="28"/>
      <c r="E28" s="29" t="b">
        <f aca="false">FALSE()</f>
        <v>0</v>
      </c>
      <c r="F28" s="29" t="b">
        <f aca="false">FALSE()</f>
        <v>0</v>
      </c>
      <c r="G28" s="29" t="b">
        <f aca="false">FALSE()</f>
        <v>0</v>
      </c>
      <c r="H28" s="29" t="b">
        <f aca="false">FALSE()</f>
        <v>0</v>
      </c>
      <c r="I28" s="29" t="b">
        <f aca="false">FALSE()</f>
        <v>0</v>
      </c>
      <c r="J28" s="29" t="b">
        <f aca="false">FALSE()</f>
        <v>0</v>
      </c>
      <c r="K28" s="29" t="b">
        <f aca="false">FALSE()</f>
        <v>0</v>
      </c>
      <c r="L28" s="29" t="b">
        <f aca="false">FALSE()</f>
        <v>0</v>
      </c>
      <c r="M28" s="29" t="b">
        <f aca="false">FALSE()</f>
        <v>0</v>
      </c>
      <c r="N28" s="26" t="s">
        <v>11069</v>
      </c>
      <c r="O28" s="30" t="s">
        <v>11069</v>
      </c>
      <c r="P28" s="31" t="n">
        <v>5532336625</v>
      </c>
      <c r="Q28" s="32"/>
      <c r="R28" s="32"/>
      <c r="S28" s="32"/>
      <c r="T28" s="26" t="s">
        <v>11070</v>
      </c>
      <c r="U28" s="26" t="s">
        <v>11071</v>
      </c>
      <c r="V28" s="26" t="s">
        <v>11072</v>
      </c>
      <c r="W28" s="33" t="s">
        <v>11073</v>
      </c>
      <c r="X28" s="26" t="s">
        <v>10789</v>
      </c>
      <c r="Y28" s="26" t="s">
        <v>11074</v>
      </c>
      <c r="Z28" s="26" t="s">
        <v>3831</v>
      </c>
      <c r="AA28" s="26" t="s">
        <v>10792</v>
      </c>
      <c r="AB28" s="26" t="s">
        <v>10793</v>
      </c>
      <c r="AC28" s="26" t="s">
        <v>10812</v>
      </c>
      <c r="AD28" s="26" t="s">
        <v>11075</v>
      </c>
      <c r="AE28" s="26"/>
      <c r="AF28" s="26" t="s">
        <v>10794</v>
      </c>
      <c r="AG28" s="26" t="s">
        <v>3831</v>
      </c>
      <c r="AH28" s="26" t="s">
        <v>10828</v>
      </c>
      <c r="AI28" s="26" t="s">
        <v>11076</v>
      </c>
      <c r="AJ28" s="26" t="s">
        <v>10798</v>
      </c>
      <c r="AK28" s="34" t="s">
        <v>10830</v>
      </c>
      <c r="AL28" s="26" t="s">
        <v>10800</v>
      </c>
      <c r="AM28" s="35"/>
      <c r="AN28" s="36"/>
      <c r="AO28" s="36" t="s">
        <v>10802</v>
      </c>
      <c r="AP28" s="36" t="s">
        <v>10816</v>
      </c>
      <c r="AQ28" s="26" t="s">
        <v>10812</v>
      </c>
      <c r="AR28" s="37" t="s">
        <v>11077</v>
      </c>
      <c r="AS28" s="26" t="s">
        <v>10955</v>
      </c>
    </row>
    <row r="29" customFormat="false" ht="13.8" hidden="false" customHeight="false" outlineLevel="0" collapsed="false">
      <c r="A29" s="50" t="s">
        <v>10780</v>
      </c>
      <c r="B29" s="36" t="s">
        <v>10922</v>
      </c>
      <c r="C29" s="59" t="n">
        <v>45200</v>
      </c>
      <c r="D29" s="28"/>
      <c r="E29" s="29" t="b">
        <f aca="false">FALSE()</f>
        <v>0</v>
      </c>
      <c r="F29" s="29" t="b">
        <f aca="false">FALSE()</f>
        <v>0</v>
      </c>
      <c r="G29" s="29" t="b">
        <f aca="false">FALSE()</f>
        <v>0</v>
      </c>
      <c r="H29" s="29" t="b">
        <f aca="false">FALSE()</f>
        <v>0</v>
      </c>
      <c r="I29" s="29" t="b">
        <f aca="false">FALSE()</f>
        <v>0</v>
      </c>
      <c r="J29" s="29" t="b">
        <f aca="false">FALSE()</f>
        <v>0</v>
      </c>
      <c r="K29" s="29" t="b">
        <f aca="false">FALSE()</f>
        <v>0</v>
      </c>
      <c r="L29" s="29" t="b">
        <f aca="false">FALSE()</f>
        <v>0</v>
      </c>
      <c r="M29" s="29" t="b">
        <f aca="false">FALSE()</f>
        <v>0</v>
      </c>
      <c r="N29" s="36" t="s">
        <v>11078</v>
      </c>
      <c r="O29" s="52" t="n">
        <v>737842739</v>
      </c>
      <c r="P29" s="31" t="e">
        <f aca="false">#N/A</f>
        <v>#N/A</v>
      </c>
      <c r="Q29" s="32"/>
      <c r="R29" s="32"/>
      <c r="S29" s="32"/>
      <c r="T29" s="36" t="s">
        <v>11079</v>
      </c>
      <c r="U29" s="36" t="s">
        <v>11080</v>
      </c>
      <c r="V29" s="36" t="s">
        <v>11081</v>
      </c>
      <c r="W29" s="53" t="s">
        <v>11082</v>
      </c>
      <c r="X29" s="36" t="s">
        <v>10789</v>
      </c>
      <c r="Y29" s="36" t="s">
        <v>11074</v>
      </c>
      <c r="Z29" s="53" t="s">
        <v>11083</v>
      </c>
      <c r="AA29" s="36" t="s">
        <v>10792</v>
      </c>
      <c r="AB29" s="36" t="s">
        <v>10793</v>
      </c>
      <c r="AC29" s="36" t="s">
        <v>10812</v>
      </c>
      <c r="AD29" s="36" t="s">
        <v>11084</v>
      </c>
      <c r="AE29" s="36"/>
      <c r="AF29" s="36" t="s">
        <v>10794</v>
      </c>
      <c r="AG29" s="36" t="s">
        <v>3831</v>
      </c>
      <c r="AH29" s="36" t="s">
        <v>10828</v>
      </c>
      <c r="AI29" s="36" t="s">
        <v>11076</v>
      </c>
      <c r="AJ29" s="36" t="s">
        <v>10798</v>
      </c>
      <c r="AK29" s="34" t="s">
        <v>10817</v>
      </c>
      <c r="AL29" s="36" t="s">
        <v>10800</v>
      </c>
      <c r="AM29" s="35"/>
      <c r="AN29" s="36" t="s">
        <v>11085</v>
      </c>
      <c r="AO29" s="36" t="s">
        <v>10802</v>
      </c>
      <c r="AP29" s="36" t="s">
        <v>10816</v>
      </c>
      <c r="AQ29" s="36" t="s">
        <v>10812</v>
      </c>
      <c r="AR29" s="37" t="s">
        <v>10902</v>
      </c>
      <c r="AS29" s="36" t="s">
        <v>10955</v>
      </c>
    </row>
    <row r="30" customFormat="false" ht="13.8" hidden="false" customHeight="false" outlineLevel="0" collapsed="false">
      <c r="A30" s="25" t="s">
        <v>10780</v>
      </c>
      <c r="B30" s="26" t="s">
        <v>10922</v>
      </c>
      <c r="C30" s="26" t="n">
        <v>2022</v>
      </c>
      <c r="D30" s="49" t="n">
        <v>45840</v>
      </c>
      <c r="E30" s="29" t="b">
        <f aca="false">TRUE()</f>
        <v>1</v>
      </c>
      <c r="F30" s="29" t="b">
        <f aca="false">FALSE()</f>
        <v>0</v>
      </c>
      <c r="G30" s="29" t="b">
        <f aca="false">FALSE()</f>
        <v>0</v>
      </c>
      <c r="H30" s="29" t="b">
        <f aca="false">FALSE()</f>
        <v>0</v>
      </c>
      <c r="I30" s="29" t="b">
        <f aca="false">FALSE()</f>
        <v>0</v>
      </c>
      <c r="J30" s="29" t="b">
        <f aca="false">FALSE()</f>
        <v>0</v>
      </c>
      <c r="K30" s="29" t="b">
        <f aca="false">FALSE()</f>
        <v>0</v>
      </c>
      <c r="L30" s="29" t="b">
        <f aca="false">FALSE()</f>
        <v>0</v>
      </c>
      <c r="M30" s="29" t="b">
        <f aca="false">FALSE()</f>
        <v>0</v>
      </c>
      <c r="N30" s="26" t="s">
        <v>11086</v>
      </c>
      <c r="O30" s="30" t="s">
        <v>11086</v>
      </c>
      <c r="P30" s="31" t="n">
        <v>1132818554</v>
      </c>
      <c r="Q30" s="32"/>
      <c r="R30" s="32"/>
      <c r="S30" s="32"/>
      <c r="T30" s="26" t="s">
        <v>11087</v>
      </c>
      <c r="U30" s="26" t="s">
        <v>11088</v>
      </c>
      <c r="V30" s="26" t="s">
        <v>11089</v>
      </c>
      <c r="W30" s="33" t="s">
        <v>11090</v>
      </c>
      <c r="X30" s="26" t="s">
        <v>10789</v>
      </c>
      <c r="Y30" s="26" t="s">
        <v>11091</v>
      </c>
      <c r="Z30" s="26" t="s">
        <v>11092</v>
      </c>
      <c r="AA30" s="26" t="s">
        <v>10811</v>
      </c>
      <c r="AB30" s="26" t="s">
        <v>10793</v>
      </c>
      <c r="AC30" s="26" t="s">
        <v>10794</v>
      </c>
      <c r="AD30" s="26" t="s">
        <v>11093</v>
      </c>
      <c r="AE30" s="26"/>
      <c r="AF30" s="26" t="s">
        <v>10812</v>
      </c>
      <c r="AG30" s="26" t="s">
        <v>11094</v>
      </c>
      <c r="AH30" s="26" t="s">
        <v>10796</v>
      </c>
      <c r="AI30" s="26" t="s">
        <v>10890</v>
      </c>
      <c r="AJ30" s="26" t="s">
        <v>11057</v>
      </c>
      <c r="AK30" s="34" t="s">
        <v>11095</v>
      </c>
      <c r="AL30" s="26" t="s">
        <v>10800</v>
      </c>
      <c r="AM30" s="35"/>
      <c r="AN30" s="36" t="s">
        <v>11096</v>
      </c>
      <c r="AO30" s="36" t="s">
        <v>10802</v>
      </c>
      <c r="AP30" s="36" t="s">
        <v>10816</v>
      </c>
      <c r="AQ30" s="26" t="s">
        <v>10812</v>
      </c>
      <c r="AR30" s="37" t="s">
        <v>10830</v>
      </c>
      <c r="AS30" s="26" t="s">
        <v>10955</v>
      </c>
    </row>
    <row r="31" customFormat="false" ht="44.9" hidden="false" customHeight="false" outlineLevel="0" collapsed="false">
      <c r="A31" s="50" t="s">
        <v>10780</v>
      </c>
      <c r="B31" s="36" t="s">
        <v>10922</v>
      </c>
      <c r="C31" s="36" t="n">
        <v>2023</v>
      </c>
      <c r="D31" s="69" t="n">
        <v>257429443</v>
      </c>
      <c r="E31" s="29" t="b">
        <f aca="false">TRUE()</f>
        <v>1</v>
      </c>
      <c r="F31" s="29" t="b">
        <f aca="false">FALSE()</f>
        <v>0</v>
      </c>
      <c r="G31" s="29" t="b">
        <f aca="false">FALSE()</f>
        <v>0</v>
      </c>
      <c r="H31" s="29" t="b">
        <f aca="false">FALSE()</f>
        <v>0</v>
      </c>
      <c r="I31" s="29" t="b">
        <f aca="false">FALSE()</f>
        <v>0</v>
      </c>
      <c r="J31" s="29" t="b">
        <f aca="false">FALSE()</f>
        <v>0</v>
      </c>
      <c r="K31" s="29" t="b">
        <f aca="false">FALSE()</f>
        <v>0</v>
      </c>
      <c r="L31" s="29" t="b">
        <f aca="false">FALSE()</f>
        <v>0</v>
      </c>
      <c r="M31" s="29" t="b">
        <f aca="false">FALSE()</f>
        <v>0</v>
      </c>
      <c r="N31" s="36" t="s">
        <v>11097</v>
      </c>
      <c r="O31" s="52" t="s">
        <v>11098</v>
      </c>
      <c r="P31" s="31" t="n">
        <v>5423282913</v>
      </c>
      <c r="Q31" s="32"/>
      <c r="R31" s="32"/>
      <c r="S31" s="32"/>
      <c r="T31" s="36" t="s">
        <v>11099</v>
      </c>
      <c r="U31" s="36" t="s">
        <v>11100</v>
      </c>
      <c r="V31" s="36" t="s">
        <v>3933</v>
      </c>
      <c r="W31" s="53" t="s">
        <v>11101</v>
      </c>
      <c r="X31" s="36" t="s">
        <v>10789</v>
      </c>
      <c r="Y31" s="36" t="s">
        <v>11102</v>
      </c>
      <c r="Z31" s="36" t="s">
        <v>11092</v>
      </c>
      <c r="AA31" s="36" t="s">
        <v>10811</v>
      </c>
      <c r="AB31" s="36" t="s">
        <v>10793</v>
      </c>
      <c r="AC31" s="36" t="s">
        <v>10812</v>
      </c>
      <c r="AD31" s="58" t="s">
        <v>11103</v>
      </c>
      <c r="AE31" s="36"/>
      <c r="AF31" s="36" t="s">
        <v>10794</v>
      </c>
      <c r="AG31" s="36" t="s">
        <v>11104</v>
      </c>
      <c r="AH31" s="36" t="s">
        <v>10796</v>
      </c>
      <c r="AI31" s="36" t="s">
        <v>11105</v>
      </c>
      <c r="AJ31" s="36" t="s">
        <v>10798</v>
      </c>
      <c r="AK31" s="34" t="s">
        <v>10830</v>
      </c>
      <c r="AL31" s="36" t="s">
        <v>10800</v>
      </c>
      <c r="AM31" s="35"/>
      <c r="AN31" s="36"/>
      <c r="AO31" s="36" t="s">
        <v>10802</v>
      </c>
      <c r="AP31" s="36" t="s">
        <v>10816</v>
      </c>
      <c r="AQ31" s="36" t="s">
        <v>10812</v>
      </c>
      <c r="AR31" s="37" t="s">
        <v>10830</v>
      </c>
      <c r="AS31" s="36" t="s">
        <v>10955</v>
      </c>
    </row>
    <row r="32" customFormat="false" ht="13.8" hidden="false" customHeight="false" outlineLevel="0" collapsed="false">
      <c r="A32" s="38" t="s">
        <v>10780</v>
      </c>
      <c r="B32" s="39" t="s">
        <v>10922</v>
      </c>
      <c r="C32" s="39" t="n">
        <v>2023</v>
      </c>
      <c r="D32" s="41"/>
      <c r="E32" s="42" t="b">
        <f aca="false">FALSE()</f>
        <v>0</v>
      </c>
      <c r="F32" s="42" t="b">
        <f aca="false">FALSE()</f>
        <v>0</v>
      </c>
      <c r="G32" s="42" t="b">
        <f aca="false">FALSE()</f>
        <v>0</v>
      </c>
      <c r="H32" s="42" t="b">
        <f aca="false">FALSE()</f>
        <v>0</v>
      </c>
      <c r="I32" s="42" t="b">
        <f aca="false">FALSE()</f>
        <v>0</v>
      </c>
      <c r="J32" s="42" t="b">
        <f aca="false">FALSE()</f>
        <v>0</v>
      </c>
      <c r="K32" s="42" t="b">
        <f aca="false">FALSE()</f>
        <v>0</v>
      </c>
      <c r="L32" s="42" t="b">
        <f aca="false">FALSE()</f>
        <v>0</v>
      </c>
      <c r="M32" s="42" t="b">
        <f aca="false">FALSE()</f>
        <v>0</v>
      </c>
      <c r="N32" s="39" t="s">
        <v>11106</v>
      </c>
      <c r="O32" s="43" t="s">
        <v>11106</v>
      </c>
      <c r="P32" s="44" t="n">
        <v>5263092611</v>
      </c>
      <c r="Q32" s="39"/>
      <c r="R32" s="39"/>
      <c r="S32" s="39"/>
      <c r="T32" s="39" t="s">
        <v>11107</v>
      </c>
      <c r="U32" s="39" t="s">
        <v>11108</v>
      </c>
      <c r="V32" s="39" t="s">
        <v>11109</v>
      </c>
      <c r="W32" s="66" t="s">
        <v>11110</v>
      </c>
      <c r="X32" s="39" t="s">
        <v>10789</v>
      </c>
      <c r="Y32" s="39" t="s">
        <v>11065</v>
      </c>
      <c r="Z32" s="39" t="s">
        <v>11092</v>
      </c>
      <c r="AA32" s="39" t="s">
        <v>10826</v>
      </c>
      <c r="AB32" s="39" t="s">
        <v>11111</v>
      </c>
      <c r="AC32" s="39" t="s">
        <v>10794</v>
      </c>
      <c r="AD32" s="39" t="s">
        <v>11112</v>
      </c>
      <c r="AE32" s="39"/>
      <c r="AF32" s="39" t="s">
        <v>10794</v>
      </c>
      <c r="AG32" s="39" t="s">
        <v>11113</v>
      </c>
      <c r="AH32" s="39" t="s">
        <v>10796</v>
      </c>
      <c r="AI32" s="39" t="s">
        <v>10890</v>
      </c>
      <c r="AJ32" s="39" t="s">
        <v>10798</v>
      </c>
      <c r="AK32" s="39" t="s">
        <v>10799</v>
      </c>
      <c r="AL32" s="39" t="s">
        <v>10912</v>
      </c>
      <c r="AM32" s="47"/>
      <c r="AN32" s="39"/>
      <c r="AO32" s="39" t="s">
        <v>10802</v>
      </c>
      <c r="AP32" s="39" t="s">
        <v>10816</v>
      </c>
      <c r="AQ32" s="39" t="s">
        <v>10812</v>
      </c>
      <c r="AR32" s="39" t="s">
        <v>11114</v>
      </c>
      <c r="AS32" s="39" t="s">
        <v>10955</v>
      </c>
    </row>
    <row r="33" customFormat="false" ht="13.8" hidden="false" customHeight="false" outlineLevel="0" collapsed="false">
      <c r="A33" s="50" t="s">
        <v>10780</v>
      </c>
      <c r="B33" s="36" t="s">
        <v>10975</v>
      </c>
      <c r="C33" s="59" t="n">
        <v>45261</v>
      </c>
      <c r="D33" s="28"/>
      <c r="E33" s="29" t="b">
        <f aca="false">FALSE()</f>
        <v>0</v>
      </c>
      <c r="F33" s="29" t="b">
        <f aca="false">FALSE()</f>
        <v>0</v>
      </c>
      <c r="G33" s="29" t="b">
        <f aca="false">TRUE()</f>
        <v>1</v>
      </c>
      <c r="H33" s="29" t="b">
        <f aca="false">FALSE()</f>
        <v>0</v>
      </c>
      <c r="I33" s="29" t="b">
        <f aca="false">FALSE()</f>
        <v>0</v>
      </c>
      <c r="J33" s="29" t="b">
        <f aca="false">FALSE()</f>
        <v>0</v>
      </c>
      <c r="K33" s="29" t="b">
        <f aca="false">FALSE()</f>
        <v>0</v>
      </c>
      <c r="L33" s="29" t="b">
        <f aca="false">FALSE()</f>
        <v>0</v>
      </c>
      <c r="M33" s="29" t="b">
        <f aca="false">FALSE()</f>
        <v>0</v>
      </c>
      <c r="N33" s="36" t="s">
        <v>11115</v>
      </c>
      <c r="O33" s="52" t="s">
        <v>11116</v>
      </c>
      <c r="P33" s="31" t="n">
        <v>9552520423</v>
      </c>
      <c r="Q33" s="32"/>
      <c r="R33" s="32"/>
      <c r="S33" s="32"/>
      <c r="T33" s="36" t="s">
        <v>11117</v>
      </c>
      <c r="U33" s="36" t="s">
        <v>11118</v>
      </c>
      <c r="V33" s="36" t="s">
        <v>11119</v>
      </c>
      <c r="W33" s="63" t="s">
        <v>11120</v>
      </c>
      <c r="X33" s="36" t="s">
        <v>10789</v>
      </c>
      <c r="Y33" s="36" t="s">
        <v>10809</v>
      </c>
      <c r="Z33" s="36" t="s">
        <v>11121</v>
      </c>
      <c r="AA33" s="36" t="s">
        <v>10826</v>
      </c>
      <c r="AB33" s="36" t="s">
        <v>10793</v>
      </c>
      <c r="AC33" s="36" t="s">
        <v>10794</v>
      </c>
      <c r="AD33" s="36" t="s">
        <v>11122</v>
      </c>
      <c r="AE33" s="36"/>
      <c r="AF33" s="36" t="s">
        <v>10794</v>
      </c>
      <c r="AG33" s="36" t="s">
        <v>11123</v>
      </c>
      <c r="AH33" s="36" t="s">
        <v>10828</v>
      </c>
      <c r="AI33" s="36" t="s">
        <v>11124</v>
      </c>
      <c r="AJ33" s="36" t="s">
        <v>10798</v>
      </c>
      <c r="AK33" s="34" t="s">
        <v>11125</v>
      </c>
      <c r="AL33" s="36" t="s">
        <v>10800</v>
      </c>
      <c r="AM33" s="35"/>
      <c r="AN33" s="36" t="s">
        <v>10801</v>
      </c>
      <c r="AO33" s="36" t="s">
        <v>10823</v>
      </c>
      <c r="AP33" s="36" t="s">
        <v>11126</v>
      </c>
      <c r="AQ33" s="36" t="s">
        <v>10812</v>
      </c>
      <c r="AR33" s="37" t="s">
        <v>10902</v>
      </c>
      <c r="AS33" s="36" t="s">
        <v>10955</v>
      </c>
    </row>
    <row r="34" customFormat="false" ht="13.8" hidden="false" customHeight="false" outlineLevel="0" collapsed="false">
      <c r="A34" s="25" t="s">
        <v>10780</v>
      </c>
      <c r="B34" s="26" t="s">
        <v>10922</v>
      </c>
      <c r="C34" s="27" t="n">
        <v>45231</v>
      </c>
      <c r="D34" s="28"/>
      <c r="E34" s="29" t="b">
        <f aca="false">FALSE()</f>
        <v>0</v>
      </c>
      <c r="F34" s="29" t="b">
        <f aca="false">FALSE()</f>
        <v>0</v>
      </c>
      <c r="G34" s="29" t="b">
        <f aca="false">TRUE()</f>
        <v>1</v>
      </c>
      <c r="H34" s="29" t="b">
        <f aca="false">FALSE()</f>
        <v>0</v>
      </c>
      <c r="I34" s="29" t="b">
        <f aca="false">FALSE()</f>
        <v>0</v>
      </c>
      <c r="J34" s="29" t="b">
        <f aca="false">FALSE()</f>
        <v>0</v>
      </c>
      <c r="K34" s="29" t="b">
        <f aca="false">FALSE()</f>
        <v>0</v>
      </c>
      <c r="L34" s="29" t="b">
        <f aca="false">FALSE()</f>
        <v>0</v>
      </c>
      <c r="M34" s="29" t="b">
        <f aca="false">FALSE()</f>
        <v>0</v>
      </c>
      <c r="N34" s="26" t="s">
        <v>11127</v>
      </c>
      <c r="O34" s="30" t="s">
        <v>11127</v>
      </c>
      <c r="P34" s="31" t="n">
        <v>6340011017</v>
      </c>
      <c r="Q34" s="32"/>
      <c r="R34" s="32"/>
      <c r="S34" s="32"/>
      <c r="T34" s="26" t="s">
        <v>11128</v>
      </c>
      <c r="U34" s="26" t="s">
        <v>11129</v>
      </c>
      <c r="V34" s="26" t="s">
        <v>11130</v>
      </c>
      <c r="W34" s="65" t="s">
        <v>11131</v>
      </c>
      <c r="X34" s="26" t="s">
        <v>10789</v>
      </c>
      <c r="Y34" s="26" t="s">
        <v>10809</v>
      </c>
      <c r="Z34" s="26" t="s">
        <v>11132</v>
      </c>
      <c r="AA34" s="26" t="s">
        <v>10792</v>
      </c>
      <c r="AB34" s="26" t="s">
        <v>10793</v>
      </c>
      <c r="AC34" s="26" t="s">
        <v>10812</v>
      </c>
      <c r="AD34" s="26" t="s">
        <v>11133</v>
      </c>
      <c r="AE34" s="26"/>
      <c r="AF34" s="26" t="s">
        <v>10794</v>
      </c>
      <c r="AG34" s="26" t="s">
        <v>11134</v>
      </c>
      <c r="AH34" s="26" t="s">
        <v>10828</v>
      </c>
      <c r="AI34" s="26" t="s">
        <v>11135</v>
      </c>
      <c r="AJ34" s="26" t="s">
        <v>10798</v>
      </c>
      <c r="AK34" s="34" t="s">
        <v>10830</v>
      </c>
      <c r="AL34" s="26" t="s">
        <v>10800</v>
      </c>
      <c r="AM34" s="35"/>
      <c r="AN34" s="36" t="s">
        <v>11136</v>
      </c>
      <c r="AO34" s="36" t="s">
        <v>10823</v>
      </c>
      <c r="AP34" s="36" t="s">
        <v>11126</v>
      </c>
      <c r="AQ34" s="26" t="s">
        <v>10812</v>
      </c>
      <c r="AR34" s="37" t="s">
        <v>11137</v>
      </c>
      <c r="AS34" s="26" t="s">
        <v>10955</v>
      </c>
    </row>
    <row r="35" customFormat="false" ht="13.8" hidden="false" customHeight="false" outlineLevel="0" collapsed="false">
      <c r="A35" s="50" t="s">
        <v>10780</v>
      </c>
      <c r="B35" s="36" t="s">
        <v>10922</v>
      </c>
      <c r="C35" s="36" t="n">
        <v>2023</v>
      </c>
      <c r="D35" s="49" t="n">
        <v>45712</v>
      </c>
      <c r="E35" s="29" t="b">
        <f aca="false">TRUE()</f>
        <v>1</v>
      </c>
      <c r="F35" s="29" t="b">
        <f aca="false">TRUE()</f>
        <v>1</v>
      </c>
      <c r="G35" s="29" t="b">
        <f aca="false">TRUE()</f>
        <v>1</v>
      </c>
      <c r="H35" s="29" t="b">
        <f aca="false">TRUE()</f>
        <v>1</v>
      </c>
      <c r="I35" s="29" t="b">
        <f aca="false">TRUE()</f>
        <v>1</v>
      </c>
      <c r="J35" s="29" t="b">
        <f aca="false">TRUE()</f>
        <v>1</v>
      </c>
      <c r="K35" s="29" t="b">
        <f aca="false">TRUE()</f>
        <v>1</v>
      </c>
      <c r="L35" s="29" t="b">
        <f aca="false">TRUE()</f>
        <v>1</v>
      </c>
      <c r="M35" s="29" t="b">
        <f aca="false">FALSE()</f>
        <v>0</v>
      </c>
      <c r="N35" s="36" t="s">
        <v>11138</v>
      </c>
      <c r="O35" s="52" t="s">
        <v>11138</v>
      </c>
      <c r="P35" s="31" t="n">
        <v>9730408592</v>
      </c>
      <c r="Q35" s="32"/>
      <c r="R35" s="32"/>
      <c r="S35" s="32"/>
      <c r="T35" s="36" t="s">
        <v>11139</v>
      </c>
      <c r="U35" s="36" t="s">
        <v>11140</v>
      </c>
      <c r="V35" s="36" t="s">
        <v>10125</v>
      </c>
      <c r="W35" s="63" t="s">
        <v>11141</v>
      </c>
      <c r="X35" s="36" t="s">
        <v>10789</v>
      </c>
      <c r="Y35" s="36" t="s">
        <v>10809</v>
      </c>
      <c r="Z35" s="36" t="s">
        <v>11121</v>
      </c>
      <c r="AA35" s="36" t="s">
        <v>10826</v>
      </c>
      <c r="AB35" s="36" t="s">
        <v>10793</v>
      </c>
      <c r="AC35" s="36" t="s">
        <v>10812</v>
      </c>
      <c r="AD35" s="36" t="s">
        <v>11142</v>
      </c>
      <c r="AE35" s="36"/>
      <c r="AF35" s="36" t="s">
        <v>10794</v>
      </c>
      <c r="AG35" s="36" t="s">
        <v>3831</v>
      </c>
      <c r="AH35" s="36" t="s">
        <v>10796</v>
      </c>
      <c r="AI35" s="55" t="s">
        <v>10836</v>
      </c>
      <c r="AJ35" s="36" t="s">
        <v>10798</v>
      </c>
      <c r="AK35" s="34" t="s">
        <v>10830</v>
      </c>
      <c r="AL35" s="36" t="s">
        <v>10800</v>
      </c>
      <c r="AM35" s="68"/>
      <c r="AN35" s="36"/>
      <c r="AO35" s="36" t="s">
        <v>10823</v>
      </c>
      <c r="AP35" s="36" t="s">
        <v>10816</v>
      </c>
      <c r="AQ35" s="36" t="s">
        <v>10812</v>
      </c>
      <c r="AR35" s="37" t="s">
        <v>10902</v>
      </c>
      <c r="AS35" s="36" t="s">
        <v>10955</v>
      </c>
    </row>
    <row r="36" customFormat="false" ht="13.8" hidden="false" customHeight="false" outlineLevel="0" collapsed="false">
      <c r="A36" s="38" t="s">
        <v>10780</v>
      </c>
      <c r="B36" s="39" t="s">
        <v>10922</v>
      </c>
      <c r="C36" s="40" t="n">
        <v>45200</v>
      </c>
      <c r="D36" s="41"/>
      <c r="E36" s="42" t="b">
        <f aca="false">FALSE()</f>
        <v>0</v>
      </c>
      <c r="F36" s="42" t="b">
        <f aca="false">FALSE()</f>
        <v>0</v>
      </c>
      <c r="G36" s="42" t="b">
        <f aca="false">FALSE()</f>
        <v>0</v>
      </c>
      <c r="H36" s="42" t="b">
        <f aca="false">FALSE()</f>
        <v>0</v>
      </c>
      <c r="I36" s="42" t="b">
        <f aca="false">FALSE()</f>
        <v>0</v>
      </c>
      <c r="J36" s="42" t="b">
        <f aca="false">FALSE()</f>
        <v>0</v>
      </c>
      <c r="K36" s="42" t="b">
        <f aca="false">FALSE()</f>
        <v>0</v>
      </c>
      <c r="L36" s="42" t="b">
        <f aca="false">FALSE()</f>
        <v>0</v>
      </c>
      <c r="M36" s="42" t="b">
        <f aca="false">FALSE()</f>
        <v>0</v>
      </c>
      <c r="N36" s="43" t="s">
        <v>11143</v>
      </c>
      <c r="O36" s="43" t="s">
        <v>11143</v>
      </c>
      <c r="P36" s="44" t="n">
        <v>1182088810</v>
      </c>
      <c r="Q36" s="39" t="n">
        <v>0</v>
      </c>
      <c r="R36" s="39"/>
      <c r="S36" s="39"/>
      <c r="T36" s="39" t="s">
        <v>11144</v>
      </c>
      <c r="U36" s="39" t="s">
        <v>11145</v>
      </c>
      <c r="V36" s="39" t="s">
        <v>11146</v>
      </c>
      <c r="W36" s="66" t="s">
        <v>11147</v>
      </c>
      <c r="X36" s="39" t="s">
        <v>10789</v>
      </c>
      <c r="Y36" s="39" t="s">
        <v>10809</v>
      </c>
      <c r="Z36" s="39"/>
      <c r="AA36" s="39" t="s">
        <v>10826</v>
      </c>
      <c r="AB36" s="39" t="s">
        <v>10793</v>
      </c>
      <c r="AC36" s="39" t="s">
        <v>10794</v>
      </c>
      <c r="AD36" s="39" t="s">
        <v>11148</v>
      </c>
      <c r="AE36" s="39"/>
      <c r="AF36" s="39" t="s">
        <v>10794</v>
      </c>
      <c r="AG36" s="43" t="s">
        <v>11149</v>
      </c>
      <c r="AH36" s="39" t="s">
        <v>10828</v>
      </c>
      <c r="AI36" s="39"/>
      <c r="AJ36" s="39" t="s">
        <v>10798</v>
      </c>
      <c r="AK36" s="39"/>
      <c r="AL36" s="39" t="s">
        <v>10912</v>
      </c>
      <c r="AM36" s="47"/>
      <c r="AN36" s="39"/>
      <c r="AO36" s="39" t="s">
        <v>10981</v>
      </c>
      <c r="AP36" s="39"/>
      <c r="AQ36" s="39" t="s">
        <v>10812</v>
      </c>
      <c r="AR36" s="39" t="s">
        <v>11150</v>
      </c>
      <c r="AS36" s="39" t="s">
        <v>10955</v>
      </c>
    </row>
    <row r="37" customFormat="false" ht="13.8" hidden="false" customHeight="false" outlineLevel="0" collapsed="false">
      <c r="A37" s="50" t="s">
        <v>10780</v>
      </c>
      <c r="B37" s="36" t="s">
        <v>10933</v>
      </c>
      <c r="C37" s="59" t="n">
        <v>45261</v>
      </c>
      <c r="D37" s="28"/>
      <c r="E37" s="29" t="b">
        <f aca="false">FALSE()</f>
        <v>0</v>
      </c>
      <c r="F37" s="29" t="b">
        <f aca="false">FALSE()</f>
        <v>0</v>
      </c>
      <c r="G37" s="29" t="b">
        <f aca="false">FALSE()</f>
        <v>0</v>
      </c>
      <c r="H37" s="29" t="b">
        <f aca="false">FALSE()</f>
        <v>0</v>
      </c>
      <c r="I37" s="29" t="b">
        <f aca="false">FALSE()</f>
        <v>0</v>
      </c>
      <c r="J37" s="29" t="b">
        <f aca="false">FALSE()</f>
        <v>0</v>
      </c>
      <c r="K37" s="29" t="b">
        <f aca="false">FALSE()</f>
        <v>0</v>
      </c>
      <c r="L37" s="29" t="b">
        <f aca="false">FALSE()</f>
        <v>0</v>
      </c>
      <c r="M37" s="29" t="b">
        <f aca="false">FALSE()</f>
        <v>0</v>
      </c>
      <c r="N37" s="52" t="s">
        <v>11151</v>
      </c>
      <c r="O37" s="52" t="s">
        <v>11152</v>
      </c>
      <c r="P37" s="31" t="n">
        <v>6392020459</v>
      </c>
      <c r="Q37" s="32"/>
      <c r="R37" s="32"/>
      <c r="S37" s="32"/>
      <c r="T37" s="36" t="s">
        <v>11153</v>
      </c>
      <c r="U37" s="36" t="s">
        <v>11154</v>
      </c>
      <c r="V37" s="36" t="s">
        <v>11155</v>
      </c>
      <c r="W37" s="63" t="s">
        <v>11156</v>
      </c>
      <c r="X37" s="36" t="s">
        <v>10789</v>
      </c>
      <c r="Y37" s="36" t="s">
        <v>10809</v>
      </c>
      <c r="Z37" s="36" t="s">
        <v>11157</v>
      </c>
      <c r="AA37" s="36" t="s">
        <v>10792</v>
      </c>
      <c r="AB37" s="36" t="s">
        <v>10793</v>
      </c>
      <c r="AC37" s="36" t="s">
        <v>10812</v>
      </c>
      <c r="AD37" s="36" t="s">
        <v>11158</v>
      </c>
      <c r="AE37" s="36"/>
      <c r="AF37" s="36" t="s">
        <v>10794</v>
      </c>
      <c r="AG37" s="36" t="s">
        <v>3831</v>
      </c>
      <c r="AH37" s="36" t="s">
        <v>10796</v>
      </c>
      <c r="AI37" s="36" t="s">
        <v>11159</v>
      </c>
      <c r="AJ37" s="36" t="s">
        <v>10798</v>
      </c>
      <c r="AK37" s="34" t="s">
        <v>11160</v>
      </c>
      <c r="AL37" s="36" t="s">
        <v>10800</v>
      </c>
      <c r="AM37" s="35"/>
      <c r="AN37" s="36" t="s">
        <v>11161</v>
      </c>
      <c r="AO37" s="36" t="s">
        <v>10802</v>
      </c>
      <c r="AP37" s="36" t="s">
        <v>10816</v>
      </c>
      <c r="AQ37" s="36" t="s">
        <v>10812</v>
      </c>
      <c r="AR37" s="37" t="s">
        <v>11162</v>
      </c>
      <c r="AS37" s="36" t="s">
        <v>10955</v>
      </c>
    </row>
    <row r="38" customFormat="false" ht="13.8" hidden="false" customHeight="false" outlineLevel="0" collapsed="false">
      <c r="A38" s="25" t="s">
        <v>10780</v>
      </c>
      <c r="B38" s="26" t="s">
        <v>10922</v>
      </c>
      <c r="C38" s="27" t="n">
        <v>45211</v>
      </c>
      <c r="D38" s="49" t="n">
        <v>45812</v>
      </c>
      <c r="E38" s="29" t="b">
        <f aca="false">TRUE()</f>
        <v>1</v>
      </c>
      <c r="F38" s="29" t="b">
        <f aca="false">TRUE()</f>
        <v>1</v>
      </c>
      <c r="G38" s="29" t="b">
        <f aca="false">FALSE()</f>
        <v>0</v>
      </c>
      <c r="H38" s="29" t="b">
        <f aca="false">FALSE()</f>
        <v>0</v>
      </c>
      <c r="I38" s="29" t="b">
        <f aca="false">FALSE()</f>
        <v>0</v>
      </c>
      <c r="J38" s="29" t="b">
        <f aca="false">FALSE()</f>
        <v>0</v>
      </c>
      <c r="K38" s="29" t="b">
        <f aca="false">FALSE()</f>
        <v>0</v>
      </c>
      <c r="L38" s="29" t="b">
        <f aca="false">FALSE()</f>
        <v>0</v>
      </c>
      <c r="M38" s="29" t="b">
        <f aca="false">FALSE()</f>
        <v>0</v>
      </c>
      <c r="N38" s="30" t="s">
        <v>11163</v>
      </c>
      <c r="O38" s="30" t="s">
        <v>11163</v>
      </c>
      <c r="P38" s="31" t="n">
        <v>5272433253</v>
      </c>
      <c r="Q38" s="32"/>
      <c r="R38" s="32"/>
      <c r="S38" s="32"/>
      <c r="T38" s="26" t="s">
        <v>11164</v>
      </c>
      <c r="U38" s="26" t="s">
        <v>11165</v>
      </c>
      <c r="V38" s="26" t="s">
        <v>11166</v>
      </c>
      <c r="W38" s="65" t="s">
        <v>11167</v>
      </c>
      <c r="X38" s="26" t="s">
        <v>10823</v>
      </c>
      <c r="Y38" s="26" t="s">
        <v>10809</v>
      </c>
      <c r="Z38" s="33" t="s">
        <v>11168</v>
      </c>
      <c r="AA38" s="26" t="s">
        <v>10792</v>
      </c>
      <c r="AB38" s="26" t="s">
        <v>10793</v>
      </c>
      <c r="AC38" s="26" t="s">
        <v>10794</v>
      </c>
      <c r="AD38" s="26" t="s">
        <v>11169</v>
      </c>
      <c r="AE38" s="26"/>
      <c r="AF38" s="26" t="s">
        <v>10794</v>
      </c>
      <c r="AG38" s="26" t="s">
        <v>3831</v>
      </c>
      <c r="AH38" s="26" t="s">
        <v>10828</v>
      </c>
      <c r="AI38" s="26" t="s">
        <v>11170</v>
      </c>
      <c r="AJ38" s="26" t="s">
        <v>10798</v>
      </c>
      <c r="AK38" s="34" t="s">
        <v>11171</v>
      </c>
      <c r="AL38" s="26" t="s">
        <v>10800</v>
      </c>
      <c r="AM38" s="35"/>
      <c r="AN38" s="36"/>
      <c r="AO38" s="36" t="s">
        <v>10802</v>
      </c>
      <c r="AP38" s="36" t="s">
        <v>10816</v>
      </c>
      <c r="AQ38" s="26" t="s">
        <v>10812</v>
      </c>
      <c r="AR38" s="37" t="s">
        <v>10830</v>
      </c>
      <c r="AS38" s="26" t="s">
        <v>10955</v>
      </c>
    </row>
    <row r="39" customFormat="false" ht="13.8" hidden="false" customHeight="false" outlineLevel="0" collapsed="false">
      <c r="A39" s="50" t="s">
        <v>10780</v>
      </c>
      <c r="B39" s="36" t="s">
        <v>10922</v>
      </c>
      <c r="C39" s="59" t="n">
        <v>45200</v>
      </c>
      <c r="D39" s="49" t="n">
        <v>45748</v>
      </c>
      <c r="E39" s="29" t="b">
        <f aca="false">TRUE()</f>
        <v>1</v>
      </c>
      <c r="F39" s="29" t="b">
        <f aca="false">FALSE()</f>
        <v>0</v>
      </c>
      <c r="G39" s="29" t="b">
        <f aca="false">TRUE()</f>
        <v>1</v>
      </c>
      <c r="H39" s="29" t="b">
        <f aca="false">FALSE()</f>
        <v>0</v>
      </c>
      <c r="I39" s="29" t="b">
        <f aca="false">FALSE()</f>
        <v>0</v>
      </c>
      <c r="J39" s="29" t="b">
        <f aca="false">FALSE()</f>
        <v>0</v>
      </c>
      <c r="K39" s="29" t="b">
        <f aca="false">FALSE()</f>
        <v>0</v>
      </c>
      <c r="L39" s="29" t="b">
        <f aca="false">FALSE()</f>
        <v>0</v>
      </c>
      <c r="M39" s="29" t="b">
        <f aca="false">FALSE()</f>
        <v>0</v>
      </c>
      <c r="N39" s="36" t="s">
        <v>11172</v>
      </c>
      <c r="O39" s="52" t="s">
        <v>11172</v>
      </c>
      <c r="P39" s="31" t="n">
        <v>6572924116</v>
      </c>
      <c r="Q39" s="32"/>
      <c r="R39" s="32"/>
      <c r="S39" s="32"/>
      <c r="T39" s="36" t="s">
        <v>11173</v>
      </c>
      <c r="U39" s="36" t="s">
        <v>11174</v>
      </c>
      <c r="V39" s="36" t="s">
        <v>11175</v>
      </c>
      <c r="W39" s="63" t="s">
        <v>11176</v>
      </c>
      <c r="X39" s="36" t="s">
        <v>10823</v>
      </c>
      <c r="Y39" s="36" t="s">
        <v>11177</v>
      </c>
      <c r="Z39" s="36" t="s">
        <v>11178</v>
      </c>
      <c r="AA39" s="36" t="s">
        <v>10826</v>
      </c>
      <c r="AB39" s="36" t="s">
        <v>10793</v>
      </c>
      <c r="AC39" s="36" t="s">
        <v>10794</v>
      </c>
      <c r="AD39" s="54" t="n">
        <v>0.35</v>
      </c>
      <c r="AE39" s="36"/>
      <c r="AF39" s="36" t="s">
        <v>10794</v>
      </c>
      <c r="AG39" s="36" t="s">
        <v>11179</v>
      </c>
      <c r="AH39" s="36" t="s">
        <v>10796</v>
      </c>
      <c r="AI39" s="36" t="s">
        <v>10890</v>
      </c>
      <c r="AJ39" s="36" t="s">
        <v>10798</v>
      </c>
      <c r="AK39" s="34" t="s">
        <v>10830</v>
      </c>
      <c r="AL39" s="36" t="s">
        <v>10800</v>
      </c>
      <c r="AM39" s="35"/>
      <c r="AN39" s="36"/>
      <c r="AO39" s="36" t="s">
        <v>10823</v>
      </c>
      <c r="AP39" s="36" t="s">
        <v>11126</v>
      </c>
      <c r="AQ39" s="36" t="s">
        <v>10794</v>
      </c>
      <c r="AR39" s="37"/>
      <c r="AS39" s="36" t="s">
        <v>11180</v>
      </c>
    </row>
    <row r="40" customFormat="false" ht="13.8" hidden="false" customHeight="false" outlineLevel="0" collapsed="false">
      <c r="A40" s="25" t="s">
        <v>10780</v>
      </c>
      <c r="B40" s="26" t="s">
        <v>10933</v>
      </c>
      <c r="C40" s="27" t="n">
        <v>45261</v>
      </c>
      <c r="D40" s="28"/>
      <c r="E40" s="29" t="b">
        <f aca="false">FALSE()</f>
        <v>0</v>
      </c>
      <c r="F40" s="29" t="b">
        <f aca="false">FALSE()</f>
        <v>0</v>
      </c>
      <c r="G40" s="29" t="b">
        <f aca="false">FALSE()</f>
        <v>0</v>
      </c>
      <c r="H40" s="29" t="b">
        <f aca="false">FALSE()</f>
        <v>0</v>
      </c>
      <c r="I40" s="29" t="b">
        <f aca="false">FALSE()</f>
        <v>0</v>
      </c>
      <c r="J40" s="29" t="b">
        <f aca="false">FALSE()</f>
        <v>0</v>
      </c>
      <c r="K40" s="29" t="b">
        <f aca="false">FALSE()</f>
        <v>0</v>
      </c>
      <c r="L40" s="29" t="b">
        <f aca="false">FALSE()</f>
        <v>0</v>
      </c>
      <c r="M40" s="29" t="b">
        <f aca="false">FALSE()</f>
        <v>0</v>
      </c>
      <c r="N40" s="26" t="s">
        <v>11181</v>
      </c>
      <c r="O40" s="30" t="s">
        <v>11181</v>
      </c>
      <c r="P40" s="31" t="n">
        <v>6182072303</v>
      </c>
      <c r="Q40" s="32"/>
      <c r="R40" s="32"/>
      <c r="S40" s="32"/>
      <c r="T40" s="26" t="s">
        <v>11182</v>
      </c>
      <c r="U40" s="26" t="s">
        <v>11183</v>
      </c>
      <c r="V40" s="26" t="s">
        <v>11184</v>
      </c>
      <c r="W40" s="65" t="s">
        <v>11185</v>
      </c>
      <c r="X40" s="26" t="s">
        <v>10789</v>
      </c>
      <c r="Y40" s="26" t="s">
        <v>10809</v>
      </c>
      <c r="Z40" s="26" t="s">
        <v>11186</v>
      </c>
      <c r="AA40" s="26" t="s">
        <v>10811</v>
      </c>
      <c r="AB40" s="26" t="s">
        <v>10793</v>
      </c>
      <c r="AC40" s="26" t="s">
        <v>10812</v>
      </c>
      <c r="AD40" s="26" t="s">
        <v>11187</v>
      </c>
      <c r="AE40" s="26"/>
      <c r="AF40" s="26" t="s">
        <v>10812</v>
      </c>
      <c r="AG40" s="26" t="s">
        <v>11188</v>
      </c>
      <c r="AH40" s="26" t="s">
        <v>10828</v>
      </c>
      <c r="AI40" s="26" t="s">
        <v>11189</v>
      </c>
      <c r="AJ40" s="26" t="s">
        <v>10798</v>
      </c>
      <c r="AK40" s="34" t="s">
        <v>11190</v>
      </c>
      <c r="AL40" s="26" t="s">
        <v>10800</v>
      </c>
      <c r="AM40" s="35"/>
      <c r="AN40" s="36" t="s">
        <v>11191</v>
      </c>
      <c r="AO40" s="36" t="s">
        <v>10802</v>
      </c>
      <c r="AP40" s="36" t="s">
        <v>10816</v>
      </c>
      <c r="AQ40" s="26" t="s">
        <v>10812</v>
      </c>
      <c r="AR40" s="37" t="s">
        <v>11192</v>
      </c>
      <c r="AS40" s="26" t="s">
        <v>10955</v>
      </c>
    </row>
    <row r="41" customFormat="false" ht="13.8" hidden="false" customHeight="false" outlineLevel="0" collapsed="false">
      <c r="A41" s="50" t="s">
        <v>10780</v>
      </c>
      <c r="B41" s="36" t="s">
        <v>10922</v>
      </c>
      <c r="C41" s="36" t="n">
        <v>2022</v>
      </c>
      <c r="D41" s="28"/>
      <c r="E41" s="29" t="b">
        <f aca="false">FALSE()</f>
        <v>0</v>
      </c>
      <c r="F41" s="29" t="b">
        <f aca="false">FALSE()</f>
        <v>0</v>
      </c>
      <c r="G41" s="29" t="b">
        <f aca="false">FALSE()</f>
        <v>0</v>
      </c>
      <c r="H41" s="29" t="b">
        <f aca="false">FALSE()</f>
        <v>0</v>
      </c>
      <c r="I41" s="29" t="b">
        <f aca="false">FALSE()</f>
        <v>0</v>
      </c>
      <c r="J41" s="29" t="b">
        <f aca="false">FALSE()</f>
        <v>0</v>
      </c>
      <c r="K41" s="29" t="b">
        <f aca="false">FALSE()</f>
        <v>0</v>
      </c>
      <c r="L41" s="29" t="b">
        <f aca="false">FALSE()</f>
        <v>0</v>
      </c>
      <c r="M41" s="29" t="b">
        <f aca="false">FALSE()</f>
        <v>0</v>
      </c>
      <c r="N41" s="36" t="s">
        <v>11193</v>
      </c>
      <c r="O41" s="52" t="s">
        <v>11194</v>
      </c>
      <c r="P41" s="31" t="n">
        <v>5242916811</v>
      </c>
      <c r="Q41" s="32"/>
      <c r="R41" s="32"/>
      <c r="S41" s="32"/>
      <c r="T41" s="36" t="s">
        <v>11195</v>
      </c>
      <c r="U41" s="36" t="s">
        <v>11196</v>
      </c>
      <c r="V41" s="70" t="s">
        <v>11197</v>
      </c>
      <c r="W41" s="63" t="s">
        <v>11198</v>
      </c>
      <c r="X41" s="36" t="s">
        <v>10789</v>
      </c>
      <c r="Y41" s="36" t="s">
        <v>11199</v>
      </c>
      <c r="Z41" s="36" t="s">
        <v>11186</v>
      </c>
      <c r="AA41" s="36" t="s">
        <v>10811</v>
      </c>
      <c r="AB41" s="36" t="s">
        <v>10793</v>
      </c>
      <c r="AC41" s="36" t="s">
        <v>10794</v>
      </c>
      <c r="AD41" s="36" t="s">
        <v>11200</v>
      </c>
      <c r="AE41" s="36"/>
      <c r="AF41" s="36" t="s">
        <v>10812</v>
      </c>
      <c r="AG41" s="36" t="s">
        <v>11201</v>
      </c>
      <c r="AH41" s="36" t="s">
        <v>10796</v>
      </c>
      <c r="AI41" s="36" t="s">
        <v>11202</v>
      </c>
      <c r="AJ41" s="36" t="s">
        <v>10798</v>
      </c>
      <c r="AK41" s="34" t="s">
        <v>11203</v>
      </c>
      <c r="AL41" s="36" t="s">
        <v>10800</v>
      </c>
      <c r="AM41" s="35"/>
      <c r="AN41" s="36"/>
      <c r="AO41" s="36" t="s">
        <v>10802</v>
      </c>
      <c r="AP41" s="36" t="s">
        <v>10816</v>
      </c>
      <c r="AQ41" s="36" t="s">
        <v>10812</v>
      </c>
      <c r="AR41" s="37" t="s">
        <v>10902</v>
      </c>
      <c r="AS41" s="36" t="s">
        <v>10955</v>
      </c>
    </row>
    <row r="42" customFormat="false" ht="13.8" hidden="false" customHeight="false" outlineLevel="0" collapsed="false">
      <c r="A42" s="25" t="s">
        <v>10780</v>
      </c>
      <c r="B42" s="26" t="s">
        <v>10922</v>
      </c>
      <c r="C42" s="26" t="n">
        <v>2022</v>
      </c>
      <c r="D42" s="28"/>
      <c r="E42" s="29" t="b">
        <f aca="false">FALSE()</f>
        <v>0</v>
      </c>
      <c r="F42" s="29" t="b">
        <f aca="false">FALSE()</f>
        <v>0</v>
      </c>
      <c r="G42" s="29" t="b">
        <f aca="false">FALSE()</f>
        <v>0</v>
      </c>
      <c r="H42" s="29" t="b">
        <f aca="false">FALSE()</f>
        <v>0</v>
      </c>
      <c r="I42" s="29" t="b">
        <f aca="false">FALSE()</f>
        <v>0</v>
      </c>
      <c r="J42" s="29" t="b">
        <f aca="false">FALSE()</f>
        <v>0</v>
      </c>
      <c r="K42" s="29" t="b">
        <f aca="false">FALSE()</f>
        <v>0</v>
      </c>
      <c r="L42" s="29" t="b">
        <f aca="false">FALSE()</f>
        <v>0</v>
      </c>
      <c r="M42" s="29" t="b">
        <f aca="false">FALSE()</f>
        <v>0</v>
      </c>
      <c r="N42" s="26" t="s">
        <v>11204</v>
      </c>
      <c r="O42" s="30" t="s">
        <v>11204</v>
      </c>
      <c r="P42" s="31" t="n">
        <v>8842821888</v>
      </c>
      <c r="Q42" s="32"/>
      <c r="R42" s="32"/>
      <c r="S42" s="32"/>
      <c r="T42" s="26" t="s">
        <v>11205</v>
      </c>
      <c r="U42" s="26" t="s">
        <v>11206</v>
      </c>
      <c r="V42" s="26" t="s">
        <v>11207</v>
      </c>
      <c r="W42" s="65" t="s">
        <v>11208</v>
      </c>
      <c r="X42" s="26" t="s">
        <v>10789</v>
      </c>
      <c r="Y42" s="26" t="s">
        <v>10809</v>
      </c>
      <c r="Z42" s="26" t="s">
        <v>11186</v>
      </c>
      <c r="AA42" s="26" t="s">
        <v>10811</v>
      </c>
      <c r="AB42" s="26" t="s">
        <v>10793</v>
      </c>
      <c r="AC42" s="26" t="s">
        <v>10794</v>
      </c>
      <c r="AD42" s="71" t="n">
        <v>0.3</v>
      </c>
      <c r="AE42" s="26"/>
      <c r="AF42" s="26" t="s">
        <v>10794</v>
      </c>
      <c r="AG42" s="26" t="s">
        <v>3831</v>
      </c>
      <c r="AH42" s="26" t="s">
        <v>10828</v>
      </c>
      <c r="AI42" s="26" t="s">
        <v>11209</v>
      </c>
      <c r="AJ42" s="26" t="s">
        <v>10798</v>
      </c>
      <c r="AK42" s="34" t="s">
        <v>11210</v>
      </c>
      <c r="AL42" s="26" t="s">
        <v>10800</v>
      </c>
      <c r="AM42" s="35"/>
      <c r="AN42" s="36"/>
      <c r="AO42" s="36" t="s">
        <v>10802</v>
      </c>
      <c r="AP42" s="36" t="s">
        <v>10816</v>
      </c>
      <c r="AQ42" s="26" t="s">
        <v>10812</v>
      </c>
      <c r="AR42" s="37" t="s">
        <v>10817</v>
      </c>
      <c r="AS42" s="26" t="s">
        <v>10955</v>
      </c>
    </row>
    <row r="43" customFormat="false" ht="13.8" hidden="false" customHeight="false" outlineLevel="0" collapsed="false">
      <c r="A43" s="50" t="s">
        <v>10780</v>
      </c>
      <c r="B43" s="36" t="s">
        <v>10922</v>
      </c>
      <c r="C43" s="36" t="n">
        <v>2022</v>
      </c>
      <c r="D43" s="28"/>
      <c r="E43" s="29" t="b">
        <f aca="false">FALSE()</f>
        <v>0</v>
      </c>
      <c r="F43" s="29" t="b">
        <f aca="false">FALSE()</f>
        <v>0</v>
      </c>
      <c r="G43" s="29" t="b">
        <f aca="false">FALSE()</f>
        <v>0</v>
      </c>
      <c r="H43" s="29" t="b">
        <f aca="false">FALSE()</f>
        <v>0</v>
      </c>
      <c r="I43" s="29" t="b">
        <f aca="false">FALSE()</f>
        <v>0</v>
      </c>
      <c r="J43" s="29" t="b">
        <f aca="false">FALSE()</f>
        <v>0</v>
      </c>
      <c r="K43" s="29" t="b">
        <f aca="false">FALSE()</f>
        <v>0</v>
      </c>
      <c r="L43" s="29" t="b">
        <f aca="false">FALSE()</f>
        <v>0</v>
      </c>
      <c r="M43" s="29" t="b">
        <f aca="false">FALSE()</f>
        <v>0</v>
      </c>
      <c r="N43" s="36" t="s">
        <v>11211</v>
      </c>
      <c r="O43" s="52" t="s">
        <v>11212</v>
      </c>
      <c r="P43" s="31" t="n">
        <v>6491006793</v>
      </c>
      <c r="Q43" s="32"/>
      <c r="R43" s="32"/>
      <c r="S43" s="32"/>
      <c r="T43" s="36" t="s">
        <v>11213</v>
      </c>
      <c r="U43" s="36" t="s">
        <v>11214</v>
      </c>
      <c r="V43" s="36" t="s">
        <v>11215</v>
      </c>
      <c r="W43" s="63" t="s">
        <v>11216</v>
      </c>
      <c r="X43" s="36" t="s">
        <v>10981</v>
      </c>
      <c r="Y43" s="36" t="s">
        <v>10809</v>
      </c>
      <c r="Z43" s="36" t="s">
        <v>11217</v>
      </c>
      <c r="AA43" s="36" t="s">
        <v>10811</v>
      </c>
      <c r="AB43" s="36" t="s">
        <v>10793</v>
      </c>
      <c r="AC43" s="36" t="s">
        <v>10812</v>
      </c>
      <c r="AD43" s="36" t="s">
        <v>11218</v>
      </c>
      <c r="AE43" s="36"/>
      <c r="AF43" s="36" t="s">
        <v>10794</v>
      </c>
      <c r="AG43" s="36" t="s">
        <v>3831</v>
      </c>
      <c r="AH43" s="36" t="s">
        <v>10796</v>
      </c>
      <c r="AI43" s="36" t="s">
        <v>10813</v>
      </c>
      <c r="AJ43" s="36" t="s">
        <v>11057</v>
      </c>
      <c r="AK43" s="34" t="s">
        <v>11219</v>
      </c>
      <c r="AL43" s="36" t="s">
        <v>10800</v>
      </c>
      <c r="AM43" s="35"/>
      <c r="AN43" s="36" t="s">
        <v>11220</v>
      </c>
      <c r="AO43" s="36" t="s">
        <v>10802</v>
      </c>
      <c r="AP43" s="36" t="s">
        <v>10816</v>
      </c>
      <c r="AQ43" s="36" t="s">
        <v>10812</v>
      </c>
      <c r="AR43" s="37" t="s">
        <v>11221</v>
      </c>
      <c r="AS43" s="36" t="s">
        <v>10838</v>
      </c>
    </row>
    <row r="44" customFormat="false" ht="13.8" hidden="false" customHeight="false" outlineLevel="0" collapsed="false">
      <c r="A44" s="25" t="s">
        <v>10780</v>
      </c>
      <c r="B44" s="26" t="s">
        <v>10922</v>
      </c>
      <c r="C44" s="26" t="n">
        <v>2022</v>
      </c>
      <c r="D44" s="28"/>
      <c r="E44" s="29" t="b">
        <f aca="false">FALSE()</f>
        <v>0</v>
      </c>
      <c r="F44" s="29" t="b">
        <f aca="false">FALSE()</f>
        <v>0</v>
      </c>
      <c r="G44" s="29" t="b">
        <f aca="false">FALSE()</f>
        <v>0</v>
      </c>
      <c r="H44" s="29" t="b">
        <f aca="false">FALSE()</f>
        <v>0</v>
      </c>
      <c r="I44" s="29" t="b">
        <f aca="false">FALSE()</f>
        <v>0</v>
      </c>
      <c r="J44" s="29" t="b">
        <f aca="false">FALSE()</f>
        <v>0</v>
      </c>
      <c r="K44" s="29" t="b">
        <f aca="false">FALSE()</f>
        <v>0</v>
      </c>
      <c r="L44" s="29" t="b">
        <f aca="false">FALSE()</f>
        <v>0</v>
      </c>
      <c r="M44" s="29" t="b">
        <f aca="false">FALSE()</f>
        <v>0</v>
      </c>
      <c r="N44" s="26" t="s">
        <v>11222</v>
      </c>
      <c r="O44" s="30" t="s">
        <v>11223</v>
      </c>
      <c r="P44" s="31" t="n">
        <v>5222804167</v>
      </c>
      <c r="Q44" s="32"/>
      <c r="R44" s="32"/>
      <c r="S44" s="32"/>
      <c r="T44" s="26" t="s">
        <v>11224</v>
      </c>
      <c r="U44" s="26" t="s">
        <v>11225</v>
      </c>
      <c r="V44" s="26" t="s">
        <v>11226</v>
      </c>
      <c r="W44" s="65" t="s">
        <v>11227</v>
      </c>
      <c r="X44" s="26" t="s">
        <v>10789</v>
      </c>
      <c r="Y44" s="26" t="s">
        <v>11228</v>
      </c>
      <c r="Z44" s="26" t="s">
        <v>11229</v>
      </c>
      <c r="AA44" s="26" t="s">
        <v>10811</v>
      </c>
      <c r="AB44" s="26" t="s">
        <v>10793</v>
      </c>
      <c r="AC44" s="26" t="s">
        <v>10812</v>
      </c>
      <c r="AD44" s="71" t="n">
        <v>0.1</v>
      </c>
      <c r="AE44" s="26"/>
      <c r="AF44" s="26" t="s">
        <v>10794</v>
      </c>
      <c r="AG44" s="26" t="s">
        <v>11230</v>
      </c>
      <c r="AH44" s="26" t="s">
        <v>10828</v>
      </c>
      <c r="AI44" s="26" t="s">
        <v>11231</v>
      </c>
      <c r="AJ44" s="26" t="s">
        <v>10798</v>
      </c>
      <c r="AK44" s="34" t="s">
        <v>11232</v>
      </c>
      <c r="AL44" s="26" t="s">
        <v>10800</v>
      </c>
      <c r="AM44" s="35"/>
      <c r="AN44" s="36"/>
      <c r="AO44" s="36" t="s">
        <v>10802</v>
      </c>
      <c r="AP44" s="36" t="s">
        <v>10816</v>
      </c>
      <c r="AQ44" s="26" t="s">
        <v>10812</v>
      </c>
      <c r="AR44" s="37" t="s">
        <v>11233</v>
      </c>
      <c r="AS44" s="26" t="s">
        <v>10838</v>
      </c>
    </row>
    <row r="45" customFormat="false" ht="13.8" hidden="false" customHeight="false" outlineLevel="0" collapsed="false">
      <c r="A45" s="50" t="s">
        <v>10780</v>
      </c>
      <c r="B45" s="36" t="s">
        <v>10922</v>
      </c>
      <c r="C45" s="36" t="n">
        <v>2022</v>
      </c>
      <c r="D45" s="28"/>
      <c r="E45" s="29" t="b">
        <f aca="false">FALSE()</f>
        <v>0</v>
      </c>
      <c r="F45" s="29" t="b">
        <f aca="false">FALSE()</f>
        <v>0</v>
      </c>
      <c r="G45" s="29" t="b">
        <f aca="false">FALSE()</f>
        <v>0</v>
      </c>
      <c r="H45" s="29" t="b">
        <f aca="false">FALSE()</f>
        <v>0</v>
      </c>
      <c r="I45" s="29" t="b">
        <f aca="false">FALSE()</f>
        <v>0</v>
      </c>
      <c r="J45" s="29" t="b">
        <f aca="false">FALSE()</f>
        <v>0</v>
      </c>
      <c r="K45" s="29" t="b">
        <f aca="false">FALSE()</f>
        <v>0</v>
      </c>
      <c r="L45" s="29" t="b">
        <f aca="false">FALSE()</f>
        <v>0</v>
      </c>
      <c r="M45" s="29" t="b">
        <f aca="false">FALSE()</f>
        <v>0</v>
      </c>
      <c r="N45" s="36" t="s">
        <v>11234</v>
      </c>
      <c r="O45" s="52" t="s">
        <v>11234</v>
      </c>
      <c r="P45" s="31" t="n">
        <v>5170359501</v>
      </c>
      <c r="Q45" s="32"/>
      <c r="R45" s="32"/>
      <c r="S45" s="32"/>
      <c r="T45" s="36" t="s">
        <v>11235</v>
      </c>
      <c r="U45" s="36" t="s">
        <v>11236</v>
      </c>
      <c r="V45" s="36" t="s">
        <v>11237</v>
      </c>
      <c r="W45" s="63" t="s">
        <v>11238</v>
      </c>
      <c r="X45" s="36" t="s">
        <v>10789</v>
      </c>
      <c r="Y45" s="36" t="s">
        <v>11228</v>
      </c>
      <c r="Z45" s="36" t="s">
        <v>10838</v>
      </c>
      <c r="AA45" s="36" t="s">
        <v>10792</v>
      </c>
      <c r="AB45" s="36" t="s">
        <v>10793</v>
      </c>
      <c r="AC45" s="36" t="s">
        <v>10812</v>
      </c>
      <c r="AD45" s="36" t="s">
        <v>11239</v>
      </c>
      <c r="AE45" s="36"/>
      <c r="AF45" s="36" t="s">
        <v>10794</v>
      </c>
      <c r="AG45" s="36" t="s">
        <v>3831</v>
      </c>
      <c r="AH45" s="36" t="s">
        <v>10828</v>
      </c>
      <c r="AI45" s="36" t="s">
        <v>11240</v>
      </c>
      <c r="AJ45" s="36" t="s">
        <v>10798</v>
      </c>
      <c r="AK45" s="34" t="s">
        <v>10799</v>
      </c>
      <c r="AL45" s="36" t="s">
        <v>10800</v>
      </c>
      <c r="AM45" s="35"/>
      <c r="AN45" s="36" t="s">
        <v>11241</v>
      </c>
      <c r="AO45" s="36" t="s">
        <v>10802</v>
      </c>
      <c r="AP45" s="36" t="s">
        <v>10816</v>
      </c>
      <c r="AQ45" s="36" t="s">
        <v>10812</v>
      </c>
      <c r="AR45" s="37" t="s">
        <v>10902</v>
      </c>
      <c r="AS45" s="36" t="s">
        <v>10955</v>
      </c>
    </row>
    <row r="46" customFormat="false" ht="13.8" hidden="false" customHeight="false" outlineLevel="0" collapsed="false">
      <c r="A46" s="25" t="s">
        <v>10780</v>
      </c>
      <c r="B46" s="26" t="s">
        <v>10922</v>
      </c>
      <c r="C46" s="26" t="n">
        <v>2022</v>
      </c>
      <c r="D46" s="49"/>
      <c r="E46" s="29" t="b">
        <f aca="false">FALSE()</f>
        <v>0</v>
      </c>
      <c r="F46" s="29" t="b">
        <f aca="false">FALSE()</f>
        <v>0</v>
      </c>
      <c r="G46" s="29" t="b">
        <f aca="false">FALSE()</f>
        <v>0</v>
      </c>
      <c r="H46" s="29" t="b">
        <f aca="false">FALSE()</f>
        <v>0</v>
      </c>
      <c r="I46" s="29" t="b">
        <f aca="false">FALSE()</f>
        <v>0</v>
      </c>
      <c r="J46" s="29" t="b">
        <f aca="false">FALSE()</f>
        <v>0</v>
      </c>
      <c r="K46" s="29" t="b">
        <f aca="false">FALSE()</f>
        <v>0</v>
      </c>
      <c r="L46" s="29" t="b">
        <f aca="false">FALSE()</f>
        <v>0</v>
      </c>
      <c r="M46" s="29" t="b">
        <f aca="false">FALSE()</f>
        <v>0</v>
      </c>
      <c r="N46" s="26" t="s">
        <v>11242</v>
      </c>
      <c r="O46" s="30" t="s">
        <v>11242</v>
      </c>
      <c r="P46" s="31" t="n">
        <v>5271107221</v>
      </c>
      <c r="Q46" s="32"/>
      <c r="R46" s="32"/>
      <c r="S46" s="32"/>
      <c r="T46" s="26" t="s">
        <v>11243</v>
      </c>
      <c r="U46" s="26" t="s">
        <v>11244</v>
      </c>
      <c r="V46" s="26" t="s">
        <v>11245</v>
      </c>
      <c r="W46" s="65" t="s">
        <v>11246</v>
      </c>
      <c r="X46" s="26" t="s">
        <v>10789</v>
      </c>
      <c r="Y46" s="26" t="s">
        <v>10809</v>
      </c>
      <c r="Z46" s="26" t="s">
        <v>11229</v>
      </c>
      <c r="AA46" s="26" t="s">
        <v>10792</v>
      </c>
      <c r="AB46" s="26" t="s">
        <v>10793</v>
      </c>
      <c r="AC46" s="26" t="s">
        <v>10812</v>
      </c>
      <c r="AD46" s="26" t="s">
        <v>11247</v>
      </c>
      <c r="AE46" s="26"/>
      <c r="AF46" s="26" t="s">
        <v>10794</v>
      </c>
      <c r="AG46" s="26" t="s">
        <v>3831</v>
      </c>
      <c r="AH46" s="26" t="s">
        <v>10828</v>
      </c>
      <c r="AI46" s="26" t="s">
        <v>11248</v>
      </c>
      <c r="AJ46" s="26" t="s">
        <v>10944</v>
      </c>
      <c r="AK46" s="34" t="s">
        <v>11249</v>
      </c>
      <c r="AL46" s="26" t="s">
        <v>10912</v>
      </c>
      <c r="AM46" s="35"/>
      <c r="AN46" s="36"/>
      <c r="AO46" s="36" t="s">
        <v>10802</v>
      </c>
      <c r="AP46" s="36" t="s">
        <v>10816</v>
      </c>
      <c r="AQ46" s="26" t="s">
        <v>10794</v>
      </c>
      <c r="AR46" s="37"/>
      <c r="AS46" s="26"/>
    </row>
    <row r="47" customFormat="false" ht="13.8" hidden="false" customHeight="false" outlineLevel="0" collapsed="false">
      <c r="A47" s="50" t="s">
        <v>10780</v>
      </c>
      <c r="B47" s="36" t="s">
        <v>10922</v>
      </c>
      <c r="C47" s="36" t="n">
        <v>2022</v>
      </c>
      <c r="D47" s="49" t="n">
        <v>45721</v>
      </c>
      <c r="E47" s="29" t="b">
        <f aca="false">TRUE()</f>
        <v>1</v>
      </c>
      <c r="F47" s="29" t="b">
        <f aca="false">TRUE()</f>
        <v>1</v>
      </c>
      <c r="G47" s="29" t="b">
        <f aca="false">TRUE()</f>
        <v>1</v>
      </c>
      <c r="H47" s="29" t="b">
        <f aca="false">TRUE()</f>
        <v>1</v>
      </c>
      <c r="I47" s="29" t="b">
        <f aca="false">TRUE()</f>
        <v>1</v>
      </c>
      <c r="J47" s="29" t="b">
        <f aca="false">TRUE()</f>
        <v>1</v>
      </c>
      <c r="K47" s="29" t="b">
        <f aca="false">TRUE()</f>
        <v>1</v>
      </c>
      <c r="L47" s="29" t="b">
        <f aca="false">TRUE()</f>
        <v>1</v>
      </c>
      <c r="M47" s="29" t="b">
        <f aca="false">FALSE()</f>
        <v>0</v>
      </c>
      <c r="N47" s="36" t="s">
        <v>11250</v>
      </c>
      <c r="O47" s="52" t="s">
        <v>11251</v>
      </c>
      <c r="P47" s="31" t="n">
        <v>8361003395</v>
      </c>
      <c r="Q47" s="32"/>
      <c r="R47" s="32"/>
      <c r="S47" s="32"/>
      <c r="T47" s="36" t="s">
        <v>11252</v>
      </c>
      <c r="U47" s="36" t="s">
        <v>11253</v>
      </c>
      <c r="V47" s="36" t="s">
        <v>9801</v>
      </c>
      <c r="W47" s="63" t="s">
        <v>11254</v>
      </c>
      <c r="X47" s="36" t="s">
        <v>10789</v>
      </c>
      <c r="Y47" s="36" t="s">
        <v>10809</v>
      </c>
      <c r="Z47" s="36" t="s">
        <v>11229</v>
      </c>
      <c r="AA47" s="36" t="s">
        <v>10826</v>
      </c>
      <c r="AB47" s="36" t="s">
        <v>10793</v>
      </c>
      <c r="AC47" s="36" t="s">
        <v>10794</v>
      </c>
      <c r="AD47" s="54" t="n">
        <v>0.3</v>
      </c>
      <c r="AE47" s="36"/>
      <c r="AF47" s="36"/>
      <c r="AG47" s="36" t="s">
        <v>3831</v>
      </c>
      <c r="AH47" s="36" t="s">
        <v>10796</v>
      </c>
      <c r="AI47" s="55" t="s">
        <v>10836</v>
      </c>
      <c r="AJ47" s="36" t="s">
        <v>10798</v>
      </c>
      <c r="AK47" s="34" t="s">
        <v>10830</v>
      </c>
      <c r="AL47" s="36" t="s">
        <v>10800</v>
      </c>
      <c r="AM47" s="68"/>
      <c r="AN47" s="36"/>
      <c r="AO47" s="36" t="s">
        <v>10823</v>
      </c>
      <c r="AP47" s="36" t="s">
        <v>10838</v>
      </c>
      <c r="AQ47" s="36" t="s">
        <v>10812</v>
      </c>
      <c r="AR47" s="37" t="s">
        <v>10830</v>
      </c>
      <c r="AS47" s="36" t="s">
        <v>10955</v>
      </c>
    </row>
    <row r="48" customFormat="false" ht="13.8" hidden="false" customHeight="false" outlineLevel="0" collapsed="false">
      <c r="A48" s="25" t="s">
        <v>10780</v>
      </c>
      <c r="B48" s="26" t="s">
        <v>10922</v>
      </c>
      <c r="C48" s="26" t="n">
        <v>2022</v>
      </c>
      <c r="D48" s="28"/>
      <c r="E48" s="29" t="b">
        <f aca="false">FALSE()</f>
        <v>0</v>
      </c>
      <c r="F48" s="29" t="b">
        <f aca="false">FALSE()</f>
        <v>0</v>
      </c>
      <c r="G48" s="29" t="b">
        <f aca="false">FALSE()</f>
        <v>0</v>
      </c>
      <c r="H48" s="29" t="b">
        <f aca="false">FALSE()</f>
        <v>0</v>
      </c>
      <c r="I48" s="29" t="b">
        <f aca="false">FALSE()</f>
        <v>0</v>
      </c>
      <c r="J48" s="29" t="b">
        <f aca="false">FALSE()</f>
        <v>0</v>
      </c>
      <c r="K48" s="29" t="b">
        <f aca="false">FALSE()</f>
        <v>0</v>
      </c>
      <c r="L48" s="29" t="b">
        <f aca="false">FALSE()</f>
        <v>0</v>
      </c>
      <c r="M48" s="29" t="b">
        <f aca="false">FALSE()</f>
        <v>0</v>
      </c>
      <c r="N48" s="36" t="s">
        <v>11255</v>
      </c>
      <c r="O48" s="30" t="s">
        <v>11255</v>
      </c>
      <c r="P48" s="31" t="n">
        <v>6321947172</v>
      </c>
      <c r="Q48" s="32"/>
      <c r="R48" s="32"/>
      <c r="S48" s="32"/>
      <c r="T48" s="26" t="s">
        <v>11256</v>
      </c>
      <c r="U48" s="26" t="s">
        <v>11257</v>
      </c>
      <c r="V48" s="26" t="s">
        <v>11258</v>
      </c>
      <c r="W48" s="65" t="s">
        <v>11259</v>
      </c>
      <c r="X48" s="26" t="s">
        <v>10789</v>
      </c>
      <c r="Y48" s="26" t="s">
        <v>10809</v>
      </c>
      <c r="Z48" s="33" t="s">
        <v>11260</v>
      </c>
      <c r="AA48" s="26" t="s">
        <v>10792</v>
      </c>
      <c r="AB48" s="26" t="s">
        <v>10793</v>
      </c>
      <c r="AC48" s="26" t="s">
        <v>10812</v>
      </c>
      <c r="AD48" s="26" t="s">
        <v>11247</v>
      </c>
      <c r="AE48" s="26"/>
      <c r="AF48" s="26" t="s">
        <v>10794</v>
      </c>
      <c r="AG48" s="26" t="s">
        <v>3831</v>
      </c>
      <c r="AH48" s="26" t="s">
        <v>10796</v>
      </c>
      <c r="AI48" s="26" t="s">
        <v>11261</v>
      </c>
      <c r="AJ48" s="26" t="s">
        <v>10798</v>
      </c>
      <c r="AK48" s="34" t="s">
        <v>11262</v>
      </c>
      <c r="AL48" s="26" t="s">
        <v>10800</v>
      </c>
      <c r="AM48" s="35"/>
      <c r="AN48" s="36" t="s">
        <v>11263</v>
      </c>
      <c r="AO48" s="36" t="s">
        <v>10802</v>
      </c>
      <c r="AP48" s="36" t="s">
        <v>10816</v>
      </c>
      <c r="AQ48" s="26" t="s">
        <v>10794</v>
      </c>
      <c r="AR48" s="37"/>
      <c r="AS48" s="26"/>
    </row>
    <row r="49" customFormat="false" ht="13.8" hidden="false" customHeight="false" outlineLevel="0" collapsed="false">
      <c r="A49" s="50" t="s">
        <v>10780</v>
      </c>
      <c r="B49" s="36" t="s">
        <v>10922</v>
      </c>
      <c r="C49" s="36" t="n">
        <v>2022</v>
      </c>
      <c r="D49" s="28"/>
      <c r="E49" s="29" t="b">
        <f aca="false">FALSE()</f>
        <v>0</v>
      </c>
      <c r="F49" s="29" t="b">
        <f aca="false">FALSE()</f>
        <v>0</v>
      </c>
      <c r="G49" s="29" t="b">
        <f aca="false">FALSE()</f>
        <v>0</v>
      </c>
      <c r="H49" s="29" t="b">
        <f aca="false">FALSE()</f>
        <v>0</v>
      </c>
      <c r="I49" s="29" t="b">
        <f aca="false">FALSE()</f>
        <v>0</v>
      </c>
      <c r="J49" s="29" t="b">
        <f aca="false">FALSE()</f>
        <v>0</v>
      </c>
      <c r="K49" s="29" t="b">
        <f aca="false">FALSE()</f>
        <v>0</v>
      </c>
      <c r="L49" s="29" t="b">
        <f aca="false">FALSE()</f>
        <v>0</v>
      </c>
      <c r="M49" s="29" t="b">
        <f aca="false">FALSE()</f>
        <v>0</v>
      </c>
      <c r="N49" s="26" t="s">
        <v>11264</v>
      </c>
      <c r="O49" s="52" t="s">
        <v>11265</v>
      </c>
      <c r="P49" s="31" t="n">
        <v>6772290633</v>
      </c>
      <c r="Q49" s="32"/>
      <c r="R49" s="32"/>
      <c r="S49" s="32"/>
      <c r="T49" s="36" t="s">
        <v>11266</v>
      </c>
      <c r="U49" s="36" t="s">
        <v>11267</v>
      </c>
      <c r="V49" s="36" t="s">
        <v>11268</v>
      </c>
      <c r="W49" s="63" t="s">
        <v>11269</v>
      </c>
      <c r="X49" s="36" t="s">
        <v>10789</v>
      </c>
      <c r="Y49" s="36" t="s">
        <v>11270</v>
      </c>
      <c r="Z49" s="36" t="s">
        <v>11229</v>
      </c>
      <c r="AA49" s="36" t="s">
        <v>10826</v>
      </c>
      <c r="AB49" s="36" t="s">
        <v>10793</v>
      </c>
      <c r="AC49" s="36" t="s">
        <v>10794</v>
      </c>
      <c r="AD49" s="54" t="n">
        <v>0.15</v>
      </c>
      <c r="AE49" s="36"/>
      <c r="AF49" s="36" t="s">
        <v>10812</v>
      </c>
      <c r="AG49" s="36" t="s">
        <v>3831</v>
      </c>
      <c r="AH49" s="36" t="s">
        <v>10796</v>
      </c>
      <c r="AI49" s="36" t="s">
        <v>10813</v>
      </c>
      <c r="AJ49" s="36" t="s">
        <v>10798</v>
      </c>
      <c r="AK49" s="34" t="s">
        <v>10799</v>
      </c>
      <c r="AL49" s="36" t="s">
        <v>10800</v>
      </c>
      <c r="AM49" s="35"/>
      <c r="AN49" s="36"/>
      <c r="AO49" s="36" t="s">
        <v>10756</v>
      </c>
      <c r="AP49" s="36" t="s">
        <v>11271</v>
      </c>
      <c r="AQ49" s="36" t="s">
        <v>10794</v>
      </c>
      <c r="AR49" s="37"/>
      <c r="AS49" s="36"/>
    </row>
    <row r="50" customFormat="false" ht="13.8" hidden="false" customHeight="false" outlineLevel="0" collapsed="false">
      <c r="A50" s="25" t="s">
        <v>10780</v>
      </c>
      <c r="B50" s="26" t="s">
        <v>10922</v>
      </c>
      <c r="C50" s="26" t="n">
        <v>2022</v>
      </c>
      <c r="D50" s="49" t="n">
        <v>45838</v>
      </c>
      <c r="E50" s="29" t="b">
        <f aca="false">TRUE()</f>
        <v>1</v>
      </c>
      <c r="F50" s="29" t="b">
        <f aca="false">TRUE()</f>
        <v>1</v>
      </c>
      <c r="G50" s="29" t="b">
        <f aca="false">TRUE()</f>
        <v>1</v>
      </c>
      <c r="H50" s="29" t="b">
        <f aca="false">TRUE()</f>
        <v>1</v>
      </c>
      <c r="I50" s="29" t="b">
        <f aca="false">FALSE()</f>
        <v>0</v>
      </c>
      <c r="J50" s="29" t="b">
        <f aca="false">FALSE()</f>
        <v>0</v>
      </c>
      <c r="K50" s="29" t="b">
        <f aca="false">TRUE()</f>
        <v>1</v>
      </c>
      <c r="L50" s="29" t="b">
        <f aca="false">TRUE()</f>
        <v>1</v>
      </c>
      <c r="M50" s="29" t="b">
        <f aca="false">FALSE()</f>
        <v>0</v>
      </c>
      <c r="N50" s="36" t="s">
        <v>11272</v>
      </c>
      <c r="O50" s="30" t="s">
        <v>11273</v>
      </c>
      <c r="P50" s="31" t="n">
        <v>5222353144</v>
      </c>
      <c r="Q50" s="32"/>
      <c r="R50" s="32"/>
      <c r="S50" s="32"/>
      <c r="T50" s="26" t="s">
        <v>11274</v>
      </c>
      <c r="U50" s="26" t="s">
        <v>11275</v>
      </c>
      <c r="V50" s="26" t="s">
        <v>11276</v>
      </c>
      <c r="W50" s="65" t="s">
        <v>11277</v>
      </c>
      <c r="X50" s="26" t="s">
        <v>10789</v>
      </c>
      <c r="Y50" s="26" t="s">
        <v>11065</v>
      </c>
      <c r="Z50" s="65" t="s">
        <v>11278</v>
      </c>
      <c r="AA50" s="26" t="s">
        <v>10826</v>
      </c>
      <c r="AB50" s="26" t="s">
        <v>10793</v>
      </c>
      <c r="AC50" s="26" t="s">
        <v>10794</v>
      </c>
      <c r="AD50" s="26" t="s">
        <v>11279</v>
      </c>
      <c r="AE50" s="26"/>
      <c r="AF50" s="26"/>
      <c r="AG50" s="26"/>
      <c r="AH50" s="26"/>
      <c r="AI50" s="26" t="s">
        <v>11280</v>
      </c>
      <c r="AJ50" s="26" t="s">
        <v>10798</v>
      </c>
      <c r="AK50" s="34" t="s">
        <v>10817</v>
      </c>
      <c r="AL50" s="26" t="s">
        <v>10800</v>
      </c>
      <c r="AM50" s="35"/>
      <c r="AN50" s="36"/>
      <c r="AO50" s="36" t="s">
        <v>10823</v>
      </c>
      <c r="AP50" s="36" t="s">
        <v>10816</v>
      </c>
      <c r="AQ50" s="26" t="s">
        <v>10812</v>
      </c>
      <c r="AR50" s="37" t="s">
        <v>10830</v>
      </c>
      <c r="AS50" s="26" t="s">
        <v>10955</v>
      </c>
    </row>
    <row r="51" customFormat="false" ht="13.8" hidden="false" customHeight="false" outlineLevel="0" collapsed="false">
      <c r="A51" s="50" t="s">
        <v>10780</v>
      </c>
      <c r="B51" s="36" t="s">
        <v>10922</v>
      </c>
      <c r="C51" s="36" t="n">
        <v>2022</v>
      </c>
      <c r="D51" s="28"/>
      <c r="E51" s="29" t="b">
        <f aca="false">FALSE()</f>
        <v>0</v>
      </c>
      <c r="F51" s="29" t="b">
        <f aca="false">FALSE()</f>
        <v>0</v>
      </c>
      <c r="G51" s="29" t="b">
        <f aca="false">FALSE()</f>
        <v>0</v>
      </c>
      <c r="H51" s="29" t="b">
        <f aca="false">FALSE()</f>
        <v>0</v>
      </c>
      <c r="I51" s="29" t="b">
        <f aca="false">FALSE()</f>
        <v>0</v>
      </c>
      <c r="J51" s="29" t="b">
        <f aca="false">FALSE()</f>
        <v>0</v>
      </c>
      <c r="K51" s="29" t="b">
        <f aca="false">FALSE()</f>
        <v>0</v>
      </c>
      <c r="L51" s="29" t="b">
        <f aca="false">FALSE()</f>
        <v>0</v>
      </c>
      <c r="M51" s="29" t="b">
        <f aca="false">FALSE()</f>
        <v>0</v>
      </c>
      <c r="N51" s="26" t="s">
        <v>11281</v>
      </c>
      <c r="O51" s="52" t="s">
        <v>11282</v>
      </c>
      <c r="P51" s="31" t="n">
        <v>8130204722</v>
      </c>
      <c r="Q51" s="32"/>
      <c r="R51" s="32"/>
      <c r="S51" s="32"/>
      <c r="T51" s="36" t="s">
        <v>11283</v>
      </c>
      <c r="U51" s="36" t="s">
        <v>11284</v>
      </c>
      <c r="V51" s="36" t="s">
        <v>11285</v>
      </c>
      <c r="W51" s="63" t="s">
        <v>11286</v>
      </c>
      <c r="X51" s="36" t="s">
        <v>10789</v>
      </c>
      <c r="Y51" s="36" t="s">
        <v>10809</v>
      </c>
      <c r="Z51" s="36" t="s">
        <v>11229</v>
      </c>
      <c r="AA51" s="36" t="s">
        <v>10792</v>
      </c>
      <c r="AB51" s="36" t="s">
        <v>10793</v>
      </c>
      <c r="AC51" s="36" t="s">
        <v>10794</v>
      </c>
      <c r="AD51" s="36"/>
      <c r="AE51" s="36"/>
      <c r="AF51" s="36" t="s">
        <v>10794</v>
      </c>
      <c r="AG51" s="36" t="s">
        <v>3831</v>
      </c>
      <c r="AH51" s="36" t="s">
        <v>10796</v>
      </c>
      <c r="AI51" s="36" t="s">
        <v>10813</v>
      </c>
      <c r="AJ51" s="36" t="s">
        <v>10798</v>
      </c>
      <c r="AK51" s="34" t="s">
        <v>11287</v>
      </c>
      <c r="AL51" s="36" t="s">
        <v>10800</v>
      </c>
      <c r="AM51" s="35"/>
      <c r="AN51" s="36" t="s">
        <v>11288</v>
      </c>
      <c r="AO51" s="36" t="s">
        <v>10802</v>
      </c>
      <c r="AP51" s="36" t="s">
        <v>10816</v>
      </c>
      <c r="AQ51" s="36" t="s">
        <v>10812</v>
      </c>
      <c r="AR51" s="37" t="s">
        <v>10830</v>
      </c>
      <c r="AS51" s="36" t="s">
        <v>10838</v>
      </c>
    </row>
    <row r="52" customFormat="false" ht="13.8" hidden="false" customHeight="false" outlineLevel="0" collapsed="false">
      <c r="A52" s="25" t="s">
        <v>10780</v>
      </c>
      <c r="B52" s="26" t="s">
        <v>10922</v>
      </c>
      <c r="C52" s="26" t="n">
        <v>2022</v>
      </c>
      <c r="D52" s="28"/>
      <c r="E52" s="29" t="b">
        <f aca="false">FALSE()</f>
        <v>0</v>
      </c>
      <c r="F52" s="29" t="b">
        <f aca="false">FALSE()</f>
        <v>0</v>
      </c>
      <c r="G52" s="29" t="b">
        <f aca="false">FALSE()</f>
        <v>0</v>
      </c>
      <c r="H52" s="29" t="b">
        <f aca="false">FALSE()</f>
        <v>0</v>
      </c>
      <c r="I52" s="29" t="b">
        <f aca="false">FALSE()</f>
        <v>0</v>
      </c>
      <c r="J52" s="29" t="b">
        <f aca="false">FALSE()</f>
        <v>0</v>
      </c>
      <c r="K52" s="29" t="b">
        <f aca="false">FALSE()</f>
        <v>0</v>
      </c>
      <c r="L52" s="29" t="b">
        <f aca="false">FALSE()</f>
        <v>0</v>
      </c>
      <c r="M52" s="29" t="b">
        <f aca="false">FALSE()</f>
        <v>0</v>
      </c>
      <c r="N52" s="36" t="s">
        <v>11289</v>
      </c>
      <c r="O52" s="30" t="s">
        <v>11289</v>
      </c>
      <c r="P52" s="31" t="n">
        <v>6972055173</v>
      </c>
      <c r="Q52" s="32"/>
      <c r="R52" s="32"/>
      <c r="S52" s="32"/>
      <c r="T52" s="26" t="s">
        <v>11290</v>
      </c>
      <c r="U52" s="26"/>
      <c r="V52" s="26"/>
      <c r="W52" s="65" t="s">
        <v>11291</v>
      </c>
      <c r="X52" s="26"/>
      <c r="Y52" s="26"/>
      <c r="Z52" s="26"/>
      <c r="AA52" s="26"/>
      <c r="AB52" s="26"/>
      <c r="AC52" s="26"/>
      <c r="AD52" s="26"/>
      <c r="AE52" s="26"/>
      <c r="AF52" s="26"/>
      <c r="AG52" s="26"/>
      <c r="AH52" s="26" t="s">
        <v>10796</v>
      </c>
      <c r="AI52" s="26" t="s">
        <v>10813</v>
      </c>
      <c r="AJ52" s="26" t="s">
        <v>10798</v>
      </c>
      <c r="AK52" s="34" t="s">
        <v>10799</v>
      </c>
      <c r="AL52" s="26" t="s">
        <v>10800</v>
      </c>
      <c r="AM52" s="35"/>
      <c r="AN52" s="36"/>
      <c r="AO52" s="36" t="s">
        <v>10802</v>
      </c>
      <c r="AP52" s="36" t="s">
        <v>10816</v>
      </c>
      <c r="AQ52" s="26" t="s">
        <v>10812</v>
      </c>
      <c r="AR52" s="37" t="s">
        <v>10830</v>
      </c>
      <c r="AS52" s="26" t="s">
        <v>10838</v>
      </c>
    </row>
    <row r="53" customFormat="false" ht="13.8" hidden="false" customHeight="false" outlineLevel="0" collapsed="false">
      <c r="A53" s="50" t="s">
        <v>10780</v>
      </c>
      <c r="B53" s="36" t="s">
        <v>10922</v>
      </c>
      <c r="C53" s="36" t="n">
        <v>2024</v>
      </c>
      <c r="D53" s="28"/>
      <c r="E53" s="29" t="b">
        <f aca="false">FALSE()</f>
        <v>0</v>
      </c>
      <c r="F53" s="29" t="b">
        <f aca="false">FALSE()</f>
        <v>0</v>
      </c>
      <c r="G53" s="29" t="b">
        <f aca="false">FALSE()</f>
        <v>0</v>
      </c>
      <c r="H53" s="29" t="b">
        <f aca="false">FALSE()</f>
        <v>0</v>
      </c>
      <c r="I53" s="29" t="b">
        <f aca="false">FALSE()</f>
        <v>0</v>
      </c>
      <c r="J53" s="29" t="b">
        <f aca="false">FALSE()</f>
        <v>0</v>
      </c>
      <c r="K53" s="29" t="b">
        <f aca="false">FALSE()</f>
        <v>0</v>
      </c>
      <c r="L53" s="29" t="b">
        <f aca="false">FALSE()</f>
        <v>0</v>
      </c>
      <c r="M53" s="29" t="b">
        <f aca="false">FALSE()</f>
        <v>0</v>
      </c>
      <c r="N53" s="26" t="s">
        <v>11292</v>
      </c>
      <c r="O53" s="52" t="s">
        <v>11292</v>
      </c>
      <c r="P53" s="31" t="n">
        <v>9521917579</v>
      </c>
      <c r="Q53" s="32"/>
      <c r="R53" s="32"/>
      <c r="S53" s="32"/>
      <c r="T53" s="36" t="s">
        <v>11293</v>
      </c>
      <c r="U53" s="36" t="s">
        <v>11294</v>
      </c>
      <c r="V53" s="36" t="s">
        <v>11295</v>
      </c>
      <c r="W53" s="63" t="s">
        <v>11296</v>
      </c>
      <c r="X53" s="36" t="s">
        <v>10109</v>
      </c>
      <c r="Y53" s="36" t="s">
        <v>11297</v>
      </c>
      <c r="Z53" s="63" t="s">
        <v>11298</v>
      </c>
      <c r="AA53" s="36" t="s">
        <v>10826</v>
      </c>
      <c r="AB53" s="36" t="s">
        <v>11299</v>
      </c>
      <c r="AC53" s="36" t="s">
        <v>10794</v>
      </c>
      <c r="AD53" s="54" t="n">
        <v>0.35</v>
      </c>
      <c r="AE53" s="36"/>
      <c r="AF53" s="36" t="s">
        <v>10812</v>
      </c>
      <c r="AG53" s="36"/>
      <c r="AH53" s="36" t="s">
        <v>10828</v>
      </c>
      <c r="AI53" s="36" t="s">
        <v>11240</v>
      </c>
      <c r="AJ53" s="36" t="s">
        <v>10798</v>
      </c>
      <c r="AK53" s="34" t="s">
        <v>10799</v>
      </c>
      <c r="AL53" s="36" t="s">
        <v>10815</v>
      </c>
      <c r="AM53" s="35"/>
      <c r="AN53" s="36" t="s">
        <v>11300</v>
      </c>
      <c r="AO53" s="36" t="s">
        <v>10802</v>
      </c>
      <c r="AP53" s="36" t="s">
        <v>10816</v>
      </c>
      <c r="AQ53" s="36" t="s">
        <v>10812</v>
      </c>
      <c r="AR53" s="37" t="s">
        <v>10830</v>
      </c>
      <c r="AS53" s="36" t="s">
        <v>10838</v>
      </c>
    </row>
    <row r="54" customFormat="false" ht="13.8" hidden="false" customHeight="false" outlineLevel="0" collapsed="false">
      <c r="A54" s="25" t="s">
        <v>10780</v>
      </c>
      <c r="B54" s="26" t="s">
        <v>10922</v>
      </c>
      <c r="C54" s="26" t="n">
        <v>2022</v>
      </c>
      <c r="D54" s="28"/>
      <c r="E54" s="29" t="b">
        <f aca="false">FALSE()</f>
        <v>0</v>
      </c>
      <c r="F54" s="29" t="b">
        <f aca="false">FALSE()</f>
        <v>0</v>
      </c>
      <c r="G54" s="29" t="b">
        <f aca="false">FALSE()</f>
        <v>0</v>
      </c>
      <c r="H54" s="29" t="b">
        <f aca="false">FALSE()</f>
        <v>0</v>
      </c>
      <c r="I54" s="29" t="b">
        <f aca="false">FALSE()</f>
        <v>0</v>
      </c>
      <c r="J54" s="29" t="b">
        <f aca="false">FALSE()</f>
        <v>0</v>
      </c>
      <c r="K54" s="29" t="b">
        <f aca="false">FALSE()</f>
        <v>0</v>
      </c>
      <c r="L54" s="29" t="b">
        <f aca="false">FALSE()</f>
        <v>0</v>
      </c>
      <c r="M54" s="29" t="b">
        <f aca="false">FALSE()</f>
        <v>0</v>
      </c>
      <c r="N54" s="36" t="s">
        <v>11301</v>
      </c>
      <c r="O54" s="30" t="s">
        <v>11302</v>
      </c>
      <c r="P54" s="31" t="n">
        <v>6581992749</v>
      </c>
      <c r="Q54" s="32"/>
      <c r="R54" s="32"/>
      <c r="S54" s="32"/>
      <c r="T54" s="26" t="s">
        <v>11303</v>
      </c>
      <c r="U54" s="26" t="s">
        <v>11304</v>
      </c>
      <c r="V54" s="26" t="s">
        <v>11305</v>
      </c>
      <c r="W54" s="65" t="s">
        <v>11306</v>
      </c>
      <c r="X54" s="26" t="s">
        <v>10789</v>
      </c>
      <c r="Y54" s="26" t="s">
        <v>10809</v>
      </c>
      <c r="Z54" s="26" t="s">
        <v>11229</v>
      </c>
      <c r="AA54" s="26" t="s">
        <v>10792</v>
      </c>
      <c r="AB54" s="26" t="s">
        <v>10793</v>
      </c>
      <c r="AC54" s="26" t="s">
        <v>10812</v>
      </c>
      <c r="AD54" s="26"/>
      <c r="AE54" s="26"/>
      <c r="AF54" s="26" t="s">
        <v>10794</v>
      </c>
      <c r="AG54" s="26" t="s">
        <v>3831</v>
      </c>
      <c r="AH54" s="26" t="s">
        <v>10828</v>
      </c>
      <c r="AI54" s="26" t="s">
        <v>11240</v>
      </c>
      <c r="AJ54" s="26" t="s">
        <v>10798</v>
      </c>
      <c r="AK54" s="34" t="s">
        <v>10817</v>
      </c>
      <c r="AL54" s="26" t="s">
        <v>10800</v>
      </c>
      <c r="AM54" s="35"/>
      <c r="AN54" s="36"/>
      <c r="AO54" s="36" t="s">
        <v>10802</v>
      </c>
      <c r="AP54" s="36" t="s">
        <v>10816</v>
      </c>
      <c r="AQ54" s="26" t="s">
        <v>10794</v>
      </c>
      <c r="AR54" s="37"/>
      <c r="AS54" s="26"/>
    </row>
    <row r="55" customFormat="false" ht="13.8" hidden="false" customHeight="false" outlineLevel="0" collapsed="false">
      <c r="A55" s="50" t="s">
        <v>10780</v>
      </c>
      <c r="B55" s="36" t="s">
        <v>10922</v>
      </c>
      <c r="C55" s="36" t="n">
        <v>2022</v>
      </c>
      <c r="D55" s="28"/>
      <c r="E55" s="29" t="b">
        <f aca="false">FALSE()</f>
        <v>0</v>
      </c>
      <c r="F55" s="29" t="b">
        <f aca="false">FALSE()</f>
        <v>0</v>
      </c>
      <c r="G55" s="29" t="b">
        <f aca="false">FALSE()</f>
        <v>0</v>
      </c>
      <c r="H55" s="29" t="b">
        <f aca="false">FALSE()</f>
        <v>0</v>
      </c>
      <c r="I55" s="29" t="b">
        <f aca="false">FALSE()</f>
        <v>0</v>
      </c>
      <c r="J55" s="29" t="b">
        <f aca="false">FALSE()</f>
        <v>0</v>
      </c>
      <c r="K55" s="29" t="b">
        <f aca="false">FALSE()</f>
        <v>0</v>
      </c>
      <c r="L55" s="29" t="b">
        <f aca="false">FALSE()</f>
        <v>0</v>
      </c>
      <c r="M55" s="29" t="b">
        <f aca="false">FALSE()</f>
        <v>0</v>
      </c>
      <c r="N55" s="26" t="s">
        <v>11307</v>
      </c>
      <c r="O55" s="52" t="s">
        <v>11308</v>
      </c>
      <c r="P55" s="31" t="n">
        <v>5732848525</v>
      </c>
      <c r="Q55" s="32"/>
      <c r="R55" s="32"/>
      <c r="S55" s="32"/>
      <c r="T55" s="36" t="s">
        <v>11309</v>
      </c>
      <c r="U55" s="36" t="s">
        <v>11310</v>
      </c>
      <c r="V55" s="36" t="s">
        <v>11311</v>
      </c>
      <c r="W55" s="63" t="s">
        <v>11312</v>
      </c>
      <c r="X55" s="36" t="s">
        <v>10789</v>
      </c>
      <c r="Y55" s="36"/>
      <c r="Z55" s="36"/>
      <c r="AA55" s="36"/>
      <c r="AB55" s="36"/>
      <c r="AC55" s="36"/>
      <c r="AD55" s="36"/>
      <c r="AE55" s="36"/>
      <c r="AF55" s="36"/>
      <c r="AG55" s="36"/>
      <c r="AH55" s="36" t="s">
        <v>10796</v>
      </c>
      <c r="AI55" s="36" t="s">
        <v>10813</v>
      </c>
      <c r="AJ55" s="36" t="s">
        <v>10798</v>
      </c>
      <c r="AK55" s="34" t="s">
        <v>10799</v>
      </c>
      <c r="AL55" s="36" t="s">
        <v>10800</v>
      </c>
      <c r="AM55" s="35"/>
      <c r="AN55" s="36"/>
      <c r="AO55" s="36" t="s">
        <v>10756</v>
      </c>
      <c r="AP55" s="36" t="s">
        <v>10838</v>
      </c>
      <c r="AQ55" s="36" t="s">
        <v>10812</v>
      </c>
      <c r="AR55" s="37" t="s">
        <v>10830</v>
      </c>
      <c r="AS55" s="36" t="s">
        <v>10838</v>
      </c>
    </row>
    <row r="56" customFormat="false" ht="13.8" hidden="false" customHeight="false" outlineLevel="0" collapsed="false">
      <c r="A56" s="25" t="s">
        <v>10780</v>
      </c>
      <c r="B56" s="26" t="s">
        <v>10922</v>
      </c>
      <c r="C56" s="26" t="n">
        <v>2022</v>
      </c>
      <c r="D56" s="28"/>
      <c r="E56" s="29" t="b">
        <f aca="false">FALSE()</f>
        <v>0</v>
      </c>
      <c r="F56" s="29" t="b">
        <f aca="false">FALSE()</f>
        <v>0</v>
      </c>
      <c r="G56" s="29" t="b">
        <f aca="false">FALSE()</f>
        <v>0</v>
      </c>
      <c r="H56" s="29" t="b">
        <f aca="false">FALSE()</f>
        <v>0</v>
      </c>
      <c r="I56" s="29" t="b">
        <f aca="false">FALSE()</f>
        <v>0</v>
      </c>
      <c r="J56" s="29" t="b">
        <f aca="false">FALSE()</f>
        <v>0</v>
      </c>
      <c r="K56" s="29" t="b">
        <f aca="false">FALSE()</f>
        <v>0</v>
      </c>
      <c r="L56" s="29" t="b">
        <f aca="false">FALSE()</f>
        <v>0</v>
      </c>
      <c r="M56" s="29" t="b">
        <f aca="false">FALSE()</f>
        <v>0</v>
      </c>
      <c r="N56" s="36" t="s">
        <v>11313</v>
      </c>
      <c r="O56" s="30" t="s">
        <v>11314</v>
      </c>
      <c r="P56" s="31" t="e">
        <f aca="false">#N/A</f>
        <v>#N/A</v>
      </c>
      <c r="Q56" s="32"/>
      <c r="R56" s="32"/>
      <c r="S56" s="32"/>
      <c r="T56" s="26" t="s">
        <v>11315</v>
      </c>
      <c r="U56" s="26" t="s">
        <v>11316</v>
      </c>
      <c r="V56" s="26"/>
      <c r="W56" s="65" t="s">
        <v>11317</v>
      </c>
      <c r="X56" s="26" t="s">
        <v>10789</v>
      </c>
      <c r="Y56" s="26"/>
      <c r="Z56" s="26"/>
      <c r="AA56" s="26"/>
      <c r="AB56" s="26"/>
      <c r="AC56" s="26"/>
      <c r="AD56" s="26"/>
      <c r="AE56" s="26"/>
      <c r="AF56" s="26"/>
      <c r="AG56" s="26"/>
      <c r="AH56" s="26" t="s">
        <v>10796</v>
      </c>
      <c r="AI56" s="26" t="s">
        <v>10813</v>
      </c>
      <c r="AJ56" s="26" t="s">
        <v>10798</v>
      </c>
      <c r="AK56" s="34" t="s">
        <v>11262</v>
      </c>
      <c r="AL56" s="26" t="s">
        <v>10800</v>
      </c>
      <c r="AM56" s="35"/>
      <c r="AN56" s="36"/>
      <c r="AO56" s="36" t="s">
        <v>10802</v>
      </c>
      <c r="AP56" s="36" t="s">
        <v>10816</v>
      </c>
      <c r="AQ56" s="26" t="s">
        <v>10794</v>
      </c>
      <c r="AR56" s="37"/>
      <c r="AS56" s="26"/>
    </row>
    <row r="57" customFormat="false" ht="13.8" hidden="false" customHeight="false" outlineLevel="0" collapsed="false">
      <c r="A57" s="50" t="s">
        <v>10780</v>
      </c>
      <c r="B57" s="36" t="s">
        <v>10922</v>
      </c>
      <c r="C57" s="36" t="n">
        <v>2022</v>
      </c>
      <c r="D57" s="28"/>
      <c r="E57" s="29" t="b">
        <f aca="false">FALSE()</f>
        <v>0</v>
      </c>
      <c r="F57" s="29" t="b">
        <f aca="false">FALSE()</f>
        <v>0</v>
      </c>
      <c r="G57" s="29" t="b">
        <f aca="false">FALSE()</f>
        <v>0</v>
      </c>
      <c r="H57" s="29" t="b">
        <f aca="false">FALSE()</f>
        <v>0</v>
      </c>
      <c r="I57" s="29" t="b">
        <f aca="false">FALSE()</f>
        <v>0</v>
      </c>
      <c r="J57" s="29" t="b">
        <f aca="false">FALSE()</f>
        <v>0</v>
      </c>
      <c r="K57" s="29" t="b">
        <f aca="false">FALSE()</f>
        <v>0</v>
      </c>
      <c r="L57" s="29" t="b">
        <f aca="false">FALSE()</f>
        <v>0</v>
      </c>
      <c r="M57" s="29" t="b">
        <f aca="false">FALSE()</f>
        <v>0</v>
      </c>
      <c r="N57" s="26" t="s">
        <v>11318</v>
      </c>
      <c r="O57" s="52" t="s">
        <v>11319</v>
      </c>
      <c r="P57" s="31" t="n">
        <v>5322049517</v>
      </c>
      <c r="Q57" s="32"/>
      <c r="R57" s="32"/>
      <c r="S57" s="32"/>
      <c r="T57" s="36" t="s">
        <v>11320</v>
      </c>
      <c r="U57" s="36" t="s">
        <v>11321</v>
      </c>
      <c r="V57" s="36" t="s">
        <v>11322</v>
      </c>
      <c r="W57" s="63" t="s">
        <v>11323</v>
      </c>
      <c r="X57" s="36" t="s">
        <v>10789</v>
      </c>
      <c r="Y57" s="36"/>
      <c r="Z57" s="53" t="s">
        <v>11324</v>
      </c>
      <c r="AA57" s="36" t="s">
        <v>10792</v>
      </c>
      <c r="AB57" s="36" t="s">
        <v>10793</v>
      </c>
      <c r="AC57" s="36" t="s">
        <v>10812</v>
      </c>
      <c r="AD57" s="54" t="n">
        <v>0.27</v>
      </c>
      <c r="AE57" s="36"/>
      <c r="AF57" s="36" t="s">
        <v>10794</v>
      </c>
      <c r="AG57" s="36"/>
      <c r="AH57" s="36" t="s">
        <v>10828</v>
      </c>
      <c r="AI57" s="36" t="s">
        <v>10930</v>
      </c>
      <c r="AJ57" s="36" t="s">
        <v>10798</v>
      </c>
      <c r="AK57" s="34" t="s">
        <v>11190</v>
      </c>
      <c r="AL57" s="36" t="s">
        <v>10800</v>
      </c>
      <c r="AM57" s="35"/>
      <c r="AN57" s="36"/>
      <c r="AO57" s="36" t="s">
        <v>10802</v>
      </c>
      <c r="AP57" s="36" t="s">
        <v>10816</v>
      </c>
      <c r="AQ57" s="36" t="s">
        <v>10794</v>
      </c>
      <c r="AR57" s="37"/>
      <c r="AS57" s="36"/>
    </row>
    <row r="58" customFormat="false" ht="13.8" hidden="false" customHeight="false" outlineLevel="0" collapsed="false">
      <c r="A58" s="25" t="s">
        <v>10780</v>
      </c>
      <c r="B58" s="26" t="s">
        <v>10922</v>
      </c>
      <c r="C58" s="26" t="n">
        <v>2022</v>
      </c>
      <c r="D58" s="28"/>
      <c r="E58" s="29" t="b">
        <f aca="false">FALSE()</f>
        <v>0</v>
      </c>
      <c r="F58" s="29" t="b">
        <f aca="false">FALSE()</f>
        <v>0</v>
      </c>
      <c r="G58" s="29" t="b">
        <f aca="false">TRUE()</f>
        <v>1</v>
      </c>
      <c r="H58" s="29" t="b">
        <f aca="false">FALSE()</f>
        <v>0</v>
      </c>
      <c r="I58" s="29" t="b">
        <f aca="false">FALSE()</f>
        <v>0</v>
      </c>
      <c r="J58" s="29" t="b">
        <f aca="false">FALSE()</f>
        <v>0</v>
      </c>
      <c r="K58" s="29" t="b">
        <f aca="false">FALSE()</f>
        <v>0</v>
      </c>
      <c r="L58" s="29" t="b">
        <f aca="false">FALSE()</f>
        <v>0</v>
      </c>
      <c r="M58" s="29" t="b">
        <f aca="false">FALSE()</f>
        <v>0</v>
      </c>
      <c r="N58" s="26" t="s">
        <v>11325</v>
      </c>
      <c r="O58" s="30" t="s">
        <v>11325</v>
      </c>
      <c r="P58" s="31" t="n">
        <v>9820375784</v>
      </c>
      <c r="Q58" s="32" t="n">
        <v>2</v>
      </c>
      <c r="R58" s="32"/>
      <c r="S58" s="32"/>
      <c r="T58" s="26" t="s">
        <v>11326</v>
      </c>
      <c r="U58" s="26" t="s">
        <v>11327</v>
      </c>
      <c r="V58" s="26" t="s">
        <v>11328</v>
      </c>
      <c r="W58" s="65" t="s">
        <v>11329</v>
      </c>
      <c r="X58" s="26" t="s">
        <v>11330</v>
      </c>
      <c r="Y58" s="26" t="s">
        <v>11331</v>
      </c>
      <c r="Z58" s="26" t="s">
        <v>11132</v>
      </c>
      <c r="AA58" s="26" t="s">
        <v>10792</v>
      </c>
      <c r="AB58" s="26" t="s">
        <v>10793</v>
      </c>
      <c r="AC58" s="26" t="s">
        <v>10812</v>
      </c>
      <c r="AD58" s="71" t="n">
        <v>0.1</v>
      </c>
      <c r="AE58" s="26"/>
      <c r="AF58" s="26" t="s">
        <v>10794</v>
      </c>
      <c r="AG58" s="26" t="s">
        <v>3831</v>
      </c>
      <c r="AH58" s="26" t="s">
        <v>10796</v>
      </c>
      <c r="AI58" s="26" t="s">
        <v>11332</v>
      </c>
      <c r="AJ58" s="26" t="s">
        <v>10798</v>
      </c>
      <c r="AK58" s="34" t="s">
        <v>11333</v>
      </c>
      <c r="AL58" s="26" t="s">
        <v>10800</v>
      </c>
      <c r="AM58" s="35"/>
      <c r="AN58" s="36"/>
      <c r="AO58" s="36" t="s">
        <v>10823</v>
      </c>
      <c r="AP58" s="36" t="s">
        <v>11334</v>
      </c>
      <c r="AQ58" s="26" t="s">
        <v>10812</v>
      </c>
      <c r="AR58" s="37" t="s">
        <v>10817</v>
      </c>
      <c r="AS58" s="26" t="s">
        <v>10838</v>
      </c>
    </row>
    <row r="59" customFormat="false" ht="13.8" hidden="false" customHeight="false" outlineLevel="0" collapsed="false">
      <c r="A59" s="50" t="s">
        <v>10780</v>
      </c>
      <c r="B59" s="36" t="s">
        <v>10922</v>
      </c>
      <c r="C59" s="36" t="n">
        <v>2022</v>
      </c>
      <c r="D59" s="49" t="n">
        <v>45741</v>
      </c>
      <c r="E59" s="29" t="b">
        <f aca="false">TRUE()</f>
        <v>1</v>
      </c>
      <c r="F59" s="29" t="b">
        <f aca="false">FALSE()</f>
        <v>0</v>
      </c>
      <c r="G59" s="29" t="b">
        <f aca="false">TRUE()</f>
        <v>1</v>
      </c>
      <c r="H59" s="29" t="b">
        <f aca="false">FALSE()</f>
        <v>0</v>
      </c>
      <c r="I59" s="29" t="b">
        <f aca="false">FALSE()</f>
        <v>0</v>
      </c>
      <c r="J59" s="29" t="b">
        <f aca="false">FALSE()</f>
        <v>0</v>
      </c>
      <c r="K59" s="29" t="b">
        <f aca="false">FALSE()</f>
        <v>0</v>
      </c>
      <c r="L59" s="29" t="b">
        <f aca="false">FALSE()</f>
        <v>0</v>
      </c>
      <c r="M59" s="29" t="b">
        <f aca="false">TRUE()</f>
        <v>1</v>
      </c>
      <c r="N59" s="26" t="s">
        <v>11335</v>
      </c>
      <c r="O59" s="52" t="s">
        <v>11336</v>
      </c>
      <c r="P59" s="31" t="n">
        <v>6340128819</v>
      </c>
      <c r="Q59" s="32"/>
      <c r="R59" s="32"/>
      <c r="S59" s="32"/>
      <c r="T59" s="36" t="s">
        <v>11337</v>
      </c>
      <c r="U59" s="36" t="s">
        <v>11338</v>
      </c>
      <c r="V59" s="36" t="s">
        <v>9093</v>
      </c>
      <c r="W59" s="63" t="s">
        <v>11339</v>
      </c>
      <c r="X59" s="36" t="s">
        <v>10823</v>
      </c>
      <c r="Y59" s="36" t="s">
        <v>11331</v>
      </c>
      <c r="Z59" s="36" t="s">
        <v>11340</v>
      </c>
      <c r="AA59" s="36" t="s">
        <v>10826</v>
      </c>
      <c r="AB59" s="36" t="s">
        <v>10793</v>
      </c>
      <c r="AC59" s="36" t="s">
        <v>10794</v>
      </c>
      <c r="AD59" s="36" t="s">
        <v>11341</v>
      </c>
      <c r="AE59" s="36" t="s">
        <v>11342</v>
      </c>
      <c r="AF59" s="36" t="s">
        <v>10794</v>
      </c>
      <c r="AG59" s="72" t="s">
        <v>11343</v>
      </c>
      <c r="AH59" s="36" t="s">
        <v>10796</v>
      </c>
      <c r="AI59" s="55" t="s">
        <v>10836</v>
      </c>
      <c r="AJ59" s="36" t="s">
        <v>10798</v>
      </c>
      <c r="AK59" s="34" t="s">
        <v>10830</v>
      </c>
      <c r="AL59" s="36" t="s">
        <v>10800</v>
      </c>
      <c r="AM59" s="35" t="s">
        <v>11344</v>
      </c>
      <c r="AN59" s="36"/>
      <c r="AO59" s="36" t="s">
        <v>10823</v>
      </c>
      <c r="AP59" s="36" t="s">
        <v>11334</v>
      </c>
      <c r="AQ59" s="36" t="s">
        <v>10812</v>
      </c>
      <c r="AR59" s="37" t="s">
        <v>11345</v>
      </c>
      <c r="AS59" s="36" t="s">
        <v>10838</v>
      </c>
    </row>
    <row r="60" customFormat="false" ht="13.8" hidden="false" customHeight="false" outlineLevel="0" collapsed="false">
      <c r="A60" s="25" t="s">
        <v>10780</v>
      </c>
      <c r="B60" s="26" t="s">
        <v>10922</v>
      </c>
      <c r="C60" s="26" t="n">
        <v>2022</v>
      </c>
      <c r="D60" s="49" t="n">
        <v>45728</v>
      </c>
      <c r="E60" s="29" t="b">
        <f aca="false">TRUE()</f>
        <v>1</v>
      </c>
      <c r="F60" s="29" t="b">
        <f aca="false">FALSE()</f>
        <v>0</v>
      </c>
      <c r="G60" s="29" t="b">
        <f aca="false">TRUE()</f>
        <v>1</v>
      </c>
      <c r="H60" s="29" t="b">
        <f aca="false">FALSE()</f>
        <v>0</v>
      </c>
      <c r="I60" s="29" t="b">
        <f aca="false">FALSE()</f>
        <v>0</v>
      </c>
      <c r="J60" s="29" t="b">
        <f aca="false">FALSE()</f>
        <v>0</v>
      </c>
      <c r="K60" s="29" t="b">
        <f aca="false">FALSE()</f>
        <v>0</v>
      </c>
      <c r="L60" s="29" t="b">
        <f aca="false">FALSE()</f>
        <v>0</v>
      </c>
      <c r="M60" s="29" t="b">
        <f aca="false">FALSE()</f>
        <v>0</v>
      </c>
      <c r="N60" s="36" t="s">
        <v>11346</v>
      </c>
      <c r="O60" s="30" t="s">
        <v>11347</v>
      </c>
      <c r="P60" s="31" t="n">
        <v>7010209892</v>
      </c>
      <c r="Q60" s="32"/>
      <c r="R60" s="32"/>
      <c r="S60" s="32"/>
      <c r="T60" s="26" t="s">
        <v>11348</v>
      </c>
      <c r="U60" s="26" t="s">
        <v>11349</v>
      </c>
      <c r="V60" s="26" t="s">
        <v>11350</v>
      </c>
      <c r="W60" s="65" t="s">
        <v>11351</v>
      </c>
      <c r="X60" s="26" t="s">
        <v>10823</v>
      </c>
      <c r="Y60" s="26"/>
      <c r="Z60" s="26"/>
      <c r="AA60" s="26" t="s">
        <v>10792</v>
      </c>
      <c r="AB60" s="26" t="s">
        <v>10793</v>
      </c>
      <c r="AC60" s="26" t="s">
        <v>10812</v>
      </c>
      <c r="AD60" s="26"/>
      <c r="AE60" s="26"/>
      <c r="AF60" s="26"/>
      <c r="AG60" s="26"/>
      <c r="AH60" s="26"/>
      <c r="AI60" s="55" t="s">
        <v>10836</v>
      </c>
      <c r="AJ60" s="26" t="s">
        <v>10798</v>
      </c>
      <c r="AK60" s="34" t="s">
        <v>10830</v>
      </c>
      <c r="AL60" s="26" t="s">
        <v>10912</v>
      </c>
      <c r="AM60" s="35"/>
      <c r="AN60" s="36" t="s">
        <v>11352</v>
      </c>
      <c r="AO60" s="36" t="s">
        <v>10823</v>
      </c>
      <c r="AP60" s="36" t="s">
        <v>11334</v>
      </c>
      <c r="AQ60" s="26" t="s">
        <v>10812</v>
      </c>
      <c r="AR60" s="37" t="s">
        <v>10817</v>
      </c>
      <c r="AS60" s="26" t="s">
        <v>11353</v>
      </c>
    </row>
    <row r="61" customFormat="false" ht="13.8" hidden="false" customHeight="false" outlineLevel="0" collapsed="false">
      <c r="A61" s="50" t="s">
        <v>10780</v>
      </c>
      <c r="B61" s="36" t="s">
        <v>10922</v>
      </c>
      <c r="C61" s="36" t="n">
        <v>2022</v>
      </c>
      <c r="D61" s="28"/>
      <c r="E61" s="29" t="b">
        <f aca="false">FALSE()</f>
        <v>0</v>
      </c>
      <c r="F61" s="29" t="b">
        <f aca="false">FALSE()</f>
        <v>0</v>
      </c>
      <c r="G61" s="29" t="b">
        <f aca="false">FALSE()</f>
        <v>0</v>
      </c>
      <c r="H61" s="29" t="b">
        <f aca="false">FALSE()</f>
        <v>0</v>
      </c>
      <c r="I61" s="29" t="b">
        <f aca="false">FALSE()</f>
        <v>0</v>
      </c>
      <c r="J61" s="29" t="b">
        <f aca="false">FALSE()</f>
        <v>0</v>
      </c>
      <c r="K61" s="29" t="b">
        <f aca="false">FALSE()</f>
        <v>0</v>
      </c>
      <c r="L61" s="29" t="b">
        <f aca="false">FALSE()</f>
        <v>0</v>
      </c>
      <c r="M61" s="29" t="b">
        <f aca="false">FALSE()</f>
        <v>0</v>
      </c>
      <c r="N61" s="26" t="s">
        <v>11354</v>
      </c>
      <c r="O61" s="52" t="s">
        <v>11355</v>
      </c>
      <c r="P61" s="31" t="n">
        <v>5861014408</v>
      </c>
      <c r="Q61" s="32"/>
      <c r="R61" s="32"/>
      <c r="S61" s="32"/>
      <c r="T61" s="36" t="s">
        <v>11356</v>
      </c>
      <c r="U61" s="36" t="s">
        <v>11357</v>
      </c>
      <c r="V61" s="36" t="s">
        <v>11358</v>
      </c>
      <c r="W61" s="63" t="s">
        <v>11359</v>
      </c>
      <c r="X61" s="36" t="s">
        <v>10789</v>
      </c>
      <c r="Y61" s="36" t="s">
        <v>11360</v>
      </c>
      <c r="Z61" s="36" t="s">
        <v>11361</v>
      </c>
      <c r="AA61" s="36" t="s">
        <v>10792</v>
      </c>
      <c r="AB61" s="36" t="s">
        <v>10793</v>
      </c>
      <c r="AC61" s="36" t="s">
        <v>10794</v>
      </c>
      <c r="AD61" s="54" t="n">
        <v>0.15</v>
      </c>
      <c r="AE61" s="36"/>
      <c r="AF61" s="36" t="s">
        <v>10794</v>
      </c>
      <c r="AG61" s="36"/>
      <c r="AH61" s="36" t="s">
        <v>10828</v>
      </c>
      <c r="AI61" s="36" t="s">
        <v>11362</v>
      </c>
      <c r="AJ61" s="36" t="s">
        <v>10798</v>
      </c>
      <c r="AK61" s="34" t="s">
        <v>11190</v>
      </c>
      <c r="AL61" s="36" t="s">
        <v>10800</v>
      </c>
      <c r="AM61" s="35"/>
      <c r="AN61" s="36" t="s">
        <v>11363</v>
      </c>
      <c r="AO61" s="36" t="s">
        <v>10802</v>
      </c>
      <c r="AP61" s="36" t="s">
        <v>10816</v>
      </c>
      <c r="AQ61" s="36" t="s">
        <v>10794</v>
      </c>
      <c r="AR61" s="37"/>
      <c r="AS61" s="36"/>
    </row>
    <row r="62" customFormat="false" ht="13.8" hidden="false" customHeight="false" outlineLevel="0" collapsed="false">
      <c r="A62" s="25" t="s">
        <v>10780</v>
      </c>
      <c r="B62" s="26" t="s">
        <v>10922</v>
      </c>
      <c r="C62" s="26" t="n">
        <v>2022</v>
      </c>
      <c r="D62" s="28"/>
      <c r="E62" s="29" t="b">
        <f aca="false">FALSE()</f>
        <v>0</v>
      </c>
      <c r="F62" s="29" t="b">
        <f aca="false">FALSE()</f>
        <v>0</v>
      </c>
      <c r="G62" s="29" t="b">
        <f aca="false">FALSE()</f>
        <v>0</v>
      </c>
      <c r="H62" s="29" t="b">
        <f aca="false">FALSE()</f>
        <v>0</v>
      </c>
      <c r="I62" s="29" t="b">
        <f aca="false">FALSE()</f>
        <v>0</v>
      </c>
      <c r="J62" s="29" t="b">
        <f aca="false">FALSE()</f>
        <v>0</v>
      </c>
      <c r="K62" s="29" t="b">
        <f aca="false">FALSE()</f>
        <v>0</v>
      </c>
      <c r="L62" s="29" t="b">
        <f aca="false">FALSE()</f>
        <v>0</v>
      </c>
      <c r="M62" s="29" t="b">
        <f aca="false">FALSE()</f>
        <v>0</v>
      </c>
      <c r="N62" s="36" t="s">
        <v>11364</v>
      </c>
      <c r="O62" s="36" t="s">
        <v>11364</v>
      </c>
      <c r="P62" s="31" t="n">
        <v>6842646622</v>
      </c>
      <c r="Q62" s="73"/>
      <c r="R62" s="73"/>
      <c r="S62" s="73"/>
      <c r="T62" s="26" t="s">
        <v>11365</v>
      </c>
      <c r="U62" s="26" t="s">
        <v>11366</v>
      </c>
      <c r="V62" s="26" t="s">
        <v>11367</v>
      </c>
      <c r="W62" s="65" t="s">
        <v>11368</v>
      </c>
      <c r="X62" s="26" t="s">
        <v>10789</v>
      </c>
      <c r="Y62" s="26" t="s">
        <v>11331</v>
      </c>
      <c r="Z62" s="26"/>
      <c r="AA62" s="26" t="s">
        <v>10792</v>
      </c>
      <c r="AB62" s="26" t="s">
        <v>10793</v>
      </c>
      <c r="AC62" s="26" t="s">
        <v>10812</v>
      </c>
      <c r="AD62" s="26" t="s">
        <v>10942</v>
      </c>
      <c r="AE62" s="26"/>
      <c r="AF62" s="26" t="s">
        <v>10794</v>
      </c>
      <c r="AG62" s="26" t="s">
        <v>3831</v>
      </c>
      <c r="AH62" s="26" t="s">
        <v>10828</v>
      </c>
      <c r="AI62" s="26" t="s">
        <v>11369</v>
      </c>
      <c r="AJ62" s="26" t="s">
        <v>10798</v>
      </c>
      <c r="AK62" s="34" t="s">
        <v>11190</v>
      </c>
      <c r="AL62" s="26" t="s">
        <v>10800</v>
      </c>
      <c r="AM62" s="35"/>
      <c r="AN62" s="36" t="s">
        <v>11370</v>
      </c>
      <c r="AO62" s="36" t="s">
        <v>10756</v>
      </c>
      <c r="AP62" s="36" t="s">
        <v>10838</v>
      </c>
      <c r="AQ62" s="26" t="s">
        <v>10812</v>
      </c>
      <c r="AR62" s="37" t="s">
        <v>10817</v>
      </c>
      <c r="AS62" s="26" t="s">
        <v>10838</v>
      </c>
    </row>
    <row r="63" customFormat="false" ht="13.8" hidden="false" customHeight="false" outlineLevel="0" collapsed="false">
      <c r="A63" s="50" t="s">
        <v>10780</v>
      </c>
      <c r="B63" s="36" t="s">
        <v>10922</v>
      </c>
      <c r="C63" s="36" t="n">
        <v>2022</v>
      </c>
      <c r="D63" s="28"/>
      <c r="E63" s="29" t="b">
        <f aca="false">FALSE()</f>
        <v>0</v>
      </c>
      <c r="F63" s="29" t="b">
        <f aca="false">FALSE()</f>
        <v>0</v>
      </c>
      <c r="G63" s="29" t="b">
        <f aca="false">FALSE()</f>
        <v>0</v>
      </c>
      <c r="H63" s="29" t="b">
        <f aca="false">FALSE()</f>
        <v>0</v>
      </c>
      <c r="I63" s="29" t="b">
        <f aca="false">FALSE()</f>
        <v>0</v>
      </c>
      <c r="J63" s="29" t="b">
        <f aca="false">FALSE()</f>
        <v>0</v>
      </c>
      <c r="K63" s="29" t="b">
        <f aca="false">FALSE()</f>
        <v>0</v>
      </c>
      <c r="L63" s="29" t="b">
        <f aca="false">FALSE()</f>
        <v>0</v>
      </c>
      <c r="M63" s="29" t="b">
        <f aca="false">FALSE()</f>
        <v>0</v>
      </c>
      <c r="N63" s="26" t="s">
        <v>11371</v>
      </c>
      <c r="O63" s="52" t="s">
        <v>11371</v>
      </c>
      <c r="P63" s="31" t="n">
        <v>8691827389</v>
      </c>
      <c r="Q63" s="32"/>
      <c r="R63" s="32"/>
      <c r="S63" s="32"/>
      <c r="T63" s="36" t="s">
        <v>11372</v>
      </c>
      <c r="U63" s="36" t="s">
        <v>11373</v>
      </c>
      <c r="V63" s="36" t="s">
        <v>11374</v>
      </c>
      <c r="W63" s="63" t="s">
        <v>11375</v>
      </c>
      <c r="X63" s="36" t="s">
        <v>10823</v>
      </c>
      <c r="Y63" s="36" t="s">
        <v>11360</v>
      </c>
      <c r="Z63" s="52" t="s">
        <v>11132</v>
      </c>
      <c r="AA63" s="36" t="s">
        <v>10811</v>
      </c>
      <c r="AB63" s="36" t="s">
        <v>10793</v>
      </c>
      <c r="AC63" s="36" t="s">
        <v>10794</v>
      </c>
      <c r="AD63" s="54" t="n">
        <v>0.1</v>
      </c>
      <c r="AE63" s="36"/>
      <c r="AF63" s="36" t="s">
        <v>10794</v>
      </c>
      <c r="AG63" s="36" t="s">
        <v>3831</v>
      </c>
      <c r="AH63" s="36" t="s">
        <v>10828</v>
      </c>
      <c r="AI63" s="36" t="s">
        <v>11376</v>
      </c>
      <c r="AJ63" s="36" t="s">
        <v>10798</v>
      </c>
      <c r="AK63" s="34" t="s">
        <v>11044</v>
      </c>
      <c r="AL63" s="36" t="s">
        <v>10800</v>
      </c>
      <c r="AM63" s="35"/>
      <c r="AN63" s="36"/>
      <c r="AO63" s="36" t="s">
        <v>10802</v>
      </c>
      <c r="AP63" s="36" t="s">
        <v>10816</v>
      </c>
      <c r="AQ63" s="36" t="s">
        <v>10812</v>
      </c>
      <c r="AR63" s="37" t="s">
        <v>10830</v>
      </c>
      <c r="AS63" s="36" t="s">
        <v>10838</v>
      </c>
    </row>
    <row r="64" customFormat="false" ht="13.8" hidden="false" customHeight="false" outlineLevel="0" collapsed="false">
      <c r="A64" s="25" t="s">
        <v>10780</v>
      </c>
      <c r="B64" s="26" t="s">
        <v>10922</v>
      </c>
      <c r="C64" s="26" t="n">
        <v>2022</v>
      </c>
      <c r="D64" s="28"/>
      <c r="E64" s="29" t="b">
        <f aca="false">FALSE()</f>
        <v>0</v>
      </c>
      <c r="F64" s="29" t="b">
        <f aca="false">FALSE()</f>
        <v>0</v>
      </c>
      <c r="G64" s="29" t="b">
        <f aca="false">FALSE()</f>
        <v>0</v>
      </c>
      <c r="H64" s="29" t="b">
        <f aca="false">FALSE()</f>
        <v>0</v>
      </c>
      <c r="I64" s="29" t="b">
        <f aca="false">FALSE()</f>
        <v>0</v>
      </c>
      <c r="J64" s="29" t="b">
        <f aca="false">FALSE()</f>
        <v>0</v>
      </c>
      <c r="K64" s="29" t="b">
        <f aca="false">FALSE()</f>
        <v>0</v>
      </c>
      <c r="L64" s="29" t="b">
        <f aca="false">FALSE()</f>
        <v>0</v>
      </c>
      <c r="M64" s="29" t="b">
        <f aca="false">FALSE()</f>
        <v>0</v>
      </c>
      <c r="N64" s="26" t="s">
        <v>11377</v>
      </c>
      <c r="O64" s="30" t="s">
        <v>11377</v>
      </c>
      <c r="P64" s="31" t="s">
        <v>11378</v>
      </c>
      <c r="Q64" s="74"/>
      <c r="R64" s="74"/>
      <c r="S64" s="74"/>
      <c r="T64" s="30"/>
      <c r="U64" s="30" t="s">
        <v>11379</v>
      </c>
      <c r="V64" s="36" t="s">
        <v>11380</v>
      </c>
      <c r="W64" s="65" t="s">
        <v>11381</v>
      </c>
      <c r="X64" s="26" t="s">
        <v>10109</v>
      </c>
      <c r="Y64" s="26" t="s">
        <v>11331</v>
      </c>
      <c r="Z64" s="26" t="s">
        <v>11132</v>
      </c>
      <c r="AA64" s="26" t="s">
        <v>10792</v>
      </c>
      <c r="AB64" s="26" t="s">
        <v>11382</v>
      </c>
      <c r="AC64" s="26" t="s">
        <v>10794</v>
      </c>
      <c r="AD64" s="26" t="s">
        <v>11383</v>
      </c>
      <c r="AE64" s="26"/>
      <c r="AF64" s="26" t="s">
        <v>10794</v>
      </c>
      <c r="AG64" s="26" t="s">
        <v>3831</v>
      </c>
      <c r="AH64" s="26" t="s">
        <v>10796</v>
      </c>
      <c r="AI64" s="26" t="s">
        <v>10813</v>
      </c>
      <c r="AJ64" s="26" t="s">
        <v>10798</v>
      </c>
      <c r="AK64" s="34" t="s">
        <v>10931</v>
      </c>
      <c r="AL64" s="26" t="s">
        <v>10912</v>
      </c>
      <c r="AM64" s="35"/>
      <c r="AN64" s="36"/>
      <c r="AO64" s="36" t="s">
        <v>10802</v>
      </c>
      <c r="AP64" s="36" t="s">
        <v>10816</v>
      </c>
      <c r="AQ64" s="26" t="s">
        <v>10812</v>
      </c>
      <c r="AR64" s="37" t="s">
        <v>10817</v>
      </c>
      <c r="AS64" s="26" t="s">
        <v>11353</v>
      </c>
    </row>
    <row r="65" customFormat="false" ht="13.8" hidden="false" customHeight="false" outlineLevel="0" collapsed="false">
      <c r="A65" s="50" t="s">
        <v>10780</v>
      </c>
      <c r="B65" s="36" t="s">
        <v>10922</v>
      </c>
      <c r="C65" s="36" t="n">
        <v>2022</v>
      </c>
      <c r="D65" s="28"/>
      <c r="E65" s="29" t="b">
        <f aca="false">FALSE()</f>
        <v>0</v>
      </c>
      <c r="F65" s="29" t="b">
        <f aca="false">FALSE()</f>
        <v>0</v>
      </c>
      <c r="G65" s="29" t="b">
        <f aca="false">FALSE()</f>
        <v>0</v>
      </c>
      <c r="H65" s="29" t="b">
        <f aca="false">FALSE()</f>
        <v>0</v>
      </c>
      <c r="I65" s="29" t="b">
        <f aca="false">FALSE()</f>
        <v>0</v>
      </c>
      <c r="J65" s="29" t="b">
        <f aca="false">FALSE()</f>
        <v>0</v>
      </c>
      <c r="K65" s="29" t="b">
        <f aca="false">FALSE()</f>
        <v>0</v>
      </c>
      <c r="L65" s="29" t="b">
        <f aca="false">FALSE()</f>
        <v>0</v>
      </c>
      <c r="M65" s="29" t="b">
        <f aca="false">FALSE()</f>
        <v>0</v>
      </c>
      <c r="N65" s="36" t="s">
        <v>11384</v>
      </c>
      <c r="O65" s="52" t="s">
        <v>11384</v>
      </c>
      <c r="P65" s="31" t="n">
        <v>5272811442</v>
      </c>
      <c r="Q65" s="32"/>
      <c r="R65" s="32"/>
      <c r="S65" s="32"/>
      <c r="T65" s="36" t="s">
        <v>11385</v>
      </c>
      <c r="U65" s="36" t="s">
        <v>11386</v>
      </c>
      <c r="V65" s="36" t="s">
        <v>11387</v>
      </c>
      <c r="W65" s="63" t="s">
        <v>11388</v>
      </c>
      <c r="X65" s="36" t="s">
        <v>10789</v>
      </c>
      <c r="Y65" s="36" t="s">
        <v>10809</v>
      </c>
      <c r="Z65" s="53" t="s">
        <v>11389</v>
      </c>
      <c r="AA65" s="36"/>
      <c r="AB65" s="36" t="s">
        <v>10793</v>
      </c>
      <c r="AC65" s="36"/>
      <c r="AD65" s="36"/>
      <c r="AE65" s="36"/>
      <c r="AF65" s="36"/>
      <c r="AG65" s="36"/>
      <c r="AH65" s="36" t="s">
        <v>10828</v>
      </c>
      <c r="AI65" s="36" t="s">
        <v>11390</v>
      </c>
      <c r="AJ65" s="36" t="s">
        <v>11057</v>
      </c>
      <c r="AK65" s="34" t="s">
        <v>11391</v>
      </c>
      <c r="AL65" s="36"/>
      <c r="AM65" s="35"/>
      <c r="AN65" s="36"/>
      <c r="AO65" s="36" t="s">
        <v>10802</v>
      </c>
      <c r="AP65" s="36" t="s">
        <v>10816</v>
      </c>
      <c r="AQ65" s="36" t="s">
        <v>10794</v>
      </c>
      <c r="AR65" s="37"/>
      <c r="AS65" s="36"/>
    </row>
    <row r="66" customFormat="false" ht="13.8" hidden="false" customHeight="false" outlineLevel="0" collapsed="false">
      <c r="A66" s="25" t="s">
        <v>10780</v>
      </c>
      <c r="B66" s="26" t="s">
        <v>10922</v>
      </c>
      <c r="C66" s="26" t="n">
        <v>2022</v>
      </c>
      <c r="D66" s="28"/>
      <c r="E66" s="29" t="b">
        <f aca="false">FALSE()</f>
        <v>0</v>
      </c>
      <c r="F66" s="29" t="b">
        <f aca="false">FALSE()</f>
        <v>0</v>
      </c>
      <c r="G66" s="29" t="b">
        <f aca="false">FALSE()</f>
        <v>0</v>
      </c>
      <c r="H66" s="29" t="b">
        <f aca="false">FALSE()</f>
        <v>0</v>
      </c>
      <c r="I66" s="29" t="b">
        <f aca="false">FALSE()</f>
        <v>0</v>
      </c>
      <c r="J66" s="29" t="b">
        <f aca="false">FALSE()</f>
        <v>0</v>
      </c>
      <c r="K66" s="29" t="b">
        <f aca="false">FALSE()</f>
        <v>0</v>
      </c>
      <c r="L66" s="29" t="b">
        <f aca="false">FALSE()</f>
        <v>0</v>
      </c>
      <c r="M66" s="29" t="b">
        <f aca="false">TRUE()</f>
        <v>1</v>
      </c>
      <c r="N66" s="26" t="s">
        <v>11392</v>
      </c>
      <c r="O66" s="30" t="s">
        <v>11393</v>
      </c>
      <c r="P66" s="31" t="n">
        <v>5210522894</v>
      </c>
      <c r="Q66" s="32"/>
      <c r="R66" s="32"/>
      <c r="S66" s="32"/>
      <c r="T66" s="26" t="s">
        <v>11394</v>
      </c>
      <c r="U66" s="26" t="s">
        <v>11395</v>
      </c>
      <c r="V66" s="26" t="s">
        <v>9650</v>
      </c>
      <c r="W66" s="65" t="s">
        <v>11396</v>
      </c>
      <c r="X66" s="26" t="s">
        <v>10823</v>
      </c>
      <c r="Y66" s="26" t="s">
        <v>11065</v>
      </c>
      <c r="Z66" s="26"/>
      <c r="AA66" s="26" t="s">
        <v>10826</v>
      </c>
      <c r="AB66" s="26" t="s">
        <v>10793</v>
      </c>
      <c r="AC66" s="26" t="s">
        <v>10812</v>
      </c>
      <c r="AD66" s="26" t="s">
        <v>11279</v>
      </c>
      <c r="AE66" s="26"/>
      <c r="AF66" s="26" t="s">
        <v>10794</v>
      </c>
      <c r="AG66" s="26" t="s">
        <v>3831</v>
      </c>
      <c r="AH66" s="26" t="s">
        <v>10796</v>
      </c>
      <c r="AI66" s="55" t="s">
        <v>10836</v>
      </c>
      <c r="AJ66" s="26" t="s">
        <v>10798</v>
      </c>
      <c r="AK66" s="34" t="s">
        <v>10830</v>
      </c>
      <c r="AL66" s="26" t="s">
        <v>10800</v>
      </c>
      <c r="AM66" s="75" t="s">
        <v>11397</v>
      </c>
      <c r="AN66" s="36" t="s">
        <v>11300</v>
      </c>
      <c r="AO66" s="36" t="s">
        <v>10823</v>
      </c>
      <c r="AP66" s="36" t="s">
        <v>11398</v>
      </c>
      <c r="AQ66" s="26" t="s">
        <v>10812</v>
      </c>
      <c r="AR66" s="37" t="s">
        <v>10830</v>
      </c>
      <c r="AS66" s="26" t="s">
        <v>10838</v>
      </c>
    </row>
    <row r="67" customFormat="false" ht="13.8" hidden="false" customHeight="false" outlineLevel="0" collapsed="false">
      <c r="A67" s="50" t="s">
        <v>10780</v>
      </c>
      <c r="B67" s="36" t="s">
        <v>10922</v>
      </c>
      <c r="C67" s="36" t="n">
        <v>2022</v>
      </c>
      <c r="D67" s="28"/>
      <c r="E67" s="29" t="b">
        <f aca="false">FALSE()</f>
        <v>0</v>
      </c>
      <c r="F67" s="29" t="b">
        <f aca="false">FALSE()</f>
        <v>0</v>
      </c>
      <c r="G67" s="29" t="b">
        <f aca="false">FALSE()</f>
        <v>0</v>
      </c>
      <c r="H67" s="29" t="b">
        <f aca="false">FALSE()</f>
        <v>0</v>
      </c>
      <c r="I67" s="29" t="b">
        <f aca="false">FALSE()</f>
        <v>0</v>
      </c>
      <c r="J67" s="29" t="b">
        <f aca="false">FALSE()</f>
        <v>0</v>
      </c>
      <c r="K67" s="29" t="b">
        <f aca="false">FALSE()</f>
        <v>0</v>
      </c>
      <c r="L67" s="29" t="b">
        <f aca="false">FALSE()</f>
        <v>0</v>
      </c>
      <c r="M67" s="29" t="b">
        <f aca="false">FALSE()</f>
        <v>0</v>
      </c>
      <c r="N67" s="36" t="s">
        <v>11399</v>
      </c>
      <c r="O67" s="52" t="s">
        <v>11399</v>
      </c>
      <c r="P67" s="31" t="n">
        <v>8943173971</v>
      </c>
      <c r="Q67" s="32"/>
      <c r="R67" s="32"/>
      <c r="S67" s="32"/>
      <c r="T67" s="36" t="s">
        <v>11400</v>
      </c>
      <c r="U67" s="36" t="s">
        <v>11401</v>
      </c>
      <c r="V67" s="36" t="s">
        <v>11402</v>
      </c>
      <c r="W67" s="63" t="s">
        <v>11403</v>
      </c>
      <c r="X67" s="36" t="s">
        <v>10789</v>
      </c>
      <c r="Y67" s="36" t="s">
        <v>10809</v>
      </c>
      <c r="Z67" s="53" t="s">
        <v>11404</v>
      </c>
      <c r="AA67" s="36" t="s">
        <v>10826</v>
      </c>
      <c r="AB67" s="36" t="s">
        <v>10793</v>
      </c>
      <c r="AC67" s="36" t="s">
        <v>10794</v>
      </c>
      <c r="AD67" s="54" t="n">
        <v>0.15</v>
      </c>
      <c r="AE67" s="36"/>
      <c r="AF67" s="36" t="s">
        <v>10794</v>
      </c>
      <c r="AG67" s="36" t="s">
        <v>11405</v>
      </c>
      <c r="AH67" s="36" t="s">
        <v>10796</v>
      </c>
      <c r="AI67" s="36" t="s">
        <v>11332</v>
      </c>
      <c r="AJ67" s="36" t="s">
        <v>10798</v>
      </c>
      <c r="AK67" s="34" t="s">
        <v>11406</v>
      </c>
      <c r="AL67" s="36" t="s">
        <v>10800</v>
      </c>
      <c r="AM67" s="35"/>
      <c r="AN67" s="36" t="s">
        <v>11407</v>
      </c>
      <c r="AO67" s="36" t="s">
        <v>10802</v>
      </c>
      <c r="AP67" s="52" t="s">
        <v>10816</v>
      </c>
      <c r="AQ67" s="36" t="s">
        <v>10812</v>
      </c>
      <c r="AR67" s="37" t="s">
        <v>10830</v>
      </c>
      <c r="AS67" s="36" t="s">
        <v>10838</v>
      </c>
    </row>
    <row r="68" customFormat="false" ht="13.8" hidden="false" customHeight="false" outlineLevel="0" collapsed="false">
      <c r="A68" s="25" t="s">
        <v>10780</v>
      </c>
      <c r="B68" s="26" t="s">
        <v>11408</v>
      </c>
      <c r="C68" s="48" t="n">
        <v>45292</v>
      </c>
      <c r="D68" s="28"/>
      <c r="E68" s="29" t="b">
        <f aca="false">FALSE()</f>
        <v>0</v>
      </c>
      <c r="F68" s="29" t="b">
        <f aca="false">FALSE()</f>
        <v>0</v>
      </c>
      <c r="G68" s="29" t="b">
        <f aca="false">FALSE()</f>
        <v>0</v>
      </c>
      <c r="H68" s="29" t="b">
        <f aca="false">FALSE()</f>
        <v>0</v>
      </c>
      <c r="I68" s="29" t="b">
        <f aca="false">FALSE()</f>
        <v>0</v>
      </c>
      <c r="J68" s="29" t="b">
        <f aca="false">FALSE()</f>
        <v>0</v>
      </c>
      <c r="K68" s="29" t="b">
        <f aca="false">FALSE()</f>
        <v>0</v>
      </c>
      <c r="L68" s="29" t="b">
        <f aca="false">FALSE()</f>
        <v>0</v>
      </c>
      <c r="M68" s="29" t="b">
        <f aca="false">FALSE()</f>
        <v>0</v>
      </c>
      <c r="N68" s="26" t="s">
        <v>11409</v>
      </c>
      <c r="O68" s="30" t="s">
        <v>11409</v>
      </c>
      <c r="P68" s="31" t="n">
        <v>6342817919</v>
      </c>
      <c r="Q68" s="32"/>
      <c r="R68" s="32"/>
      <c r="S68" s="32"/>
      <c r="T68" s="26" t="s">
        <v>11410</v>
      </c>
      <c r="U68" s="26" t="s">
        <v>11411</v>
      </c>
      <c r="V68" s="26" t="s">
        <v>11412</v>
      </c>
      <c r="W68" s="65" t="s">
        <v>11413</v>
      </c>
      <c r="X68" s="26" t="s">
        <v>10789</v>
      </c>
      <c r="Y68" s="26" t="s">
        <v>11414</v>
      </c>
      <c r="Z68" s="65" t="s">
        <v>11415</v>
      </c>
      <c r="AA68" s="26" t="s">
        <v>10826</v>
      </c>
      <c r="AB68" s="26" t="s">
        <v>11416</v>
      </c>
      <c r="AC68" s="26" t="s">
        <v>10794</v>
      </c>
      <c r="AD68" s="71" t="n">
        <v>0.3</v>
      </c>
      <c r="AE68" s="26"/>
      <c r="AF68" s="26" t="s">
        <v>10812</v>
      </c>
      <c r="AG68" s="33" t="s">
        <v>11417</v>
      </c>
      <c r="AH68" s="26" t="s">
        <v>10796</v>
      </c>
      <c r="AI68" s="26" t="s">
        <v>11332</v>
      </c>
      <c r="AJ68" s="26" t="s">
        <v>10798</v>
      </c>
      <c r="AK68" s="34" t="s">
        <v>10931</v>
      </c>
      <c r="AL68" s="26" t="s">
        <v>10800</v>
      </c>
      <c r="AM68" s="35"/>
      <c r="AN68" s="36" t="s">
        <v>11300</v>
      </c>
      <c r="AO68" s="36" t="s">
        <v>10756</v>
      </c>
      <c r="AP68" s="36" t="s">
        <v>11418</v>
      </c>
      <c r="AQ68" s="26" t="s">
        <v>10812</v>
      </c>
      <c r="AR68" s="37" t="s">
        <v>10902</v>
      </c>
      <c r="AS68" s="26" t="s">
        <v>10838</v>
      </c>
    </row>
    <row r="69" customFormat="false" ht="13.8" hidden="false" customHeight="false" outlineLevel="0" collapsed="false">
      <c r="A69" s="50" t="s">
        <v>10780</v>
      </c>
      <c r="B69" s="36" t="s">
        <v>10922</v>
      </c>
      <c r="C69" s="51" t="n">
        <v>45292</v>
      </c>
      <c r="D69" s="28"/>
      <c r="E69" s="28" t="b">
        <f aca="false">FALSE()</f>
        <v>0</v>
      </c>
      <c r="F69" s="28" t="b">
        <f aca="false">FALSE()</f>
        <v>0</v>
      </c>
      <c r="G69" s="28" t="b">
        <f aca="false">FALSE()</f>
        <v>0</v>
      </c>
      <c r="H69" s="28" t="b">
        <f aca="false">FALSE()</f>
        <v>0</v>
      </c>
      <c r="I69" s="28" t="b">
        <f aca="false">FALSE()</f>
        <v>0</v>
      </c>
      <c r="J69" s="28" t="b">
        <f aca="false">FALSE()</f>
        <v>0</v>
      </c>
      <c r="K69" s="28" t="b">
        <f aca="false">FALSE()</f>
        <v>0</v>
      </c>
      <c r="L69" s="28" t="b">
        <f aca="false">FALSE()</f>
        <v>0</v>
      </c>
      <c r="M69" s="28" t="b">
        <f aca="false">FALSE()</f>
        <v>0</v>
      </c>
      <c r="N69" s="36" t="s">
        <v>11419</v>
      </c>
      <c r="O69" s="52" t="s">
        <v>11419</v>
      </c>
      <c r="P69" s="31" t="n">
        <v>9492240512</v>
      </c>
      <c r="Q69" s="32"/>
      <c r="R69" s="32"/>
      <c r="S69" s="32"/>
      <c r="T69" s="36" t="s">
        <v>11420</v>
      </c>
      <c r="U69" s="36" t="s">
        <v>11421</v>
      </c>
      <c r="V69" s="36" t="s">
        <v>11422</v>
      </c>
      <c r="W69" s="63" t="s">
        <v>11423</v>
      </c>
      <c r="X69" s="36" t="s">
        <v>10789</v>
      </c>
      <c r="Y69" s="36" t="s">
        <v>11065</v>
      </c>
      <c r="Z69" s="36" t="s">
        <v>11340</v>
      </c>
      <c r="AA69" s="36" t="s">
        <v>10826</v>
      </c>
      <c r="AB69" s="36" t="s">
        <v>10793</v>
      </c>
      <c r="AC69" s="36" t="s">
        <v>10794</v>
      </c>
      <c r="AD69" s="54" t="n">
        <v>0.3</v>
      </c>
      <c r="AE69" s="36"/>
      <c r="AF69" s="36" t="s">
        <v>10794</v>
      </c>
      <c r="AG69" s="36" t="s">
        <v>3831</v>
      </c>
      <c r="AH69" s="36" t="s">
        <v>10796</v>
      </c>
      <c r="AI69" s="36" t="s">
        <v>11332</v>
      </c>
      <c r="AJ69" s="36" t="s">
        <v>10798</v>
      </c>
      <c r="AK69" s="34" t="s">
        <v>11424</v>
      </c>
      <c r="AL69" s="36" t="s">
        <v>10800</v>
      </c>
      <c r="AM69" s="35"/>
      <c r="AN69" s="36" t="s">
        <v>11425</v>
      </c>
      <c r="AO69" s="36" t="s">
        <v>10802</v>
      </c>
      <c r="AP69" s="52" t="s">
        <v>10816</v>
      </c>
      <c r="AQ69" s="36" t="s">
        <v>10812</v>
      </c>
      <c r="AR69" s="37" t="s">
        <v>10817</v>
      </c>
      <c r="AS69" s="36" t="s">
        <v>10838</v>
      </c>
    </row>
    <row r="70" customFormat="false" ht="13.8" hidden="false" customHeight="false" outlineLevel="0" collapsed="false">
      <c r="A70" s="25" t="s">
        <v>10780</v>
      </c>
      <c r="B70" s="26" t="s">
        <v>10933</v>
      </c>
      <c r="C70" s="48" t="n">
        <v>45292</v>
      </c>
      <c r="D70" s="49" t="n">
        <v>45714</v>
      </c>
      <c r="E70" s="28" t="b">
        <f aca="false">TRUE()</f>
        <v>1</v>
      </c>
      <c r="F70" s="28" t="b">
        <f aca="false">TRUE()</f>
        <v>1</v>
      </c>
      <c r="G70" s="28" t="b">
        <f aca="false">TRUE()</f>
        <v>1</v>
      </c>
      <c r="H70" s="28" t="b">
        <f aca="false">TRUE()</f>
        <v>1</v>
      </c>
      <c r="I70" s="28" t="b">
        <f aca="false">TRUE()</f>
        <v>1</v>
      </c>
      <c r="J70" s="28" t="b">
        <f aca="false">TRUE()</f>
        <v>1</v>
      </c>
      <c r="K70" s="28" t="b">
        <f aca="false">FALSE()</f>
        <v>0</v>
      </c>
      <c r="L70" s="28" t="b">
        <f aca="false">FALSE()</f>
        <v>0</v>
      </c>
      <c r="M70" s="28" t="b">
        <f aca="false">FALSE()</f>
        <v>0</v>
      </c>
      <c r="N70" s="52" t="s">
        <v>11426</v>
      </c>
      <c r="O70" s="30" t="s">
        <v>11427</v>
      </c>
      <c r="P70" s="31" t="n">
        <v>9291807679</v>
      </c>
      <c r="Q70" s="74"/>
      <c r="R70" s="74"/>
      <c r="S70" s="74"/>
      <c r="T70" s="30" t="s">
        <v>11428</v>
      </c>
      <c r="U70" s="26" t="s">
        <v>11429</v>
      </c>
      <c r="V70" s="26" t="s">
        <v>11430</v>
      </c>
      <c r="W70" s="65" t="s">
        <v>11431</v>
      </c>
      <c r="X70" s="26" t="s">
        <v>10789</v>
      </c>
      <c r="Y70" s="26" t="s">
        <v>11065</v>
      </c>
      <c r="Z70" s="33" t="s">
        <v>11432</v>
      </c>
      <c r="AA70" s="26" t="s">
        <v>10792</v>
      </c>
      <c r="AB70" s="26" t="s">
        <v>10793</v>
      </c>
      <c r="AC70" s="26" t="s">
        <v>10812</v>
      </c>
      <c r="AD70" s="26" t="s">
        <v>11433</v>
      </c>
      <c r="AE70" s="26"/>
      <c r="AF70" s="26" t="s">
        <v>10794</v>
      </c>
      <c r="AG70" s="26" t="s">
        <v>11434</v>
      </c>
      <c r="AH70" s="26" t="s">
        <v>10828</v>
      </c>
      <c r="AI70" s="55" t="s">
        <v>10836</v>
      </c>
      <c r="AJ70" s="26" t="s">
        <v>10798</v>
      </c>
      <c r="AK70" s="34" t="s">
        <v>10830</v>
      </c>
      <c r="AL70" s="26" t="s">
        <v>10800</v>
      </c>
      <c r="AM70" s="35" t="s">
        <v>11435</v>
      </c>
      <c r="AN70" s="36" t="s">
        <v>11300</v>
      </c>
      <c r="AO70" s="36" t="s">
        <v>10823</v>
      </c>
      <c r="AP70" s="52" t="s">
        <v>10816</v>
      </c>
      <c r="AQ70" s="26" t="s">
        <v>10812</v>
      </c>
      <c r="AR70" s="37" t="s">
        <v>10830</v>
      </c>
      <c r="AS70" s="26" t="s">
        <v>10838</v>
      </c>
    </row>
    <row r="71" customFormat="false" ht="13.8" hidden="false" customHeight="false" outlineLevel="0" collapsed="false">
      <c r="A71" s="50" t="s">
        <v>10780</v>
      </c>
      <c r="B71" s="36" t="s">
        <v>10933</v>
      </c>
      <c r="C71" s="51" t="n">
        <v>45292</v>
      </c>
      <c r="D71" s="28"/>
      <c r="E71" s="28" t="b">
        <f aca="false">FALSE()</f>
        <v>0</v>
      </c>
      <c r="F71" s="28" t="b">
        <f aca="false">FALSE()</f>
        <v>0</v>
      </c>
      <c r="G71" s="28" t="b">
        <f aca="false">FALSE()</f>
        <v>0</v>
      </c>
      <c r="H71" s="28" t="b">
        <f aca="false">FALSE()</f>
        <v>0</v>
      </c>
      <c r="I71" s="28" t="b">
        <f aca="false">FALSE()</f>
        <v>0</v>
      </c>
      <c r="J71" s="28" t="b">
        <f aca="false">FALSE()</f>
        <v>0</v>
      </c>
      <c r="K71" s="28" t="b">
        <f aca="false">FALSE()</f>
        <v>0</v>
      </c>
      <c r="L71" s="28" t="b">
        <f aca="false">FALSE()</f>
        <v>0</v>
      </c>
      <c r="M71" s="28" t="b">
        <f aca="false">FALSE()</f>
        <v>0</v>
      </c>
      <c r="N71" s="26" t="s">
        <v>11436</v>
      </c>
      <c r="O71" s="52" t="s">
        <v>11436</v>
      </c>
      <c r="P71" s="31" t="n">
        <v>8792694085</v>
      </c>
      <c r="Q71" s="32"/>
      <c r="R71" s="32"/>
      <c r="S71" s="32"/>
      <c r="T71" s="36" t="s">
        <v>11437</v>
      </c>
      <c r="U71" s="36" t="s">
        <v>11438</v>
      </c>
      <c r="V71" s="36" t="s">
        <v>11439</v>
      </c>
      <c r="W71" s="63" t="s">
        <v>11440</v>
      </c>
      <c r="X71" s="36" t="s">
        <v>10789</v>
      </c>
      <c r="Y71" s="36" t="s">
        <v>11065</v>
      </c>
      <c r="Z71" s="53" t="s">
        <v>11441</v>
      </c>
      <c r="AA71" s="36" t="s">
        <v>10811</v>
      </c>
      <c r="AB71" s="36" t="s">
        <v>10793</v>
      </c>
      <c r="AC71" s="36" t="s">
        <v>10812</v>
      </c>
      <c r="AD71" s="54" t="n">
        <v>0.3</v>
      </c>
      <c r="AE71" s="36"/>
      <c r="AF71" s="36" t="s">
        <v>10794</v>
      </c>
      <c r="AG71" s="36" t="s">
        <v>11442</v>
      </c>
      <c r="AH71" s="36" t="s">
        <v>10796</v>
      </c>
      <c r="AI71" s="36" t="s">
        <v>11443</v>
      </c>
      <c r="AJ71" s="36" t="s">
        <v>10798</v>
      </c>
      <c r="AK71" s="34" t="s">
        <v>10817</v>
      </c>
      <c r="AL71" s="36" t="s">
        <v>10800</v>
      </c>
      <c r="AM71" s="35"/>
      <c r="AN71" s="36" t="s">
        <v>11444</v>
      </c>
      <c r="AO71" s="36" t="s">
        <v>10802</v>
      </c>
      <c r="AP71" s="36" t="s">
        <v>10816</v>
      </c>
      <c r="AQ71" s="36" t="s">
        <v>10812</v>
      </c>
      <c r="AR71" s="37" t="s">
        <v>10830</v>
      </c>
      <c r="AS71" s="36" t="s">
        <v>10838</v>
      </c>
    </row>
    <row r="72" customFormat="false" ht="13.8" hidden="false" customHeight="false" outlineLevel="0" collapsed="false">
      <c r="A72" s="25" t="s">
        <v>10780</v>
      </c>
      <c r="B72" s="26" t="s">
        <v>10922</v>
      </c>
      <c r="C72" s="26" t="n">
        <v>2023</v>
      </c>
      <c r="D72" s="28"/>
      <c r="E72" s="28" t="b">
        <f aca="false">FALSE()</f>
        <v>0</v>
      </c>
      <c r="F72" s="28" t="b">
        <f aca="false">FALSE()</f>
        <v>0</v>
      </c>
      <c r="G72" s="28" t="b">
        <f aca="false">FALSE()</f>
        <v>0</v>
      </c>
      <c r="H72" s="28" t="b">
        <f aca="false">FALSE()</f>
        <v>0</v>
      </c>
      <c r="I72" s="28" t="b">
        <f aca="false">FALSE()</f>
        <v>0</v>
      </c>
      <c r="J72" s="28" t="b">
        <f aca="false">FALSE()</f>
        <v>0</v>
      </c>
      <c r="K72" s="28" t="b">
        <f aca="false">FALSE()</f>
        <v>0</v>
      </c>
      <c r="L72" s="28" t="b">
        <f aca="false">FALSE()</f>
        <v>0</v>
      </c>
      <c r="M72" s="28" t="b">
        <f aca="false">FALSE()</f>
        <v>0</v>
      </c>
      <c r="N72" s="36" t="s">
        <v>11445</v>
      </c>
      <c r="O72" s="30" t="s">
        <v>11446</v>
      </c>
      <c r="P72" s="31" t="s">
        <v>11447</v>
      </c>
      <c r="Q72" s="32" t="n">
        <v>2</v>
      </c>
      <c r="R72" s="32"/>
      <c r="S72" s="32"/>
      <c r="T72" s="26" t="s">
        <v>11448</v>
      </c>
      <c r="U72" s="26" t="s">
        <v>11449</v>
      </c>
      <c r="V72" s="26" t="s">
        <v>11450</v>
      </c>
      <c r="W72" s="65" t="s">
        <v>11451</v>
      </c>
      <c r="X72" s="26" t="s">
        <v>10789</v>
      </c>
      <c r="Y72" s="26" t="s">
        <v>11065</v>
      </c>
      <c r="Z72" s="26"/>
      <c r="AA72" s="26" t="s">
        <v>10792</v>
      </c>
      <c r="AB72" s="26"/>
      <c r="AC72" s="26" t="s">
        <v>10812</v>
      </c>
      <c r="AD72" s="26" t="s">
        <v>11452</v>
      </c>
      <c r="AE72" s="26"/>
      <c r="AF72" s="26" t="s">
        <v>10794</v>
      </c>
      <c r="AG72" s="26" t="s">
        <v>3831</v>
      </c>
      <c r="AH72" s="26" t="s">
        <v>10796</v>
      </c>
      <c r="AI72" s="26" t="s">
        <v>11332</v>
      </c>
      <c r="AJ72" s="26" t="s">
        <v>10798</v>
      </c>
      <c r="AK72" s="34" t="s">
        <v>10931</v>
      </c>
      <c r="AL72" s="26" t="s">
        <v>10912</v>
      </c>
      <c r="AM72" s="35"/>
      <c r="AN72" s="36" t="s">
        <v>11300</v>
      </c>
      <c r="AO72" s="36" t="s">
        <v>10802</v>
      </c>
      <c r="AP72" s="36" t="s">
        <v>10816</v>
      </c>
      <c r="AQ72" s="26" t="s">
        <v>10794</v>
      </c>
      <c r="AR72" s="37"/>
      <c r="AS72" s="26"/>
    </row>
    <row r="73" customFormat="false" ht="13.8" hidden="false" customHeight="false" outlineLevel="0" collapsed="false">
      <c r="A73" s="50" t="s">
        <v>10780</v>
      </c>
      <c r="B73" s="36" t="s">
        <v>11408</v>
      </c>
      <c r="C73" s="51" t="n">
        <v>45292</v>
      </c>
      <c r="D73" s="28"/>
      <c r="E73" s="28" t="b">
        <f aca="false">FALSE()</f>
        <v>0</v>
      </c>
      <c r="F73" s="28" t="b">
        <f aca="false">FALSE()</f>
        <v>0</v>
      </c>
      <c r="G73" s="28" t="b">
        <f aca="false">FALSE()</f>
        <v>0</v>
      </c>
      <c r="H73" s="28" t="b">
        <f aca="false">FALSE()</f>
        <v>0</v>
      </c>
      <c r="I73" s="28" t="b">
        <f aca="false">FALSE()</f>
        <v>0</v>
      </c>
      <c r="J73" s="28" t="b">
        <f aca="false">FALSE()</f>
        <v>0</v>
      </c>
      <c r="K73" s="28" t="b">
        <f aca="false">FALSE()</f>
        <v>0</v>
      </c>
      <c r="L73" s="28" t="b">
        <f aca="false">FALSE()</f>
        <v>0</v>
      </c>
      <c r="M73" s="28" t="b">
        <f aca="false">FALSE()</f>
        <v>0</v>
      </c>
      <c r="N73" s="26" t="s">
        <v>11453</v>
      </c>
      <c r="O73" s="52" t="s">
        <v>11454</v>
      </c>
      <c r="P73" s="31" t="n">
        <v>8990108768</v>
      </c>
      <c r="Q73" s="32"/>
      <c r="R73" s="32"/>
      <c r="S73" s="32"/>
      <c r="T73" s="36" t="s">
        <v>11455</v>
      </c>
      <c r="U73" s="36" t="s">
        <v>11456</v>
      </c>
      <c r="V73" s="36" t="s">
        <v>11457</v>
      </c>
      <c r="W73" s="76" t="s">
        <v>11458</v>
      </c>
      <c r="X73" s="36" t="s">
        <v>10789</v>
      </c>
      <c r="Y73" s="36" t="s">
        <v>11065</v>
      </c>
      <c r="Z73" s="53" t="s">
        <v>11459</v>
      </c>
      <c r="AA73" s="36" t="s">
        <v>10811</v>
      </c>
      <c r="AB73" s="36" t="s">
        <v>10793</v>
      </c>
      <c r="AC73" s="36" t="s">
        <v>10812</v>
      </c>
      <c r="AD73" s="36" t="s">
        <v>11460</v>
      </c>
      <c r="AE73" s="36"/>
      <c r="AF73" s="36" t="s">
        <v>10794</v>
      </c>
      <c r="AG73" s="36" t="s">
        <v>3831</v>
      </c>
      <c r="AH73" s="36" t="s">
        <v>10796</v>
      </c>
      <c r="AI73" s="36" t="s">
        <v>11332</v>
      </c>
      <c r="AJ73" s="36" t="s">
        <v>10798</v>
      </c>
      <c r="AK73" s="34" t="s">
        <v>10931</v>
      </c>
      <c r="AL73" s="36" t="s">
        <v>10912</v>
      </c>
      <c r="AM73" s="35"/>
      <c r="AN73" s="36" t="s">
        <v>11461</v>
      </c>
      <c r="AO73" s="36" t="s">
        <v>10802</v>
      </c>
      <c r="AP73" s="36" t="s">
        <v>10816</v>
      </c>
      <c r="AQ73" s="36" t="s">
        <v>10794</v>
      </c>
      <c r="AR73" s="37"/>
      <c r="AS73" s="36"/>
    </row>
    <row r="74" customFormat="false" ht="13.8" hidden="false" customHeight="false" outlineLevel="0" collapsed="false">
      <c r="A74" s="25" t="s">
        <v>10780</v>
      </c>
      <c r="B74" s="26" t="s">
        <v>11408</v>
      </c>
      <c r="C74" s="48" t="n">
        <v>45292</v>
      </c>
      <c r="D74" s="28"/>
      <c r="E74" s="28" t="b">
        <f aca="false">FALSE()</f>
        <v>0</v>
      </c>
      <c r="F74" s="28" t="b">
        <f aca="false">FALSE()</f>
        <v>0</v>
      </c>
      <c r="G74" s="28" t="b">
        <f aca="false">FALSE()</f>
        <v>0</v>
      </c>
      <c r="H74" s="28" t="b">
        <f aca="false">FALSE()</f>
        <v>0</v>
      </c>
      <c r="I74" s="28" t="b">
        <f aca="false">FALSE()</f>
        <v>0</v>
      </c>
      <c r="J74" s="28" t="b">
        <f aca="false">FALSE()</f>
        <v>0</v>
      </c>
      <c r="K74" s="28" t="b">
        <f aca="false">FALSE()</f>
        <v>0</v>
      </c>
      <c r="L74" s="28" t="b">
        <f aca="false">FALSE()</f>
        <v>0</v>
      </c>
      <c r="M74" s="28" t="b">
        <f aca="false">FALSE()</f>
        <v>0</v>
      </c>
      <c r="N74" s="36" t="s">
        <v>11462</v>
      </c>
      <c r="O74" s="30" t="s">
        <v>11463</v>
      </c>
      <c r="P74" s="31" t="n">
        <v>5342643382</v>
      </c>
      <c r="Q74" s="32"/>
      <c r="R74" s="32"/>
      <c r="S74" s="32"/>
      <c r="T74" s="26" t="s">
        <v>11464</v>
      </c>
      <c r="U74" s="26" t="s">
        <v>11465</v>
      </c>
      <c r="V74" s="26" t="s">
        <v>11466</v>
      </c>
      <c r="W74" s="65" t="s">
        <v>11467</v>
      </c>
      <c r="X74" s="26" t="s">
        <v>10789</v>
      </c>
      <c r="Y74" s="26" t="s">
        <v>11065</v>
      </c>
      <c r="Z74" s="33" t="s">
        <v>11468</v>
      </c>
      <c r="AA74" s="26" t="s">
        <v>10792</v>
      </c>
      <c r="AB74" s="26" t="s">
        <v>10793</v>
      </c>
      <c r="AC74" s="26" t="s">
        <v>10794</v>
      </c>
      <c r="AD74" s="71" t="n">
        <v>0.25</v>
      </c>
      <c r="AE74" s="26"/>
      <c r="AF74" s="26" t="s">
        <v>10794</v>
      </c>
      <c r="AG74" s="26" t="s">
        <v>3831</v>
      </c>
      <c r="AH74" s="26" t="s">
        <v>10828</v>
      </c>
      <c r="AI74" s="26" t="s">
        <v>11376</v>
      </c>
      <c r="AJ74" s="26" t="s">
        <v>10798</v>
      </c>
      <c r="AK74" s="34" t="s">
        <v>10931</v>
      </c>
      <c r="AL74" s="26" t="s">
        <v>10800</v>
      </c>
      <c r="AM74" s="35"/>
      <c r="AN74" s="36" t="s">
        <v>11300</v>
      </c>
      <c r="AO74" s="36" t="s">
        <v>10802</v>
      </c>
      <c r="AP74" s="36" t="s">
        <v>10816</v>
      </c>
      <c r="AQ74" s="26" t="s">
        <v>10812</v>
      </c>
      <c r="AR74" s="37" t="s">
        <v>10817</v>
      </c>
      <c r="AS74" s="26" t="s">
        <v>10838</v>
      </c>
    </row>
    <row r="75" customFormat="false" ht="13.8" hidden="false" customHeight="false" outlineLevel="0" collapsed="false">
      <c r="A75" s="50" t="s">
        <v>10780</v>
      </c>
      <c r="B75" s="36" t="s">
        <v>11408</v>
      </c>
      <c r="C75" s="51" t="n">
        <v>45292</v>
      </c>
      <c r="D75" s="28"/>
      <c r="E75" s="28" t="b">
        <f aca="false">FALSE()</f>
        <v>0</v>
      </c>
      <c r="F75" s="28" t="b">
        <f aca="false">FALSE()</f>
        <v>0</v>
      </c>
      <c r="G75" s="28" t="b">
        <f aca="false">FALSE()</f>
        <v>0</v>
      </c>
      <c r="H75" s="28" t="b">
        <f aca="false">FALSE()</f>
        <v>0</v>
      </c>
      <c r="I75" s="28" t="b">
        <f aca="false">FALSE()</f>
        <v>0</v>
      </c>
      <c r="J75" s="28" t="b">
        <f aca="false">FALSE()</f>
        <v>0</v>
      </c>
      <c r="K75" s="28" t="b">
        <f aca="false">FALSE()</f>
        <v>0</v>
      </c>
      <c r="L75" s="28" t="b">
        <f aca="false">FALSE()</f>
        <v>0</v>
      </c>
      <c r="M75" s="28" t="b">
        <f aca="false">FALSE()</f>
        <v>0</v>
      </c>
      <c r="N75" s="26" t="s">
        <v>11469</v>
      </c>
      <c r="O75" s="52" t="s">
        <v>11469</v>
      </c>
      <c r="P75" s="31" t="n">
        <v>5272913160</v>
      </c>
      <c r="Q75" s="32"/>
      <c r="R75" s="32"/>
      <c r="S75" s="32"/>
      <c r="T75" s="36" t="s">
        <v>11470</v>
      </c>
      <c r="U75" s="36" t="s">
        <v>11471</v>
      </c>
      <c r="V75" s="36" t="s">
        <v>11472</v>
      </c>
      <c r="W75" s="63" t="s">
        <v>11473</v>
      </c>
      <c r="X75" s="36" t="s">
        <v>10789</v>
      </c>
      <c r="Y75" s="36" t="s">
        <v>11065</v>
      </c>
      <c r="Z75" s="53" t="s">
        <v>11474</v>
      </c>
      <c r="AA75" s="36" t="s">
        <v>10826</v>
      </c>
      <c r="AB75" s="36" t="s">
        <v>10793</v>
      </c>
      <c r="AC75" s="36" t="s">
        <v>10812</v>
      </c>
      <c r="AD75" s="54" t="n">
        <v>0.15</v>
      </c>
      <c r="AE75" s="36"/>
      <c r="AF75" s="36" t="s">
        <v>10794</v>
      </c>
      <c r="AG75" s="36" t="s">
        <v>3831</v>
      </c>
      <c r="AH75" s="36" t="s">
        <v>10796</v>
      </c>
      <c r="AI75" s="36" t="s">
        <v>11332</v>
      </c>
      <c r="AJ75" s="36" t="s">
        <v>10798</v>
      </c>
      <c r="AK75" s="34" t="s">
        <v>10931</v>
      </c>
      <c r="AL75" s="36" t="s">
        <v>10800</v>
      </c>
      <c r="AM75" s="35"/>
      <c r="AN75" s="36" t="s">
        <v>11475</v>
      </c>
      <c r="AO75" s="36" t="s">
        <v>10802</v>
      </c>
      <c r="AP75" s="36" t="s">
        <v>10816</v>
      </c>
      <c r="AQ75" s="36" t="s">
        <v>10794</v>
      </c>
      <c r="AR75" s="37"/>
      <c r="AS75" s="36"/>
    </row>
    <row r="76" customFormat="false" ht="33.95" hidden="false" customHeight="false" outlineLevel="0" collapsed="false">
      <c r="A76" s="25" t="s">
        <v>10780</v>
      </c>
      <c r="B76" s="26" t="s">
        <v>11408</v>
      </c>
      <c r="C76" s="48" t="n">
        <v>45292</v>
      </c>
      <c r="D76" s="28"/>
      <c r="E76" s="28" t="b">
        <f aca="false">TRUE()</f>
        <v>1</v>
      </c>
      <c r="F76" s="28" t="b">
        <f aca="false">TRUE()</f>
        <v>1</v>
      </c>
      <c r="G76" s="28" t="b">
        <f aca="false">TRUE()</f>
        <v>1</v>
      </c>
      <c r="H76" s="28" t="b">
        <f aca="false">TRUE()</f>
        <v>1</v>
      </c>
      <c r="I76" s="28" t="b">
        <f aca="false">TRUE()</f>
        <v>1</v>
      </c>
      <c r="J76" s="28" t="b">
        <f aca="false">TRUE()</f>
        <v>1</v>
      </c>
      <c r="K76" s="28" t="b">
        <f aca="false">TRUE()</f>
        <v>1</v>
      </c>
      <c r="L76" s="28" t="b">
        <f aca="false">TRUE()</f>
        <v>1</v>
      </c>
      <c r="M76" s="28" t="b">
        <f aca="false">FALSE()</f>
        <v>0</v>
      </c>
      <c r="N76" s="52" t="s">
        <v>11476</v>
      </c>
      <c r="O76" s="77" t="s">
        <v>11477</v>
      </c>
      <c r="P76" s="31" t="n">
        <v>6342824486</v>
      </c>
      <c r="Q76" s="32"/>
      <c r="R76" s="32"/>
      <c r="S76" s="32"/>
      <c r="T76" s="26" t="s">
        <v>11478</v>
      </c>
      <c r="U76" s="26" t="s">
        <v>11479</v>
      </c>
      <c r="V76" s="26" t="s">
        <v>9730</v>
      </c>
      <c r="W76" s="65" t="s">
        <v>11480</v>
      </c>
      <c r="X76" s="26" t="s">
        <v>10789</v>
      </c>
      <c r="Y76" s="26" t="s">
        <v>11065</v>
      </c>
      <c r="Z76" s="33" t="s">
        <v>11481</v>
      </c>
      <c r="AA76" s="26" t="s">
        <v>10826</v>
      </c>
      <c r="AB76" s="26" t="s">
        <v>10793</v>
      </c>
      <c r="AC76" s="26" t="s">
        <v>10812</v>
      </c>
      <c r="AD76" s="26"/>
      <c r="AE76" s="26"/>
      <c r="AF76" s="26" t="s">
        <v>10794</v>
      </c>
      <c r="AG76" s="26" t="s">
        <v>3831</v>
      </c>
      <c r="AH76" s="26" t="s">
        <v>10828</v>
      </c>
      <c r="AI76" s="26" t="s">
        <v>11240</v>
      </c>
      <c r="AJ76" s="26" t="s">
        <v>10798</v>
      </c>
      <c r="AK76" s="34" t="s">
        <v>10830</v>
      </c>
      <c r="AL76" s="26" t="s">
        <v>10815</v>
      </c>
      <c r="AM76" s="35" t="s">
        <v>11482</v>
      </c>
      <c r="AN76" s="36" t="s">
        <v>11483</v>
      </c>
      <c r="AO76" s="36" t="s">
        <v>10802</v>
      </c>
      <c r="AP76" s="36" t="s">
        <v>10816</v>
      </c>
      <c r="AQ76" s="26" t="s">
        <v>10812</v>
      </c>
      <c r="AR76" s="37" t="s">
        <v>11484</v>
      </c>
      <c r="AS76" s="26" t="s">
        <v>10838</v>
      </c>
    </row>
    <row r="77" customFormat="false" ht="13.8" hidden="false" customHeight="false" outlineLevel="0" collapsed="false">
      <c r="A77" s="50" t="s">
        <v>10780</v>
      </c>
      <c r="B77" s="36" t="s">
        <v>11408</v>
      </c>
      <c r="C77" s="51" t="n">
        <v>45292</v>
      </c>
      <c r="D77" s="28"/>
      <c r="E77" s="28" t="b">
        <f aca="false">FALSE()</f>
        <v>0</v>
      </c>
      <c r="F77" s="28" t="b">
        <f aca="false">FALSE()</f>
        <v>0</v>
      </c>
      <c r="G77" s="28" t="b">
        <f aca="false">FALSE()</f>
        <v>0</v>
      </c>
      <c r="H77" s="28" t="b">
        <f aca="false">FALSE()</f>
        <v>0</v>
      </c>
      <c r="I77" s="28" t="b">
        <f aca="false">FALSE()</f>
        <v>0</v>
      </c>
      <c r="J77" s="28" t="b">
        <f aca="false">FALSE()</f>
        <v>0</v>
      </c>
      <c r="K77" s="28" t="b">
        <f aca="false">FALSE()</f>
        <v>0</v>
      </c>
      <c r="L77" s="28" t="b">
        <f aca="false">FALSE()</f>
        <v>0</v>
      </c>
      <c r="M77" s="28" t="b">
        <f aca="false">FALSE()</f>
        <v>0</v>
      </c>
      <c r="N77" s="26" t="s">
        <v>11485</v>
      </c>
      <c r="O77" s="52" t="s">
        <v>11486</v>
      </c>
      <c r="P77" s="31" t="n">
        <v>7372111998</v>
      </c>
      <c r="Q77" s="32"/>
      <c r="R77" s="32"/>
      <c r="S77" s="32"/>
      <c r="T77" s="36" t="s">
        <v>11487</v>
      </c>
      <c r="U77" s="36" t="s">
        <v>11488</v>
      </c>
      <c r="V77" s="36" t="s">
        <v>11489</v>
      </c>
      <c r="W77" s="63" t="s">
        <v>11490</v>
      </c>
      <c r="X77" s="36" t="s">
        <v>10789</v>
      </c>
      <c r="Y77" s="36" t="s">
        <v>11491</v>
      </c>
      <c r="Z77" s="53" t="s">
        <v>11492</v>
      </c>
      <c r="AA77" s="36" t="s">
        <v>10826</v>
      </c>
      <c r="AB77" s="36" t="s">
        <v>10793</v>
      </c>
      <c r="AC77" s="36" t="s">
        <v>10794</v>
      </c>
      <c r="AD77" s="36" t="s">
        <v>11493</v>
      </c>
      <c r="AE77" s="36"/>
      <c r="AF77" s="36" t="s">
        <v>10794</v>
      </c>
      <c r="AG77" s="36" t="s">
        <v>3831</v>
      </c>
      <c r="AH77" s="36" t="s">
        <v>10796</v>
      </c>
      <c r="AI77" s="36" t="s">
        <v>11332</v>
      </c>
      <c r="AJ77" s="36" t="s">
        <v>10798</v>
      </c>
      <c r="AK77" s="34" t="s">
        <v>10931</v>
      </c>
      <c r="AL77" s="36" t="s">
        <v>10800</v>
      </c>
      <c r="AM77" s="35"/>
      <c r="AN77" s="36" t="s">
        <v>11300</v>
      </c>
      <c r="AO77" s="36" t="s">
        <v>10802</v>
      </c>
      <c r="AP77" s="36" t="s">
        <v>10816</v>
      </c>
      <c r="AQ77" s="36" t="s">
        <v>10812</v>
      </c>
      <c r="AR77" s="37" t="s">
        <v>10817</v>
      </c>
      <c r="AS77" s="36" t="s">
        <v>10838</v>
      </c>
    </row>
    <row r="78" customFormat="false" ht="13.8" hidden="false" customHeight="false" outlineLevel="0" collapsed="false">
      <c r="A78" s="25"/>
      <c r="B78" s="26"/>
      <c r="C78" s="48"/>
      <c r="D78" s="28"/>
      <c r="E78" s="28" t="b">
        <f aca="false">FALSE()</f>
        <v>0</v>
      </c>
      <c r="F78" s="28" t="b">
        <f aca="false">FALSE()</f>
        <v>0</v>
      </c>
      <c r="G78" s="28" t="b">
        <f aca="false">FALSE()</f>
        <v>0</v>
      </c>
      <c r="H78" s="28" t="b">
        <f aca="false">FALSE()</f>
        <v>0</v>
      </c>
      <c r="I78" s="28" t="b">
        <f aca="false">FALSE()</f>
        <v>0</v>
      </c>
      <c r="J78" s="28" t="b">
        <f aca="false">FALSE()</f>
        <v>0</v>
      </c>
      <c r="K78" s="28" t="b">
        <f aca="false">FALSE()</f>
        <v>0</v>
      </c>
      <c r="L78" s="28" t="b">
        <f aca="false">FALSE()</f>
        <v>0</v>
      </c>
      <c r="M78" s="28" t="b">
        <f aca="false">FALSE()</f>
        <v>0</v>
      </c>
      <c r="N78" s="36"/>
      <c r="O78" s="30"/>
      <c r="P78" s="31"/>
      <c r="Q78" s="32"/>
      <c r="R78" s="32"/>
      <c r="S78" s="32"/>
      <c r="T78" s="26"/>
      <c r="U78" s="26"/>
      <c r="V78" s="26"/>
      <c r="W78" s="30"/>
      <c r="X78" s="26"/>
      <c r="Y78" s="26"/>
      <c r="Z78" s="26"/>
      <c r="AA78" s="26"/>
      <c r="AB78" s="26"/>
      <c r="AC78" s="26"/>
      <c r="AD78" s="26"/>
      <c r="AE78" s="71"/>
      <c r="AF78" s="26"/>
      <c r="AG78" s="26"/>
      <c r="AH78" s="26"/>
      <c r="AI78" s="26"/>
      <c r="AJ78" s="26"/>
      <c r="AK78" s="34"/>
      <c r="AL78" s="26"/>
      <c r="AM78" s="35"/>
      <c r="AN78" s="36"/>
      <c r="AO78" s="36"/>
      <c r="AP78" s="36"/>
      <c r="AQ78" s="26"/>
      <c r="AR78" s="37"/>
      <c r="AS78" s="26"/>
    </row>
    <row r="79" customFormat="false" ht="13.8" hidden="false" customHeight="false" outlineLevel="0" collapsed="false">
      <c r="A79" s="50" t="s">
        <v>10780</v>
      </c>
      <c r="B79" s="36" t="s">
        <v>11408</v>
      </c>
      <c r="C79" s="51" t="n">
        <v>45292</v>
      </c>
      <c r="D79" s="28"/>
      <c r="E79" s="28" t="b">
        <f aca="false">FALSE()</f>
        <v>0</v>
      </c>
      <c r="F79" s="28" t="b">
        <f aca="false">FALSE()</f>
        <v>0</v>
      </c>
      <c r="G79" s="28" t="b">
        <f aca="false">FALSE()</f>
        <v>0</v>
      </c>
      <c r="H79" s="28" t="b">
        <f aca="false">FALSE()</f>
        <v>0</v>
      </c>
      <c r="I79" s="28" t="b">
        <f aca="false">FALSE()</f>
        <v>0</v>
      </c>
      <c r="J79" s="28" t="b">
        <f aca="false">FALSE()</f>
        <v>0</v>
      </c>
      <c r="K79" s="28" t="b">
        <f aca="false">FALSE()</f>
        <v>0</v>
      </c>
      <c r="L79" s="28" t="b">
        <f aca="false">FALSE()</f>
        <v>0</v>
      </c>
      <c r="M79" s="28" t="b">
        <f aca="false">FALSE()</f>
        <v>0</v>
      </c>
      <c r="N79" s="36" t="s">
        <v>11494</v>
      </c>
      <c r="O79" s="52" t="s">
        <v>11494</v>
      </c>
      <c r="P79" s="31" t="n">
        <v>8262194280</v>
      </c>
      <c r="Q79" s="32"/>
      <c r="R79" s="32"/>
      <c r="S79" s="32"/>
      <c r="T79" s="36" t="s">
        <v>11495</v>
      </c>
      <c r="U79" s="36" t="s">
        <v>11496</v>
      </c>
      <c r="V79" s="36" t="s">
        <v>131</v>
      </c>
      <c r="W79" s="63" t="s">
        <v>135</v>
      </c>
      <c r="X79" s="36" t="s">
        <v>10789</v>
      </c>
      <c r="Y79" s="36" t="s">
        <v>11491</v>
      </c>
      <c r="Z79" s="53" t="s">
        <v>11497</v>
      </c>
      <c r="AA79" s="36" t="s">
        <v>10792</v>
      </c>
      <c r="AB79" s="36" t="s">
        <v>10793</v>
      </c>
      <c r="AC79" s="36" t="s">
        <v>10812</v>
      </c>
      <c r="AD79" s="36" t="s">
        <v>11498</v>
      </c>
      <c r="AE79" s="54" t="n">
        <v>0.01</v>
      </c>
      <c r="AF79" s="36" t="s">
        <v>10794</v>
      </c>
      <c r="AG79" s="36" t="s">
        <v>11499</v>
      </c>
      <c r="AH79" s="36" t="s">
        <v>10796</v>
      </c>
      <c r="AI79" s="36" t="s">
        <v>11500</v>
      </c>
      <c r="AJ79" s="36" t="s">
        <v>10798</v>
      </c>
      <c r="AK79" s="34" t="s">
        <v>10817</v>
      </c>
      <c r="AL79" s="36" t="s">
        <v>10912</v>
      </c>
      <c r="AM79" s="35"/>
      <c r="AN79" s="36" t="s">
        <v>11501</v>
      </c>
      <c r="AO79" s="36" t="s">
        <v>10802</v>
      </c>
      <c r="AP79" s="36" t="s">
        <v>10816</v>
      </c>
      <c r="AQ79" s="36" t="s">
        <v>10812</v>
      </c>
      <c r="AR79" s="37" t="s">
        <v>10817</v>
      </c>
      <c r="AS79" s="36" t="s">
        <v>10838</v>
      </c>
    </row>
    <row r="80" customFormat="false" ht="13.8" hidden="false" customHeight="false" outlineLevel="0" collapsed="false">
      <c r="A80" s="25" t="s">
        <v>10780</v>
      </c>
      <c r="B80" s="26" t="s">
        <v>11408</v>
      </c>
      <c r="C80" s="48" t="n">
        <v>45292</v>
      </c>
      <c r="D80" s="28"/>
      <c r="E80" s="28" t="b">
        <f aca="false">FALSE()</f>
        <v>0</v>
      </c>
      <c r="F80" s="28" t="b">
        <f aca="false">FALSE()</f>
        <v>0</v>
      </c>
      <c r="G80" s="28" t="b">
        <f aca="false">FALSE()</f>
        <v>0</v>
      </c>
      <c r="H80" s="28" t="b">
        <f aca="false">FALSE()</f>
        <v>0</v>
      </c>
      <c r="I80" s="28" t="b">
        <f aca="false">FALSE()</f>
        <v>0</v>
      </c>
      <c r="J80" s="28" t="b">
        <f aca="false">FALSE()</f>
        <v>0</v>
      </c>
      <c r="K80" s="28" t="b">
        <f aca="false">FALSE()</f>
        <v>0</v>
      </c>
      <c r="L80" s="28" t="b">
        <f aca="false">FALSE()</f>
        <v>0</v>
      </c>
      <c r="M80" s="28" t="b">
        <f aca="false">FALSE()</f>
        <v>0</v>
      </c>
      <c r="N80" s="26" t="s">
        <v>11502</v>
      </c>
      <c r="O80" s="30" t="s">
        <v>11502</v>
      </c>
      <c r="P80" s="31" t="s">
        <v>11503</v>
      </c>
      <c r="Q80" s="32"/>
      <c r="R80" s="32"/>
      <c r="S80" s="32"/>
      <c r="T80" s="26" t="s">
        <v>11504</v>
      </c>
      <c r="U80" s="26" t="s">
        <v>11505</v>
      </c>
      <c r="V80" s="26" t="s">
        <v>11506</v>
      </c>
      <c r="W80" s="65" t="s">
        <v>11507</v>
      </c>
      <c r="X80" s="26" t="s">
        <v>10789</v>
      </c>
      <c r="Y80" s="26" t="s">
        <v>11491</v>
      </c>
      <c r="Z80" s="26"/>
      <c r="AA80" s="26" t="s">
        <v>10811</v>
      </c>
      <c r="AB80" s="26" t="s">
        <v>11508</v>
      </c>
      <c r="AC80" s="26" t="s">
        <v>10812</v>
      </c>
      <c r="AD80" s="26" t="s">
        <v>11509</v>
      </c>
      <c r="AE80" s="26"/>
      <c r="AF80" s="26" t="s">
        <v>10794</v>
      </c>
      <c r="AG80" s="26" t="s">
        <v>3831</v>
      </c>
      <c r="AH80" s="26" t="s">
        <v>10796</v>
      </c>
      <c r="AI80" s="26" t="s">
        <v>11332</v>
      </c>
      <c r="AJ80" s="26" t="s">
        <v>10798</v>
      </c>
      <c r="AK80" s="34" t="s">
        <v>10931</v>
      </c>
      <c r="AL80" s="26" t="s">
        <v>10912</v>
      </c>
      <c r="AM80" s="35"/>
      <c r="AN80" s="36" t="s">
        <v>11510</v>
      </c>
      <c r="AO80" s="36" t="s">
        <v>10802</v>
      </c>
      <c r="AP80" s="36" t="s">
        <v>10816</v>
      </c>
      <c r="AQ80" s="26" t="s">
        <v>10812</v>
      </c>
      <c r="AR80" s="37" t="s">
        <v>10817</v>
      </c>
      <c r="AS80" s="26" t="s">
        <v>10838</v>
      </c>
    </row>
    <row r="81" customFormat="false" ht="13.8" hidden="false" customHeight="false" outlineLevel="0" collapsed="false">
      <c r="A81" s="50" t="s">
        <v>10780</v>
      </c>
      <c r="B81" s="36" t="s">
        <v>11408</v>
      </c>
      <c r="C81" s="51" t="n">
        <v>45292</v>
      </c>
      <c r="D81" s="28"/>
      <c r="E81" s="28" t="b">
        <f aca="false">FALSE()</f>
        <v>0</v>
      </c>
      <c r="F81" s="28" t="b">
        <f aca="false">FALSE()</f>
        <v>0</v>
      </c>
      <c r="G81" s="28" t="b">
        <f aca="false">FALSE()</f>
        <v>0</v>
      </c>
      <c r="H81" s="28" t="b">
        <f aca="false">FALSE()</f>
        <v>0</v>
      </c>
      <c r="I81" s="28" t="b">
        <f aca="false">FALSE()</f>
        <v>0</v>
      </c>
      <c r="J81" s="28" t="b">
        <f aca="false">FALSE()</f>
        <v>0</v>
      </c>
      <c r="K81" s="28" t="b">
        <f aca="false">FALSE()</f>
        <v>0</v>
      </c>
      <c r="L81" s="28" t="b">
        <f aca="false">FALSE()</f>
        <v>0</v>
      </c>
      <c r="M81" s="28" t="b">
        <f aca="false">FALSE()</f>
        <v>0</v>
      </c>
      <c r="N81" s="36" t="s">
        <v>11511</v>
      </c>
      <c r="O81" s="52" t="s">
        <v>11511</v>
      </c>
      <c r="P81" s="31" t="n">
        <v>5732901461</v>
      </c>
      <c r="Q81" s="32"/>
      <c r="R81" s="32"/>
      <c r="S81" s="32"/>
      <c r="T81" s="36" t="s">
        <v>11512</v>
      </c>
      <c r="U81" s="36" t="s">
        <v>11513</v>
      </c>
      <c r="V81" s="36" t="s">
        <v>11514</v>
      </c>
      <c r="W81" s="63" t="s">
        <v>11515</v>
      </c>
      <c r="X81" s="36" t="s">
        <v>10789</v>
      </c>
      <c r="Y81" s="36" t="s">
        <v>11516</v>
      </c>
      <c r="Z81" s="63" t="s">
        <v>11517</v>
      </c>
      <c r="AA81" s="36" t="s">
        <v>10792</v>
      </c>
      <c r="AB81" s="36" t="s">
        <v>10793</v>
      </c>
      <c r="AC81" s="36" t="s">
        <v>10812</v>
      </c>
      <c r="AD81" s="36"/>
      <c r="AE81" s="36"/>
      <c r="AF81" s="36" t="s">
        <v>10812</v>
      </c>
      <c r="AG81" s="36" t="s">
        <v>11518</v>
      </c>
      <c r="AH81" s="36" t="s">
        <v>10796</v>
      </c>
      <c r="AI81" s="36" t="s">
        <v>11519</v>
      </c>
      <c r="AJ81" s="36" t="s">
        <v>10798</v>
      </c>
      <c r="AK81" s="34" t="s">
        <v>11520</v>
      </c>
      <c r="AL81" s="36" t="s">
        <v>10912</v>
      </c>
      <c r="AM81" s="35"/>
      <c r="AN81" s="36" t="s">
        <v>11300</v>
      </c>
      <c r="AO81" s="36" t="s">
        <v>10802</v>
      </c>
      <c r="AP81" s="36" t="s">
        <v>10816</v>
      </c>
      <c r="AQ81" s="36" t="s">
        <v>10812</v>
      </c>
      <c r="AR81" s="37" t="s">
        <v>10817</v>
      </c>
      <c r="AS81" s="36" t="s">
        <v>10838</v>
      </c>
    </row>
    <row r="82" customFormat="false" ht="13.8" hidden="false" customHeight="false" outlineLevel="0" collapsed="false">
      <c r="A82" s="25" t="s">
        <v>10780</v>
      </c>
      <c r="B82" s="26" t="s">
        <v>11408</v>
      </c>
      <c r="C82" s="48" t="n">
        <v>45292</v>
      </c>
      <c r="D82" s="28"/>
      <c r="E82" s="28" t="b">
        <f aca="false">FALSE()</f>
        <v>0</v>
      </c>
      <c r="F82" s="28" t="b">
        <f aca="false">FALSE()</f>
        <v>0</v>
      </c>
      <c r="G82" s="28" t="b">
        <f aca="false">FALSE()</f>
        <v>0</v>
      </c>
      <c r="H82" s="28" t="b">
        <f aca="false">FALSE()</f>
        <v>0</v>
      </c>
      <c r="I82" s="28" t="b">
        <f aca="false">FALSE()</f>
        <v>0</v>
      </c>
      <c r="J82" s="28" t="b">
        <f aca="false">FALSE()</f>
        <v>0</v>
      </c>
      <c r="K82" s="28" t="b">
        <f aca="false">FALSE()</f>
        <v>0</v>
      </c>
      <c r="L82" s="28" t="b">
        <f aca="false">FALSE()</f>
        <v>0</v>
      </c>
      <c r="M82" s="28" t="b">
        <f aca="false">FALSE()</f>
        <v>0</v>
      </c>
      <c r="N82" s="26" t="s">
        <v>11521</v>
      </c>
      <c r="O82" s="30" t="s">
        <v>11522</v>
      </c>
      <c r="P82" s="31" t="s">
        <v>11523</v>
      </c>
      <c r="Q82" s="32"/>
      <c r="R82" s="32"/>
      <c r="S82" s="32"/>
      <c r="T82" s="26" t="s">
        <v>11524</v>
      </c>
      <c r="U82" s="26" t="s">
        <v>11525</v>
      </c>
      <c r="V82" s="26" t="s">
        <v>11526</v>
      </c>
      <c r="W82" s="65" t="s">
        <v>11527</v>
      </c>
      <c r="X82" s="26" t="s">
        <v>10789</v>
      </c>
      <c r="Y82" s="26" t="s">
        <v>11516</v>
      </c>
      <c r="Z82" s="33" t="s">
        <v>11528</v>
      </c>
      <c r="AA82" s="26" t="s">
        <v>10792</v>
      </c>
      <c r="AB82" s="26" t="s">
        <v>11529</v>
      </c>
      <c r="AC82" s="26" t="s">
        <v>10794</v>
      </c>
      <c r="AD82" s="26" t="s">
        <v>10942</v>
      </c>
      <c r="AE82" s="26"/>
      <c r="AF82" s="26" t="s">
        <v>10794</v>
      </c>
      <c r="AG82" s="26" t="s">
        <v>3831</v>
      </c>
      <c r="AH82" s="26" t="s">
        <v>10828</v>
      </c>
      <c r="AI82" s="26" t="s">
        <v>11240</v>
      </c>
      <c r="AJ82" s="26" t="s">
        <v>10798</v>
      </c>
      <c r="AK82" s="34" t="s">
        <v>10931</v>
      </c>
      <c r="AL82" s="26" t="s">
        <v>10912</v>
      </c>
      <c r="AM82" s="35"/>
      <c r="AN82" s="53" t="s">
        <v>11530</v>
      </c>
      <c r="AO82" s="36" t="s">
        <v>10802</v>
      </c>
      <c r="AP82" s="36" t="s">
        <v>10816</v>
      </c>
      <c r="AQ82" s="26" t="s">
        <v>10812</v>
      </c>
      <c r="AR82" s="37" t="s">
        <v>11531</v>
      </c>
      <c r="AS82" s="26" t="s">
        <v>10838</v>
      </c>
    </row>
    <row r="83" customFormat="false" ht="13.8" hidden="false" customHeight="false" outlineLevel="0" collapsed="false">
      <c r="A83" s="50" t="s">
        <v>10780</v>
      </c>
      <c r="B83" s="36" t="s">
        <v>11408</v>
      </c>
      <c r="C83" s="51" t="n">
        <v>45292</v>
      </c>
      <c r="D83" s="28"/>
      <c r="E83" s="28" t="b">
        <f aca="false">FALSE()</f>
        <v>0</v>
      </c>
      <c r="F83" s="28" t="b">
        <f aca="false">FALSE()</f>
        <v>0</v>
      </c>
      <c r="G83" s="28" t="b">
        <f aca="false">FALSE()</f>
        <v>0</v>
      </c>
      <c r="H83" s="28" t="b">
        <f aca="false">FALSE()</f>
        <v>0</v>
      </c>
      <c r="I83" s="28" t="b">
        <f aca="false">FALSE()</f>
        <v>0</v>
      </c>
      <c r="J83" s="28" t="b">
        <f aca="false">FALSE()</f>
        <v>0</v>
      </c>
      <c r="K83" s="28" t="b">
        <f aca="false">FALSE()</f>
        <v>0</v>
      </c>
      <c r="L83" s="28" t="b">
        <f aca="false">FALSE()</f>
        <v>0</v>
      </c>
      <c r="M83" s="28" t="b">
        <f aca="false">FALSE()</f>
        <v>0</v>
      </c>
      <c r="N83" s="36" t="s">
        <v>11532</v>
      </c>
      <c r="O83" s="52" t="s">
        <v>11532</v>
      </c>
      <c r="P83" s="31" t="n">
        <v>7252300107</v>
      </c>
      <c r="Q83" s="32"/>
      <c r="R83" s="32"/>
      <c r="S83" s="32"/>
      <c r="T83" s="36" t="s">
        <v>11533</v>
      </c>
      <c r="U83" s="36" t="s">
        <v>11534</v>
      </c>
      <c r="V83" s="36" t="s">
        <v>11535</v>
      </c>
      <c r="W83" s="63" t="s">
        <v>11536</v>
      </c>
      <c r="X83" s="36" t="s">
        <v>10789</v>
      </c>
      <c r="Y83" s="36" t="s">
        <v>11491</v>
      </c>
      <c r="Z83" s="63" t="s">
        <v>11537</v>
      </c>
      <c r="AA83" s="36" t="s">
        <v>10792</v>
      </c>
      <c r="AB83" s="36" t="s">
        <v>10793</v>
      </c>
      <c r="AC83" s="36" t="s">
        <v>10812</v>
      </c>
      <c r="AD83" s="36" t="s">
        <v>11538</v>
      </c>
      <c r="AE83" s="36"/>
      <c r="AF83" s="36" t="s">
        <v>10794</v>
      </c>
      <c r="AG83" s="36" t="s">
        <v>11539</v>
      </c>
      <c r="AH83" s="36" t="s">
        <v>10796</v>
      </c>
      <c r="AI83" s="36" t="s">
        <v>11519</v>
      </c>
      <c r="AJ83" s="36" t="s">
        <v>10798</v>
      </c>
      <c r="AK83" s="34" t="s">
        <v>10931</v>
      </c>
      <c r="AL83" s="36" t="s">
        <v>10912</v>
      </c>
      <c r="AM83" s="35"/>
      <c r="AN83" s="36" t="s">
        <v>11300</v>
      </c>
      <c r="AO83" s="36" t="s">
        <v>10756</v>
      </c>
      <c r="AP83" s="36" t="s">
        <v>10838</v>
      </c>
      <c r="AQ83" s="36" t="s">
        <v>10812</v>
      </c>
      <c r="AR83" s="37" t="s">
        <v>11540</v>
      </c>
      <c r="AS83" s="36" t="s">
        <v>10838</v>
      </c>
    </row>
    <row r="84" customFormat="false" ht="13.8" hidden="false" customHeight="false" outlineLevel="0" collapsed="false">
      <c r="A84" s="25" t="s">
        <v>10780</v>
      </c>
      <c r="B84" s="26" t="s">
        <v>11408</v>
      </c>
      <c r="C84" s="48" t="n">
        <v>45292</v>
      </c>
      <c r="D84" s="28"/>
      <c r="E84" s="28" t="b">
        <f aca="false">FALSE()</f>
        <v>0</v>
      </c>
      <c r="F84" s="28" t="b">
        <f aca="false">FALSE()</f>
        <v>0</v>
      </c>
      <c r="G84" s="28" t="b">
        <f aca="false">FALSE()</f>
        <v>0</v>
      </c>
      <c r="H84" s="28" t="b">
        <f aca="false">FALSE()</f>
        <v>0</v>
      </c>
      <c r="I84" s="28" t="b">
        <f aca="false">FALSE()</f>
        <v>0</v>
      </c>
      <c r="J84" s="28" t="b">
        <f aca="false">FALSE()</f>
        <v>0</v>
      </c>
      <c r="K84" s="28" t="b">
        <f aca="false">FALSE()</f>
        <v>0</v>
      </c>
      <c r="L84" s="28" t="b">
        <f aca="false">FALSE()</f>
        <v>0</v>
      </c>
      <c r="M84" s="28" t="b">
        <f aca="false">FALSE()</f>
        <v>0</v>
      </c>
      <c r="N84" s="30" t="s">
        <v>11541</v>
      </c>
      <c r="O84" s="30" t="s">
        <v>11541</v>
      </c>
      <c r="P84" s="31" t="n">
        <v>7792270344</v>
      </c>
      <c r="Q84" s="32"/>
      <c r="R84" s="32"/>
      <c r="S84" s="32"/>
      <c r="T84" s="26" t="s">
        <v>11542</v>
      </c>
      <c r="U84" s="26" t="s">
        <v>11543</v>
      </c>
      <c r="V84" s="26" t="s">
        <v>11544</v>
      </c>
      <c r="W84" s="65" t="s">
        <v>11545</v>
      </c>
      <c r="X84" s="26" t="s">
        <v>10789</v>
      </c>
      <c r="Y84" s="26" t="s">
        <v>11491</v>
      </c>
      <c r="Z84" s="33" t="s">
        <v>11546</v>
      </c>
      <c r="AA84" s="26" t="s">
        <v>10792</v>
      </c>
      <c r="AB84" s="26" t="s">
        <v>10793</v>
      </c>
      <c r="AC84" s="26" t="s">
        <v>10794</v>
      </c>
      <c r="AD84" s="71" t="n">
        <v>0.15</v>
      </c>
      <c r="AE84" s="26"/>
      <c r="AF84" s="26" t="s">
        <v>10794</v>
      </c>
      <c r="AG84" s="26" t="s">
        <v>3831</v>
      </c>
      <c r="AH84" s="26" t="s">
        <v>10796</v>
      </c>
      <c r="AI84" s="26" t="s">
        <v>11547</v>
      </c>
      <c r="AJ84" s="26" t="s">
        <v>10798</v>
      </c>
      <c r="AK84" s="34" t="s">
        <v>11548</v>
      </c>
      <c r="AL84" s="26" t="s">
        <v>10912</v>
      </c>
      <c r="AM84" s="35"/>
      <c r="AN84" s="36" t="s">
        <v>11549</v>
      </c>
      <c r="AO84" s="36" t="s">
        <v>10802</v>
      </c>
      <c r="AP84" s="36" t="s">
        <v>10816</v>
      </c>
      <c r="AQ84" s="26" t="s">
        <v>10812</v>
      </c>
      <c r="AR84" s="37" t="s">
        <v>11550</v>
      </c>
      <c r="AS84" s="26" t="s">
        <v>10838</v>
      </c>
    </row>
    <row r="85" customFormat="false" ht="13.8" hidden="false" customHeight="false" outlineLevel="0" collapsed="false">
      <c r="A85" s="50" t="s">
        <v>10780</v>
      </c>
      <c r="B85" s="36" t="s">
        <v>11408</v>
      </c>
      <c r="C85" s="51" t="n">
        <v>45323</v>
      </c>
      <c r="D85" s="28"/>
      <c r="E85" s="28" t="b">
        <f aca="false">FALSE()</f>
        <v>0</v>
      </c>
      <c r="F85" s="28" t="b">
        <f aca="false">FALSE()</f>
        <v>0</v>
      </c>
      <c r="G85" s="28" t="b">
        <f aca="false">FALSE()</f>
        <v>0</v>
      </c>
      <c r="H85" s="28" t="b">
        <f aca="false">FALSE()</f>
        <v>0</v>
      </c>
      <c r="I85" s="28" t="b">
        <f aca="false">FALSE()</f>
        <v>0</v>
      </c>
      <c r="J85" s="28" t="b">
        <f aca="false">FALSE()</f>
        <v>0</v>
      </c>
      <c r="K85" s="28" t="b">
        <f aca="false">TRUE()</f>
        <v>1</v>
      </c>
      <c r="L85" s="28" t="b">
        <f aca="false">TRUE()</f>
        <v>1</v>
      </c>
      <c r="M85" s="28" t="b">
        <f aca="false">FALSE()</f>
        <v>0</v>
      </c>
      <c r="N85" s="36" t="s">
        <v>11551</v>
      </c>
      <c r="O85" s="52" t="s">
        <v>11551</v>
      </c>
      <c r="P85" s="31" t="n">
        <v>7621911658</v>
      </c>
      <c r="Q85" s="32"/>
      <c r="R85" s="32"/>
      <c r="S85" s="32"/>
      <c r="T85" s="36" t="s">
        <v>11552</v>
      </c>
      <c r="U85" s="36" t="s">
        <v>11553</v>
      </c>
      <c r="V85" s="36" t="s">
        <v>11554</v>
      </c>
      <c r="W85" s="63" t="s">
        <v>11555</v>
      </c>
      <c r="X85" s="36" t="s">
        <v>10789</v>
      </c>
      <c r="Y85" s="36" t="s">
        <v>11491</v>
      </c>
      <c r="Z85" s="53" t="s">
        <v>11556</v>
      </c>
      <c r="AA85" s="36" t="s">
        <v>10826</v>
      </c>
      <c r="AB85" s="36" t="s">
        <v>10793</v>
      </c>
      <c r="AC85" s="36" t="s">
        <v>10812</v>
      </c>
      <c r="AD85" s="36" t="s">
        <v>11279</v>
      </c>
      <c r="AE85" s="36"/>
      <c r="AF85" s="36" t="s">
        <v>10794</v>
      </c>
      <c r="AG85" s="36" t="s">
        <v>3831</v>
      </c>
      <c r="AH85" s="36" t="s">
        <v>10796</v>
      </c>
      <c r="AI85" s="36" t="s">
        <v>11519</v>
      </c>
      <c r="AJ85" s="36" t="s">
        <v>10798</v>
      </c>
      <c r="AK85" s="34" t="s">
        <v>10931</v>
      </c>
      <c r="AL85" s="36" t="s">
        <v>10912</v>
      </c>
      <c r="AM85" s="35"/>
      <c r="AN85" s="36" t="s">
        <v>11557</v>
      </c>
      <c r="AO85" s="36" t="s">
        <v>10802</v>
      </c>
      <c r="AP85" s="36" t="s">
        <v>10816</v>
      </c>
      <c r="AQ85" s="36" t="s">
        <v>10812</v>
      </c>
      <c r="AR85" s="37" t="s">
        <v>11558</v>
      </c>
      <c r="AS85" s="36" t="s">
        <v>10838</v>
      </c>
    </row>
    <row r="86" customFormat="false" ht="13.8" hidden="false" customHeight="false" outlineLevel="0" collapsed="false">
      <c r="A86" s="25" t="s">
        <v>10780</v>
      </c>
      <c r="B86" s="26" t="s">
        <v>11408</v>
      </c>
      <c r="C86" s="48" t="n">
        <v>45323</v>
      </c>
      <c r="D86" s="28"/>
      <c r="E86" s="28" t="b">
        <f aca="false">FALSE()</f>
        <v>0</v>
      </c>
      <c r="F86" s="28" t="b">
        <f aca="false">FALSE()</f>
        <v>0</v>
      </c>
      <c r="G86" s="28" t="b">
        <f aca="false">FALSE()</f>
        <v>0</v>
      </c>
      <c r="H86" s="28" t="b">
        <f aca="false">FALSE()</f>
        <v>0</v>
      </c>
      <c r="I86" s="28" t="b">
        <f aca="false">FALSE()</f>
        <v>0</v>
      </c>
      <c r="J86" s="28" t="b">
        <f aca="false">FALSE()</f>
        <v>0</v>
      </c>
      <c r="K86" s="28" t="b">
        <f aca="false">FALSE()</f>
        <v>0</v>
      </c>
      <c r="L86" s="28" t="b">
        <f aca="false">FALSE()</f>
        <v>0</v>
      </c>
      <c r="M86" s="28" t="b">
        <f aca="false">FALSE()</f>
        <v>0</v>
      </c>
      <c r="N86" s="26" t="s">
        <v>11559</v>
      </c>
      <c r="O86" s="30" t="s">
        <v>11559</v>
      </c>
      <c r="P86" s="31" t="s">
        <v>11560</v>
      </c>
      <c r="Q86" s="32"/>
      <c r="R86" s="32"/>
      <c r="S86" s="32"/>
      <c r="T86" s="26" t="s">
        <v>11561</v>
      </c>
      <c r="U86" s="26" t="s">
        <v>11562</v>
      </c>
      <c r="V86" s="26" t="s">
        <v>11563</v>
      </c>
      <c r="W86" s="65" t="s">
        <v>11564</v>
      </c>
      <c r="X86" s="26" t="s">
        <v>10789</v>
      </c>
      <c r="Y86" s="26" t="s">
        <v>11491</v>
      </c>
      <c r="Z86" s="33" t="s">
        <v>11565</v>
      </c>
      <c r="AA86" s="26" t="s">
        <v>10792</v>
      </c>
      <c r="AB86" s="26" t="s">
        <v>11529</v>
      </c>
      <c r="AC86" s="26" t="s">
        <v>10794</v>
      </c>
      <c r="AD86" s="71" t="n">
        <v>0.05</v>
      </c>
      <c r="AE86" s="26"/>
      <c r="AF86" s="26" t="s">
        <v>10794</v>
      </c>
      <c r="AG86" s="26" t="s">
        <v>3831</v>
      </c>
      <c r="AH86" s="26" t="s">
        <v>10796</v>
      </c>
      <c r="AI86" s="26" t="s">
        <v>11519</v>
      </c>
      <c r="AJ86" s="26" t="s">
        <v>11057</v>
      </c>
      <c r="AK86" s="34" t="s">
        <v>10931</v>
      </c>
      <c r="AL86" s="26" t="s">
        <v>10912</v>
      </c>
      <c r="AM86" s="35"/>
      <c r="AN86" s="36" t="s">
        <v>11566</v>
      </c>
      <c r="AO86" s="36" t="s">
        <v>10802</v>
      </c>
      <c r="AP86" s="36" t="s">
        <v>10816</v>
      </c>
      <c r="AQ86" s="26" t="s">
        <v>10812</v>
      </c>
      <c r="AR86" s="37" t="s">
        <v>10817</v>
      </c>
      <c r="AS86" s="26" t="s">
        <v>10838</v>
      </c>
    </row>
    <row r="87" customFormat="false" ht="13.8" hidden="false" customHeight="false" outlineLevel="0" collapsed="false">
      <c r="A87" s="50" t="s">
        <v>10780</v>
      </c>
      <c r="B87" s="36" t="s">
        <v>11408</v>
      </c>
      <c r="C87" s="51" t="n">
        <v>45323</v>
      </c>
      <c r="D87" s="28"/>
      <c r="E87" s="29" t="b">
        <f aca="false">FALSE()</f>
        <v>0</v>
      </c>
      <c r="F87" s="29" t="b">
        <f aca="false">FALSE()</f>
        <v>0</v>
      </c>
      <c r="G87" s="29" t="b">
        <f aca="false">FALSE()</f>
        <v>0</v>
      </c>
      <c r="H87" s="29" t="b">
        <f aca="false">FALSE()</f>
        <v>0</v>
      </c>
      <c r="I87" s="29" t="b">
        <f aca="false">FALSE()</f>
        <v>0</v>
      </c>
      <c r="J87" s="29" t="b">
        <f aca="false">FALSE()</f>
        <v>0</v>
      </c>
      <c r="K87" s="29" t="b">
        <f aca="false">FALSE()</f>
        <v>0</v>
      </c>
      <c r="L87" s="29" t="b">
        <f aca="false">FALSE()</f>
        <v>0</v>
      </c>
      <c r="M87" s="29" t="b">
        <f aca="false">FALSE()</f>
        <v>0</v>
      </c>
      <c r="N87" s="30" t="s">
        <v>11567</v>
      </c>
      <c r="O87" s="52" t="s">
        <v>11568</v>
      </c>
      <c r="P87" s="31" t="n">
        <v>6331910271</v>
      </c>
      <c r="Q87" s="74"/>
      <c r="R87" s="74"/>
      <c r="S87" s="74"/>
      <c r="T87" s="52" t="s">
        <v>11569</v>
      </c>
      <c r="U87" s="52" t="s">
        <v>11570</v>
      </c>
      <c r="V87" s="52" t="s">
        <v>11571</v>
      </c>
      <c r="W87" s="63" t="s">
        <v>11572</v>
      </c>
      <c r="X87" s="78" t="s">
        <v>10789</v>
      </c>
      <c r="Y87" s="52" t="s">
        <v>11573</v>
      </c>
      <c r="Z87" s="63" t="s">
        <v>11574</v>
      </c>
      <c r="AA87" s="78" t="s">
        <v>10792</v>
      </c>
      <c r="AB87" s="36" t="s">
        <v>10793</v>
      </c>
      <c r="AC87" s="78" t="s">
        <v>10794</v>
      </c>
      <c r="AD87" s="36" t="s">
        <v>10942</v>
      </c>
      <c r="AE87" s="52"/>
      <c r="AF87" s="78" t="s">
        <v>10794</v>
      </c>
      <c r="AG87" s="36" t="s">
        <v>3831</v>
      </c>
      <c r="AH87" s="78" t="s">
        <v>10796</v>
      </c>
      <c r="AI87" s="36" t="s">
        <v>11519</v>
      </c>
      <c r="AJ87" s="78" t="s">
        <v>10798</v>
      </c>
      <c r="AK87" s="34" t="s">
        <v>10931</v>
      </c>
      <c r="AL87" s="78" t="s">
        <v>10912</v>
      </c>
      <c r="AM87" s="35"/>
      <c r="AN87" s="36" t="s">
        <v>11300</v>
      </c>
      <c r="AO87" s="52" t="s">
        <v>10802</v>
      </c>
      <c r="AP87" s="36" t="s">
        <v>10816</v>
      </c>
      <c r="AQ87" s="78" t="s">
        <v>10812</v>
      </c>
      <c r="AR87" s="79" t="s">
        <v>11575</v>
      </c>
      <c r="AS87" s="36" t="s">
        <v>10838</v>
      </c>
    </row>
    <row r="88" customFormat="false" ht="13.8" hidden="false" customHeight="false" outlineLevel="0" collapsed="false">
      <c r="A88" s="25" t="s">
        <v>10780</v>
      </c>
      <c r="B88" s="26" t="s">
        <v>11576</v>
      </c>
      <c r="C88" s="48" t="n">
        <v>45717</v>
      </c>
      <c r="D88" s="49" t="n">
        <v>45733</v>
      </c>
      <c r="E88" s="29" t="b">
        <f aca="false">TRUE()</f>
        <v>1</v>
      </c>
      <c r="F88" s="29" t="b">
        <f aca="false">FALSE()</f>
        <v>0</v>
      </c>
      <c r="G88" s="29" t="b">
        <f aca="false">FALSE()</f>
        <v>0</v>
      </c>
      <c r="H88" s="29" t="b">
        <f aca="false">FALSE()</f>
        <v>0</v>
      </c>
      <c r="I88" s="29" t="b">
        <f aca="false">FALSE()</f>
        <v>0</v>
      </c>
      <c r="J88" s="29" t="b">
        <f aca="false">FALSE()</f>
        <v>0</v>
      </c>
      <c r="K88" s="29" t="b">
        <f aca="false">FALSE()</f>
        <v>0</v>
      </c>
      <c r="L88" s="29" t="b">
        <f aca="false">FALSE()</f>
        <v>0</v>
      </c>
      <c r="M88" s="29" t="b">
        <f aca="false">TRUE()</f>
        <v>1</v>
      </c>
      <c r="N88" s="52" t="s">
        <v>11577</v>
      </c>
      <c r="O88" s="30" t="s">
        <v>11577</v>
      </c>
      <c r="P88" s="31" t="n">
        <v>7391010198</v>
      </c>
      <c r="Q88" s="74"/>
      <c r="R88" s="74"/>
      <c r="S88" s="74"/>
      <c r="T88" s="30" t="s">
        <v>11578</v>
      </c>
      <c r="U88" s="30" t="s">
        <v>11579</v>
      </c>
      <c r="V88" s="30" t="s">
        <v>11580</v>
      </c>
      <c r="W88" s="65" t="s">
        <v>9054</v>
      </c>
      <c r="X88" s="78" t="s">
        <v>10823</v>
      </c>
      <c r="Y88" s="30" t="s">
        <v>11065</v>
      </c>
      <c r="Z88" s="65" t="s">
        <v>11581</v>
      </c>
      <c r="AA88" s="78" t="s">
        <v>10792</v>
      </c>
      <c r="AB88" s="26" t="s">
        <v>10793</v>
      </c>
      <c r="AC88" s="78" t="s">
        <v>10812</v>
      </c>
      <c r="AD88" s="80" t="n">
        <v>0.15</v>
      </c>
      <c r="AE88" s="30"/>
      <c r="AF88" s="78" t="s">
        <v>10794</v>
      </c>
      <c r="AG88" s="30" t="s">
        <v>11582</v>
      </c>
      <c r="AH88" s="78" t="s">
        <v>10796</v>
      </c>
      <c r="AI88" s="55" t="s">
        <v>10836</v>
      </c>
      <c r="AJ88" s="78" t="s">
        <v>10798</v>
      </c>
      <c r="AK88" s="55" t="s">
        <v>10830</v>
      </c>
      <c r="AL88" s="78" t="s">
        <v>10800</v>
      </c>
      <c r="AM88" s="56" t="s">
        <v>11583</v>
      </c>
      <c r="AN88" s="52" t="s">
        <v>11584</v>
      </c>
      <c r="AO88" s="52" t="s">
        <v>10823</v>
      </c>
      <c r="AP88" s="36" t="s">
        <v>11585</v>
      </c>
      <c r="AQ88" s="78" t="s">
        <v>10812</v>
      </c>
      <c r="AR88" s="79" t="s">
        <v>10830</v>
      </c>
      <c r="AS88" s="26" t="s">
        <v>10838</v>
      </c>
    </row>
    <row r="89" customFormat="false" ht="13.8" hidden="false" customHeight="false" outlineLevel="0" collapsed="false">
      <c r="A89" s="50" t="s">
        <v>10780</v>
      </c>
      <c r="B89" s="36" t="s">
        <v>11408</v>
      </c>
      <c r="C89" s="51" t="n">
        <v>45323</v>
      </c>
      <c r="D89" s="28"/>
      <c r="E89" s="29" t="b">
        <f aca="false">FALSE()</f>
        <v>0</v>
      </c>
      <c r="F89" s="29" t="b">
        <f aca="false">FALSE()</f>
        <v>0</v>
      </c>
      <c r="G89" s="29" t="b">
        <f aca="false">FALSE()</f>
        <v>0</v>
      </c>
      <c r="H89" s="29" t="b">
        <f aca="false">FALSE()</f>
        <v>0</v>
      </c>
      <c r="I89" s="29" t="b">
        <f aca="false">FALSE()</f>
        <v>0</v>
      </c>
      <c r="J89" s="29" t="b">
        <f aca="false">FALSE()</f>
        <v>0</v>
      </c>
      <c r="K89" s="29" t="b">
        <f aca="false">FALSE()</f>
        <v>0</v>
      </c>
      <c r="L89" s="29" t="b">
        <f aca="false">FALSE()</f>
        <v>0</v>
      </c>
      <c r="M89" s="29" t="b">
        <f aca="false">FALSE()</f>
        <v>0</v>
      </c>
      <c r="N89" s="30" t="s">
        <v>11586</v>
      </c>
      <c r="O89" s="52" t="s">
        <v>11587</v>
      </c>
      <c r="P89" s="31" t="n">
        <v>1132861515</v>
      </c>
      <c r="Q89" s="74"/>
      <c r="R89" s="74"/>
      <c r="S89" s="74"/>
      <c r="T89" s="52" t="s">
        <v>11588</v>
      </c>
      <c r="U89" s="52" t="s">
        <v>11589</v>
      </c>
      <c r="V89" s="52" t="s">
        <v>11590</v>
      </c>
      <c r="W89" s="63" t="s">
        <v>11591</v>
      </c>
      <c r="X89" s="78" t="s">
        <v>10789</v>
      </c>
      <c r="Y89" s="52" t="s">
        <v>11491</v>
      </c>
      <c r="Z89" s="63" t="s">
        <v>11592</v>
      </c>
      <c r="AA89" s="78" t="s">
        <v>10826</v>
      </c>
      <c r="AB89" s="36" t="s">
        <v>10793</v>
      </c>
      <c r="AC89" s="78" t="s">
        <v>10794</v>
      </c>
      <c r="AD89" s="52" t="s">
        <v>11593</v>
      </c>
      <c r="AE89" s="52"/>
      <c r="AF89" s="78" t="s">
        <v>10794</v>
      </c>
      <c r="AG89" s="52" t="s">
        <v>3831</v>
      </c>
      <c r="AH89" s="78" t="s">
        <v>10796</v>
      </c>
      <c r="AI89" s="36" t="s">
        <v>11594</v>
      </c>
      <c r="AJ89" s="78" t="s">
        <v>10798</v>
      </c>
      <c r="AK89" s="34" t="s">
        <v>11595</v>
      </c>
      <c r="AL89" s="78" t="s">
        <v>10815</v>
      </c>
      <c r="AM89" s="35"/>
      <c r="AN89" s="52" t="s">
        <v>11300</v>
      </c>
      <c r="AO89" s="52" t="s">
        <v>10802</v>
      </c>
      <c r="AP89" s="52" t="s">
        <v>10816</v>
      </c>
      <c r="AQ89" s="78" t="s">
        <v>10812</v>
      </c>
      <c r="AR89" s="79" t="s">
        <v>10830</v>
      </c>
      <c r="AS89" s="36" t="s">
        <v>10838</v>
      </c>
    </row>
    <row r="90" customFormat="false" ht="13.8" hidden="false" customHeight="false" outlineLevel="0" collapsed="false">
      <c r="A90" s="25" t="s">
        <v>10780</v>
      </c>
      <c r="B90" s="26" t="s">
        <v>11408</v>
      </c>
      <c r="C90" s="48" t="n">
        <v>45323</v>
      </c>
      <c r="D90" s="28"/>
      <c r="E90" s="29" t="b">
        <f aca="false">FALSE()</f>
        <v>0</v>
      </c>
      <c r="F90" s="29" t="b">
        <f aca="false">FALSE()</f>
        <v>0</v>
      </c>
      <c r="G90" s="29" t="b">
        <f aca="false">FALSE()</f>
        <v>0</v>
      </c>
      <c r="H90" s="29" t="b">
        <f aca="false">FALSE()</f>
        <v>0</v>
      </c>
      <c r="I90" s="29" t="b">
        <f aca="false">FALSE()</f>
        <v>0</v>
      </c>
      <c r="J90" s="29" t="b">
        <f aca="false">FALSE()</f>
        <v>0</v>
      </c>
      <c r="K90" s="29" t="b">
        <f aca="false">FALSE()</f>
        <v>0</v>
      </c>
      <c r="L90" s="29" t="b">
        <f aca="false">FALSE()</f>
        <v>0</v>
      </c>
      <c r="M90" s="29" t="b">
        <f aca="false">FALSE()</f>
        <v>0</v>
      </c>
      <c r="N90" s="52" t="s">
        <v>11596</v>
      </c>
      <c r="O90" s="30" t="s">
        <v>11596</v>
      </c>
      <c r="P90" s="31" t="n">
        <v>5220055690</v>
      </c>
      <c r="Q90" s="74"/>
      <c r="R90" s="74"/>
      <c r="S90" s="74"/>
      <c r="T90" s="30" t="s">
        <v>11597</v>
      </c>
      <c r="U90" s="30" t="s">
        <v>11598</v>
      </c>
      <c r="V90" s="30" t="s">
        <v>8257</v>
      </c>
      <c r="W90" s="65" t="s">
        <v>11599</v>
      </c>
      <c r="X90" s="78" t="s">
        <v>10789</v>
      </c>
      <c r="Y90" s="30" t="s">
        <v>11491</v>
      </c>
      <c r="Z90" s="65" t="s">
        <v>11600</v>
      </c>
      <c r="AA90" s="78" t="s">
        <v>10811</v>
      </c>
      <c r="AB90" s="26" t="s">
        <v>10793</v>
      </c>
      <c r="AC90" s="78" t="s">
        <v>10812</v>
      </c>
      <c r="AD90" s="80" t="n">
        <v>0.15</v>
      </c>
      <c r="AE90" s="30"/>
      <c r="AF90" s="78" t="s">
        <v>10794</v>
      </c>
      <c r="AG90" s="30" t="s">
        <v>3831</v>
      </c>
      <c r="AH90" s="78" t="s">
        <v>10796</v>
      </c>
      <c r="AI90" s="26" t="s">
        <v>11519</v>
      </c>
      <c r="AJ90" s="78" t="s">
        <v>10798</v>
      </c>
      <c r="AK90" s="34" t="s">
        <v>10931</v>
      </c>
      <c r="AL90" s="78" t="s">
        <v>10800</v>
      </c>
      <c r="AM90" s="35"/>
      <c r="AN90" s="52" t="s">
        <v>11601</v>
      </c>
      <c r="AO90" s="52" t="s">
        <v>10802</v>
      </c>
      <c r="AP90" s="52" t="s">
        <v>10816</v>
      </c>
      <c r="AQ90" s="78" t="s">
        <v>10812</v>
      </c>
      <c r="AR90" s="79" t="s">
        <v>10817</v>
      </c>
      <c r="AS90" s="26" t="s">
        <v>10838</v>
      </c>
    </row>
    <row r="91" customFormat="false" ht="13.8" hidden="false" customHeight="false" outlineLevel="0" collapsed="false">
      <c r="A91" s="50" t="s">
        <v>10780</v>
      </c>
      <c r="B91" s="36" t="s">
        <v>11408</v>
      </c>
      <c r="C91" s="51" t="n">
        <v>45323</v>
      </c>
      <c r="D91" s="28"/>
      <c r="E91" s="29" t="b">
        <f aca="false">FALSE()</f>
        <v>0</v>
      </c>
      <c r="F91" s="29" t="b">
        <f aca="false">FALSE()</f>
        <v>0</v>
      </c>
      <c r="G91" s="29" t="b">
        <f aca="false">FALSE()</f>
        <v>0</v>
      </c>
      <c r="H91" s="29" t="b">
        <f aca="false">FALSE()</f>
        <v>0</v>
      </c>
      <c r="I91" s="29" t="b">
        <f aca="false">FALSE()</f>
        <v>0</v>
      </c>
      <c r="J91" s="29" t="b">
        <f aca="false">FALSE()</f>
        <v>0</v>
      </c>
      <c r="K91" s="29" t="b">
        <f aca="false">FALSE()</f>
        <v>0</v>
      </c>
      <c r="L91" s="29" t="b">
        <f aca="false">FALSE()</f>
        <v>0</v>
      </c>
      <c r="M91" s="29" t="b">
        <f aca="false">FALSE()</f>
        <v>0</v>
      </c>
      <c r="N91" s="30" t="s">
        <v>11602</v>
      </c>
      <c r="O91" s="52" t="s">
        <v>11603</v>
      </c>
      <c r="P91" s="31" t="s">
        <v>11604</v>
      </c>
      <c r="Q91" s="74"/>
      <c r="R91" s="74"/>
      <c r="S91" s="74"/>
      <c r="T91" s="52" t="s">
        <v>11605</v>
      </c>
      <c r="U91" s="52" t="s">
        <v>11606</v>
      </c>
      <c r="V91" s="52" t="s">
        <v>11607</v>
      </c>
      <c r="W91" s="63" t="s">
        <v>11608</v>
      </c>
      <c r="X91" s="78" t="s">
        <v>10109</v>
      </c>
      <c r="Y91" s="36" t="s">
        <v>11516</v>
      </c>
      <c r="Z91" s="52"/>
      <c r="AA91" s="78" t="s">
        <v>10792</v>
      </c>
      <c r="AB91" s="52" t="s">
        <v>11609</v>
      </c>
      <c r="AC91" s="78" t="s">
        <v>10812</v>
      </c>
      <c r="AD91" s="36" t="s">
        <v>11279</v>
      </c>
      <c r="AE91" s="52"/>
      <c r="AF91" s="78" t="s">
        <v>10794</v>
      </c>
      <c r="AG91" s="52" t="s">
        <v>11610</v>
      </c>
      <c r="AH91" s="78" t="s">
        <v>10828</v>
      </c>
      <c r="AI91" s="36" t="s">
        <v>11240</v>
      </c>
      <c r="AJ91" s="78" t="s">
        <v>10798</v>
      </c>
      <c r="AK91" s="34" t="s">
        <v>10931</v>
      </c>
      <c r="AL91" s="78" t="s">
        <v>10912</v>
      </c>
      <c r="AM91" s="35"/>
      <c r="AN91" s="52" t="s">
        <v>11611</v>
      </c>
      <c r="AO91" s="52" t="s">
        <v>10802</v>
      </c>
      <c r="AP91" s="52" t="s">
        <v>10816</v>
      </c>
      <c r="AQ91" s="78" t="s">
        <v>10812</v>
      </c>
      <c r="AR91" s="79" t="s">
        <v>10830</v>
      </c>
      <c r="AS91" s="36" t="s">
        <v>10838</v>
      </c>
    </row>
    <row r="92" customFormat="false" ht="13.8" hidden="false" customHeight="false" outlineLevel="0" collapsed="false">
      <c r="A92" s="25" t="s">
        <v>10780</v>
      </c>
      <c r="B92" s="26" t="s">
        <v>11408</v>
      </c>
      <c r="C92" s="48" t="n">
        <v>45323</v>
      </c>
      <c r="D92" s="28"/>
      <c r="E92" s="29" t="b">
        <f aca="false">FALSE()</f>
        <v>0</v>
      </c>
      <c r="F92" s="29" t="b">
        <f aca="false">FALSE()</f>
        <v>0</v>
      </c>
      <c r="G92" s="29" t="b">
        <f aca="false">FALSE()</f>
        <v>0</v>
      </c>
      <c r="H92" s="29" t="b">
        <f aca="false">FALSE()</f>
        <v>0</v>
      </c>
      <c r="I92" s="29" t="b">
        <f aca="false">FALSE()</f>
        <v>0</v>
      </c>
      <c r="J92" s="29" t="b">
        <f aca="false">FALSE()</f>
        <v>0</v>
      </c>
      <c r="K92" s="29" t="b">
        <f aca="false">FALSE()</f>
        <v>0</v>
      </c>
      <c r="L92" s="29" t="b">
        <f aca="false">FALSE()</f>
        <v>0</v>
      </c>
      <c r="M92" s="29" t="b">
        <f aca="false">FALSE()</f>
        <v>0</v>
      </c>
      <c r="N92" s="52" t="s">
        <v>11612</v>
      </c>
      <c r="O92" s="30" t="s">
        <v>11613</v>
      </c>
      <c r="P92" s="31" t="n">
        <v>5260209478</v>
      </c>
      <c r="Q92" s="74"/>
      <c r="R92" s="74"/>
      <c r="S92" s="74"/>
      <c r="T92" s="30" t="s">
        <v>11614</v>
      </c>
      <c r="U92" s="30" t="s">
        <v>11615</v>
      </c>
      <c r="V92" s="30" t="s">
        <v>9764</v>
      </c>
      <c r="W92" s="65" t="s">
        <v>11616</v>
      </c>
      <c r="X92" s="78" t="s">
        <v>10789</v>
      </c>
      <c r="Y92" s="26" t="s">
        <v>11516</v>
      </c>
      <c r="Z92" s="65" t="s">
        <v>11617</v>
      </c>
      <c r="AA92" s="78" t="s">
        <v>10826</v>
      </c>
      <c r="AB92" s="26" t="s">
        <v>10793</v>
      </c>
      <c r="AC92" s="78" t="s">
        <v>10794</v>
      </c>
      <c r="AD92" s="80" t="n">
        <v>0.1</v>
      </c>
      <c r="AE92" s="30"/>
      <c r="AF92" s="78" t="s">
        <v>10794</v>
      </c>
      <c r="AG92" s="30" t="s">
        <v>3831</v>
      </c>
      <c r="AH92" s="78" t="s">
        <v>10796</v>
      </c>
      <c r="AI92" s="26" t="s">
        <v>11519</v>
      </c>
      <c r="AJ92" s="78" t="s">
        <v>10798</v>
      </c>
      <c r="AK92" s="34" t="s">
        <v>10931</v>
      </c>
      <c r="AL92" s="78" t="s">
        <v>10815</v>
      </c>
      <c r="AM92" s="35"/>
      <c r="AN92" s="52"/>
      <c r="AO92" s="52" t="s">
        <v>10802</v>
      </c>
      <c r="AP92" s="52" t="s">
        <v>10816</v>
      </c>
      <c r="AQ92" s="78" t="s">
        <v>10812</v>
      </c>
      <c r="AR92" s="79" t="s">
        <v>10817</v>
      </c>
      <c r="AS92" s="26" t="s">
        <v>10838</v>
      </c>
    </row>
    <row r="93" customFormat="false" ht="13.8" hidden="false" customHeight="false" outlineLevel="0" collapsed="false">
      <c r="A93" s="50" t="s">
        <v>10780</v>
      </c>
      <c r="B93" s="36" t="s">
        <v>11408</v>
      </c>
      <c r="C93" s="51" t="n">
        <v>45323</v>
      </c>
      <c r="D93" s="28"/>
      <c r="E93" s="29" t="b">
        <f aca="false">FALSE()</f>
        <v>0</v>
      </c>
      <c r="F93" s="29" t="b">
        <f aca="false">FALSE()</f>
        <v>0</v>
      </c>
      <c r="G93" s="29" t="b">
        <f aca="false">FALSE()</f>
        <v>0</v>
      </c>
      <c r="H93" s="29" t="b">
        <f aca="false">FALSE()</f>
        <v>0</v>
      </c>
      <c r="I93" s="29" t="b">
        <f aca="false">FALSE()</f>
        <v>0</v>
      </c>
      <c r="J93" s="29" t="b">
        <f aca="false">FALSE()</f>
        <v>0</v>
      </c>
      <c r="K93" s="29" t="b">
        <f aca="false">FALSE()</f>
        <v>0</v>
      </c>
      <c r="L93" s="29" t="b">
        <f aca="false">FALSE()</f>
        <v>0</v>
      </c>
      <c r="M93" s="29" t="b">
        <f aca="false">FALSE()</f>
        <v>0</v>
      </c>
      <c r="N93" s="30" t="s">
        <v>11618</v>
      </c>
      <c r="O93" s="52" t="s">
        <v>11619</v>
      </c>
      <c r="P93" s="31" t="n">
        <v>9661530679</v>
      </c>
      <c r="Q93" s="74"/>
      <c r="R93" s="74"/>
      <c r="S93" s="74"/>
      <c r="T93" s="52" t="s">
        <v>11620</v>
      </c>
      <c r="U93" s="52" t="s">
        <v>11621</v>
      </c>
      <c r="V93" s="52" t="s">
        <v>11622</v>
      </c>
      <c r="W93" s="63" t="s">
        <v>11623</v>
      </c>
      <c r="X93" s="78" t="s">
        <v>10789</v>
      </c>
      <c r="Y93" s="52" t="s">
        <v>11624</v>
      </c>
      <c r="Z93" s="63" t="s">
        <v>11625</v>
      </c>
      <c r="AA93" s="78" t="s">
        <v>10826</v>
      </c>
      <c r="AB93" s="36" t="s">
        <v>10793</v>
      </c>
      <c r="AC93" s="78" t="s">
        <v>10794</v>
      </c>
      <c r="AD93" s="81" t="n">
        <v>0.01</v>
      </c>
      <c r="AE93" s="52"/>
      <c r="AF93" s="78" t="s">
        <v>10794</v>
      </c>
      <c r="AG93" s="52" t="s">
        <v>3831</v>
      </c>
      <c r="AH93" s="78" t="s">
        <v>10796</v>
      </c>
      <c r="AI93" s="36" t="s">
        <v>11519</v>
      </c>
      <c r="AJ93" s="78" t="s">
        <v>10798</v>
      </c>
      <c r="AK93" s="34" t="s">
        <v>10931</v>
      </c>
      <c r="AL93" s="78" t="s">
        <v>10815</v>
      </c>
      <c r="AM93" s="35"/>
      <c r="AN93" s="52" t="s">
        <v>11626</v>
      </c>
      <c r="AO93" s="52" t="s">
        <v>10802</v>
      </c>
      <c r="AP93" s="52" t="s">
        <v>10816</v>
      </c>
      <c r="AQ93" s="78" t="s">
        <v>10812</v>
      </c>
      <c r="AR93" s="79" t="s">
        <v>10830</v>
      </c>
      <c r="AS93" s="36" t="s">
        <v>10838</v>
      </c>
    </row>
    <row r="94" customFormat="false" ht="13.8" hidden="false" customHeight="false" outlineLevel="0" collapsed="false">
      <c r="A94" s="25" t="s">
        <v>10780</v>
      </c>
      <c r="B94" s="26" t="s">
        <v>11408</v>
      </c>
      <c r="C94" s="48" t="n">
        <v>45323</v>
      </c>
      <c r="D94" s="28"/>
      <c r="E94" s="29" t="b">
        <f aca="false">FALSE()</f>
        <v>0</v>
      </c>
      <c r="F94" s="29" t="b">
        <f aca="false">FALSE()</f>
        <v>0</v>
      </c>
      <c r="G94" s="29" t="b">
        <f aca="false">FALSE()</f>
        <v>0</v>
      </c>
      <c r="H94" s="29" t="b">
        <f aca="false">FALSE()</f>
        <v>0</v>
      </c>
      <c r="I94" s="29" t="b">
        <f aca="false">FALSE()</f>
        <v>0</v>
      </c>
      <c r="J94" s="29" t="b">
        <f aca="false">FALSE()</f>
        <v>0</v>
      </c>
      <c r="K94" s="29" t="b">
        <f aca="false">FALSE()</f>
        <v>0</v>
      </c>
      <c r="L94" s="29" t="b">
        <f aca="false">FALSE()</f>
        <v>0</v>
      </c>
      <c r="M94" s="29" t="b">
        <f aca="false">FALSE()</f>
        <v>0</v>
      </c>
      <c r="N94" s="52" t="s">
        <v>11627</v>
      </c>
      <c r="O94" s="30" t="s">
        <v>11628</v>
      </c>
      <c r="P94" s="31" t="n">
        <v>7292715518</v>
      </c>
      <c r="Q94" s="74"/>
      <c r="R94" s="74"/>
      <c r="S94" s="74"/>
      <c r="T94" s="30" t="s">
        <v>11629</v>
      </c>
      <c r="U94" s="30" t="s">
        <v>11630</v>
      </c>
      <c r="V94" s="30" t="s">
        <v>11631</v>
      </c>
      <c r="W94" s="65" t="s">
        <v>11632</v>
      </c>
      <c r="X94" s="78" t="s">
        <v>10789</v>
      </c>
      <c r="Y94" s="30" t="s">
        <v>11491</v>
      </c>
      <c r="Z94" s="65" t="s">
        <v>11633</v>
      </c>
      <c r="AA94" s="78" t="s">
        <v>10826</v>
      </c>
      <c r="AB94" s="26" t="s">
        <v>10793</v>
      </c>
      <c r="AC94" s="78" t="s">
        <v>10794</v>
      </c>
      <c r="AD94" s="30" t="s">
        <v>11634</v>
      </c>
      <c r="AE94" s="30"/>
      <c r="AF94" s="78" t="s">
        <v>10794</v>
      </c>
      <c r="AG94" s="30" t="s">
        <v>11635</v>
      </c>
      <c r="AH94" s="78" t="s">
        <v>10796</v>
      </c>
      <c r="AI94" s="26" t="s">
        <v>11519</v>
      </c>
      <c r="AJ94" s="78" t="s">
        <v>10798</v>
      </c>
      <c r="AK94" s="34" t="s">
        <v>10931</v>
      </c>
      <c r="AL94" s="78" t="s">
        <v>10815</v>
      </c>
      <c r="AM94" s="35"/>
      <c r="AN94" s="52" t="s">
        <v>11636</v>
      </c>
      <c r="AO94" s="52" t="s">
        <v>10802</v>
      </c>
      <c r="AP94" s="52" t="s">
        <v>10816</v>
      </c>
      <c r="AQ94" s="78" t="s">
        <v>10794</v>
      </c>
      <c r="AR94" s="79"/>
      <c r="AS94" s="30"/>
    </row>
    <row r="95" customFormat="false" ht="13.8" hidden="false" customHeight="false" outlineLevel="0" collapsed="false">
      <c r="A95" s="50" t="s">
        <v>10780</v>
      </c>
      <c r="B95" s="36" t="s">
        <v>11408</v>
      </c>
      <c r="C95" s="51" t="n">
        <v>45323</v>
      </c>
      <c r="D95" s="28"/>
      <c r="E95" s="29" t="b">
        <f aca="false">FALSE()</f>
        <v>0</v>
      </c>
      <c r="F95" s="29" t="b">
        <f aca="false">FALSE()</f>
        <v>0</v>
      </c>
      <c r="G95" s="29" t="b">
        <f aca="false">FALSE()</f>
        <v>0</v>
      </c>
      <c r="H95" s="29" t="b">
        <f aca="false">FALSE()</f>
        <v>0</v>
      </c>
      <c r="I95" s="29" t="b">
        <f aca="false">FALSE()</f>
        <v>0</v>
      </c>
      <c r="J95" s="29" t="b">
        <f aca="false">FALSE()</f>
        <v>0</v>
      </c>
      <c r="K95" s="29" t="b">
        <f aca="false">FALSE()</f>
        <v>0</v>
      </c>
      <c r="L95" s="29" t="b">
        <f aca="false">FALSE()</f>
        <v>0</v>
      </c>
      <c r="M95" s="29" t="b">
        <f aca="false">FALSE()</f>
        <v>0</v>
      </c>
      <c r="N95" s="26" t="s">
        <v>11637</v>
      </c>
      <c r="O95" s="52" t="s">
        <v>11638</v>
      </c>
      <c r="P95" s="31" t="n">
        <v>5882433056</v>
      </c>
      <c r="Q95" s="32"/>
      <c r="R95" s="32"/>
      <c r="S95" s="32"/>
      <c r="T95" s="36" t="s">
        <v>11639</v>
      </c>
      <c r="U95" s="36" t="s">
        <v>11640</v>
      </c>
      <c r="V95" s="36" t="s">
        <v>11641</v>
      </c>
      <c r="W95" s="82" t="s">
        <v>11642</v>
      </c>
      <c r="X95" s="83" t="s">
        <v>10789</v>
      </c>
      <c r="Y95" s="36" t="s">
        <v>10952</v>
      </c>
      <c r="Z95" s="53" t="s">
        <v>11643</v>
      </c>
      <c r="AA95" s="83" t="s">
        <v>10826</v>
      </c>
      <c r="AB95" s="36" t="s">
        <v>10793</v>
      </c>
      <c r="AC95" s="83" t="s">
        <v>10794</v>
      </c>
      <c r="AD95" s="54" t="n">
        <v>0.3</v>
      </c>
      <c r="AE95" s="36"/>
      <c r="AF95" s="83" t="s">
        <v>10794</v>
      </c>
      <c r="AG95" s="36" t="s">
        <v>11644</v>
      </c>
      <c r="AH95" s="83" t="s">
        <v>10796</v>
      </c>
      <c r="AI95" s="36" t="s">
        <v>11519</v>
      </c>
      <c r="AJ95" s="83" t="s">
        <v>10798</v>
      </c>
      <c r="AK95" s="34" t="s">
        <v>10931</v>
      </c>
      <c r="AL95" s="83" t="s">
        <v>10815</v>
      </c>
      <c r="AM95" s="35"/>
      <c r="AN95" s="36"/>
      <c r="AO95" s="36" t="s">
        <v>10756</v>
      </c>
      <c r="AP95" s="36" t="s">
        <v>1262</v>
      </c>
      <c r="AQ95" s="83" t="s">
        <v>10812</v>
      </c>
      <c r="AR95" s="37" t="s">
        <v>11645</v>
      </c>
      <c r="AS95" s="36" t="s">
        <v>10838</v>
      </c>
    </row>
    <row r="96" customFormat="false" ht="13.8" hidden="false" customHeight="false" outlineLevel="0" collapsed="false">
      <c r="A96" s="25" t="s">
        <v>10780</v>
      </c>
      <c r="B96" s="26" t="s">
        <v>11408</v>
      </c>
      <c r="C96" s="48" t="n">
        <v>45323</v>
      </c>
      <c r="D96" s="28"/>
      <c r="E96" s="29" t="b">
        <f aca="false">FALSE()</f>
        <v>0</v>
      </c>
      <c r="F96" s="29" t="b">
        <f aca="false">FALSE()</f>
        <v>0</v>
      </c>
      <c r="G96" s="29" t="b">
        <f aca="false">FALSE()</f>
        <v>0</v>
      </c>
      <c r="H96" s="29" t="b">
        <f aca="false">FALSE()</f>
        <v>0</v>
      </c>
      <c r="I96" s="29" t="b">
        <f aca="false">FALSE()</f>
        <v>0</v>
      </c>
      <c r="J96" s="29" t="b">
        <f aca="false">FALSE()</f>
        <v>0</v>
      </c>
      <c r="K96" s="29" t="b">
        <f aca="false">FALSE()</f>
        <v>0</v>
      </c>
      <c r="L96" s="29" t="b">
        <f aca="false">FALSE()</f>
        <v>0</v>
      </c>
      <c r="M96" s="29" t="b">
        <f aca="false">FALSE()</f>
        <v>0</v>
      </c>
      <c r="N96" s="52" t="s">
        <v>11646</v>
      </c>
      <c r="O96" s="30" t="s">
        <v>11647</v>
      </c>
      <c r="P96" s="31" t="n">
        <v>6842648650</v>
      </c>
      <c r="Q96" s="74"/>
      <c r="R96" s="74"/>
      <c r="S96" s="74"/>
      <c r="T96" s="30" t="s">
        <v>11648</v>
      </c>
      <c r="U96" s="30" t="s">
        <v>11649</v>
      </c>
      <c r="V96" s="30" t="s">
        <v>11650</v>
      </c>
      <c r="W96" s="65" t="s">
        <v>11651</v>
      </c>
      <c r="X96" s="78" t="s">
        <v>10789</v>
      </c>
      <c r="Y96" s="30" t="s">
        <v>11491</v>
      </c>
      <c r="Z96" s="65" t="s">
        <v>11652</v>
      </c>
      <c r="AA96" s="78" t="s">
        <v>10826</v>
      </c>
      <c r="AB96" s="26" t="s">
        <v>10793</v>
      </c>
      <c r="AC96" s="78" t="s">
        <v>10794</v>
      </c>
      <c r="AD96" s="80" t="n">
        <v>0.1</v>
      </c>
      <c r="AE96" s="30"/>
      <c r="AF96" s="78" t="s">
        <v>10794</v>
      </c>
      <c r="AG96" s="30" t="s">
        <v>3831</v>
      </c>
      <c r="AH96" s="78" t="s">
        <v>10796</v>
      </c>
      <c r="AI96" s="26" t="s">
        <v>11519</v>
      </c>
      <c r="AJ96" s="78" t="s">
        <v>10798</v>
      </c>
      <c r="AK96" s="34" t="s">
        <v>10931</v>
      </c>
      <c r="AL96" s="78" t="s">
        <v>10815</v>
      </c>
      <c r="AM96" s="35"/>
      <c r="AN96" s="52" t="s">
        <v>11653</v>
      </c>
      <c r="AO96" s="52" t="s">
        <v>10756</v>
      </c>
      <c r="AP96" s="52" t="s">
        <v>11654</v>
      </c>
      <c r="AQ96" s="78" t="s">
        <v>10812</v>
      </c>
      <c r="AR96" s="79" t="s">
        <v>10817</v>
      </c>
      <c r="AS96" s="26" t="s">
        <v>10838</v>
      </c>
    </row>
    <row r="97" customFormat="false" ht="13.8" hidden="false" customHeight="false" outlineLevel="0" collapsed="false">
      <c r="A97" s="50" t="s">
        <v>10780</v>
      </c>
      <c r="B97" s="36" t="s">
        <v>11408</v>
      </c>
      <c r="C97" s="51" t="n">
        <v>45323</v>
      </c>
      <c r="D97" s="28"/>
      <c r="E97" s="29" t="b">
        <f aca="false">FALSE()</f>
        <v>0</v>
      </c>
      <c r="F97" s="29" t="b">
        <f aca="false">FALSE()</f>
        <v>0</v>
      </c>
      <c r="G97" s="29" t="b">
        <f aca="false">FALSE()</f>
        <v>0</v>
      </c>
      <c r="H97" s="29" t="b">
        <f aca="false">FALSE()</f>
        <v>0</v>
      </c>
      <c r="I97" s="29" t="b">
        <f aca="false">FALSE()</f>
        <v>0</v>
      </c>
      <c r="J97" s="29" t="b">
        <f aca="false">FALSE()</f>
        <v>0</v>
      </c>
      <c r="K97" s="29" t="b">
        <f aca="false">FALSE()</f>
        <v>0</v>
      </c>
      <c r="L97" s="29" t="b">
        <f aca="false">FALSE()</f>
        <v>0</v>
      </c>
      <c r="M97" s="29" t="b">
        <f aca="false">FALSE()</f>
        <v>0</v>
      </c>
      <c r="N97" s="30" t="s">
        <v>11655</v>
      </c>
      <c r="O97" s="52" t="s">
        <v>11656</v>
      </c>
      <c r="P97" s="31" t="n">
        <v>7773348950</v>
      </c>
      <c r="Q97" s="74"/>
      <c r="R97" s="74"/>
      <c r="S97" s="74"/>
      <c r="T97" s="52" t="s">
        <v>11657</v>
      </c>
      <c r="U97" s="52" t="s">
        <v>11658</v>
      </c>
      <c r="V97" s="52" t="s">
        <v>11659</v>
      </c>
      <c r="W97" s="63" t="s">
        <v>11660</v>
      </c>
      <c r="X97" s="78" t="s">
        <v>10789</v>
      </c>
      <c r="Y97" s="52" t="s">
        <v>11624</v>
      </c>
      <c r="Z97" s="63" t="s">
        <v>11661</v>
      </c>
      <c r="AA97" s="78" t="s">
        <v>10792</v>
      </c>
      <c r="AB97" s="52" t="s">
        <v>11662</v>
      </c>
      <c r="AC97" s="78" t="s">
        <v>10794</v>
      </c>
      <c r="AD97" s="52" t="s">
        <v>11663</v>
      </c>
      <c r="AE97" s="52"/>
      <c r="AF97" s="78" t="s">
        <v>10794</v>
      </c>
      <c r="AG97" s="52" t="s">
        <v>3831</v>
      </c>
      <c r="AH97" s="78" t="s">
        <v>10828</v>
      </c>
      <c r="AI97" s="52" t="s">
        <v>11664</v>
      </c>
      <c r="AJ97" s="78" t="s">
        <v>10798</v>
      </c>
      <c r="AK97" s="34" t="s">
        <v>10931</v>
      </c>
      <c r="AL97" s="78" t="s">
        <v>10912</v>
      </c>
      <c r="AM97" s="35"/>
      <c r="AN97" s="52" t="s">
        <v>11626</v>
      </c>
      <c r="AO97" s="52" t="s">
        <v>10802</v>
      </c>
      <c r="AP97" s="52" t="s">
        <v>10816</v>
      </c>
      <c r="AQ97" s="78" t="s">
        <v>10812</v>
      </c>
      <c r="AR97" s="79" t="s">
        <v>10817</v>
      </c>
      <c r="AS97" s="36" t="s">
        <v>10838</v>
      </c>
    </row>
    <row r="98" customFormat="false" ht="13.8" hidden="false" customHeight="false" outlineLevel="0" collapsed="false">
      <c r="A98" s="25" t="s">
        <v>10780</v>
      </c>
      <c r="B98" s="26" t="s">
        <v>11408</v>
      </c>
      <c r="C98" s="48" t="n">
        <v>45323</v>
      </c>
      <c r="D98" s="28"/>
      <c r="E98" s="29" t="b">
        <f aca="false">FALSE()</f>
        <v>0</v>
      </c>
      <c r="F98" s="29" t="b">
        <f aca="false">FALSE()</f>
        <v>0</v>
      </c>
      <c r="G98" s="29" t="b">
        <f aca="false">FALSE()</f>
        <v>0</v>
      </c>
      <c r="H98" s="29" t="b">
        <f aca="false">FALSE()</f>
        <v>0</v>
      </c>
      <c r="I98" s="29" t="b">
        <f aca="false">FALSE()</f>
        <v>0</v>
      </c>
      <c r="J98" s="29" t="b">
        <f aca="false">FALSE()</f>
        <v>0</v>
      </c>
      <c r="K98" s="29" t="b">
        <f aca="false">FALSE()</f>
        <v>0</v>
      </c>
      <c r="L98" s="29" t="b">
        <f aca="false">FALSE()</f>
        <v>0</v>
      </c>
      <c r="M98" s="29" t="b">
        <f aca="false">FALSE()</f>
        <v>0</v>
      </c>
      <c r="N98" s="52" t="s">
        <v>11665</v>
      </c>
      <c r="O98" s="30" t="s">
        <v>11666</v>
      </c>
      <c r="P98" s="31" t="n">
        <v>5252503648</v>
      </c>
      <c r="Q98" s="74"/>
      <c r="R98" s="74"/>
      <c r="S98" s="74"/>
      <c r="T98" s="30" t="s">
        <v>11667</v>
      </c>
      <c r="U98" s="30" t="s">
        <v>11668</v>
      </c>
      <c r="V98" s="30" t="s">
        <v>11669</v>
      </c>
      <c r="W98" s="65" t="s">
        <v>11670</v>
      </c>
      <c r="X98" s="78" t="s">
        <v>10789</v>
      </c>
      <c r="Y98" s="30" t="s">
        <v>11671</v>
      </c>
      <c r="Z98" s="65" t="s">
        <v>11672</v>
      </c>
      <c r="AA98" s="78" t="s">
        <v>10826</v>
      </c>
      <c r="AB98" s="30" t="s">
        <v>10793</v>
      </c>
      <c r="AC98" s="78" t="s">
        <v>10794</v>
      </c>
      <c r="AD98" s="30" t="s">
        <v>10942</v>
      </c>
      <c r="AE98" s="30"/>
      <c r="AF98" s="78" t="s">
        <v>10794</v>
      </c>
      <c r="AG98" s="30" t="s">
        <v>3831</v>
      </c>
      <c r="AH98" s="78" t="s">
        <v>10828</v>
      </c>
      <c r="AI98" s="30" t="s">
        <v>11664</v>
      </c>
      <c r="AJ98" s="78" t="s">
        <v>10798</v>
      </c>
      <c r="AK98" s="55" t="s">
        <v>11673</v>
      </c>
      <c r="AL98" s="78" t="s">
        <v>10815</v>
      </c>
      <c r="AM98" s="35"/>
      <c r="AN98" s="52" t="s">
        <v>11674</v>
      </c>
      <c r="AO98" s="52" t="s">
        <v>10802</v>
      </c>
      <c r="AP98" s="52" t="s">
        <v>10816</v>
      </c>
      <c r="AQ98" s="78" t="s">
        <v>10812</v>
      </c>
      <c r="AR98" s="79" t="s">
        <v>11675</v>
      </c>
      <c r="AS98" s="26" t="s">
        <v>10838</v>
      </c>
    </row>
    <row r="99" customFormat="false" ht="13.8" hidden="false" customHeight="false" outlineLevel="0" collapsed="false">
      <c r="A99" s="50" t="s">
        <v>10780</v>
      </c>
      <c r="B99" s="36" t="s">
        <v>11408</v>
      </c>
      <c r="C99" s="51" t="n">
        <v>45323</v>
      </c>
      <c r="D99" s="28"/>
      <c r="E99" s="29" t="b">
        <f aca="false">FALSE()</f>
        <v>0</v>
      </c>
      <c r="F99" s="29" t="b">
        <f aca="false">FALSE()</f>
        <v>0</v>
      </c>
      <c r="G99" s="29" t="b">
        <f aca="false">FALSE()</f>
        <v>0</v>
      </c>
      <c r="H99" s="29" t="b">
        <f aca="false">FALSE()</f>
        <v>0</v>
      </c>
      <c r="I99" s="29" t="b">
        <f aca="false">FALSE()</f>
        <v>0</v>
      </c>
      <c r="J99" s="29" t="b">
        <f aca="false">FALSE()</f>
        <v>0</v>
      </c>
      <c r="K99" s="29" t="b">
        <f aca="false">FALSE()</f>
        <v>0</v>
      </c>
      <c r="L99" s="29" t="b">
        <f aca="false">FALSE()</f>
        <v>0</v>
      </c>
      <c r="M99" s="29" t="b">
        <f aca="false">FALSE()</f>
        <v>0</v>
      </c>
      <c r="N99" s="30" t="s">
        <v>11676</v>
      </c>
      <c r="O99" s="52" t="s">
        <v>11677</v>
      </c>
      <c r="P99" s="31" t="n">
        <v>6121860348</v>
      </c>
      <c r="Q99" s="74"/>
      <c r="R99" s="74"/>
      <c r="S99" s="74"/>
      <c r="T99" s="52" t="s">
        <v>11678</v>
      </c>
      <c r="U99" s="52" t="s">
        <v>11679</v>
      </c>
      <c r="V99" s="52" t="s">
        <v>11680</v>
      </c>
      <c r="W99" s="63" t="s">
        <v>11681</v>
      </c>
      <c r="X99" s="78" t="s">
        <v>10789</v>
      </c>
      <c r="Y99" s="52" t="s">
        <v>11682</v>
      </c>
      <c r="Z99" s="63" t="s">
        <v>11683</v>
      </c>
      <c r="AA99" s="78" t="s">
        <v>10811</v>
      </c>
      <c r="AB99" s="52" t="s">
        <v>10793</v>
      </c>
      <c r="AC99" s="78" t="s">
        <v>10794</v>
      </c>
      <c r="AD99" s="54" t="n">
        <v>0.1</v>
      </c>
      <c r="AE99" s="52"/>
      <c r="AF99" s="78" t="s">
        <v>10812</v>
      </c>
      <c r="AG99" s="52" t="s">
        <v>11684</v>
      </c>
      <c r="AH99" s="78" t="s">
        <v>10796</v>
      </c>
      <c r="AI99" s="36" t="s">
        <v>11519</v>
      </c>
      <c r="AJ99" s="78" t="s">
        <v>10798</v>
      </c>
      <c r="AK99" s="34" t="s">
        <v>10931</v>
      </c>
      <c r="AL99" s="78" t="s">
        <v>10912</v>
      </c>
      <c r="AM99" s="35"/>
      <c r="AN99" s="63" t="s">
        <v>11685</v>
      </c>
      <c r="AO99" s="52" t="s">
        <v>10802</v>
      </c>
      <c r="AP99" s="52" t="s">
        <v>10816</v>
      </c>
      <c r="AQ99" s="78" t="s">
        <v>10812</v>
      </c>
      <c r="AR99" s="79" t="s">
        <v>10817</v>
      </c>
      <c r="AS99" s="52" t="s">
        <v>10838</v>
      </c>
    </row>
    <row r="100" customFormat="false" ht="13.8" hidden="false" customHeight="false" outlineLevel="0" collapsed="false">
      <c r="A100" s="50" t="s">
        <v>10780</v>
      </c>
      <c r="B100" s="36" t="s">
        <v>11408</v>
      </c>
      <c r="C100" s="84" t="n">
        <v>45352</v>
      </c>
      <c r="D100" s="28"/>
      <c r="E100" s="29" t="b">
        <f aca="false">FALSE()</f>
        <v>0</v>
      </c>
      <c r="F100" s="29" t="b">
        <f aca="false">FALSE()</f>
        <v>0</v>
      </c>
      <c r="G100" s="29" t="b">
        <f aca="false">FALSE()</f>
        <v>0</v>
      </c>
      <c r="H100" s="29" t="b">
        <f aca="false">FALSE()</f>
        <v>0</v>
      </c>
      <c r="I100" s="29" t="b">
        <f aca="false">FALSE()</f>
        <v>0</v>
      </c>
      <c r="J100" s="29" t="b">
        <f aca="false">FALSE()</f>
        <v>0</v>
      </c>
      <c r="K100" s="29" t="b">
        <f aca="false">FALSE()</f>
        <v>0</v>
      </c>
      <c r="L100" s="29" t="b">
        <f aca="false">FALSE()</f>
        <v>0</v>
      </c>
      <c r="M100" s="29" t="b">
        <f aca="false">FALSE()</f>
        <v>0</v>
      </c>
      <c r="N100" s="52" t="s">
        <v>11686</v>
      </c>
      <c r="O100" s="52" t="s">
        <v>11687</v>
      </c>
      <c r="P100" s="31" t="n">
        <v>7511497146</v>
      </c>
      <c r="Q100" s="74"/>
      <c r="R100" s="74"/>
      <c r="S100" s="74"/>
      <c r="T100" s="52" t="s">
        <v>11688</v>
      </c>
      <c r="U100" s="52" t="s">
        <v>11689</v>
      </c>
      <c r="V100" s="52" t="s">
        <v>10045</v>
      </c>
      <c r="W100" s="63" t="s">
        <v>11690</v>
      </c>
      <c r="X100" s="78" t="s">
        <v>10789</v>
      </c>
      <c r="Y100" s="52" t="s">
        <v>11691</v>
      </c>
      <c r="Z100" s="63" t="s">
        <v>11692</v>
      </c>
      <c r="AA100" s="78" t="s">
        <v>10792</v>
      </c>
      <c r="AB100" s="52" t="s">
        <v>10793</v>
      </c>
      <c r="AC100" s="78" t="s">
        <v>10794</v>
      </c>
      <c r="AD100" s="81" t="n">
        <v>0.3</v>
      </c>
      <c r="AE100" s="52"/>
      <c r="AF100" s="78" t="s">
        <v>10812</v>
      </c>
      <c r="AG100" s="52" t="s">
        <v>11693</v>
      </c>
      <c r="AH100" s="78" t="s">
        <v>10796</v>
      </c>
      <c r="AI100" s="36" t="s">
        <v>11519</v>
      </c>
      <c r="AJ100" s="78" t="s">
        <v>10944</v>
      </c>
      <c r="AK100" s="55" t="s">
        <v>11694</v>
      </c>
      <c r="AL100" s="78" t="s">
        <v>10815</v>
      </c>
      <c r="AM100" s="35"/>
      <c r="AN100" s="52" t="s">
        <v>11626</v>
      </c>
      <c r="AO100" s="52" t="s">
        <v>10802</v>
      </c>
      <c r="AP100" s="52" t="s">
        <v>10816</v>
      </c>
      <c r="AQ100" s="78" t="s">
        <v>10812</v>
      </c>
      <c r="AR100" s="79" t="s">
        <v>10830</v>
      </c>
      <c r="AS100" s="36" t="s">
        <v>10838</v>
      </c>
    </row>
    <row r="101" customFormat="false" ht="13.8" hidden="false" customHeight="false" outlineLevel="0" collapsed="false">
      <c r="A101" s="50" t="s">
        <v>10780</v>
      </c>
      <c r="B101" s="26" t="s">
        <v>11408</v>
      </c>
      <c r="C101" s="85" t="n">
        <v>45352</v>
      </c>
      <c r="D101" s="49" t="n">
        <v>45730</v>
      </c>
      <c r="E101" s="29" t="b">
        <f aca="false">TRUE()</f>
        <v>1</v>
      </c>
      <c r="F101" s="29" t="b">
        <f aca="false">TRUE()</f>
        <v>1</v>
      </c>
      <c r="G101" s="29" t="b">
        <f aca="false">TRUE()</f>
        <v>1</v>
      </c>
      <c r="H101" s="29" t="b">
        <f aca="false">TRUE()</f>
        <v>1</v>
      </c>
      <c r="I101" s="29" t="b">
        <f aca="false">TRUE()</f>
        <v>1</v>
      </c>
      <c r="J101" s="29" t="b">
        <f aca="false">TRUE()</f>
        <v>1</v>
      </c>
      <c r="K101" s="29" t="b">
        <f aca="false">TRUE()</f>
        <v>1</v>
      </c>
      <c r="L101" s="29" t="b">
        <f aca="false">TRUE()</f>
        <v>1</v>
      </c>
      <c r="M101" s="29" t="b">
        <f aca="false">FALSE()</f>
        <v>0</v>
      </c>
      <c r="N101" s="26" t="s">
        <v>11695</v>
      </c>
      <c r="O101" s="30" t="s">
        <v>11695</v>
      </c>
      <c r="P101" s="31" t="n">
        <v>7831827295</v>
      </c>
      <c r="Q101" s="32"/>
      <c r="R101" s="32"/>
      <c r="S101" s="32"/>
      <c r="T101" s="26" t="s">
        <v>11696</v>
      </c>
      <c r="U101" s="26" t="s">
        <v>11697</v>
      </c>
      <c r="V101" s="26" t="s">
        <v>8999</v>
      </c>
      <c r="W101" s="33" t="s">
        <v>11698</v>
      </c>
      <c r="X101" s="36" t="s">
        <v>10789</v>
      </c>
      <c r="Y101" s="30" t="s">
        <v>11691</v>
      </c>
      <c r="Z101" s="33" t="s">
        <v>11699</v>
      </c>
      <c r="AA101" s="36" t="s">
        <v>10826</v>
      </c>
      <c r="AB101" s="52" t="s">
        <v>10793</v>
      </c>
      <c r="AC101" s="36" t="s">
        <v>10794</v>
      </c>
      <c r="AD101" s="71" t="n">
        <v>0.25</v>
      </c>
      <c r="AE101" s="26"/>
      <c r="AF101" s="36" t="s">
        <v>10794</v>
      </c>
      <c r="AG101" s="26" t="s">
        <v>11434</v>
      </c>
      <c r="AH101" s="36" t="s">
        <v>10796</v>
      </c>
      <c r="AI101" s="55" t="s">
        <v>10836</v>
      </c>
      <c r="AJ101" s="36" t="s">
        <v>10798</v>
      </c>
      <c r="AK101" s="34" t="s">
        <v>10830</v>
      </c>
      <c r="AL101" s="36" t="s">
        <v>10815</v>
      </c>
      <c r="AM101" s="68"/>
      <c r="AN101" s="36" t="s">
        <v>11700</v>
      </c>
      <c r="AO101" s="36" t="s">
        <v>10802</v>
      </c>
      <c r="AP101" s="52" t="s">
        <v>10816</v>
      </c>
      <c r="AQ101" s="36" t="s">
        <v>10812</v>
      </c>
      <c r="AR101" s="37" t="s">
        <v>10830</v>
      </c>
      <c r="AS101" s="30" t="s">
        <v>10838</v>
      </c>
    </row>
    <row r="102" customFormat="false" ht="13.8" hidden="false" customHeight="false" outlineLevel="0" collapsed="false">
      <c r="A102" s="50" t="s">
        <v>10780</v>
      </c>
      <c r="B102" s="36" t="s">
        <v>11408</v>
      </c>
      <c r="C102" s="84" t="n">
        <v>45352</v>
      </c>
      <c r="D102" s="28"/>
      <c r="E102" s="29" t="b">
        <f aca="false">FALSE()</f>
        <v>0</v>
      </c>
      <c r="F102" s="29" t="b">
        <f aca="false">FALSE()</f>
        <v>0</v>
      </c>
      <c r="G102" s="29" t="b">
        <f aca="false">FALSE()</f>
        <v>0</v>
      </c>
      <c r="H102" s="29" t="b">
        <f aca="false">FALSE()</f>
        <v>0</v>
      </c>
      <c r="I102" s="29" t="b">
        <f aca="false">FALSE()</f>
        <v>0</v>
      </c>
      <c r="J102" s="29" t="b">
        <f aca="false">FALSE()</f>
        <v>0</v>
      </c>
      <c r="K102" s="29" t="b">
        <f aca="false">FALSE()</f>
        <v>0</v>
      </c>
      <c r="L102" s="29" t="b">
        <f aca="false">FALSE()</f>
        <v>0</v>
      </c>
      <c r="M102" s="29" t="b">
        <f aca="false">FALSE()</f>
        <v>0</v>
      </c>
      <c r="N102" s="36" t="s">
        <v>11701</v>
      </c>
      <c r="O102" s="52" t="s">
        <v>11702</v>
      </c>
      <c r="P102" s="31" t="n">
        <v>5833493058</v>
      </c>
      <c r="Q102" s="32"/>
      <c r="R102" s="32"/>
      <c r="S102" s="32"/>
      <c r="T102" s="36" t="s">
        <v>11703</v>
      </c>
      <c r="U102" s="36" t="s">
        <v>11704</v>
      </c>
      <c r="V102" s="36" t="s">
        <v>7462</v>
      </c>
      <c r="W102" s="82" t="s">
        <v>11705</v>
      </c>
      <c r="X102" s="36" t="s">
        <v>10789</v>
      </c>
      <c r="Y102" s="36" t="s">
        <v>11360</v>
      </c>
      <c r="Z102" s="53" t="s">
        <v>11706</v>
      </c>
      <c r="AA102" s="36" t="s">
        <v>10811</v>
      </c>
      <c r="AB102" s="52" t="s">
        <v>10793</v>
      </c>
      <c r="AC102" s="36" t="s">
        <v>10812</v>
      </c>
      <c r="AD102" s="52" t="s">
        <v>11707</v>
      </c>
      <c r="AE102" s="36"/>
      <c r="AF102" s="36" t="s">
        <v>10794</v>
      </c>
      <c r="AG102" s="36" t="s">
        <v>3831</v>
      </c>
      <c r="AH102" s="36" t="s">
        <v>10828</v>
      </c>
      <c r="AI102" s="36" t="s">
        <v>11376</v>
      </c>
      <c r="AJ102" s="36" t="s">
        <v>10798</v>
      </c>
      <c r="AK102" s="34" t="s">
        <v>10931</v>
      </c>
      <c r="AL102" s="36" t="s">
        <v>10815</v>
      </c>
      <c r="AM102" s="35"/>
      <c r="AN102" s="36" t="s">
        <v>11708</v>
      </c>
      <c r="AO102" s="36" t="s">
        <v>10802</v>
      </c>
      <c r="AP102" s="36" t="s">
        <v>10816</v>
      </c>
      <c r="AQ102" s="36" t="s">
        <v>10812</v>
      </c>
      <c r="AR102" s="37" t="s">
        <v>11709</v>
      </c>
      <c r="AS102" s="36"/>
    </row>
    <row r="103" customFormat="false" ht="13.8" hidden="false" customHeight="false" outlineLevel="0" collapsed="false">
      <c r="A103" s="50" t="s">
        <v>10780</v>
      </c>
      <c r="B103" s="30" t="s">
        <v>10922</v>
      </c>
      <c r="C103" s="30" t="n">
        <v>2022</v>
      </c>
      <c r="D103" s="28"/>
      <c r="E103" s="29" t="b">
        <f aca="false">FALSE()</f>
        <v>0</v>
      </c>
      <c r="F103" s="29" t="b">
        <f aca="false">FALSE()</f>
        <v>0</v>
      </c>
      <c r="G103" s="29" t="b">
        <f aca="false">TRUE()</f>
        <v>1</v>
      </c>
      <c r="H103" s="29" t="b">
        <f aca="false">FALSE()</f>
        <v>0</v>
      </c>
      <c r="I103" s="29" t="b">
        <f aca="false">FALSE()</f>
        <v>0</v>
      </c>
      <c r="J103" s="29" t="b">
        <f aca="false">FALSE()</f>
        <v>0</v>
      </c>
      <c r="K103" s="29" t="b">
        <f aca="false">FALSE()</f>
        <v>0</v>
      </c>
      <c r="L103" s="29" t="b">
        <f aca="false">FALSE()</f>
        <v>0</v>
      </c>
      <c r="M103" s="29" t="b">
        <f aca="false">FALSE()</f>
        <v>0</v>
      </c>
      <c r="N103" s="30" t="s">
        <v>11710</v>
      </c>
      <c r="O103" s="30" t="s">
        <v>11710</v>
      </c>
      <c r="P103" s="31" t="n">
        <v>7812044681</v>
      </c>
      <c r="Q103" s="74" t="n">
        <v>0</v>
      </c>
      <c r="R103" s="74"/>
      <c r="S103" s="74"/>
      <c r="T103" s="30" t="s">
        <v>11711</v>
      </c>
      <c r="U103" s="30" t="s">
        <v>11712</v>
      </c>
      <c r="V103" s="30" t="s">
        <v>11713</v>
      </c>
      <c r="W103" s="86" t="s">
        <v>11714</v>
      </c>
      <c r="X103" s="78" t="s">
        <v>10789</v>
      </c>
      <c r="Y103" s="30"/>
      <c r="Z103" s="86"/>
      <c r="AA103" s="78"/>
      <c r="AB103" s="52" t="s">
        <v>10793</v>
      </c>
      <c r="AC103" s="78"/>
      <c r="AD103" s="80" t="n">
        <v>0.12</v>
      </c>
      <c r="AE103" s="87"/>
      <c r="AF103" s="78" t="s">
        <v>10794</v>
      </c>
      <c r="AG103" s="26" t="s">
        <v>3831</v>
      </c>
      <c r="AH103" s="78" t="s">
        <v>10828</v>
      </c>
      <c r="AI103" s="26" t="s">
        <v>11376</v>
      </c>
      <c r="AJ103" s="78" t="s">
        <v>10798</v>
      </c>
      <c r="AK103" s="34" t="s">
        <v>10931</v>
      </c>
      <c r="AL103" s="78" t="s">
        <v>10800</v>
      </c>
      <c r="AM103" s="35"/>
      <c r="AN103" s="36" t="s">
        <v>11700</v>
      </c>
      <c r="AO103" s="52" t="s">
        <v>10823</v>
      </c>
      <c r="AP103" s="52" t="s">
        <v>11334</v>
      </c>
      <c r="AQ103" s="78" t="s">
        <v>10812</v>
      </c>
      <c r="AR103" s="79" t="s">
        <v>10830</v>
      </c>
      <c r="AS103" s="30" t="s">
        <v>10838</v>
      </c>
    </row>
    <row r="104" customFormat="false" ht="13.8" hidden="false" customHeight="false" outlineLevel="0" collapsed="false">
      <c r="A104" s="50" t="s">
        <v>10780</v>
      </c>
      <c r="B104" s="36" t="s">
        <v>11408</v>
      </c>
      <c r="C104" s="84" t="n">
        <v>45352</v>
      </c>
      <c r="D104" s="28"/>
      <c r="E104" s="29" t="b">
        <f aca="false">FALSE()</f>
        <v>0</v>
      </c>
      <c r="F104" s="29" t="b">
        <f aca="false">FALSE()</f>
        <v>0</v>
      </c>
      <c r="G104" s="29" t="b">
        <f aca="false">FALSE()</f>
        <v>0</v>
      </c>
      <c r="H104" s="29" t="b">
        <f aca="false">FALSE()</f>
        <v>0</v>
      </c>
      <c r="I104" s="29" t="b">
        <f aca="false">FALSE()</f>
        <v>0</v>
      </c>
      <c r="J104" s="29" t="b">
        <f aca="false">FALSE()</f>
        <v>0</v>
      </c>
      <c r="K104" s="29" t="b">
        <f aca="false">FALSE()</f>
        <v>0</v>
      </c>
      <c r="L104" s="29" t="b">
        <f aca="false">FALSE()</f>
        <v>0</v>
      </c>
      <c r="M104" s="29" t="b">
        <f aca="false">FALSE()</f>
        <v>0</v>
      </c>
      <c r="N104" s="36" t="s">
        <v>11715</v>
      </c>
      <c r="O104" s="52" t="s">
        <v>11716</v>
      </c>
      <c r="P104" s="31" t="n">
        <v>8911633895</v>
      </c>
      <c r="Q104" s="32"/>
      <c r="R104" s="32"/>
      <c r="S104" s="32"/>
      <c r="T104" s="36" t="s">
        <v>11717</v>
      </c>
      <c r="U104" s="36" t="s">
        <v>11718</v>
      </c>
      <c r="V104" s="36" t="s">
        <v>11719</v>
      </c>
      <c r="W104" s="82" t="s">
        <v>11720</v>
      </c>
      <c r="X104" s="36" t="s">
        <v>10109</v>
      </c>
      <c r="Y104" s="36" t="s">
        <v>10809</v>
      </c>
      <c r="Z104" s="53" t="s">
        <v>11721</v>
      </c>
      <c r="AA104" s="36" t="s">
        <v>10792</v>
      </c>
      <c r="AB104" s="52" t="s">
        <v>10793</v>
      </c>
      <c r="AC104" s="36" t="s">
        <v>10812</v>
      </c>
      <c r="AD104" s="52" t="s">
        <v>11707</v>
      </c>
      <c r="AE104" s="36"/>
      <c r="AF104" s="36" t="s">
        <v>10812</v>
      </c>
      <c r="AG104" s="36" t="s">
        <v>3831</v>
      </c>
      <c r="AH104" s="36" t="s">
        <v>10796</v>
      </c>
      <c r="AI104" s="36" t="s">
        <v>11519</v>
      </c>
      <c r="AJ104" s="36" t="s">
        <v>10798</v>
      </c>
      <c r="AK104" s="34" t="s">
        <v>11722</v>
      </c>
      <c r="AL104" s="36" t="s">
        <v>10815</v>
      </c>
      <c r="AM104" s="35"/>
      <c r="AN104" s="36" t="s">
        <v>11723</v>
      </c>
      <c r="AO104" s="36" t="s">
        <v>10802</v>
      </c>
      <c r="AP104" s="36" t="s">
        <v>10816</v>
      </c>
      <c r="AQ104" s="36" t="s">
        <v>10812</v>
      </c>
      <c r="AR104" s="37" t="s">
        <v>10817</v>
      </c>
      <c r="AS104" s="36" t="s">
        <v>10838</v>
      </c>
    </row>
    <row r="105" customFormat="false" ht="13.8" hidden="false" customHeight="false" outlineLevel="0" collapsed="false">
      <c r="A105" s="50" t="s">
        <v>10780</v>
      </c>
      <c r="B105" s="26" t="s">
        <v>11408</v>
      </c>
      <c r="C105" s="85" t="n">
        <v>45383</v>
      </c>
      <c r="D105" s="28"/>
      <c r="E105" s="29" t="b">
        <f aca="false">FALSE()</f>
        <v>0</v>
      </c>
      <c r="F105" s="29" t="b">
        <f aca="false">FALSE()</f>
        <v>0</v>
      </c>
      <c r="G105" s="29" t="b">
        <f aca="false">FALSE()</f>
        <v>0</v>
      </c>
      <c r="H105" s="29" t="b">
        <f aca="false">FALSE()</f>
        <v>0</v>
      </c>
      <c r="I105" s="29" t="b">
        <f aca="false">FALSE()</f>
        <v>0</v>
      </c>
      <c r="J105" s="29" t="b">
        <f aca="false">FALSE()</f>
        <v>0</v>
      </c>
      <c r="K105" s="29" t="b">
        <f aca="false">FALSE()</f>
        <v>0</v>
      </c>
      <c r="L105" s="29" t="b">
        <f aca="false">FALSE()</f>
        <v>0</v>
      </c>
      <c r="M105" s="29" t="b">
        <f aca="false">FALSE()</f>
        <v>0</v>
      </c>
      <c r="N105" s="26" t="s">
        <v>11724</v>
      </c>
      <c r="O105" s="30" t="s">
        <v>11724</v>
      </c>
      <c r="P105" s="31" t="n">
        <v>8943048792</v>
      </c>
      <c r="Q105" s="32"/>
      <c r="R105" s="32"/>
      <c r="S105" s="32"/>
      <c r="T105" s="26" t="s">
        <v>11725</v>
      </c>
      <c r="U105" s="26" t="s">
        <v>11726</v>
      </c>
      <c r="V105" s="26" t="s">
        <v>11727</v>
      </c>
      <c r="W105" s="67" t="s">
        <v>11728</v>
      </c>
      <c r="X105" s="26" t="s">
        <v>10789</v>
      </c>
      <c r="Y105" s="26" t="s">
        <v>11360</v>
      </c>
      <c r="Z105" s="26" t="s">
        <v>11729</v>
      </c>
      <c r="AA105" s="26" t="s">
        <v>10826</v>
      </c>
      <c r="AB105" s="30" t="s">
        <v>10793</v>
      </c>
      <c r="AC105" s="26" t="s">
        <v>10812</v>
      </c>
      <c r="AD105" s="30" t="s">
        <v>11279</v>
      </c>
      <c r="AE105" s="26"/>
      <c r="AF105" s="26" t="s">
        <v>10794</v>
      </c>
      <c r="AG105" s="26" t="s">
        <v>11730</v>
      </c>
      <c r="AH105" s="26" t="s">
        <v>10796</v>
      </c>
      <c r="AI105" s="26" t="s">
        <v>11519</v>
      </c>
      <c r="AJ105" s="26" t="s">
        <v>10798</v>
      </c>
      <c r="AK105" s="34" t="s">
        <v>10799</v>
      </c>
      <c r="AL105" s="26" t="s">
        <v>10800</v>
      </c>
      <c r="AM105" s="35"/>
      <c r="AN105" s="36" t="s">
        <v>11626</v>
      </c>
      <c r="AO105" s="36" t="s">
        <v>10756</v>
      </c>
      <c r="AP105" s="36" t="s">
        <v>11731</v>
      </c>
      <c r="AQ105" s="26" t="s">
        <v>10794</v>
      </c>
      <c r="AR105" s="37"/>
      <c r="AS105" s="26"/>
    </row>
    <row r="106" customFormat="false" ht="231.1" hidden="false" customHeight="false" outlineLevel="0" collapsed="false">
      <c r="A106" s="50" t="s">
        <v>10780</v>
      </c>
      <c r="B106" s="36" t="s">
        <v>11408</v>
      </c>
      <c r="C106" s="84" t="n">
        <v>45383</v>
      </c>
      <c r="D106" s="28"/>
      <c r="E106" s="29" t="b">
        <f aca="false">FALSE()</f>
        <v>0</v>
      </c>
      <c r="F106" s="29" t="b">
        <f aca="false">FALSE()</f>
        <v>0</v>
      </c>
      <c r="G106" s="29" t="b">
        <f aca="false">FALSE()</f>
        <v>0</v>
      </c>
      <c r="H106" s="29" t="b">
        <f aca="false">FALSE()</f>
        <v>0</v>
      </c>
      <c r="I106" s="29" t="b">
        <f aca="false">FALSE()</f>
        <v>0</v>
      </c>
      <c r="J106" s="29" t="b">
        <f aca="false">FALSE()</f>
        <v>0</v>
      </c>
      <c r="K106" s="29" t="b">
        <f aca="false">FALSE()</f>
        <v>0</v>
      </c>
      <c r="L106" s="29" t="b">
        <f aca="false">FALSE()</f>
        <v>0</v>
      </c>
      <c r="M106" s="29" t="b">
        <f aca="false">FALSE()</f>
        <v>0</v>
      </c>
      <c r="N106" s="36" t="s">
        <v>11732</v>
      </c>
      <c r="O106" s="52" t="s">
        <v>11733</v>
      </c>
      <c r="P106" s="31" t="n">
        <v>6520005389</v>
      </c>
      <c r="Q106" s="32"/>
      <c r="R106" s="32"/>
      <c r="S106" s="32"/>
      <c r="T106" s="36" t="s">
        <v>11734</v>
      </c>
      <c r="U106" s="36" t="s">
        <v>11735</v>
      </c>
      <c r="V106" s="36" t="s">
        <v>11736</v>
      </c>
      <c r="W106" s="63" t="s">
        <v>11737</v>
      </c>
      <c r="X106" s="36" t="s">
        <v>10789</v>
      </c>
      <c r="Y106" s="36" t="s">
        <v>11491</v>
      </c>
      <c r="Z106" s="53" t="s">
        <v>11738</v>
      </c>
      <c r="AA106" s="36" t="s">
        <v>10826</v>
      </c>
      <c r="AB106" s="52" t="s">
        <v>10793</v>
      </c>
      <c r="AC106" s="36" t="s">
        <v>10812</v>
      </c>
      <c r="AD106" s="88" t="s">
        <v>11739</v>
      </c>
      <c r="AE106" s="36"/>
      <c r="AF106" s="36" t="s">
        <v>10812</v>
      </c>
      <c r="AG106" s="36" t="s">
        <v>3831</v>
      </c>
      <c r="AH106" s="36" t="s">
        <v>10828</v>
      </c>
      <c r="AI106" s="36" t="s">
        <v>11240</v>
      </c>
      <c r="AJ106" s="36" t="s">
        <v>10798</v>
      </c>
      <c r="AK106" s="34" t="s">
        <v>11044</v>
      </c>
      <c r="AL106" s="36" t="s">
        <v>10815</v>
      </c>
      <c r="AM106" s="35"/>
      <c r="AN106" s="36" t="s">
        <v>11740</v>
      </c>
      <c r="AO106" s="36" t="s">
        <v>10802</v>
      </c>
      <c r="AP106" s="36" t="s">
        <v>10816</v>
      </c>
      <c r="AQ106" s="36" t="s">
        <v>10812</v>
      </c>
      <c r="AR106" s="37" t="s">
        <v>10817</v>
      </c>
      <c r="AS106" s="36" t="s">
        <v>10838</v>
      </c>
    </row>
    <row r="107" customFormat="false" ht="13.8" hidden="false" customHeight="false" outlineLevel="0" collapsed="false">
      <c r="A107" s="50" t="s">
        <v>10780</v>
      </c>
      <c r="B107" s="30" t="s">
        <v>11408</v>
      </c>
      <c r="C107" s="85" t="n">
        <v>45383</v>
      </c>
      <c r="D107" s="28"/>
      <c r="E107" s="29" t="b">
        <f aca="false">FALSE()</f>
        <v>0</v>
      </c>
      <c r="F107" s="29" t="b">
        <f aca="false">FALSE()</f>
        <v>0</v>
      </c>
      <c r="G107" s="29" t="b">
        <f aca="false">FALSE()</f>
        <v>0</v>
      </c>
      <c r="H107" s="29" t="b">
        <f aca="false">FALSE()</f>
        <v>0</v>
      </c>
      <c r="I107" s="29" t="b">
        <f aca="false">FALSE()</f>
        <v>0</v>
      </c>
      <c r="J107" s="29" t="b">
        <f aca="false">FALSE()</f>
        <v>0</v>
      </c>
      <c r="K107" s="29" t="b">
        <f aca="false">FALSE()</f>
        <v>0</v>
      </c>
      <c r="L107" s="29" t="b">
        <f aca="false">FALSE()</f>
        <v>0</v>
      </c>
      <c r="M107" s="29" t="b">
        <f aca="false">FALSE()</f>
        <v>0</v>
      </c>
      <c r="N107" s="30" t="s">
        <v>11741</v>
      </c>
      <c r="O107" s="30" t="s">
        <v>11741</v>
      </c>
      <c r="P107" s="31" t="n">
        <v>5322099225</v>
      </c>
      <c r="Q107" s="74"/>
      <c r="R107" s="74"/>
      <c r="S107" s="74"/>
      <c r="T107" s="30" t="s">
        <v>11742</v>
      </c>
      <c r="U107" s="30" t="s">
        <v>11366</v>
      </c>
      <c r="V107" s="30" t="s">
        <v>11743</v>
      </c>
      <c r="W107" s="86" t="s">
        <v>11744</v>
      </c>
      <c r="X107" s="78" t="s">
        <v>10789</v>
      </c>
      <c r="Y107" s="30" t="s">
        <v>10809</v>
      </c>
      <c r="Z107" s="65" t="s">
        <v>11745</v>
      </c>
      <c r="AA107" s="78" t="s">
        <v>10811</v>
      </c>
      <c r="AB107" s="52" t="s">
        <v>10793</v>
      </c>
      <c r="AC107" s="78" t="s">
        <v>10794</v>
      </c>
      <c r="AD107" s="80" t="n">
        <v>0.25</v>
      </c>
      <c r="AE107" s="87"/>
      <c r="AF107" s="78" t="s">
        <v>10812</v>
      </c>
      <c r="AG107" s="30" t="s">
        <v>11746</v>
      </c>
      <c r="AH107" s="78" t="s">
        <v>10796</v>
      </c>
      <c r="AI107" s="52" t="s">
        <v>11519</v>
      </c>
      <c r="AJ107" s="78" t="s">
        <v>10798</v>
      </c>
      <c r="AK107" s="55" t="s">
        <v>10931</v>
      </c>
      <c r="AL107" s="78" t="s">
        <v>10815</v>
      </c>
      <c r="AM107" s="35"/>
      <c r="AN107" s="52" t="s">
        <v>10801</v>
      </c>
      <c r="AO107" s="52" t="s">
        <v>10802</v>
      </c>
      <c r="AP107" s="52" t="s">
        <v>10816</v>
      </c>
      <c r="AQ107" s="78" t="s">
        <v>10812</v>
      </c>
      <c r="AR107" s="79" t="s">
        <v>10817</v>
      </c>
      <c r="AS107" s="30" t="s">
        <v>10838</v>
      </c>
    </row>
    <row r="108" customFormat="false" ht="13.8" hidden="false" customHeight="false" outlineLevel="0" collapsed="false">
      <c r="A108" s="50" t="s">
        <v>10780</v>
      </c>
      <c r="B108" s="36" t="s">
        <v>11408</v>
      </c>
      <c r="C108" s="84" t="n">
        <v>45383</v>
      </c>
      <c r="D108" s="28"/>
      <c r="E108" s="29" t="b">
        <f aca="false">FALSE()</f>
        <v>0</v>
      </c>
      <c r="F108" s="29" t="b">
        <f aca="false">FALSE()</f>
        <v>0</v>
      </c>
      <c r="G108" s="29" t="b">
        <f aca="false">FALSE()</f>
        <v>0</v>
      </c>
      <c r="H108" s="29" t="b">
        <f aca="false">FALSE()</f>
        <v>0</v>
      </c>
      <c r="I108" s="29" t="b">
        <f aca="false">FALSE()</f>
        <v>0</v>
      </c>
      <c r="J108" s="29" t="b">
        <f aca="false">FALSE()</f>
        <v>0</v>
      </c>
      <c r="K108" s="29" t="b">
        <f aca="false">FALSE()</f>
        <v>0</v>
      </c>
      <c r="L108" s="29" t="b">
        <f aca="false">FALSE()</f>
        <v>0</v>
      </c>
      <c r="M108" s="29" t="b">
        <f aca="false">FALSE()</f>
        <v>0</v>
      </c>
      <c r="N108" s="36" t="s">
        <v>11747</v>
      </c>
      <c r="O108" s="52" t="s">
        <v>11748</v>
      </c>
      <c r="P108" s="31" t="n">
        <v>7272842432</v>
      </c>
      <c r="Q108" s="32"/>
      <c r="R108" s="32"/>
      <c r="S108" s="32"/>
      <c r="T108" s="36" t="s">
        <v>11749</v>
      </c>
      <c r="U108" s="36" t="s">
        <v>11750</v>
      </c>
      <c r="V108" s="36" t="s">
        <v>11751</v>
      </c>
      <c r="W108" s="63" t="s">
        <v>11752</v>
      </c>
      <c r="X108" s="83" t="s">
        <v>10789</v>
      </c>
      <c r="Y108" s="36" t="s">
        <v>11753</v>
      </c>
      <c r="Z108" s="53" t="s">
        <v>11754</v>
      </c>
      <c r="AA108" s="83" t="s">
        <v>10792</v>
      </c>
      <c r="AB108" s="52" t="s">
        <v>10793</v>
      </c>
      <c r="AC108" s="36" t="s">
        <v>10812</v>
      </c>
      <c r="AD108" s="52" t="s">
        <v>11279</v>
      </c>
      <c r="AE108" s="36"/>
      <c r="AF108" s="36" t="s">
        <v>10794</v>
      </c>
      <c r="AG108" s="53" t="s">
        <v>11755</v>
      </c>
      <c r="AH108" s="36" t="s">
        <v>10796</v>
      </c>
      <c r="AI108" s="36" t="s">
        <v>11500</v>
      </c>
      <c r="AJ108" s="36" t="s">
        <v>10798</v>
      </c>
      <c r="AK108" s="34" t="s">
        <v>11756</v>
      </c>
      <c r="AL108" s="36" t="s">
        <v>10912</v>
      </c>
      <c r="AM108" s="35"/>
      <c r="AN108" s="36" t="s">
        <v>11757</v>
      </c>
      <c r="AO108" s="36" t="s">
        <v>10802</v>
      </c>
      <c r="AP108" s="36" t="s">
        <v>10816</v>
      </c>
      <c r="AQ108" s="36" t="s">
        <v>10812</v>
      </c>
      <c r="AR108" s="37" t="s">
        <v>11758</v>
      </c>
      <c r="AS108" s="36" t="s">
        <v>10838</v>
      </c>
    </row>
    <row r="109" customFormat="false" ht="13.8" hidden="false" customHeight="false" outlineLevel="0" collapsed="false">
      <c r="A109" s="50" t="s">
        <v>10780</v>
      </c>
      <c r="B109" s="26" t="s">
        <v>11408</v>
      </c>
      <c r="C109" s="85" t="n">
        <v>45383</v>
      </c>
      <c r="D109" s="49" t="n">
        <v>45706</v>
      </c>
      <c r="E109" s="29" t="b">
        <f aca="false">TRUE()</f>
        <v>1</v>
      </c>
      <c r="F109" s="29" t="b">
        <f aca="false">FALSE()</f>
        <v>0</v>
      </c>
      <c r="G109" s="29" t="b">
        <f aca="false">FALSE()</f>
        <v>0</v>
      </c>
      <c r="H109" s="29" t="b">
        <f aca="false">FALSE()</f>
        <v>0</v>
      </c>
      <c r="I109" s="29" t="b">
        <f aca="false">FALSE()</f>
        <v>0</v>
      </c>
      <c r="J109" s="29" t="b">
        <f aca="false">FALSE()</f>
        <v>0</v>
      </c>
      <c r="K109" s="29" t="b">
        <f aca="false">FALSE()</f>
        <v>0</v>
      </c>
      <c r="L109" s="29" t="b">
        <f aca="false">FALSE()</f>
        <v>0</v>
      </c>
      <c r="M109" s="29" t="b">
        <f aca="false">FALSE()</f>
        <v>0</v>
      </c>
      <c r="N109" s="30" t="s">
        <v>11759</v>
      </c>
      <c r="O109" s="30" t="s">
        <v>11759</v>
      </c>
      <c r="P109" s="31" t="n">
        <v>9731023138</v>
      </c>
      <c r="Q109" s="74"/>
      <c r="R109" s="74"/>
      <c r="S109" s="74"/>
      <c r="T109" s="30" t="s">
        <v>11760</v>
      </c>
      <c r="U109" s="30" t="s">
        <v>11761</v>
      </c>
      <c r="V109" s="30" t="s">
        <v>11762</v>
      </c>
      <c r="W109" s="65" t="s">
        <v>11763</v>
      </c>
      <c r="X109" s="78" t="s">
        <v>10789</v>
      </c>
      <c r="Y109" s="30" t="s">
        <v>11753</v>
      </c>
      <c r="Z109" s="86"/>
      <c r="AA109" s="78" t="s">
        <v>10826</v>
      </c>
      <c r="AB109" s="52" t="s">
        <v>10793</v>
      </c>
      <c r="AC109" s="78" t="s">
        <v>10812</v>
      </c>
      <c r="AD109" s="30" t="s">
        <v>11279</v>
      </c>
      <c r="AE109" s="87"/>
      <c r="AF109" s="78" t="s">
        <v>10794</v>
      </c>
      <c r="AG109" s="30" t="s">
        <v>11764</v>
      </c>
      <c r="AH109" s="78" t="s">
        <v>10796</v>
      </c>
      <c r="AI109" s="55" t="s">
        <v>10836</v>
      </c>
      <c r="AJ109" s="78" t="s">
        <v>10798</v>
      </c>
      <c r="AK109" s="34" t="s">
        <v>10830</v>
      </c>
      <c r="AL109" s="78" t="s">
        <v>10815</v>
      </c>
      <c r="AM109" s="35"/>
      <c r="AN109" s="52" t="s">
        <v>11765</v>
      </c>
      <c r="AO109" s="52" t="s">
        <v>10802</v>
      </c>
      <c r="AP109" s="52" t="s">
        <v>10823</v>
      </c>
      <c r="AQ109" s="78" t="s">
        <v>10812</v>
      </c>
      <c r="AR109" s="79" t="s">
        <v>11766</v>
      </c>
      <c r="AS109" s="30" t="s">
        <v>10838</v>
      </c>
    </row>
    <row r="110" customFormat="false" ht="13.8" hidden="false" customHeight="false" outlineLevel="0" collapsed="false">
      <c r="A110" s="50" t="s">
        <v>10780</v>
      </c>
      <c r="B110" s="36" t="s">
        <v>11408</v>
      </c>
      <c r="C110" s="84" t="n">
        <v>45383</v>
      </c>
      <c r="D110" s="28"/>
      <c r="E110" s="29" t="b">
        <f aca="false">FALSE()</f>
        <v>0</v>
      </c>
      <c r="F110" s="29" t="b">
        <f aca="false">FALSE()</f>
        <v>0</v>
      </c>
      <c r="G110" s="29" t="b">
        <f aca="false">FALSE()</f>
        <v>0</v>
      </c>
      <c r="H110" s="29" t="b">
        <f aca="false">FALSE()</f>
        <v>0</v>
      </c>
      <c r="I110" s="29" t="b">
        <f aca="false">FALSE()</f>
        <v>0</v>
      </c>
      <c r="J110" s="29" t="b">
        <f aca="false">FALSE()</f>
        <v>0</v>
      </c>
      <c r="K110" s="29" t="b">
        <f aca="false">FALSE()</f>
        <v>0</v>
      </c>
      <c r="L110" s="29" t="b">
        <f aca="false">FALSE()</f>
        <v>0</v>
      </c>
      <c r="M110" s="29" t="b">
        <f aca="false">FALSE()</f>
        <v>0</v>
      </c>
      <c r="N110" s="36" t="s">
        <v>11767</v>
      </c>
      <c r="O110" s="52" t="s">
        <v>11768</v>
      </c>
      <c r="P110" s="31" t="n">
        <v>5732787367</v>
      </c>
      <c r="Q110" s="32" t="n">
        <v>2</v>
      </c>
      <c r="R110" s="32"/>
      <c r="S110" s="32"/>
      <c r="T110" s="36" t="s">
        <v>11769</v>
      </c>
      <c r="U110" s="36" t="s">
        <v>11770</v>
      </c>
      <c r="V110" s="89" t="s">
        <v>11771</v>
      </c>
      <c r="W110" s="63" t="s">
        <v>11772</v>
      </c>
      <c r="X110" s="36" t="s">
        <v>10789</v>
      </c>
      <c r="Y110" s="36" t="s">
        <v>11773</v>
      </c>
      <c r="Z110" s="53" t="s">
        <v>11774</v>
      </c>
      <c r="AA110" s="36" t="s">
        <v>10826</v>
      </c>
      <c r="AB110" s="52" t="s">
        <v>10793</v>
      </c>
      <c r="AC110" s="36" t="s">
        <v>10812</v>
      </c>
      <c r="AD110" s="52" t="s">
        <v>11279</v>
      </c>
      <c r="AE110" s="36"/>
      <c r="AF110" s="36" t="s">
        <v>10794</v>
      </c>
      <c r="AG110" s="36" t="s">
        <v>3831</v>
      </c>
      <c r="AH110" s="36" t="s">
        <v>10828</v>
      </c>
      <c r="AI110" s="52" t="s">
        <v>11775</v>
      </c>
      <c r="AJ110" s="36" t="s">
        <v>10798</v>
      </c>
      <c r="AK110" s="34" t="s">
        <v>11044</v>
      </c>
      <c r="AL110" s="36" t="s">
        <v>10800</v>
      </c>
      <c r="AM110" s="35"/>
      <c r="AN110" s="36" t="s">
        <v>10801</v>
      </c>
      <c r="AO110" s="36" t="s">
        <v>10756</v>
      </c>
      <c r="AP110" s="36" t="s">
        <v>11776</v>
      </c>
      <c r="AQ110" s="36" t="s">
        <v>10812</v>
      </c>
      <c r="AR110" s="37" t="s">
        <v>11027</v>
      </c>
      <c r="AS110" s="36" t="s">
        <v>10838</v>
      </c>
    </row>
    <row r="111" customFormat="false" ht="13.8" hidden="false" customHeight="false" outlineLevel="0" collapsed="false">
      <c r="A111" s="50" t="s">
        <v>10780</v>
      </c>
      <c r="B111" s="26" t="s">
        <v>11408</v>
      </c>
      <c r="C111" s="85" t="n">
        <v>45383</v>
      </c>
      <c r="D111" s="28"/>
      <c r="E111" s="29" t="b">
        <f aca="false">FALSE()</f>
        <v>0</v>
      </c>
      <c r="F111" s="29" t="b">
        <f aca="false">FALSE()</f>
        <v>0</v>
      </c>
      <c r="G111" s="29" t="b">
        <f aca="false">FALSE()</f>
        <v>0</v>
      </c>
      <c r="H111" s="29" t="b">
        <f aca="false">FALSE()</f>
        <v>0</v>
      </c>
      <c r="I111" s="29" t="b">
        <f aca="false">FALSE()</f>
        <v>0</v>
      </c>
      <c r="J111" s="29" t="b">
        <f aca="false">FALSE()</f>
        <v>0</v>
      </c>
      <c r="K111" s="29" t="b">
        <f aca="false">FALSE()</f>
        <v>0</v>
      </c>
      <c r="L111" s="29" t="b">
        <f aca="false">FALSE()</f>
        <v>0</v>
      </c>
      <c r="M111" s="29" t="b">
        <f aca="false">FALSE()</f>
        <v>0</v>
      </c>
      <c r="N111" s="30" t="s">
        <v>11777</v>
      </c>
      <c r="O111" s="30" t="s">
        <v>11778</v>
      </c>
      <c r="P111" s="31" t="n">
        <v>7262622485</v>
      </c>
      <c r="Q111" s="74"/>
      <c r="R111" s="74"/>
      <c r="S111" s="74"/>
      <c r="T111" s="30"/>
      <c r="U111" s="30" t="s">
        <v>11779</v>
      </c>
      <c r="V111" s="36" t="s">
        <v>11780</v>
      </c>
      <c r="W111" s="63" t="s">
        <v>11781</v>
      </c>
      <c r="X111" s="78" t="s">
        <v>10789</v>
      </c>
      <c r="Y111" s="30" t="s">
        <v>11491</v>
      </c>
      <c r="Z111" s="90" t="s">
        <v>11782</v>
      </c>
      <c r="AA111" s="78" t="s">
        <v>10792</v>
      </c>
      <c r="AB111" s="52" t="s">
        <v>10793</v>
      </c>
      <c r="AC111" s="78" t="s">
        <v>10812</v>
      </c>
      <c r="AD111" s="30" t="s">
        <v>11279</v>
      </c>
      <c r="AE111" s="87"/>
      <c r="AF111" s="78" t="s">
        <v>10794</v>
      </c>
      <c r="AG111" s="65" t="s">
        <v>11783</v>
      </c>
      <c r="AH111" s="78" t="s">
        <v>10796</v>
      </c>
      <c r="AI111" s="52" t="s">
        <v>11519</v>
      </c>
      <c r="AJ111" s="78" t="s">
        <v>10798</v>
      </c>
      <c r="AK111" s="55" t="s">
        <v>10931</v>
      </c>
      <c r="AL111" s="78" t="s">
        <v>10912</v>
      </c>
      <c r="AM111" s="35"/>
      <c r="AN111" s="36" t="s">
        <v>10801</v>
      </c>
      <c r="AO111" s="52" t="s">
        <v>10802</v>
      </c>
      <c r="AP111" s="52" t="s">
        <v>10816</v>
      </c>
      <c r="AQ111" s="78" t="s">
        <v>10812</v>
      </c>
      <c r="AR111" s="79" t="s">
        <v>10830</v>
      </c>
      <c r="AS111" s="30" t="s">
        <v>10838</v>
      </c>
    </row>
    <row r="112" customFormat="false" ht="13.8" hidden="false" customHeight="false" outlineLevel="0" collapsed="false">
      <c r="A112" s="50" t="s">
        <v>10780</v>
      </c>
      <c r="B112" s="30" t="s">
        <v>11408</v>
      </c>
      <c r="C112" s="85" t="n">
        <v>45413</v>
      </c>
      <c r="D112" s="49" t="n">
        <v>45719</v>
      </c>
      <c r="E112" s="29" t="b">
        <f aca="false">TRUE()</f>
        <v>1</v>
      </c>
      <c r="F112" s="29" t="b">
        <f aca="false">TRUE()</f>
        <v>1</v>
      </c>
      <c r="G112" s="29" t="b">
        <f aca="false">TRUE()</f>
        <v>1</v>
      </c>
      <c r="H112" s="29" t="b">
        <f aca="false">TRUE()</f>
        <v>1</v>
      </c>
      <c r="I112" s="29" t="b">
        <f aca="false">TRUE()</f>
        <v>1</v>
      </c>
      <c r="J112" s="29" t="b">
        <f aca="false">TRUE()</f>
        <v>1</v>
      </c>
      <c r="K112" s="29" t="b">
        <f aca="false">TRUE()</f>
        <v>1</v>
      </c>
      <c r="L112" s="29" t="b">
        <f aca="false">TRUE()</f>
        <v>1</v>
      </c>
      <c r="M112" s="29" t="b">
        <f aca="false">FALSE()</f>
        <v>0</v>
      </c>
      <c r="N112" s="30" t="s">
        <v>11784</v>
      </c>
      <c r="O112" s="30" t="s">
        <v>11784</v>
      </c>
      <c r="P112" s="31" t="n">
        <v>7312047848</v>
      </c>
      <c r="Q112" s="74"/>
      <c r="R112" s="74"/>
      <c r="S112" s="74"/>
      <c r="T112" s="30" t="s">
        <v>11785</v>
      </c>
      <c r="U112" s="30" t="s">
        <v>11786</v>
      </c>
      <c r="V112" s="30" t="s">
        <v>9703</v>
      </c>
      <c r="W112" s="90" t="s">
        <v>11787</v>
      </c>
      <c r="X112" s="78" t="s">
        <v>10789</v>
      </c>
      <c r="Y112" s="52" t="s">
        <v>11270</v>
      </c>
      <c r="Z112" s="65" t="s">
        <v>11788</v>
      </c>
      <c r="AA112" s="78" t="s">
        <v>10826</v>
      </c>
      <c r="AB112" s="52" t="s">
        <v>11529</v>
      </c>
      <c r="AC112" s="78" t="s">
        <v>10812</v>
      </c>
      <c r="AD112" s="80" t="n">
        <v>0.15</v>
      </c>
      <c r="AE112" s="87"/>
      <c r="AF112" s="78" t="s">
        <v>10812</v>
      </c>
      <c r="AG112" s="30" t="s">
        <v>11789</v>
      </c>
      <c r="AH112" s="78" t="s">
        <v>10828</v>
      </c>
      <c r="AI112" s="55" t="s">
        <v>10836</v>
      </c>
      <c r="AJ112" s="36" t="s">
        <v>10798</v>
      </c>
      <c r="AK112" s="34" t="s">
        <v>10830</v>
      </c>
      <c r="AL112" s="78" t="s">
        <v>10815</v>
      </c>
      <c r="AM112" s="56" t="s">
        <v>11790</v>
      </c>
      <c r="AN112" s="36" t="s">
        <v>10801</v>
      </c>
      <c r="AO112" s="52" t="s">
        <v>10823</v>
      </c>
      <c r="AP112" s="52" t="s">
        <v>10816</v>
      </c>
      <c r="AQ112" s="78" t="s">
        <v>10812</v>
      </c>
      <c r="AR112" s="79" t="s">
        <v>10817</v>
      </c>
      <c r="AS112" s="30" t="s">
        <v>10838</v>
      </c>
    </row>
    <row r="113" customFormat="false" ht="581.55" hidden="false" customHeight="false" outlineLevel="0" collapsed="false">
      <c r="A113" s="50" t="s">
        <v>10780</v>
      </c>
      <c r="B113" s="36" t="s">
        <v>11408</v>
      </c>
      <c r="C113" s="84" t="n">
        <v>45413</v>
      </c>
      <c r="D113" s="28"/>
      <c r="E113" s="29" t="b">
        <f aca="false">FALSE()</f>
        <v>0</v>
      </c>
      <c r="F113" s="29" t="b">
        <f aca="false">FALSE()</f>
        <v>0</v>
      </c>
      <c r="G113" s="29" t="b">
        <f aca="false">FALSE()</f>
        <v>0</v>
      </c>
      <c r="H113" s="29" t="b">
        <f aca="false">FALSE()</f>
        <v>0</v>
      </c>
      <c r="I113" s="29" t="b">
        <f aca="false">FALSE()</f>
        <v>0</v>
      </c>
      <c r="J113" s="29" t="b">
        <f aca="false">FALSE()</f>
        <v>0</v>
      </c>
      <c r="K113" s="29" t="b">
        <f aca="false">FALSE()</f>
        <v>0</v>
      </c>
      <c r="L113" s="29" t="b">
        <f aca="false">FALSE()</f>
        <v>0</v>
      </c>
      <c r="M113" s="29" t="b">
        <f aca="false">FALSE()</f>
        <v>0</v>
      </c>
      <c r="N113" s="36" t="s">
        <v>11791</v>
      </c>
      <c r="O113" s="52" t="s">
        <v>11791</v>
      </c>
      <c r="P113" s="31" t="n">
        <v>8691585325</v>
      </c>
      <c r="Q113" s="32"/>
      <c r="R113" s="32"/>
      <c r="S113" s="32"/>
      <c r="T113" s="36" t="s">
        <v>11792</v>
      </c>
      <c r="U113" s="36" t="s">
        <v>11793</v>
      </c>
      <c r="V113" s="36" t="s">
        <v>4956</v>
      </c>
      <c r="W113" s="63" t="s">
        <v>11794</v>
      </c>
      <c r="X113" s="36" t="s">
        <v>10789</v>
      </c>
      <c r="Y113" s="36" t="s">
        <v>11491</v>
      </c>
      <c r="Z113" s="63" t="s">
        <v>11795</v>
      </c>
      <c r="AA113" s="36" t="s">
        <v>10792</v>
      </c>
      <c r="AB113" s="52" t="s">
        <v>10793</v>
      </c>
      <c r="AC113" s="36" t="s">
        <v>10812</v>
      </c>
      <c r="AD113" s="52" t="s">
        <v>11279</v>
      </c>
      <c r="AE113" s="36"/>
      <c r="AF113" s="36" t="s">
        <v>10794</v>
      </c>
      <c r="AG113" s="58" t="s">
        <v>11796</v>
      </c>
      <c r="AH113" s="36" t="s">
        <v>10796</v>
      </c>
      <c r="AI113" s="36" t="s">
        <v>11519</v>
      </c>
      <c r="AJ113" s="36" t="s">
        <v>10798</v>
      </c>
      <c r="AK113" s="34" t="s">
        <v>10931</v>
      </c>
      <c r="AL113" s="36" t="s">
        <v>10815</v>
      </c>
      <c r="AM113" s="35"/>
      <c r="AN113" s="36" t="s">
        <v>10801</v>
      </c>
      <c r="AO113" s="36" t="s">
        <v>10802</v>
      </c>
      <c r="AP113" s="36" t="s">
        <v>10816</v>
      </c>
      <c r="AQ113" s="36" t="s">
        <v>10812</v>
      </c>
      <c r="AR113" s="37" t="s">
        <v>10817</v>
      </c>
      <c r="AS113" s="36" t="s">
        <v>10838</v>
      </c>
    </row>
    <row r="114" customFormat="false" ht="13.8" hidden="false" customHeight="false" outlineLevel="0" collapsed="false">
      <c r="A114" s="50" t="s">
        <v>10780</v>
      </c>
      <c r="B114" s="36" t="s">
        <v>11408</v>
      </c>
      <c r="C114" s="84" t="n">
        <v>45413</v>
      </c>
      <c r="D114" s="28"/>
      <c r="E114" s="29" t="b">
        <f aca="false">FALSE()</f>
        <v>0</v>
      </c>
      <c r="F114" s="29" t="b">
        <f aca="false">FALSE()</f>
        <v>0</v>
      </c>
      <c r="G114" s="29" t="b">
        <f aca="false">FALSE()</f>
        <v>0</v>
      </c>
      <c r="H114" s="29" t="b">
        <f aca="false">FALSE()</f>
        <v>0</v>
      </c>
      <c r="I114" s="29" t="b">
        <f aca="false">FALSE()</f>
        <v>0</v>
      </c>
      <c r="J114" s="29" t="b">
        <f aca="false">FALSE()</f>
        <v>0</v>
      </c>
      <c r="K114" s="29" t="b">
        <f aca="false">FALSE()</f>
        <v>0</v>
      </c>
      <c r="L114" s="29" t="b">
        <f aca="false">FALSE()</f>
        <v>0</v>
      </c>
      <c r="M114" s="29" t="b">
        <f aca="false">FALSE()</f>
        <v>0</v>
      </c>
      <c r="N114" s="36" t="s">
        <v>11797</v>
      </c>
      <c r="O114" s="36" t="s">
        <v>11797</v>
      </c>
      <c r="P114" s="31" t="n">
        <v>9291860917</v>
      </c>
      <c r="Q114" s="32"/>
      <c r="R114" s="32"/>
      <c r="S114" s="32"/>
      <c r="T114" s="36" t="s">
        <v>11798</v>
      </c>
      <c r="U114" s="36" t="s">
        <v>11799</v>
      </c>
      <c r="V114" s="36" t="s">
        <v>11800</v>
      </c>
      <c r="W114" s="63" t="s">
        <v>11801</v>
      </c>
      <c r="X114" s="36" t="s">
        <v>10789</v>
      </c>
      <c r="Y114" s="36" t="s">
        <v>11491</v>
      </c>
      <c r="Z114" s="53" t="s">
        <v>11802</v>
      </c>
      <c r="AA114" s="36" t="s">
        <v>10792</v>
      </c>
      <c r="AB114" s="52" t="s">
        <v>11508</v>
      </c>
      <c r="AC114" s="36" t="s">
        <v>10812</v>
      </c>
      <c r="AD114" s="52" t="s">
        <v>11803</v>
      </c>
      <c r="AE114" s="36"/>
      <c r="AF114" s="36" t="s">
        <v>10794</v>
      </c>
      <c r="AG114" s="36" t="s">
        <v>3831</v>
      </c>
      <c r="AH114" s="36" t="s">
        <v>10796</v>
      </c>
      <c r="AI114" s="36" t="s">
        <v>11519</v>
      </c>
      <c r="AJ114" s="36" t="s">
        <v>10798</v>
      </c>
      <c r="AK114" s="34" t="s">
        <v>10931</v>
      </c>
      <c r="AL114" s="36" t="s">
        <v>10800</v>
      </c>
      <c r="AM114" s="35"/>
      <c r="AN114" s="52" t="s">
        <v>10801</v>
      </c>
      <c r="AO114" s="36" t="s">
        <v>10802</v>
      </c>
      <c r="AP114" s="36" t="s">
        <v>10816</v>
      </c>
      <c r="AQ114" s="36" t="s">
        <v>10812</v>
      </c>
      <c r="AR114" s="37" t="s">
        <v>10830</v>
      </c>
      <c r="AS114" s="36" t="s">
        <v>10838</v>
      </c>
    </row>
    <row r="115" customFormat="false" ht="13.8" hidden="false" customHeight="false" outlineLevel="0" collapsed="false">
      <c r="A115" s="50" t="s">
        <v>10780</v>
      </c>
      <c r="B115" s="30" t="s">
        <v>11408</v>
      </c>
      <c r="C115" s="85" t="n">
        <v>45413</v>
      </c>
      <c r="D115" s="28"/>
      <c r="E115" s="29" t="b">
        <f aca="false">FALSE()</f>
        <v>0</v>
      </c>
      <c r="F115" s="29" t="b">
        <f aca="false">FALSE()</f>
        <v>0</v>
      </c>
      <c r="G115" s="29" t="b">
        <f aca="false">FALSE()</f>
        <v>0</v>
      </c>
      <c r="H115" s="29" t="b">
        <f aca="false">FALSE()</f>
        <v>0</v>
      </c>
      <c r="I115" s="29" t="b">
        <f aca="false">FALSE()</f>
        <v>0</v>
      </c>
      <c r="J115" s="29" t="b">
        <f aca="false">FALSE()</f>
        <v>0</v>
      </c>
      <c r="K115" s="29" t="b">
        <f aca="false">FALSE()</f>
        <v>0</v>
      </c>
      <c r="L115" s="29" t="b">
        <f aca="false">FALSE()</f>
        <v>0</v>
      </c>
      <c r="M115" s="29" t="b">
        <f aca="false">FALSE()</f>
        <v>0</v>
      </c>
      <c r="N115" s="30" t="s">
        <v>11804</v>
      </c>
      <c r="O115" s="30" t="s">
        <v>11804</v>
      </c>
      <c r="P115" s="31" t="n">
        <v>7471799650</v>
      </c>
      <c r="Q115" s="74"/>
      <c r="R115" s="74"/>
      <c r="S115" s="74"/>
      <c r="T115" s="30" t="s">
        <v>11805</v>
      </c>
      <c r="U115" s="30" t="s">
        <v>11806</v>
      </c>
      <c r="V115" s="30" t="s">
        <v>11807</v>
      </c>
      <c r="W115" s="86" t="s">
        <v>11808</v>
      </c>
      <c r="X115" s="78" t="s">
        <v>10789</v>
      </c>
      <c r="Y115" s="30" t="s">
        <v>11691</v>
      </c>
      <c r="Z115" s="86" t="s">
        <v>11809</v>
      </c>
      <c r="AA115" s="78" t="s">
        <v>10792</v>
      </c>
      <c r="AB115" s="52" t="s">
        <v>10793</v>
      </c>
      <c r="AC115" s="78" t="s">
        <v>10812</v>
      </c>
      <c r="AD115" s="30" t="s">
        <v>11810</v>
      </c>
      <c r="AE115" s="87"/>
      <c r="AF115" s="78" t="s">
        <v>10794</v>
      </c>
      <c r="AG115" s="30" t="s">
        <v>11811</v>
      </c>
      <c r="AH115" s="78" t="s">
        <v>10796</v>
      </c>
      <c r="AI115" s="52" t="s">
        <v>11519</v>
      </c>
      <c r="AJ115" s="78" t="s">
        <v>10798</v>
      </c>
      <c r="AK115" s="55" t="s">
        <v>10931</v>
      </c>
      <c r="AL115" s="78" t="s">
        <v>10815</v>
      </c>
      <c r="AM115" s="35"/>
      <c r="AN115" s="52" t="s">
        <v>10801</v>
      </c>
      <c r="AO115" s="52" t="s">
        <v>10756</v>
      </c>
      <c r="AP115" s="52" t="s">
        <v>11812</v>
      </c>
      <c r="AQ115" s="78" t="s">
        <v>10812</v>
      </c>
      <c r="AR115" s="79" t="s">
        <v>10817</v>
      </c>
      <c r="AS115" s="30" t="s">
        <v>10838</v>
      </c>
    </row>
    <row r="116" customFormat="false" ht="13.8" hidden="false" customHeight="false" outlineLevel="0" collapsed="false">
      <c r="A116" s="50" t="s">
        <v>10780</v>
      </c>
      <c r="B116" s="36" t="s">
        <v>11408</v>
      </c>
      <c r="C116" s="84" t="n">
        <v>45444</v>
      </c>
      <c r="D116" s="28"/>
      <c r="E116" s="29" t="b">
        <f aca="false">FALSE()</f>
        <v>0</v>
      </c>
      <c r="F116" s="29" t="b">
        <f aca="false">FALSE()</f>
        <v>0</v>
      </c>
      <c r="G116" s="29" t="b">
        <f aca="false">FALSE()</f>
        <v>0</v>
      </c>
      <c r="H116" s="29" t="b">
        <f aca="false">FALSE()</f>
        <v>0</v>
      </c>
      <c r="I116" s="29" t="b">
        <f aca="false">FALSE()</f>
        <v>0</v>
      </c>
      <c r="J116" s="29" t="b">
        <f aca="false">FALSE()</f>
        <v>0</v>
      </c>
      <c r="K116" s="29" t="b">
        <f aca="false">FALSE()</f>
        <v>0</v>
      </c>
      <c r="L116" s="29" t="b">
        <f aca="false">FALSE()</f>
        <v>0</v>
      </c>
      <c r="M116" s="29" t="b">
        <f aca="false">FALSE()</f>
        <v>0</v>
      </c>
      <c r="N116" s="36" t="s">
        <v>11813</v>
      </c>
      <c r="O116" s="36" t="s">
        <v>11813</v>
      </c>
      <c r="P116" s="31" t="s">
        <v>11814</v>
      </c>
      <c r="Q116" s="32"/>
      <c r="R116" s="32"/>
      <c r="S116" s="32"/>
      <c r="T116" s="36" t="s">
        <v>10785</v>
      </c>
      <c r="U116" s="36" t="s">
        <v>10786</v>
      </c>
      <c r="V116" s="36" t="s">
        <v>10787</v>
      </c>
      <c r="W116" s="63" t="s">
        <v>11815</v>
      </c>
      <c r="X116" s="36" t="s">
        <v>10789</v>
      </c>
      <c r="Y116" s="36" t="s">
        <v>11491</v>
      </c>
      <c r="Z116" s="53" t="s">
        <v>11816</v>
      </c>
      <c r="AA116" s="36" t="s">
        <v>10792</v>
      </c>
      <c r="AB116" s="52" t="s">
        <v>10793</v>
      </c>
      <c r="AC116" s="36" t="s">
        <v>10794</v>
      </c>
      <c r="AD116" s="81" t="n">
        <v>0.02</v>
      </c>
      <c r="AE116" s="36"/>
      <c r="AF116" s="36" t="s">
        <v>10794</v>
      </c>
      <c r="AG116" s="36" t="s">
        <v>3831</v>
      </c>
      <c r="AH116" s="36" t="s">
        <v>10796</v>
      </c>
      <c r="AI116" s="36" t="s">
        <v>11519</v>
      </c>
      <c r="AJ116" s="36" t="s">
        <v>10798</v>
      </c>
      <c r="AK116" s="34" t="s">
        <v>10931</v>
      </c>
      <c r="AL116" s="36" t="s">
        <v>10800</v>
      </c>
      <c r="AM116" s="35"/>
      <c r="AN116" s="52" t="s">
        <v>10801</v>
      </c>
      <c r="AO116" s="36" t="s">
        <v>10802</v>
      </c>
      <c r="AP116" s="36" t="s">
        <v>10816</v>
      </c>
      <c r="AQ116" s="36" t="s">
        <v>10794</v>
      </c>
      <c r="AR116" s="37"/>
      <c r="AS116" s="36"/>
    </row>
    <row r="117" customFormat="false" ht="13.8" hidden="false" customHeight="false" outlineLevel="0" collapsed="false">
      <c r="A117" s="50" t="s">
        <v>10780</v>
      </c>
      <c r="B117" s="36" t="s">
        <v>3508</v>
      </c>
      <c r="C117" s="84" t="n">
        <v>45444</v>
      </c>
      <c r="D117" s="28"/>
      <c r="E117" s="29" t="b">
        <f aca="false">FALSE()</f>
        <v>0</v>
      </c>
      <c r="F117" s="29" t="b">
        <f aca="false">FALSE()</f>
        <v>0</v>
      </c>
      <c r="G117" s="29" t="b">
        <f aca="false">FALSE()</f>
        <v>0</v>
      </c>
      <c r="H117" s="29" t="b">
        <f aca="false">FALSE()</f>
        <v>0</v>
      </c>
      <c r="I117" s="29" t="b">
        <f aca="false">FALSE()</f>
        <v>0</v>
      </c>
      <c r="J117" s="29" t="b">
        <f aca="false">FALSE()</f>
        <v>0</v>
      </c>
      <c r="K117" s="29" t="b">
        <f aca="false">FALSE()</f>
        <v>0</v>
      </c>
      <c r="L117" s="29" t="b">
        <f aca="false">FALSE()</f>
        <v>0</v>
      </c>
      <c r="M117" s="29" t="b">
        <f aca="false">FALSE()</f>
        <v>0</v>
      </c>
      <c r="N117" s="36" t="s">
        <v>11817</v>
      </c>
      <c r="O117" s="36" t="s">
        <v>11817</v>
      </c>
      <c r="P117" s="31" t="n">
        <v>8240004792</v>
      </c>
      <c r="Q117" s="32"/>
      <c r="R117" s="32"/>
      <c r="S117" s="32"/>
      <c r="T117" s="36" t="s">
        <v>11818</v>
      </c>
      <c r="U117" s="36" t="s">
        <v>11819</v>
      </c>
      <c r="V117" s="36" t="s">
        <v>11820</v>
      </c>
      <c r="W117" s="82" t="s">
        <v>11821</v>
      </c>
      <c r="X117" s="36" t="s">
        <v>10789</v>
      </c>
      <c r="Y117" s="36" t="s">
        <v>11491</v>
      </c>
      <c r="Z117" s="63" t="s">
        <v>11822</v>
      </c>
      <c r="AA117" s="36" t="s">
        <v>10826</v>
      </c>
      <c r="AB117" s="52" t="s">
        <v>10793</v>
      </c>
      <c r="AC117" s="36" t="s">
        <v>10794</v>
      </c>
      <c r="AD117" s="52" t="s">
        <v>11823</v>
      </c>
      <c r="AE117" s="36"/>
      <c r="AF117" s="36" t="s">
        <v>10794</v>
      </c>
      <c r="AG117" s="36" t="s">
        <v>3831</v>
      </c>
      <c r="AH117" s="36" t="s">
        <v>10828</v>
      </c>
      <c r="AI117" s="36" t="s">
        <v>11240</v>
      </c>
      <c r="AJ117" s="36" t="s">
        <v>10798</v>
      </c>
      <c r="AK117" s="34"/>
      <c r="AL117" s="36" t="s">
        <v>10912</v>
      </c>
      <c r="AM117" s="35"/>
      <c r="AN117" s="36" t="s">
        <v>11824</v>
      </c>
      <c r="AO117" s="36" t="s">
        <v>10802</v>
      </c>
      <c r="AP117" s="36" t="s">
        <v>10816</v>
      </c>
      <c r="AQ117" s="36" t="s">
        <v>10812</v>
      </c>
      <c r="AR117" s="37" t="s">
        <v>10817</v>
      </c>
      <c r="AS117" s="36" t="s">
        <v>10838</v>
      </c>
    </row>
    <row r="118" customFormat="false" ht="13.8" hidden="false" customHeight="false" outlineLevel="0" collapsed="false">
      <c r="A118" s="50" t="s">
        <v>10780</v>
      </c>
      <c r="B118" s="36" t="s">
        <v>3508</v>
      </c>
      <c r="C118" s="84" t="n">
        <v>45474</v>
      </c>
      <c r="D118" s="28"/>
      <c r="E118" s="29" t="b">
        <f aca="false">FALSE()</f>
        <v>0</v>
      </c>
      <c r="F118" s="29" t="b">
        <f aca="false">FALSE()</f>
        <v>0</v>
      </c>
      <c r="G118" s="29" t="b">
        <f aca="false">FALSE()</f>
        <v>0</v>
      </c>
      <c r="H118" s="29" t="b">
        <f aca="false">FALSE()</f>
        <v>0</v>
      </c>
      <c r="I118" s="29" t="b">
        <f aca="false">FALSE()</f>
        <v>0</v>
      </c>
      <c r="J118" s="29" t="b">
        <f aca="false">FALSE()</f>
        <v>0</v>
      </c>
      <c r="K118" s="29" t="b">
        <f aca="false">FALSE()</f>
        <v>0</v>
      </c>
      <c r="L118" s="29" t="b">
        <f aca="false">FALSE()</f>
        <v>0</v>
      </c>
      <c r="M118" s="29" t="b">
        <f aca="false">FALSE()</f>
        <v>0</v>
      </c>
      <c r="N118" s="69" t="n">
        <v>257429443</v>
      </c>
      <c r="O118" s="36" t="s">
        <v>11825</v>
      </c>
      <c r="P118" s="31" t="n">
        <v>5170433835</v>
      </c>
      <c r="Q118" s="74"/>
      <c r="R118" s="74"/>
      <c r="S118" s="74"/>
      <c r="T118" s="91" t="s">
        <v>11826</v>
      </c>
      <c r="U118" s="36" t="s">
        <v>11827</v>
      </c>
      <c r="V118" s="36" t="s">
        <v>11828</v>
      </c>
      <c r="W118" s="82" t="s">
        <v>11829</v>
      </c>
      <c r="X118" s="36" t="s">
        <v>10789</v>
      </c>
      <c r="Y118" s="36" t="s">
        <v>11491</v>
      </c>
      <c r="Z118" s="53" t="s">
        <v>11829</v>
      </c>
      <c r="AA118" s="36" t="s">
        <v>10826</v>
      </c>
      <c r="AB118" s="52" t="s">
        <v>10793</v>
      </c>
      <c r="AC118" s="36" t="s">
        <v>10794</v>
      </c>
      <c r="AD118" s="52" t="s">
        <v>11830</v>
      </c>
      <c r="AE118" s="36"/>
      <c r="AF118" s="36" t="s">
        <v>10794</v>
      </c>
      <c r="AG118" s="36" t="s">
        <v>3831</v>
      </c>
      <c r="AH118" s="36" t="s">
        <v>10796</v>
      </c>
      <c r="AI118" s="36" t="s">
        <v>11519</v>
      </c>
      <c r="AJ118" s="36" t="s">
        <v>10798</v>
      </c>
      <c r="AK118" s="34" t="s">
        <v>10931</v>
      </c>
      <c r="AL118" s="36" t="s">
        <v>10815</v>
      </c>
      <c r="AM118" s="35"/>
      <c r="AN118" s="36" t="s">
        <v>11831</v>
      </c>
      <c r="AO118" s="36" t="s">
        <v>10802</v>
      </c>
      <c r="AP118" s="36" t="s">
        <v>10816</v>
      </c>
      <c r="AQ118" s="36" t="s">
        <v>10812</v>
      </c>
      <c r="AR118" s="37" t="s">
        <v>10830</v>
      </c>
      <c r="AS118" s="36" t="s">
        <v>10838</v>
      </c>
    </row>
    <row r="119" customFormat="false" ht="13.8" hidden="false" customHeight="false" outlineLevel="0" collapsed="false">
      <c r="A119" s="50" t="s">
        <v>10780</v>
      </c>
      <c r="B119" s="30" t="s">
        <v>10903</v>
      </c>
      <c r="C119" s="85" t="n">
        <v>45536</v>
      </c>
      <c r="D119" s="49" t="n">
        <v>45723</v>
      </c>
      <c r="E119" s="29" t="b">
        <f aca="false">TRUE()</f>
        <v>1</v>
      </c>
      <c r="F119" s="29" t="b">
        <f aca="false">FALSE()</f>
        <v>0</v>
      </c>
      <c r="G119" s="29" t="b">
        <f aca="false">FALSE()</f>
        <v>0</v>
      </c>
      <c r="H119" s="29" t="b">
        <f aca="false">FALSE()</f>
        <v>0</v>
      </c>
      <c r="I119" s="29" t="b">
        <f aca="false">FALSE()</f>
        <v>0</v>
      </c>
      <c r="J119" s="29" t="b">
        <f aca="false">FALSE()</f>
        <v>0</v>
      </c>
      <c r="K119" s="29" t="b">
        <f aca="false">FALSE()</f>
        <v>0</v>
      </c>
      <c r="L119" s="29" t="b">
        <f aca="false">FALSE()</f>
        <v>0</v>
      </c>
      <c r="M119" s="29" t="b">
        <f aca="false">FALSE()</f>
        <v>0</v>
      </c>
      <c r="N119" s="30" t="s">
        <v>11832</v>
      </c>
      <c r="O119" s="30" t="s">
        <v>11832</v>
      </c>
      <c r="P119" s="31" t="n">
        <v>8351604609</v>
      </c>
      <c r="Q119" s="74"/>
      <c r="R119" s="74"/>
      <c r="S119" s="74"/>
      <c r="T119" s="30" t="s">
        <v>11833</v>
      </c>
      <c r="U119" s="30" t="s">
        <v>11834</v>
      </c>
      <c r="V119" s="30" t="s">
        <v>9712</v>
      </c>
      <c r="W119" s="86" t="s">
        <v>11835</v>
      </c>
      <c r="X119" s="78" t="s">
        <v>10789</v>
      </c>
      <c r="Y119" s="30" t="s">
        <v>11491</v>
      </c>
      <c r="Z119" s="86"/>
      <c r="AA119" s="78" t="s">
        <v>10811</v>
      </c>
      <c r="AB119" s="52" t="s">
        <v>10793</v>
      </c>
      <c r="AC119" s="78" t="s">
        <v>10812</v>
      </c>
      <c r="AD119" s="30" t="s">
        <v>11836</v>
      </c>
      <c r="AE119" s="30"/>
      <c r="AF119" s="78" t="s">
        <v>10794</v>
      </c>
      <c r="AG119" s="30" t="s">
        <v>11837</v>
      </c>
      <c r="AH119" s="78" t="s">
        <v>10828</v>
      </c>
      <c r="AI119" s="55" t="s">
        <v>10836</v>
      </c>
      <c r="AJ119" s="78" t="s">
        <v>10798</v>
      </c>
      <c r="AK119" s="34" t="s">
        <v>10830</v>
      </c>
      <c r="AL119" s="78" t="s">
        <v>10815</v>
      </c>
      <c r="AM119" s="35"/>
      <c r="AN119" s="52" t="s">
        <v>11838</v>
      </c>
      <c r="AO119" s="52" t="s">
        <v>10802</v>
      </c>
      <c r="AP119" s="52" t="s">
        <v>10816</v>
      </c>
      <c r="AQ119" s="78" t="s">
        <v>10812</v>
      </c>
      <c r="AR119" s="79" t="s">
        <v>11839</v>
      </c>
      <c r="AS119" s="30" t="s">
        <v>10816</v>
      </c>
    </row>
    <row r="120" customFormat="false" ht="13.8" hidden="false" customHeight="false" outlineLevel="0" collapsed="false">
      <c r="A120" s="50" t="s">
        <v>10780</v>
      </c>
      <c r="B120" s="36" t="s">
        <v>11257</v>
      </c>
      <c r="C120" s="84" t="n">
        <v>45597</v>
      </c>
      <c r="D120" s="28"/>
      <c r="E120" s="29" t="b">
        <f aca="false">FALSE()</f>
        <v>0</v>
      </c>
      <c r="F120" s="29" t="b">
        <f aca="false">FALSE()</f>
        <v>0</v>
      </c>
      <c r="G120" s="29" t="b">
        <f aca="false">FALSE()</f>
        <v>0</v>
      </c>
      <c r="H120" s="29" t="b">
        <f aca="false">FALSE()</f>
        <v>0</v>
      </c>
      <c r="I120" s="29" t="b">
        <f aca="false">FALSE()</f>
        <v>0</v>
      </c>
      <c r="J120" s="29" t="b">
        <f aca="false">FALSE()</f>
        <v>0</v>
      </c>
      <c r="K120" s="29" t="b">
        <f aca="false">FALSE()</f>
        <v>0</v>
      </c>
      <c r="L120" s="29" t="b">
        <f aca="false">FALSE()</f>
        <v>0</v>
      </c>
      <c r="M120" s="29" t="b">
        <f aca="false">FALSE()</f>
        <v>0</v>
      </c>
      <c r="N120" s="36" t="s">
        <v>11840</v>
      </c>
      <c r="O120" s="36" t="s">
        <v>11840</v>
      </c>
      <c r="P120" s="31" t="n">
        <v>7642430444</v>
      </c>
      <c r="Q120" s="32"/>
      <c r="R120" s="32"/>
      <c r="S120" s="32"/>
      <c r="T120" s="36" t="s">
        <v>11841</v>
      </c>
      <c r="U120" s="36"/>
      <c r="V120" s="36" t="s">
        <v>11842</v>
      </c>
      <c r="W120" s="82" t="s">
        <v>11843</v>
      </c>
      <c r="X120" s="36" t="s">
        <v>10789</v>
      </c>
      <c r="Y120" s="36" t="s">
        <v>11491</v>
      </c>
      <c r="Z120" s="92" t="s">
        <v>11844</v>
      </c>
      <c r="AA120" s="36" t="s">
        <v>10826</v>
      </c>
      <c r="AB120" s="52" t="s">
        <v>10793</v>
      </c>
      <c r="AC120" s="36" t="s">
        <v>10794</v>
      </c>
      <c r="AD120" s="52" t="s">
        <v>11845</v>
      </c>
      <c r="AE120" s="36" t="s">
        <v>11846</v>
      </c>
      <c r="AF120" s="36" t="s">
        <v>10794</v>
      </c>
      <c r="AG120" s="36" t="s">
        <v>3831</v>
      </c>
      <c r="AH120" s="36" t="s">
        <v>10796</v>
      </c>
      <c r="AI120" s="36" t="s">
        <v>11519</v>
      </c>
      <c r="AJ120" s="36" t="s">
        <v>10798</v>
      </c>
      <c r="AK120" s="34" t="s">
        <v>10931</v>
      </c>
      <c r="AL120" s="36" t="s">
        <v>10800</v>
      </c>
      <c r="AM120" s="35"/>
      <c r="AN120" s="36" t="s">
        <v>11838</v>
      </c>
      <c r="AO120" s="36" t="s">
        <v>10802</v>
      </c>
      <c r="AP120" s="36" t="s">
        <v>10816</v>
      </c>
      <c r="AQ120" s="36" t="s">
        <v>10812</v>
      </c>
      <c r="AR120" s="37" t="s">
        <v>10817</v>
      </c>
      <c r="AS120" s="36" t="s">
        <v>10838</v>
      </c>
    </row>
    <row r="121" customFormat="false" ht="13.8" hidden="false" customHeight="false" outlineLevel="0" collapsed="false">
      <c r="A121" s="50" t="s">
        <v>10780</v>
      </c>
      <c r="B121" s="30" t="s">
        <v>3508</v>
      </c>
      <c r="C121" s="85" t="n">
        <v>45597</v>
      </c>
      <c r="D121" s="28"/>
      <c r="E121" s="29" t="b">
        <f aca="false">FALSE()</f>
        <v>0</v>
      </c>
      <c r="F121" s="29" t="b">
        <f aca="false">FALSE()</f>
        <v>0</v>
      </c>
      <c r="G121" s="29" t="b">
        <f aca="false">FALSE()</f>
        <v>0</v>
      </c>
      <c r="H121" s="29" t="b">
        <f aca="false">FALSE()</f>
        <v>0</v>
      </c>
      <c r="I121" s="29" t="b">
        <f aca="false">FALSE()</f>
        <v>0</v>
      </c>
      <c r="J121" s="29" t="b">
        <f aca="false">FALSE()</f>
        <v>0</v>
      </c>
      <c r="K121" s="29" t="b">
        <f aca="false">FALSE()</f>
        <v>0</v>
      </c>
      <c r="L121" s="29" t="b">
        <f aca="false">FALSE()</f>
        <v>0</v>
      </c>
      <c r="M121" s="29" t="b">
        <f aca="false">FALSE()</f>
        <v>0</v>
      </c>
      <c r="N121" s="30" t="s">
        <v>11847</v>
      </c>
      <c r="O121" s="30" t="s">
        <v>11847</v>
      </c>
      <c r="P121" s="31" t="n">
        <v>4990650034</v>
      </c>
      <c r="Q121" s="74"/>
      <c r="R121" s="74"/>
      <c r="S121" s="74"/>
      <c r="T121" s="30" t="s">
        <v>11848</v>
      </c>
      <c r="U121" s="30" t="s">
        <v>11849</v>
      </c>
      <c r="V121" s="30" t="s">
        <v>11850</v>
      </c>
      <c r="W121" s="65" t="s">
        <v>11851</v>
      </c>
      <c r="X121" s="78" t="s">
        <v>10109</v>
      </c>
      <c r="Y121" s="30"/>
      <c r="Z121" s="86"/>
      <c r="AA121" s="78"/>
      <c r="AB121" s="52"/>
      <c r="AC121" s="78"/>
      <c r="AD121" s="30" t="s">
        <v>11852</v>
      </c>
      <c r="AE121" s="30"/>
      <c r="AF121" s="78" t="s">
        <v>10794</v>
      </c>
      <c r="AG121" s="30" t="s">
        <v>3831</v>
      </c>
      <c r="AH121" s="78" t="s">
        <v>10796</v>
      </c>
      <c r="AI121" s="52" t="s">
        <v>11853</v>
      </c>
      <c r="AJ121" s="78" t="s">
        <v>10798</v>
      </c>
      <c r="AK121" s="55" t="s">
        <v>11232</v>
      </c>
      <c r="AL121" s="78" t="s">
        <v>10800</v>
      </c>
      <c r="AM121" s="35"/>
      <c r="AN121" s="52" t="s">
        <v>11838</v>
      </c>
      <c r="AO121" s="52" t="s">
        <v>10756</v>
      </c>
      <c r="AP121" s="52" t="s">
        <v>11854</v>
      </c>
      <c r="AQ121" s="78" t="s">
        <v>10812</v>
      </c>
      <c r="AR121" s="79" t="s">
        <v>11855</v>
      </c>
      <c r="AS121" s="30" t="s">
        <v>10955</v>
      </c>
    </row>
    <row r="122" customFormat="false" ht="13.8" hidden="false" customHeight="false" outlineLevel="0" collapsed="false">
      <c r="A122" s="93" t="s">
        <v>11856</v>
      </c>
      <c r="B122" s="30" t="s">
        <v>11857</v>
      </c>
      <c r="C122" s="85" t="n">
        <v>45621</v>
      </c>
      <c r="D122" s="49" t="n">
        <v>45713</v>
      </c>
      <c r="E122" s="29" t="b">
        <f aca="false">TRUE()</f>
        <v>1</v>
      </c>
      <c r="F122" s="29" t="b">
        <f aca="false">TRUE()</f>
        <v>1</v>
      </c>
      <c r="G122" s="29" t="b">
        <f aca="false">TRUE()</f>
        <v>1</v>
      </c>
      <c r="H122" s="29" t="b">
        <f aca="false">TRUE()</f>
        <v>1</v>
      </c>
      <c r="I122" s="29" t="b">
        <f aca="false">TRUE()</f>
        <v>1</v>
      </c>
      <c r="J122" s="29" t="b">
        <f aca="false">TRUE()</f>
        <v>1</v>
      </c>
      <c r="K122" s="29" t="b">
        <f aca="false">FALSE()</f>
        <v>0</v>
      </c>
      <c r="L122" s="29" t="b">
        <f aca="false">FALSE()</f>
        <v>0</v>
      </c>
      <c r="M122" s="29" t="b">
        <f aca="false">FALSE()</f>
        <v>0</v>
      </c>
      <c r="N122" s="30" t="s">
        <v>11858</v>
      </c>
      <c r="O122" s="30" t="s">
        <v>11858</v>
      </c>
      <c r="P122" s="31" t="n">
        <v>9282081467</v>
      </c>
      <c r="Q122" s="74"/>
      <c r="R122" s="74"/>
      <c r="S122" s="74"/>
      <c r="T122" s="30" t="s">
        <v>11859</v>
      </c>
      <c r="U122" s="30" t="s">
        <v>11860</v>
      </c>
      <c r="V122" s="30" t="s">
        <v>10030</v>
      </c>
      <c r="W122" s="86" t="s">
        <v>11861</v>
      </c>
      <c r="X122" s="78" t="s">
        <v>10789</v>
      </c>
      <c r="Y122" s="30" t="s">
        <v>11862</v>
      </c>
      <c r="Z122" s="86"/>
      <c r="AA122" s="78" t="s">
        <v>10826</v>
      </c>
      <c r="AB122" s="52" t="s">
        <v>10793</v>
      </c>
      <c r="AC122" s="78" t="s">
        <v>10812</v>
      </c>
      <c r="AD122" s="30" t="s">
        <v>11863</v>
      </c>
      <c r="AE122" s="30"/>
      <c r="AF122" s="78" t="s">
        <v>10794</v>
      </c>
      <c r="AG122" s="30" t="s">
        <v>4480</v>
      </c>
      <c r="AH122" s="78" t="s">
        <v>10828</v>
      </c>
      <c r="AI122" s="55" t="s">
        <v>10836</v>
      </c>
      <c r="AJ122" s="36" t="s">
        <v>10798</v>
      </c>
      <c r="AK122" s="34" t="s">
        <v>10830</v>
      </c>
      <c r="AL122" s="78" t="s">
        <v>10800</v>
      </c>
      <c r="AM122" s="47"/>
      <c r="AN122" s="52" t="s">
        <v>10801</v>
      </c>
      <c r="AO122" s="52" t="s">
        <v>10823</v>
      </c>
      <c r="AP122" s="52" t="s">
        <v>11585</v>
      </c>
      <c r="AQ122" s="78" t="s">
        <v>10812</v>
      </c>
      <c r="AR122" s="79" t="s">
        <v>10830</v>
      </c>
      <c r="AS122" s="30" t="s">
        <v>10838</v>
      </c>
    </row>
    <row r="123" customFormat="false" ht="13.8" hidden="false" customHeight="false" outlineLevel="0" collapsed="false">
      <c r="A123" s="93" t="s">
        <v>11856</v>
      </c>
      <c r="B123" s="52" t="s">
        <v>3508</v>
      </c>
      <c r="C123" s="84" t="n">
        <v>45597</v>
      </c>
      <c r="D123" s="49" t="n">
        <v>45713</v>
      </c>
      <c r="E123" s="29" t="b">
        <f aca="false">TRUE()</f>
        <v>1</v>
      </c>
      <c r="F123" s="29" t="b">
        <f aca="false">TRUE()</f>
        <v>1</v>
      </c>
      <c r="G123" s="29" t="b">
        <f aca="false">TRUE()</f>
        <v>1</v>
      </c>
      <c r="H123" s="29" t="b">
        <f aca="false">TRUE()</f>
        <v>1</v>
      </c>
      <c r="I123" s="29" t="b">
        <f aca="false">TRUE()</f>
        <v>1</v>
      </c>
      <c r="J123" s="29" t="b">
        <f aca="false">TRUE()</f>
        <v>1</v>
      </c>
      <c r="K123" s="29" t="b">
        <f aca="false">TRUE()</f>
        <v>1</v>
      </c>
      <c r="L123" s="29" t="b">
        <f aca="false">TRUE()</f>
        <v>1</v>
      </c>
      <c r="M123" s="29" t="b">
        <f aca="false">FALSE()</f>
        <v>0</v>
      </c>
      <c r="N123" s="52" t="s">
        <v>11864</v>
      </c>
      <c r="O123" s="52" t="s">
        <v>11864</v>
      </c>
      <c r="P123" s="31" t="n">
        <v>7812008610</v>
      </c>
      <c r="Q123" s="32"/>
      <c r="R123" s="32"/>
      <c r="S123" s="32"/>
      <c r="T123" s="94" t="s">
        <v>11865</v>
      </c>
      <c r="U123" s="52" t="s">
        <v>11866</v>
      </c>
      <c r="V123" s="52" t="s">
        <v>10057</v>
      </c>
      <c r="W123" s="63" t="s">
        <v>11867</v>
      </c>
      <c r="X123" s="52" t="s">
        <v>10789</v>
      </c>
      <c r="Y123" s="52" t="s">
        <v>11491</v>
      </c>
      <c r="Z123" s="63" t="s">
        <v>11868</v>
      </c>
      <c r="AA123" s="52"/>
      <c r="AB123" s="52" t="s">
        <v>10793</v>
      </c>
      <c r="AC123" s="52" t="s">
        <v>10812</v>
      </c>
      <c r="AD123" s="52" t="s">
        <v>11869</v>
      </c>
      <c r="AE123" s="52"/>
      <c r="AF123" s="52" t="s">
        <v>10794</v>
      </c>
      <c r="AG123" s="52" t="s">
        <v>11870</v>
      </c>
      <c r="AH123" s="52" t="s">
        <v>10796</v>
      </c>
      <c r="AI123" s="55" t="s">
        <v>10836</v>
      </c>
      <c r="AJ123" s="52" t="s">
        <v>10814</v>
      </c>
      <c r="AK123" s="55" t="s">
        <v>10830</v>
      </c>
      <c r="AL123" s="52" t="s">
        <v>10800</v>
      </c>
      <c r="AM123" s="35" t="s">
        <v>11871</v>
      </c>
      <c r="AN123" s="52" t="s">
        <v>11872</v>
      </c>
      <c r="AO123" s="52" t="s">
        <v>10823</v>
      </c>
      <c r="AP123" s="52" t="s">
        <v>11585</v>
      </c>
      <c r="AQ123" s="52" t="s">
        <v>10812</v>
      </c>
      <c r="AR123" s="79" t="s">
        <v>11873</v>
      </c>
      <c r="AS123" s="52" t="s">
        <v>10955</v>
      </c>
    </row>
    <row r="124" customFormat="false" ht="13.8" hidden="false" customHeight="false" outlineLevel="0" collapsed="false">
      <c r="A124" s="93" t="s">
        <v>11856</v>
      </c>
      <c r="B124" s="30" t="s">
        <v>3508</v>
      </c>
      <c r="C124" s="85" t="n">
        <v>45597</v>
      </c>
      <c r="D124" s="28"/>
      <c r="E124" s="29" t="b">
        <f aca="false">FALSE()</f>
        <v>0</v>
      </c>
      <c r="F124" s="29" t="b">
        <f aca="false">FALSE()</f>
        <v>0</v>
      </c>
      <c r="G124" s="29" t="b">
        <f aca="false">FALSE()</f>
        <v>0</v>
      </c>
      <c r="H124" s="29" t="b">
        <f aca="false">FALSE()</f>
        <v>0</v>
      </c>
      <c r="I124" s="29" t="b">
        <f aca="false">FALSE()</f>
        <v>0</v>
      </c>
      <c r="J124" s="29" t="b">
        <f aca="false">FALSE()</f>
        <v>0</v>
      </c>
      <c r="K124" s="29" t="b">
        <f aca="false">FALSE()</f>
        <v>0</v>
      </c>
      <c r="L124" s="29" t="b">
        <f aca="false">FALSE()</f>
        <v>0</v>
      </c>
      <c r="M124" s="29" t="b">
        <f aca="false">FALSE()</f>
        <v>0</v>
      </c>
      <c r="N124" s="30" t="s">
        <v>11874</v>
      </c>
      <c r="O124" s="30" t="s">
        <v>11875</v>
      </c>
      <c r="P124" s="31" t="e">
        <f aca="false">#N/A</f>
        <v>#N/A</v>
      </c>
      <c r="Q124" s="74"/>
      <c r="R124" s="74"/>
      <c r="S124" s="74"/>
      <c r="T124" s="30" t="s">
        <v>11876</v>
      </c>
      <c r="U124" s="30" t="s">
        <v>11877</v>
      </c>
      <c r="V124" s="30" t="s">
        <v>11878</v>
      </c>
      <c r="W124" s="30"/>
      <c r="X124" s="30" t="s">
        <v>10789</v>
      </c>
      <c r="Y124" s="30" t="s">
        <v>11491</v>
      </c>
      <c r="Z124" s="30"/>
      <c r="AA124" s="30"/>
      <c r="AB124" s="30" t="s">
        <v>10793</v>
      </c>
      <c r="AC124" s="30" t="s">
        <v>10794</v>
      </c>
      <c r="AD124" s="30" t="s">
        <v>11879</v>
      </c>
      <c r="AE124" s="30"/>
      <c r="AF124" s="30" t="s">
        <v>10794</v>
      </c>
      <c r="AG124" s="30" t="s">
        <v>4480</v>
      </c>
      <c r="AH124" s="30" t="s">
        <v>10828</v>
      </c>
      <c r="AI124" s="30" t="s">
        <v>11880</v>
      </c>
      <c r="AJ124" s="30" t="s">
        <v>10798</v>
      </c>
      <c r="AK124" s="55" t="s">
        <v>11880</v>
      </c>
      <c r="AL124" s="30" t="s">
        <v>10800</v>
      </c>
      <c r="AM124" s="47"/>
      <c r="AN124" s="52" t="s">
        <v>11872</v>
      </c>
      <c r="AO124" s="52" t="s">
        <v>10756</v>
      </c>
      <c r="AP124" s="52"/>
      <c r="AQ124" s="30" t="s">
        <v>10812</v>
      </c>
      <c r="AR124" s="79" t="s">
        <v>10817</v>
      </c>
      <c r="AS124" s="30" t="s">
        <v>10955</v>
      </c>
    </row>
    <row r="125" customFormat="false" ht="13.8" hidden="false" customHeight="false" outlineLevel="0" collapsed="false">
      <c r="A125" s="93" t="s">
        <v>11856</v>
      </c>
      <c r="B125" s="52" t="s">
        <v>11881</v>
      </c>
      <c r="C125" s="84" t="n">
        <v>45623</v>
      </c>
      <c r="D125" s="49" t="n">
        <v>45700</v>
      </c>
      <c r="E125" s="29" t="b">
        <f aca="false">TRUE()</f>
        <v>1</v>
      </c>
      <c r="F125" s="29" t="b">
        <f aca="false">TRUE()</f>
        <v>1</v>
      </c>
      <c r="G125" s="29" t="b">
        <f aca="false">TRUE()</f>
        <v>1</v>
      </c>
      <c r="H125" s="29" t="b">
        <f aca="false">TRUE()</f>
        <v>1</v>
      </c>
      <c r="I125" s="29" t="b">
        <f aca="false">TRUE()</f>
        <v>1</v>
      </c>
      <c r="J125" s="29" t="b">
        <f aca="false">TRUE()</f>
        <v>1</v>
      </c>
      <c r="K125" s="29" t="b">
        <f aca="false">FALSE()</f>
        <v>0</v>
      </c>
      <c r="L125" s="29" t="b">
        <f aca="false">FALSE()</f>
        <v>0</v>
      </c>
      <c r="M125" s="29" t="b">
        <f aca="false">FALSE()</f>
        <v>0</v>
      </c>
      <c r="N125" s="52" t="s">
        <v>11882</v>
      </c>
      <c r="O125" s="52" t="s">
        <v>10498</v>
      </c>
      <c r="P125" s="31" t="n">
        <v>5732837846</v>
      </c>
      <c r="Q125" s="74"/>
      <c r="R125" s="74"/>
      <c r="S125" s="74"/>
      <c r="T125" s="52" t="s">
        <v>11883</v>
      </c>
      <c r="U125" s="52" t="s">
        <v>11884</v>
      </c>
      <c r="V125" s="52" t="s">
        <v>11885</v>
      </c>
      <c r="W125" s="63" t="s">
        <v>11886</v>
      </c>
      <c r="X125" s="52" t="s">
        <v>10823</v>
      </c>
      <c r="Y125" s="30" t="s">
        <v>11491</v>
      </c>
      <c r="Z125" s="52" t="s">
        <v>11887</v>
      </c>
      <c r="AA125" s="52" t="s">
        <v>10811</v>
      </c>
      <c r="AB125" s="52" t="s">
        <v>10793</v>
      </c>
      <c r="AC125" s="52" t="s">
        <v>10812</v>
      </c>
      <c r="AD125" s="52" t="s">
        <v>11888</v>
      </c>
      <c r="AE125" s="52"/>
      <c r="AF125" s="52" t="s">
        <v>10794</v>
      </c>
      <c r="AG125" s="52" t="s">
        <v>11889</v>
      </c>
      <c r="AH125" s="52" t="s">
        <v>10796</v>
      </c>
      <c r="AI125" s="55" t="s">
        <v>10836</v>
      </c>
      <c r="AJ125" s="36" t="s">
        <v>10798</v>
      </c>
      <c r="AK125" s="34" t="s">
        <v>10830</v>
      </c>
      <c r="AL125" s="52" t="s">
        <v>10815</v>
      </c>
      <c r="AM125" s="56" t="s">
        <v>11890</v>
      </c>
      <c r="AN125" s="52" t="s">
        <v>11891</v>
      </c>
      <c r="AO125" s="52" t="s">
        <v>10823</v>
      </c>
      <c r="AP125" s="52" t="s">
        <v>11585</v>
      </c>
      <c r="AQ125" s="52" t="s">
        <v>10812</v>
      </c>
      <c r="AR125" s="79" t="s">
        <v>10830</v>
      </c>
      <c r="AS125" s="52" t="s">
        <v>10838</v>
      </c>
    </row>
    <row r="126" customFormat="false" ht="13.8" hidden="false" customHeight="false" outlineLevel="0" collapsed="false">
      <c r="A126" s="93" t="s">
        <v>11856</v>
      </c>
      <c r="B126" s="30" t="s">
        <v>11881</v>
      </c>
      <c r="C126" s="84" t="n">
        <v>45623</v>
      </c>
      <c r="D126" s="49" t="n">
        <v>45715</v>
      </c>
      <c r="E126" s="29" t="b">
        <f aca="false">TRUE()</f>
        <v>1</v>
      </c>
      <c r="F126" s="29" t="b">
        <f aca="false">TRUE()</f>
        <v>1</v>
      </c>
      <c r="G126" s="29" t="b">
        <f aca="false">TRUE()</f>
        <v>1</v>
      </c>
      <c r="H126" s="29" t="b">
        <f aca="false">TRUE()</f>
        <v>1</v>
      </c>
      <c r="I126" s="29" t="b">
        <f aca="false">TRUE()</f>
        <v>1</v>
      </c>
      <c r="J126" s="29" t="b">
        <f aca="false">TRUE()</f>
        <v>1</v>
      </c>
      <c r="K126" s="29" t="b">
        <f aca="false">FALSE()</f>
        <v>0</v>
      </c>
      <c r="L126" s="29" t="b">
        <f aca="false">FALSE()</f>
        <v>0</v>
      </c>
      <c r="M126" s="29" t="b">
        <f aca="false">TRUE()</f>
        <v>1</v>
      </c>
      <c r="N126" s="30" t="s">
        <v>11892</v>
      </c>
      <c r="O126" s="30" t="s">
        <v>11892</v>
      </c>
      <c r="P126" s="31" t="n">
        <v>8851641536</v>
      </c>
      <c r="Q126" s="74"/>
      <c r="R126" s="74"/>
      <c r="S126" s="74"/>
      <c r="T126" s="30" t="s">
        <v>11893</v>
      </c>
      <c r="U126" s="30"/>
      <c r="V126" s="91" t="s">
        <v>9914</v>
      </c>
      <c r="W126" s="65" t="s">
        <v>11894</v>
      </c>
      <c r="X126" s="30" t="s">
        <v>10823</v>
      </c>
      <c r="Y126" s="30" t="s">
        <v>11491</v>
      </c>
      <c r="Z126" s="52" t="s">
        <v>11887</v>
      </c>
      <c r="AA126" s="30" t="s">
        <v>10826</v>
      </c>
      <c r="AB126" s="52" t="s">
        <v>10793</v>
      </c>
      <c r="AC126" s="30" t="s">
        <v>10812</v>
      </c>
      <c r="AD126" s="30" t="s">
        <v>11895</v>
      </c>
      <c r="AE126" s="30"/>
      <c r="AF126" s="30" t="s">
        <v>10794</v>
      </c>
      <c r="AG126" s="30" t="s">
        <v>4480</v>
      </c>
      <c r="AH126" s="30" t="s">
        <v>10796</v>
      </c>
      <c r="AI126" s="55" t="s">
        <v>10836</v>
      </c>
      <c r="AJ126" s="36" t="s">
        <v>10798</v>
      </c>
      <c r="AK126" s="34" t="s">
        <v>10830</v>
      </c>
      <c r="AL126" s="30" t="s">
        <v>10800</v>
      </c>
      <c r="AM126" s="95"/>
      <c r="AN126" s="52" t="s">
        <v>11872</v>
      </c>
      <c r="AO126" s="52" t="s">
        <v>10823</v>
      </c>
      <c r="AP126" s="52" t="s">
        <v>11585</v>
      </c>
      <c r="AQ126" s="30" t="s">
        <v>10812</v>
      </c>
      <c r="AR126" s="79" t="s">
        <v>10830</v>
      </c>
      <c r="AS126" s="30" t="s">
        <v>11896</v>
      </c>
    </row>
    <row r="127" customFormat="false" ht="13.8" hidden="false" customHeight="false" outlineLevel="0" collapsed="false">
      <c r="A127" s="93" t="s">
        <v>11856</v>
      </c>
      <c r="B127" s="52" t="s">
        <v>3508</v>
      </c>
      <c r="C127" s="84" t="n">
        <v>45627</v>
      </c>
      <c r="D127" s="49" t="n">
        <v>45814</v>
      </c>
      <c r="E127" s="29" t="b">
        <f aca="false">TRUE()</f>
        <v>1</v>
      </c>
      <c r="F127" s="29" t="b">
        <f aca="false">FALSE()</f>
        <v>0</v>
      </c>
      <c r="G127" s="29" t="b">
        <f aca="false">FALSE()</f>
        <v>0</v>
      </c>
      <c r="H127" s="29" t="b">
        <f aca="false">FALSE()</f>
        <v>0</v>
      </c>
      <c r="I127" s="29" t="b">
        <f aca="false">FALSE()</f>
        <v>0</v>
      </c>
      <c r="J127" s="29" t="b">
        <f aca="false">FALSE()</f>
        <v>0</v>
      </c>
      <c r="K127" s="29" t="b">
        <f aca="false">FALSE()</f>
        <v>0</v>
      </c>
      <c r="L127" s="29" t="b">
        <f aca="false">FALSE()</f>
        <v>0</v>
      </c>
      <c r="M127" s="29" t="b">
        <f aca="false">FALSE()</f>
        <v>0</v>
      </c>
      <c r="N127" s="52" t="s">
        <v>11897</v>
      </c>
      <c r="O127" s="52" t="s">
        <v>11897</v>
      </c>
      <c r="P127" s="31" t="n">
        <v>6020134043</v>
      </c>
      <c r="Q127" s="74"/>
      <c r="R127" s="74"/>
      <c r="S127" s="74"/>
      <c r="T127" s="52" t="s">
        <v>11898</v>
      </c>
      <c r="U127" s="52" t="s">
        <v>11899</v>
      </c>
      <c r="V127" s="52" t="s">
        <v>4860</v>
      </c>
      <c r="W127" s="63" t="s">
        <v>11900</v>
      </c>
      <c r="X127" s="52" t="s">
        <v>10789</v>
      </c>
      <c r="Y127" s="52" t="s">
        <v>11901</v>
      </c>
      <c r="Z127" s="63" t="s">
        <v>11902</v>
      </c>
      <c r="AA127" s="52" t="s">
        <v>10826</v>
      </c>
      <c r="AB127" s="52" t="s">
        <v>10793</v>
      </c>
      <c r="AC127" s="52" t="s">
        <v>10812</v>
      </c>
      <c r="AD127" s="52" t="s">
        <v>11903</v>
      </c>
      <c r="AE127" s="52"/>
      <c r="AF127" s="52" t="s">
        <v>10794</v>
      </c>
      <c r="AG127" s="52" t="s">
        <v>11904</v>
      </c>
      <c r="AH127" s="52" t="s">
        <v>10828</v>
      </c>
      <c r="AI127" s="52" t="s">
        <v>11905</v>
      </c>
      <c r="AJ127" s="52" t="s">
        <v>10798</v>
      </c>
      <c r="AK127" s="55" t="s">
        <v>10830</v>
      </c>
      <c r="AL127" s="52" t="s">
        <v>10800</v>
      </c>
      <c r="AM127" s="47"/>
      <c r="AN127" s="52" t="s">
        <v>11838</v>
      </c>
      <c r="AO127" s="52" t="s">
        <v>10802</v>
      </c>
      <c r="AP127" s="52" t="s">
        <v>10816</v>
      </c>
      <c r="AQ127" s="52" t="s">
        <v>10812</v>
      </c>
      <c r="AR127" s="79" t="s">
        <v>10902</v>
      </c>
      <c r="AS127" s="52" t="s">
        <v>10955</v>
      </c>
    </row>
    <row r="128" customFormat="false" ht="13.8" hidden="false" customHeight="false" outlineLevel="0" collapsed="false">
      <c r="A128" s="93" t="s">
        <v>11856</v>
      </c>
      <c r="B128" s="30" t="s">
        <v>11257</v>
      </c>
      <c r="C128" s="85" t="n">
        <v>45627</v>
      </c>
      <c r="D128" s="28"/>
      <c r="E128" s="29" t="b">
        <f aca="false">FALSE()</f>
        <v>0</v>
      </c>
      <c r="F128" s="29" t="b">
        <f aca="false">FALSE()</f>
        <v>0</v>
      </c>
      <c r="G128" s="29" t="b">
        <f aca="false">FALSE()</f>
        <v>0</v>
      </c>
      <c r="H128" s="29" t="b">
        <f aca="false">FALSE()</f>
        <v>0</v>
      </c>
      <c r="I128" s="29" t="b">
        <f aca="false">FALSE()</f>
        <v>0</v>
      </c>
      <c r="J128" s="29" t="b">
        <f aca="false">FALSE()</f>
        <v>0</v>
      </c>
      <c r="K128" s="29" t="b">
        <f aca="false">FALSE()</f>
        <v>0</v>
      </c>
      <c r="L128" s="29" t="b">
        <f aca="false">FALSE()</f>
        <v>0</v>
      </c>
      <c r="M128" s="29" t="b">
        <f aca="false">FALSE()</f>
        <v>0</v>
      </c>
      <c r="N128" s="30" t="s">
        <v>11906</v>
      </c>
      <c r="O128" s="30" t="s">
        <v>11906</v>
      </c>
      <c r="P128" s="31" t="n">
        <v>8691998694</v>
      </c>
      <c r="Q128" s="74"/>
      <c r="R128" s="74"/>
      <c r="S128" s="96" t="s">
        <v>6922</v>
      </c>
      <c r="T128" s="30" t="s">
        <v>11907</v>
      </c>
      <c r="U128" s="30" t="s">
        <v>11908</v>
      </c>
      <c r="V128" s="91" t="s">
        <v>11909</v>
      </c>
      <c r="W128" s="65" t="s">
        <v>11910</v>
      </c>
      <c r="X128" s="30" t="s">
        <v>10789</v>
      </c>
      <c r="Y128" s="30" t="s">
        <v>11491</v>
      </c>
      <c r="Z128" s="30" t="s">
        <v>11887</v>
      </c>
      <c r="AA128" s="30" t="s">
        <v>10792</v>
      </c>
      <c r="AB128" s="30" t="s">
        <v>10793</v>
      </c>
      <c r="AC128" s="30" t="s">
        <v>10812</v>
      </c>
      <c r="AD128" s="52" t="s">
        <v>11911</v>
      </c>
      <c r="AE128" s="30"/>
      <c r="AF128" s="30" t="s">
        <v>10794</v>
      </c>
      <c r="AG128" s="30" t="s">
        <v>11912</v>
      </c>
      <c r="AH128" s="30" t="s">
        <v>10828</v>
      </c>
      <c r="AI128" s="91" t="s">
        <v>11913</v>
      </c>
      <c r="AJ128" s="30" t="s">
        <v>10798</v>
      </c>
      <c r="AK128" s="55" t="s">
        <v>11914</v>
      </c>
      <c r="AL128" s="30" t="s">
        <v>10800</v>
      </c>
      <c r="AM128" s="47"/>
      <c r="AN128" s="52" t="s">
        <v>11872</v>
      </c>
      <c r="AO128" s="52" t="s">
        <v>10756</v>
      </c>
      <c r="AP128" s="52" t="s">
        <v>11909</v>
      </c>
      <c r="AQ128" s="30" t="s">
        <v>10812</v>
      </c>
      <c r="AR128" s="79" t="s">
        <v>10830</v>
      </c>
      <c r="AS128" s="30" t="s">
        <v>10955</v>
      </c>
    </row>
    <row r="129" customFormat="false" ht="13.8" hidden="false" customHeight="false" outlineLevel="0" collapsed="false">
      <c r="A129" s="93" t="s">
        <v>11856</v>
      </c>
      <c r="B129" s="52"/>
      <c r="C129" s="84" t="n">
        <v>45627</v>
      </c>
      <c r="D129" s="28"/>
      <c r="E129" s="29" t="b">
        <f aca="false">FALSE()</f>
        <v>0</v>
      </c>
      <c r="F129" s="29" t="b">
        <f aca="false">FALSE()</f>
        <v>0</v>
      </c>
      <c r="G129" s="29" t="b">
        <f aca="false">FALSE()</f>
        <v>0</v>
      </c>
      <c r="H129" s="29" t="b">
        <f aca="false">FALSE()</f>
        <v>0</v>
      </c>
      <c r="I129" s="29" t="b">
        <f aca="false">FALSE()</f>
        <v>0</v>
      </c>
      <c r="J129" s="29" t="b">
        <f aca="false">FALSE()</f>
        <v>0</v>
      </c>
      <c r="K129" s="29" t="b">
        <f aca="false">FALSE()</f>
        <v>0</v>
      </c>
      <c r="L129" s="29" t="b">
        <f aca="false">FALSE()</f>
        <v>0</v>
      </c>
      <c r="M129" s="29" t="b">
        <f aca="false">FALSE()</f>
        <v>0</v>
      </c>
      <c r="N129" s="52" t="s">
        <v>11915</v>
      </c>
      <c r="O129" s="52" t="s">
        <v>11915</v>
      </c>
      <c r="P129" s="31" t="n">
        <v>9452168004</v>
      </c>
      <c r="Q129" s="97"/>
      <c r="R129" s="97"/>
      <c r="S129" s="97"/>
      <c r="T129" s="98" t="s">
        <v>11916</v>
      </c>
      <c r="U129" s="52" t="s">
        <v>11917</v>
      </c>
      <c r="V129" s="52" t="s">
        <v>11918</v>
      </c>
      <c r="W129" s="63" t="s">
        <v>11919</v>
      </c>
      <c r="X129" s="52" t="s">
        <v>10789</v>
      </c>
      <c r="Y129" s="52" t="s">
        <v>11491</v>
      </c>
      <c r="Z129" s="52"/>
      <c r="AA129" s="52"/>
      <c r="AB129" s="52" t="s">
        <v>10793</v>
      </c>
      <c r="AC129" s="52"/>
      <c r="AD129" s="52"/>
      <c r="AE129" s="52"/>
      <c r="AF129" s="52" t="s">
        <v>10794</v>
      </c>
      <c r="AG129" s="52"/>
      <c r="AH129" s="52" t="s">
        <v>10828</v>
      </c>
      <c r="AI129" s="52" t="s">
        <v>11240</v>
      </c>
      <c r="AJ129" s="52" t="s">
        <v>10798</v>
      </c>
      <c r="AK129" s="55" t="s">
        <v>10902</v>
      </c>
      <c r="AL129" s="52" t="s">
        <v>10800</v>
      </c>
      <c r="AM129" s="47"/>
      <c r="AN129" s="52" t="s">
        <v>11920</v>
      </c>
      <c r="AO129" s="52" t="s">
        <v>10756</v>
      </c>
      <c r="AP129" s="52" t="s">
        <v>11921</v>
      </c>
      <c r="AQ129" s="52" t="s">
        <v>10812</v>
      </c>
      <c r="AR129" s="79" t="s">
        <v>10817</v>
      </c>
      <c r="AS129" s="52" t="s">
        <v>10955</v>
      </c>
    </row>
    <row r="130" customFormat="false" ht="13.8" hidden="false" customHeight="false" outlineLevel="0" collapsed="false">
      <c r="A130" s="93" t="s">
        <v>11856</v>
      </c>
      <c r="B130" s="30" t="s">
        <v>11881</v>
      </c>
      <c r="C130" s="85" t="n">
        <v>45627</v>
      </c>
      <c r="D130" s="28"/>
      <c r="E130" s="29" t="b">
        <f aca="false">FALSE()</f>
        <v>0</v>
      </c>
      <c r="F130" s="29" t="b">
        <f aca="false">TRUE()</f>
        <v>1</v>
      </c>
      <c r="G130" s="29" t="b">
        <f aca="false">TRUE()</f>
        <v>1</v>
      </c>
      <c r="H130" s="29" t="b">
        <f aca="false">TRUE()</f>
        <v>1</v>
      </c>
      <c r="I130" s="29" t="b">
        <f aca="false">FALSE()</f>
        <v>0</v>
      </c>
      <c r="J130" s="29" t="b">
        <f aca="false">FALSE()</f>
        <v>0</v>
      </c>
      <c r="K130" s="29" t="b">
        <f aca="false">FALSE()</f>
        <v>0</v>
      </c>
      <c r="L130" s="29" t="b">
        <f aca="false">FALSE()</f>
        <v>0</v>
      </c>
      <c r="M130" s="29" t="b">
        <f aca="false">FALSE()</f>
        <v>0</v>
      </c>
      <c r="N130" s="30" t="s">
        <v>11922</v>
      </c>
      <c r="O130" s="30" t="s">
        <v>11922</v>
      </c>
      <c r="P130" s="31" t="n">
        <v>7861729315</v>
      </c>
      <c r="Q130" s="74"/>
      <c r="R130" s="74"/>
      <c r="S130" s="74"/>
      <c r="T130" s="30" t="s">
        <v>11923</v>
      </c>
      <c r="U130" s="30" t="s">
        <v>11924</v>
      </c>
      <c r="V130" s="94" t="s">
        <v>11925</v>
      </c>
      <c r="W130" s="65" t="s">
        <v>11926</v>
      </c>
      <c r="X130" s="30" t="s">
        <v>10823</v>
      </c>
      <c r="Y130" s="52" t="s">
        <v>11491</v>
      </c>
      <c r="Z130" s="30" t="s">
        <v>11887</v>
      </c>
      <c r="AA130" s="30" t="s">
        <v>10811</v>
      </c>
      <c r="AB130" s="30" t="s">
        <v>10793</v>
      </c>
      <c r="AC130" s="30" t="s">
        <v>10812</v>
      </c>
      <c r="AD130" s="30" t="s">
        <v>11927</v>
      </c>
      <c r="AE130" s="30"/>
      <c r="AF130" s="30" t="s">
        <v>10794</v>
      </c>
      <c r="AG130" s="30" t="s">
        <v>11928</v>
      </c>
      <c r="AH130" s="30" t="s">
        <v>10796</v>
      </c>
      <c r="AI130" s="30" t="s">
        <v>11929</v>
      </c>
      <c r="AJ130" s="30" t="s">
        <v>10798</v>
      </c>
      <c r="AK130" s="55" t="s">
        <v>10799</v>
      </c>
      <c r="AL130" s="30" t="s">
        <v>10800</v>
      </c>
      <c r="AM130" s="47"/>
      <c r="AN130" s="52" t="s">
        <v>11930</v>
      </c>
      <c r="AO130" s="52" t="s">
        <v>10823</v>
      </c>
      <c r="AP130" s="52" t="s">
        <v>11585</v>
      </c>
      <c r="AQ130" s="30" t="s">
        <v>10812</v>
      </c>
      <c r="AR130" s="79" t="s">
        <v>10830</v>
      </c>
      <c r="AS130" s="30" t="s">
        <v>10838</v>
      </c>
    </row>
    <row r="131" customFormat="false" ht="13.8" hidden="false" customHeight="false" outlineLevel="0" collapsed="false">
      <c r="A131" s="93" t="s">
        <v>11856</v>
      </c>
      <c r="B131" s="52" t="s">
        <v>3508</v>
      </c>
      <c r="C131" s="85" t="n">
        <v>45627</v>
      </c>
      <c r="D131" s="28"/>
      <c r="E131" s="29" t="b">
        <f aca="false">FALSE()</f>
        <v>0</v>
      </c>
      <c r="F131" s="29" t="b">
        <f aca="false">FALSE()</f>
        <v>0</v>
      </c>
      <c r="G131" s="29" t="b">
        <f aca="false">FALSE()</f>
        <v>0</v>
      </c>
      <c r="H131" s="29" t="b">
        <f aca="false">FALSE()</f>
        <v>0</v>
      </c>
      <c r="I131" s="29" t="b">
        <f aca="false">FALSE()</f>
        <v>0</v>
      </c>
      <c r="J131" s="29" t="b">
        <f aca="false">FALSE()</f>
        <v>0</v>
      </c>
      <c r="K131" s="29" t="b">
        <f aca="false">FALSE()</f>
        <v>0</v>
      </c>
      <c r="L131" s="29" t="b">
        <f aca="false">FALSE()</f>
        <v>0</v>
      </c>
      <c r="M131" s="29" t="b">
        <f aca="false">FALSE()</f>
        <v>0</v>
      </c>
      <c r="N131" s="52" t="s">
        <v>11931</v>
      </c>
      <c r="O131" s="52" t="s">
        <v>11931</v>
      </c>
      <c r="P131" s="31" t="n">
        <v>7792421441</v>
      </c>
      <c r="Q131" s="32"/>
      <c r="R131" s="32"/>
      <c r="S131" s="32"/>
      <c r="T131" s="94" t="s">
        <v>11932</v>
      </c>
      <c r="U131" s="52" t="s">
        <v>11933</v>
      </c>
      <c r="V131" s="52" t="s">
        <v>11934</v>
      </c>
      <c r="W131" s="63" t="s">
        <v>11935</v>
      </c>
      <c r="X131" s="52" t="s">
        <v>10789</v>
      </c>
      <c r="Y131" s="52" t="s">
        <v>11936</v>
      </c>
      <c r="Z131" s="63" t="s">
        <v>11937</v>
      </c>
      <c r="AA131" s="52" t="s">
        <v>10811</v>
      </c>
      <c r="AB131" s="52" t="s">
        <v>10793</v>
      </c>
      <c r="AC131" s="52" t="s">
        <v>10794</v>
      </c>
      <c r="AD131" s="52" t="s">
        <v>11938</v>
      </c>
      <c r="AE131" s="52"/>
      <c r="AF131" s="52" t="s">
        <v>10794</v>
      </c>
      <c r="AG131" s="52" t="s">
        <v>3831</v>
      </c>
      <c r="AH131" s="52" t="s">
        <v>10796</v>
      </c>
      <c r="AI131" s="52" t="s">
        <v>11939</v>
      </c>
      <c r="AJ131" s="52" t="s">
        <v>10798</v>
      </c>
      <c r="AK131" s="55" t="s">
        <v>10799</v>
      </c>
      <c r="AL131" s="52" t="s">
        <v>10800</v>
      </c>
      <c r="AM131" s="47"/>
      <c r="AN131" s="52" t="s">
        <v>11838</v>
      </c>
      <c r="AO131" s="52" t="s">
        <v>10756</v>
      </c>
      <c r="AP131" s="52"/>
      <c r="AQ131" s="52" t="s">
        <v>10812</v>
      </c>
      <c r="AR131" s="79" t="s">
        <v>10902</v>
      </c>
      <c r="AS131" s="52" t="s">
        <v>10955</v>
      </c>
    </row>
    <row r="132" customFormat="false" ht="13.8" hidden="false" customHeight="false" outlineLevel="0" collapsed="false">
      <c r="A132" s="93" t="s">
        <v>11856</v>
      </c>
      <c r="B132" s="30" t="s">
        <v>11257</v>
      </c>
      <c r="C132" s="85" t="n">
        <v>45627</v>
      </c>
      <c r="D132" s="49" t="n">
        <v>45700</v>
      </c>
      <c r="E132" s="29" t="b">
        <f aca="false">TRUE()</f>
        <v>1</v>
      </c>
      <c r="F132" s="29" t="b">
        <f aca="false">TRUE()</f>
        <v>1</v>
      </c>
      <c r="G132" s="29" t="b">
        <f aca="false">TRUE()</f>
        <v>1</v>
      </c>
      <c r="H132" s="29" t="b">
        <f aca="false">TRUE()</f>
        <v>1</v>
      </c>
      <c r="I132" s="29" t="b">
        <f aca="false">TRUE()</f>
        <v>1</v>
      </c>
      <c r="J132" s="29" t="b">
        <f aca="false">TRUE()</f>
        <v>1</v>
      </c>
      <c r="K132" s="29" t="b">
        <f aca="false">TRUE()</f>
        <v>1</v>
      </c>
      <c r="L132" s="29" t="b">
        <f aca="false">TRUE()</f>
        <v>1</v>
      </c>
      <c r="M132" s="29" t="b">
        <f aca="false">FALSE()</f>
        <v>0</v>
      </c>
      <c r="N132" s="89" t="s">
        <v>11940</v>
      </c>
      <c r="O132" s="89" t="s">
        <v>11940</v>
      </c>
      <c r="P132" s="31" t="n">
        <v>6182090117</v>
      </c>
      <c r="Q132" s="99"/>
      <c r="R132" s="99"/>
      <c r="S132" s="99"/>
      <c r="T132" s="100" t="s">
        <v>11941</v>
      </c>
      <c r="U132" s="30" t="s">
        <v>11942</v>
      </c>
      <c r="V132" s="101" t="s">
        <v>11943</v>
      </c>
      <c r="W132" s="65" t="s">
        <v>11944</v>
      </c>
      <c r="X132" s="30" t="s">
        <v>10823</v>
      </c>
      <c r="Y132" s="30" t="s">
        <v>11491</v>
      </c>
      <c r="Z132" s="30" t="s">
        <v>11887</v>
      </c>
      <c r="AA132" s="30" t="s">
        <v>10792</v>
      </c>
      <c r="AB132" s="30" t="s">
        <v>10793</v>
      </c>
      <c r="AC132" s="30" t="s">
        <v>10812</v>
      </c>
      <c r="AD132" s="30" t="s">
        <v>11945</v>
      </c>
      <c r="AE132" s="30"/>
      <c r="AF132" s="30" t="s">
        <v>10794</v>
      </c>
      <c r="AG132" s="30" t="s">
        <v>3831</v>
      </c>
      <c r="AH132" s="30" t="s">
        <v>10796</v>
      </c>
      <c r="AI132" s="55" t="s">
        <v>10836</v>
      </c>
      <c r="AJ132" s="36" t="s">
        <v>10798</v>
      </c>
      <c r="AK132" s="34" t="s">
        <v>10830</v>
      </c>
      <c r="AL132" s="30" t="s">
        <v>10800</v>
      </c>
      <c r="AM132" s="47"/>
      <c r="AN132" s="52" t="s">
        <v>11872</v>
      </c>
      <c r="AO132" s="52" t="s">
        <v>10823</v>
      </c>
      <c r="AP132" s="52" t="s">
        <v>11585</v>
      </c>
      <c r="AQ132" s="52" t="s">
        <v>10812</v>
      </c>
      <c r="AR132" s="79" t="s">
        <v>10830</v>
      </c>
      <c r="AS132" s="30" t="s">
        <v>10838</v>
      </c>
    </row>
    <row r="133" customFormat="false" ht="13.8" hidden="false" customHeight="false" outlineLevel="0" collapsed="false">
      <c r="A133" s="93" t="s">
        <v>11856</v>
      </c>
      <c r="B133" s="52" t="s">
        <v>11857</v>
      </c>
      <c r="C133" s="85" t="n">
        <v>45627</v>
      </c>
      <c r="D133" s="49" t="n">
        <v>45714</v>
      </c>
      <c r="E133" s="29" t="b">
        <f aca="false">TRUE()</f>
        <v>1</v>
      </c>
      <c r="F133" s="29" t="b">
        <f aca="false">FALSE()</f>
        <v>0</v>
      </c>
      <c r="G133" s="29" t="b">
        <f aca="false">FALSE()</f>
        <v>0</v>
      </c>
      <c r="H133" s="29" t="b">
        <f aca="false">FALSE()</f>
        <v>0</v>
      </c>
      <c r="I133" s="29" t="b">
        <f aca="false">FALSE()</f>
        <v>0</v>
      </c>
      <c r="J133" s="29" t="b">
        <f aca="false">FALSE()</f>
        <v>0</v>
      </c>
      <c r="K133" s="29" t="b">
        <f aca="false">FALSE()</f>
        <v>0</v>
      </c>
      <c r="L133" s="29" t="b">
        <f aca="false">FALSE()</f>
        <v>0</v>
      </c>
      <c r="M133" s="29" t="b">
        <f aca="false">FALSE()</f>
        <v>0</v>
      </c>
      <c r="N133" s="91" t="s">
        <v>11946</v>
      </c>
      <c r="O133" s="91" t="s">
        <v>11947</v>
      </c>
      <c r="P133" s="31" t="n">
        <v>8961596386</v>
      </c>
      <c r="Q133" s="74"/>
      <c r="R133" s="74"/>
      <c r="S133" s="74"/>
      <c r="T133" s="52" t="s">
        <v>11948</v>
      </c>
      <c r="U133" s="91" t="s">
        <v>11949</v>
      </c>
      <c r="V133" s="52" t="s">
        <v>9896</v>
      </c>
      <c r="W133" s="63" t="s">
        <v>11950</v>
      </c>
      <c r="X133" s="52" t="s">
        <v>10823</v>
      </c>
      <c r="Y133" s="30" t="s">
        <v>11491</v>
      </c>
      <c r="Z133" s="92" t="s">
        <v>11951</v>
      </c>
      <c r="AA133" s="52" t="s">
        <v>10826</v>
      </c>
      <c r="AB133" s="52" t="s">
        <v>10793</v>
      </c>
      <c r="AC133" s="52" t="s">
        <v>10812</v>
      </c>
      <c r="AD133" s="52" t="s">
        <v>11952</v>
      </c>
      <c r="AE133" s="52"/>
      <c r="AF133" s="52" t="s">
        <v>10794</v>
      </c>
      <c r="AG133" s="52" t="s">
        <v>3831</v>
      </c>
      <c r="AH133" s="52" t="s">
        <v>10796</v>
      </c>
      <c r="AI133" s="55" t="s">
        <v>10836</v>
      </c>
      <c r="AJ133" s="52" t="s">
        <v>10798</v>
      </c>
      <c r="AK133" s="55" t="s">
        <v>10830</v>
      </c>
      <c r="AL133" s="52" t="s">
        <v>10800</v>
      </c>
      <c r="AM133" s="47"/>
      <c r="AN133" s="52" t="s">
        <v>11872</v>
      </c>
      <c r="AO133" s="52" t="s">
        <v>10823</v>
      </c>
      <c r="AP133" s="52" t="s">
        <v>11953</v>
      </c>
      <c r="AQ133" s="52" t="s">
        <v>10812</v>
      </c>
      <c r="AR133" s="79" t="s">
        <v>10830</v>
      </c>
      <c r="AS133" s="52" t="s">
        <v>11954</v>
      </c>
    </row>
    <row r="134" customFormat="false" ht="13.8" hidden="false" customHeight="false" outlineLevel="0" collapsed="false">
      <c r="A134" s="102" t="s">
        <v>11856</v>
      </c>
      <c r="B134" s="103" t="s">
        <v>11257</v>
      </c>
      <c r="C134" s="104" t="n">
        <v>45627</v>
      </c>
      <c r="D134" s="105"/>
      <c r="E134" s="106" t="b">
        <f aca="false">FALSE()</f>
        <v>0</v>
      </c>
      <c r="F134" s="106" t="b">
        <f aca="false">FALSE()</f>
        <v>0</v>
      </c>
      <c r="G134" s="106" t="b">
        <f aca="false">FALSE()</f>
        <v>0</v>
      </c>
      <c r="H134" s="106" t="b">
        <f aca="false">FALSE()</f>
        <v>0</v>
      </c>
      <c r="I134" s="106" t="b">
        <f aca="false">FALSE()</f>
        <v>0</v>
      </c>
      <c r="J134" s="106" t="b">
        <f aca="false">FALSE()</f>
        <v>0</v>
      </c>
      <c r="K134" s="106" t="b">
        <f aca="false">FALSE()</f>
        <v>0</v>
      </c>
      <c r="L134" s="106" t="b">
        <f aca="false">FALSE()</f>
        <v>0</v>
      </c>
      <c r="M134" s="106" t="b">
        <f aca="false">FALSE()</f>
        <v>0</v>
      </c>
      <c r="N134" s="103" t="s">
        <v>11955</v>
      </c>
      <c r="O134" s="103" t="s">
        <v>11955</v>
      </c>
      <c r="P134" s="107" t="n">
        <v>8252194841</v>
      </c>
      <c r="Q134" s="103"/>
      <c r="R134" s="103"/>
      <c r="S134" s="103"/>
      <c r="T134" s="103" t="s">
        <v>11956</v>
      </c>
      <c r="U134" s="103" t="s">
        <v>11957</v>
      </c>
      <c r="V134" s="103" t="s">
        <v>11958</v>
      </c>
      <c r="W134" s="108" t="s">
        <v>11959</v>
      </c>
      <c r="X134" s="103" t="s">
        <v>10789</v>
      </c>
      <c r="Y134" s="103" t="s">
        <v>10809</v>
      </c>
      <c r="Z134" s="108" t="s">
        <v>11960</v>
      </c>
      <c r="AA134" s="103" t="s">
        <v>10811</v>
      </c>
      <c r="AB134" s="103" t="s">
        <v>10793</v>
      </c>
      <c r="AC134" s="103" t="s">
        <v>10794</v>
      </c>
      <c r="AD134" s="103" t="s">
        <v>11938</v>
      </c>
      <c r="AE134" s="103"/>
      <c r="AF134" s="103" t="s">
        <v>10794</v>
      </c>
      <c r="AG134" s="103" t="s">
        <v>3831</v>
      </c>
      <c r="AH134" s="103" t="s">
        <v>10796</v>
      </c>
      <c r="AI134" s="103" t="s">
        <v>11961</v>
      </c>
      <c r="AJ134" s="103" t="s">
        <v>10798</v>
      </c>
      <c r="AK134" s="103" t="s">
        <v>10799</v>
      </c>
      <c r="AL134" s="103" t="s">
        <v>10800</v>
      </c>
      <c r="AM134" s="47"/>
      <c r="AN134" s="103" t="s">
        <v>11872</v>
      </c>
      <c r="AO134" s="103" t="s">
        <v>10802</v>
      </c>
      <c r="AP134" s="103" t="s">
        <v>11962</v>
      </c>
      <c r="AQ134" s="103" t="s">
        <v>10812</v>
      </c>
      <c r="AR134" s="103" t="s">
        <v>10830</v>
      </c>
      <c r="AS134" s="103" t="s">
        <v>10838</v>
      </c>
    </row>
    <row r="135" customFormat="false" ht="13.8" hidden="false" customHeight="false" outlineLevel="0" collapsed="false">
      <c r="A135" s="93" t="s">
        <v>11856</v>
      </c>
      <c r="B135" s="91" t="s">
        <v>3508</v>
      </c>
      <c r="C135" s="109" t="n">
        <v>45627</v>
      </c>
      <c r="D135" s="28"/>
      <c r="E135" s="29" t="b">
        <f aca="false">FALSE()</f>
        <v>0</v>
      </c>
      <c r="F135" s="29" t="b">
        <f aca="false">FALSE()</f>
        <v>0</v>
      </c>
      <c r="G135" s="29" t="b">
        <f aca="false">FALSE()</f>
        <v>0</v>
      </c>
      <c r="H135" s="29" t="b">
        <f aca="false">FALSE()</f>
        <v>0</v>
      </c>
      <c r="I135" s="29" t="b">
        <f aca="false">FALSE()</f>
        <v>0</v>
      </c>
      <c r="J135" s="29" t="b">
        <f aca="false">FALSE()</f>
        <v>0</v>
      </c>
      <c r="K135" s="29" t="b">
        <f aca="false">FALSE()</f>
        <v>0</v>
      </c>
      <c r="L135" s="29" t="b">
        <f aca="false">FALSE()</f>
        <v>0</v>
      </c>
      <c r="M135" s="29" t="b">
        <f aca="false">FALSE()</f>
        <v>0</v>
      </c>
      <c r="N135" s="91" t="s">
        <v>11963</v>
      </c>
      <c r="O135" s="91" t="s">
        <v>11963</v>
      </c>
      <c r="P135" s="31" t="n">
        <v>7621855606</v>
      </c>
      <c r="Q135" s="74"/>
      <c r="R135" s="74"/>
      <c r="S135" s="74"/>
      <c r="T135" s="91" t="s">
        <v>11964</v>
      </c>
      <c r="U135" s="91" t="s">
        <v>11965</v>
      </c>
      <c r="V135" s="91" t="s">
        <v>11966</v>
      </c>
      <c r="W135" s="92" t="s">
        <v>11967</v>
      </c>
      <c r="X135" s="30" t="s">
        <v>10789</v>
      </c>
      <c r="Y135" s="91" t="s">
        <v>11905</v>
      </c>
      <c r="Z135" s="92" t="s">
        <v>11968</v>
      </c>
      <c r="AA135" s="30" t="s">
        <v>10792</v>
      </c>
      <c r="AB135" s="91" t="s">
        <v>10793</v>
      </c>
      <c r="AC135" s="30" t="s">
        <v>10794</v>
      </c>
      <c r="AD135" s="91" t="s">
        <v>11879</v>
      </c>
      <c r="AE135" s="91"/>
      <c r="AF135" s="30" t="s">
        <v>10794</v>
      </c>
      <c r="AG135" s="30" t="s">
        <v>3831</v>
      </c>
      <c r="AH135" s="30" t="s">
        <v>10828</v>
      </c>
      <c r="AI135" s="91" t="s">
        <v>11969</v>
      </c>
      <c r="AJ135" s="30" t="s">
        <v>10798</v>
      </c>
      <c r="AK135" s="55" t="s">
        <v>11548</v>
      </c>
      <c r="AL135" s="30" t="s">
        <v>10800</v>
      </c>
      <c r="AM135" s="47"/>
      <c r="AN135" s="52" t="s">
        <v>11872</v>
      </c>
      <c r="AO135" s="52" t="s">
        <v>10802</v>
      </c>
      <c r="AP135" s="52" t="s">
        <v>11970</v>
      </c>
      <c r="AQ135" s="30" t="s">
        <v>10812</v>
      </c>
      <c r="AR135" s="79" t="s">
        <v>10817</v>
      </c>
      <c r="AS135" s="30" t="s">
        <v>10838</v>
      </c>
    </row>
    <row r="136" customFormat="false" ht="13.8" hidden="false" customHeight="false" outlineLevel="0" collapsed="false">
      <c r="A136" s="93" t="s">
        <v>11856</v>
      </c>
      <c r="B136" s="91" t="s">
        <v>3508</v>
      </c>
      <c r="C136" s="109" t="n">
        <v>45627</v>
      </c>
      <c r="D136" s="28"/>
      <c r="E136" s="29" t="b">
        <f aca="false">FALSE()</f>
        <v>0</v>
      </c>
      <c r="F136" s="29" t="b">
        <f aca="false">FALSE()</f>
        <v>0</v>
      </c>
      <c r="G136" s="29" t="b">
        <f aca="false">FALSE()</f>
        <v>0</v>
      </c>
      <c r="H136" s="29" t="b">
        <f aca="false">FALSE()</f>
        <v>0</v>
      </c>
      <c r="I136" s="29" t="b">
        <f aca="false">FALSE()</f>
        <v>0</v>
      </c>
      <c r="J136" s="29" t="b">
        <f aca="false">FALSE()</f>
        <v>0</v>
      </c>
      <c r="K136" s="29" t="b">
        <f aca="false">FALSE()</f>
        <v>0</v>
      </c>
      <c r="L136" s="29" t="b">
        <f aca="false">FALSE()</f>
        <v>0</v>
      </c>
      <c r="M136" s="29" t="b">
        <f aca="false">FALSE()</f>
        <v>0</v>
      </c>
      <c r="N136" s="91" t="s">
        <v>11313</v>
      </c>
      <c r="O136" s="91" t="s">
        <v>11313</v>
      </c>
      <c r="P136" s="31" t="n">
        <v>8512743493</v>
      </c>
      <c r="Q136" s="74"/>
      <c r="R136" s="74"/>
      <c r="S136" s="74"/>
      <c r="T136" s="91" t="s">
        <v>11971</v>
      </c>
      <c r="U136" s="91" t="s">
        <v>11972</v>
      </c>
      <c r="V136" s="91" t="s">
        <v>11973</v>
      </c>
      <c r="W136" s="92" t="s">
        <v>11974</v>
      </c>
      <c r="X136" s="30" t="s">
        <v>10789</v>
      </c>
      <c r="Y136" s="91" t="s">
        <v>11975</v>
      </c>
      <c r="Z136" s="91"/>
      <c r="AA136" s="30"/>
      <c r="AB136" s="91" t="s">
        <v>10793</v>
      </c>
      <c r="AC136" s="30" t="s">
        <v>10794</v>
      </c>
      <c r="AD136" s="91" t="s">
        <v>11976</v>
      </c>
      <c r="AE136" s="91"/>
      <c r="AF136" s="30"/>
      <c r="AG136" s="91"/>
      <c r="AH136" s="30"/>
      <c r="AI136" s="91"/>
      <c r="AJ136" s="30"/>
      <c r="AK136" s="55"/>
      <c r="AL136" s="30"/>
      <c r="AM136" s="47"/>
      <c r="AN136" s="52"/>
      <c r="AO136" s="52"/>
      <c r="AP136" s="52"/>
      <c r="AQ136" s="30"/>
      <c r="AR136" s="79"/>
      <c r="AS136" s="91"/>
    </row>
    <row r="137" customFormat="false" ht="13.8" hidden="false" customHeight="false" outlineLevel="0" collapsed="false">
      <c r="A137" s="93" t="s">
        <v>11856</v>
      </c>
      <c r="B137" s="91"/>
      <c r="C137" s="109"/>
      <c r="D137" s="28"/>
      <c r="E137" s="29" t="b">
        <f aca="false">FALSE()</f>
        <v>0</v>
      </c>
      <c r="F137" s="29" t="b">
        <f aca="false">FALSE()</f>
        <v>0</v>
      </c>
      <c r="G137" s="29" t="b">
        <f aca="false">FALSE()</f>
        <v>0</v>
      </c>
      <c r="H137" s="29" t="b">
        <f aca="false">FALSE()</f>
        <v>0</v>
      </c>
      <c r="I137" s="29" t="b">
        <f aca="false">FALSE()</f>
        <v>0</v>
      </c>
      <c r="J137" s="29" t="b">
        <f aca="false">FALSE()</f>
        <v>0</v>
      </c>
      <c r="K137" s="29" t="b">
        <f aca="false">FALSE()</f>
        <v>0</v>
      </c>
      <c r="L137" s="29" t="b">
        <f aca="false">FALSE()</f>
        <v>0</v>
      </c>
      <c r="M137" s="29" t="b">
        <f aca="false">FALSE()</f>
        <v>0</v>
      </c>
      <c r="N137" s="91"/>
      <c r="O137" s="91"/>
      <c r="P137" s="31" t="e">
        <f aca="false">#N/A</f>
        <v>#N/A</v>
      </c>
      <c r="Q137" s="74"/>
      <c r="R137" s="74"/>
      <c r="S137" s="74"/>
      <c r="T137" s="91" t="s">
        <v>11971</v>
      </c>
      <c r="U137" s="91" t="s">
        <v>11972</v>
      </c>
      <c r="V137" s="91" t="s">
        <v>11973</v>
      </c>
      <c r="W137" s="92" t="s">
        <v>11974</v>
      </c>
      <c r="X137" s="30" t="s">
        <v>10789</v>
      </c>
      <c r="Y137" s="91" t="s">
        <v>11975</v>
      </c>
      <c r="Z137" s="91"/>
      <c r="AA137" s="30"/>
      <c r="AB137" s="91" t="s">
        <v>10793</v>
      </c>
      <c r="AC137" s="30" t="s">
        <v>10794</v>
      </c>
      <c r="AD137" s="91" t="s">
        <v>11976</v>
      </c>
      <c r="AE137" s="91"/>
      <c r="AF137" s="30"/>
      <c r="AG137" s="91"/>
      <c r="AH137" s="30"/>
      <c r="AI137" s="91"/>
      <c r="AJ137" s="30" t="s">
        <v>10944</v>
      </c>
      <c r="AK137" s="55" t="s">
        <v>11977</v>
      </c>
      <c r="AL137" s="30" t="s">
        <v>10815</v>
      </c>
      <c r="AM137" s="47"/>
      <c r="AN137" s="52"/>
      <c r="AO137" s="52" t="s">
        <v>10802</v>
      </c>
      <c r="AP137" s="52" t="s">
        <v>10816</v>
      </c>
      <c r="AQ137" s="30" t="s">
        <v>10812</v>
      </c>
      <c r="AR137" s="79" t="s">
        <v>11345</v>
      </c>
      <c r="AS137" s="91" t="s">
        <v>10955</v>
      </c>
    </row>
    <row r="138" customFormat="false" ht="13.8" hidden="false" customHeight="false" outlineLevel="0" collapsed="false">
      <c r="A138" s="110" t="s">
        <v>11856</v>
      </c>
      <c r="B138" s="43" t="s">
        <v>11857</v>
      </c>
      <c r="C138" s="111" t="n">
        <v>45627</v>
      </c>
      <c r="D138" s="41"/>
      <c r="E138" s="42" t="b">
        <f aca="false">FALSE()</f>
        <v>0</v>
      </c>
      <c r="F138" s="42" t="b">
        <f aca="false">TRUE()</f>
        <v>1</v>
      </c>
      <c r="G138" s="42" t="b">
        <f aca="false">TRUE()</f>
        <v>1</v>
      </c>
      <c r="H138" s="42" t="b">
        <f aca="false">TRUE()</f>
        <v>1</v>
      </c>
      <c r="I138" s="42" t="b">
        <f aca="false">FALSE()</f>
        <v>0</v>
      </c>
      <c r="J138" s="42" t="b">
        <f aca="false">FALSE()</f>
        <v>0</v>
      </c>
      <c r="K138" s="42" t="b">
        <f aca="false">FALSE()</f>
        <v>0</v>
      </c>
      <c r="L138" s="42" t="b">
        <f aca="false">FALSE()</f>
        <v>0</v>
      </c>
      <c r="M138" s="42" t="b">
        <f aca="false">FALSE()</f>
        <v>0</v>
      </c>
      <c r="N138" s="43" t="s">
        <v>11978</v>
      </c>
      <c r="O138" s="43" t="s">
        <v>11979</v>
      </c>
      <c r="P138" s="44" t="n">
        <v>7981437271</v>
      </c>
      <c r="Q138" s="43"/>
      <c r="R138" s="43"/>
      <c r="S138" s="43"/>
      <c r="T138" s="43" t="s">
        <v>11980</v>
      </c>
      <c r="U138" s="43"/>
      <c r="V138" s="43" t="s">
        <v>11981</v>
      </c>
      <c r="W138" s="66" t="s">
        <v>11982</v>
      </c>
      <c r="X138" s="43" t="s">
        <v>10789</v>
      </c>
      <c r="Y138" s="43" t="s">
        <v>11491</v>
      </c>
      <c r="Z138" s="43"/>
      <c r="AA138" s="43" t="s">
        <v>10826</v>
      </c>
      <c r="AB138" s="43" t="s">
        <v>10793</v>
      </c>
      <c r="AC138" s="43" t="s">
        <v>10812</v>
      </c>
      <c r="AD138" s="43" t="s">
        <v>11983</v>
      </c>
      <c r="AE138" s="43"/>
      <c r="AF138" s="43" t="s">
        <v>10794</v>
      </c>
      <c r="AG138" s="43" t="s">
        <v>11984</v>
      </c>
      <c r="AH138" s="43" t="s">
        <v>10828</v>
      </c>
      <c r="AI138" s="43"/>
      <c r="AJ138" s="43" t="s">
        <v>10798</v>
      </c>
      <c r="AK138" s="43" t="s">
        <v>11985</v>
      </c>
      <c r="AL138" s="43" t="s">
        <v>10800</v>
      </c>
      <c r="AM138" s="47"/>
      <c r="AN138" s="43"/>
      <c r="AO138" s="43" t="s">
        <v>10823</v>
      </c>
      <c r="AP138" s="43" t="s">
        <v>11585</v>
      </c>
      <c r="AQ138" s="43" t="s">
        <v>10812</v>
      </c>
      <c r="AR138" s="43" t="s">
        <v>11345</v>
      </c>
      <c r="AS138" s="43" t="s">
        <v>10955</v>
      </c>
    </row>
    <row r="139" customFormat="false" ht="13.8" hidden="false" customHeight="false" outlineLevel="0" collapsed="false">
      <c r="A139" s="93" t="s">
        <v>11856</v>
      </c>
      <c r="B139" s="91" t="s">
        <v>11881</v>
      </c>
      <c r="C139" s="109" t="n">
        <v>45627</v>
      </c>
      <c r="D139" s="49" t="n">
        <v>45726</v>
      </c>
      <c r="E139" s="29" t="b">
        <f aca="false">TRUE()</f>
        <v>1</v>
      </c>
      <c r="F139" s="29" t="b">
        <f aca="false">TRUE()</f>
        <v>1</v>
      </c>
      <c r="G139" s="29" t="b">
        <f aca="false">TRUE()</f>
        <v>1</v>
      </c>
      <c r="H139" s="29" t="b">
        <f aca="false">TRUE()</f>
        <v>1</v>
      </c>
      <c r="I139" s="29" t="b">
        <f aca="false">TRUE()</f>
        <v>1</v>
      </c>
      <c r="J139" s="29" t="b">
        <f aca="false">TRUE()</f>
        <v>1</v>
      </c>
      <c r="K139" s="29" t="b">
        <f aca="false">FALSE()</f>
        <v>0</v>
      </c>
      <c r="L139" s="29" t="b">
        <f aca="false">FALSE()</f>
        <v>0</v>
      </c>
      <c r="M139" s="29" t="b">
        <f aca="false">FALSE()</f>
        <v>0</v>
      </c>
      <c r="N139" s="91" t="s">
        <v>11986</v>
      </c>
      <c r="O139" s="91" t="s">
        <v>11987</v>
      </c>
      <c r="P139" s="31" t="n">
        <v>1231232840</v>
      </c>
      <c r="Q139" s="74"/>
      <c r="R139" s="74"/>
      <c r="S139" s="74"/>
      <c r="T139" s="91" t="s">
        <v>11988</v>
      </c>
      <c r="U139" s="91" t="s">
        <v>11989</v>
      </c>
      <c r="V139" s="91" t="s">
        <v>9280</v>
      </c>
      <c r="W139" s="92" t="s">
        <v>9284</v>
      </c>
      <c r="X139" s="30" t="s">
        <v>10789</v>
      </c>
      <c r="Y139" s="91" t="s">
        <v>11990</v>
      </c>
      <c r="Z139" s="92" t="s">
        <v>11991</v>
      </c>
      <c r="AA139" s="30"/>
      <c r="AB139" s="91" t="s">
        <v>10793</v>
      </c>
      <c r="AC139" s="30"/>
      <c r="AD139" s="91" t="s">
        <v>11992</v>
      </c>
      <c r="AE139" s="91" t="s">
        <v>11993</v>
      </c>
      <c r="AF139" s="30" t="s">
        <v>10794</v>
      </c>
      <c r="AG139" s="91" t="s">
        <v>3831</v>
      </c>
      <c r="AH139" s="30" t="s">
        <v>10828</v>
      </c>
      <c r="AI139" s="55" t="s">
        <v>10836</v>
      </c>
      <c r="AJ139" s="30" t="s">
        <v>10798</v>
      </c>
      <c r="AK139" s="55" t="s">
        <v>10830</v>
      </c>
      <c r="AL139" s="30" t="s">
        <v>10800</v>
      </c>
      <c r="AM139" s="47"/>
      <c r="AN139" s="52" t="s">
        <v>11872</v>
      </c>
      <c r="AO139" s="52" t="s">
        <v>10823</v>
      </c>
      <c r="AP139" s="52" t="s">
        <v>11994</v>
      </c>
      <c r="AQ139" s="30" t="s">
        <v>10812</v>
      </c>
      <c r="AR139" s="79" t="s">
        <v>10830</v>
      </c>
      <c r="AS139" s="91" t="s">
        <v>10955</v>
      </c>
    </row>
    <row r="140" customFormat="false" ht="13.8" hidden="false" customHeight="false" outlineLevel="0" collapsed="false">
      <c r="A140" s="93" t="s">
        <v>11856</v>
      </c>
      <c r="B140" s="91" t="s">
        <v>3508</v>
      </c>
      <c r="C140" s="109" t="n">
        <v>45627</v>
      </c>
      <c r="D140" s="28"/>
      <c r="E140" s="29" t="b">
        <f aca="false">FALSE()</f>
        <v>0</v>
      </c>
      <c r="F140" s="29" t="b">
        <f aca="false">FALSE()</f>
        <v>0</v>
      </c>
      <c r="G140" s="29" t="b">
        <f aca="false">FALSE()</f>
        <v>0</v>
      </c>
      <c r="H140" s="29" t="b">
        <f aca="false">FALSE()</f>
        <v>0</v>
      </c>
      <c r="I140" s="29" t="b">
        <f aca="false">FALSE()</f>
        <v>0</v>
      </c>
      <c r="J140" s="29" t="b">
        <f aca="false">FALSE()</f>
        <v>0</v>
      </c>
      <c r="K140" s="29" t="b">
        <f aca="false">FALSE()</f>
        <v>0</v>
      </c>
      <c r="L140" s="29" t="b">
        <f aca="false">FALSE()</f>
        <v>0</v>
      </c>
      <c r="M140" s="29" t="b">
        <f aca="false">FALSE()</f>
        <v>0</v>
      </c>
      <c r="N140" s="91" t="s">
        <v>11995</v>
      </c>
      <c r="O140" s="91" t="s">
        <v>11996</v>
      </c>
      <c r="P140" s="31" t="n">
        <v>9441857579</v>
      </c>
      <c r="Q140" s="74"/>
      <c r="R140" s="74"/>
      <c r="S140" s="74"/>
      <c r="T140" s="91" t="s">
        <v>11997</v>
      </c>
      <c r="U140" s="91"/>
      <c r="V140" s="91" t="s">
        <v>11998</v>
      </c>
      <c r="W140" s="92" t="s">
        <v>11999</v>
      </c>
      <c r="X140" s="30" t="s">
        <v>10823</v>
      </c>
      <c r="Y140" s="91" t="s">
        <v>12000</v>
      </c>
      <c r="Z140" s="91"/>
      <c r="AA140" s="30"/>
      <c r="AB140" s="91" t="s">
        <v>10793</v>
      </c>
      <c r="AC140" s="30"/>
      <c r="AD140" s="91"/>
      <c r="AE140" s="91"/>
      <c r="AF140" s="30"/>
      <c r="AG140" s="91"/>
      <c r="AH140" s="30"/>
      <c r="AI140" s="91"/>
      <c r="AJ140" s="30"/>
      <c r="AK140" s="55"/>
      <c r="AL140" s="30"/>
      <c r="AM140" s="47"/>
      <c r="AN140" s="52"/>
      <c r="AO140" s="52"/>
      <c r="AP140" s="52"/>
      <c r="AQ140" s="30"/>
      <c r="AR140" s="79"/>
      <c r="AS140" s="91"/>
    </row>
    <row r="141" customFormat="false" ht="13.8" hidden="false" customHeight="false" outlineLevel="0" collapsed="false">
      <c r="A141" s="93" t="s">
        <v>11856</v>
      </c>
      <c r="B141" s="91" t="s">
        <v>11857</v>
      </c>
      <c r="C141" s="109" t="n">
        <v>45627</v>
      </c>
      <c r="D141" s="49" t="n">
        <v>45709</v>
      </c>
      <c r="E141" s="29" t="b">
        <f aca="false">TRUE()</f>
        <v>1</v>
      </c>
      <c r="F141" s="29" t="b">
        <f aca="false">TRUE()</f>
        <v>1</v>
      </c>
      <c r="G141" s="29" t="b">
        <f aca="false">TRUE()</f>
        <v>1</v>
      </c>
      <c r="H141" s="29" t="b">
        <f aca="false">TRUE()</f>
        <v>1</v>
      </c>
      <c r="I141" s="29" t="b">
        <f aca="false">TRUE()</f>
        <v>1</v>
      </c>
      <c r="J141" s="29" t="b">
        <f aca="false">TRUE()</f>
        <v>1</v>
      </c>
      <c r="K141" s="29" t="b">
        <f aca="false">FALSE()</f>
        <v>0</v>
      </c>
      <c r="L141" s="29" t="b">
        <f aca="false">FALSE()</f>
        <v>0</v>
      </c>
      <c r="M141" s="29" t="b">
        <f aca="false">FALSE()</f>
        <v>0</v>
      </c>
      <c r="N141" s="91" t="s">
        <v>12001</v>
      </c>
      <c r="O141" s="91" t="s">
        <v>12001</v>
      </c>
      <c r="P141" s="31" t="n">
        <v>7681843587</v>
      </c>
      <c r="Q141" s="74"/>
      <c r="R141" s="74"/>
      <c r="S141" s="74"/>
      <c r="T141" s="91" t="s">
        <v>12002</v>
      </c>
      <c r="U141" s="91"/>
      <c r="V141" s="91" t="s">
        <v>9960</v>
      </c>
      <c r="W141" s="92" t="s">
        <v>12003</v>
      </c>
      <c r="X141" s="30" t="s">
        <v>10823</v>
      </c>
      <c r="Y141" s="91" t="s">
        <v>12000</v>
      </c>
      <c r="Z141" s="91"/>
      <c r="AA141" s="30" t="s">
        <v>10826</v>
      </c>
      <c r="AB141" s="91" t="s">
        <v>10793</v>
      </c>
      <c r="AC141" s="30" t="s">
        <v>10812</v>
      </c>
      <c r="AD141" s="91" t="s">
        <v>11879</v>
      </c>
      <c r="AE141" s="91"/>
      <c r="AF141" s="30" t="s">
        <v>10794</v>
      </c>
      <c r="AG141" s="91" t="s">
        <v>3831</v>
      </c>
      <c r="AH141" s="30" t="s">
        <v>10828</v>
      </c>
      <c r="AI141" s="55" t="s">
        <v>10836</v>
      </c>
      <c r="AJ141" s="36" t="s">
        <v>10798</v>
      </c>
      <c r="AK141" s="34" t="s">
        <v>10830</v>
      </c>
      <c r="AL141" s="30" t="s">
        <v>10800</v>
      </c>
      <c r="AM141" s="47"/>
      <c r="AN141" s="52"/>
      <c r="AO141" s="52" t="s">
        <v>10823</v>
      </c>
      <c r="AP141" s="52" t="s">
        <v>11585</v>
      </c>
      <c r="AQ141" s="30" t="s">
        <v>10812</v>
      </c>
      <c r="AR141" s="79" t="s">
        <v>10830</v>
      </c>
      <c r="AS141" s="91" t="s">
        <v>10955</v>
      </c>
    </row>
    <row r="142" customFormat="false" ht="13.8" hidden="false" customHeight="false" outlineLevel="0" collapsed="false">
      <c r="A142" s="93" t="s">
        <v>11856</v>
      </c>
      <c r="B142" s="91" t="s">
        <v>11257</v>
      </c>
      <c r="C142" s="109" t="n">
        <v>45627</v>
      </c>
      <c r="D142" s="49" t="n">
        <v>45810</v>
      </c>
      <c r="E142" s="29" t="b">
        <f aca="false">TRUE()</f>
        <v>1</v>
      </c>
      <c r="F142" s="29" t="b">
        <f aca="false">TRUE()</f>
        <v>1</v>
      </c>
      <c r="G142" s="29" t="b">
        <f aca="false">TRUE()</f>
        <v>1</v>
      </c>
      <c r="H142" s="29" t="b">
        <f aca="false">TRUE()</f>
        <v>1</v>
      </c>
      <c r="I142" s="29" t="b">
        <f aca="false">FALSE()</f>
        <v>0</v>
      </c>
      <c r="J142" s="29" t="b">
        <f aca="false">FALSE()</f>
        <v>0</v>
      </c>
      <c r="K142" s="29" t="b">
        <f aca="false">TRUE()</f>
        <v>1</v>
      </c>
      <c r="L142" s="29" t="b">
        <f aca="false">TRUE()</f>
        <v>1</v>
      </c>
      <c r="M142" s="29" t="b">
        <f aca="false">TRUE()</f>
        <v>1</v>
      </c>
      <c r="N142" s="91" t="s">
        <v>12004</v>
      </c>
      <c r="O142" s="91" t="s">
        <v>12004</v>
      </c>
      <c r="P142" s="31" t="n">
        <v>9472011286</v>
      </c>
      <c r="Q142" s="73"/>
      <c r="R142" s="73"/>
      <c r="S142" s="73"/>
      <c r="T142" s="89" t="s">
        <v>12005</v>
      </c>
      <c r="U142" s="91"/>
      <c r="V142" s="89" t="s">
        <v>12006</v>
      </c>
      <c r="W142" s="92" t="s">
        <v>12007</v>
      </c>
      <c r="X142" s="30" t="s">
        <v>10823</v>
      </c>
      <c r="Y142" s="91" t="s">
        <v>12000</v>
      </c>
      <c r="Z142" s="91"/>
      <c r="AA142" s="30" t="s">
        <v>10826</v>
      </c>
      <c r="AB142" s="91" t="s">
        <v>10793</v>
      </c>
      <c r="AC142" s="30" t="s">
        <v>10812</v>
      </c>
      <c r="AD142" s="91" t="s">
        <v>12008</v>
      </c>
      <c r="AE142" s="91"/>
      <c r="AF142" s="30" t="s">
        <v>10794</v>
      </c>
      <c r="AG142" s="91" t="s">
        <v>3831</v>
      </c>
      <c r="AH142" s="30" t="s">
        <v>10828</v>
      </c>
      <c r="AI142" s="91" t="s">
        <v>12009</v>
      </c>
      <c r="AJ142" s="30" t="s">
        <v>10798</v>
      </c>
      <c r="AK142" s="55" t="s">
        <v>11190</v>
      </c>
      <c r="AL142" s="30" t="s">
        <v>10800</v>
      </c>
      <c r="AM142" s="47" t="s">
        <v>11482</v>
      </c>
      <c r="AN142" s="52" t="s">
        <v>11838</v>
      </c>
      <c r="AO142" s="52" t="s">
        <v>10823</v>
      </c>
      <c r="AP142" s="52" t="s">
        <v>11585</v>
      </c>
      <c r="AQ142" s="30" t="s">
        <v>10812</v>
      </c>
      <c r="AR142" s="79" t="s">
        <v>10817</v>
      </c>
      <c r="AS142" s="91" t="s">
        <v>10955</v>
      </c>
    </row>
    <row r="143" customFormat="false" ht="13.8" hidden="false" customHeight="false" outlineLevel="0" collapsed="false">
      <c r="A143" s="93" t="s">
        <v>11856</v>
      </c>
      <c r="B143" s="91" t="s">
        <v>11576</v>
      </c>
      <c r="C143" s="109" t="n">
        <v>45627</v>
      </c>
      <c r="D143" s="49" t="n">
        <v>45810</v>
      </c>
      <c r="E143" s="29" t="b">
        <f aca="false">TRUE()</f>
        <v>1</v>
      </c>
      <c r="F143" s="29" t="b">
        <f aca="false">TRUE()</f>
        <v>1</v>
      </c>
      <c r="G143" s="29" t="b">
        <f aca="false">TRUE()</f>
        <v>1</v>
      </c>
      <c r="H143" s="29" t="b">
        <f aca="false">TRUE()</f>
        <v>1</v>
      </c>
      <c r="I143" s="29" t="b">
        <f aca="false">FALSE()</f>
        <v>0</v>
      </c>
      <c r="J143" s="29" t="b">
        <f aca="false">FALSE()</f>
        <v>0</v>
      </c>
      <c r="K143" s="29" t="b">
        <f aca="false">FALSE()</f>
        <v>0</v>
      </c>
      <c r="L143" s="29" t="b">
        <f aca="false">FALSE()</f>
        <v>0</v>
      </c>
      <c r="M143" s="29" t="b">
        <f aca="false">FALSE()</f>
        <v>0</v>
      </c>
      <c r="N143" s="91" t="s">
        <v>12010</v>
      </c>
      <c r="O143" s="91" t="s">
        <v>6750</v>
      </c>
      <c r="P143" s="31" t="n">
        <v>7250019725</v>
      </c>
      <c r="Q143" s="74"/>
      <c r="R143" s="74"/>
      <c r="S143" s="74"/>
      <c r="T143" s="91" t="s">
        <v>12011</v>
      </c>
      <c r="U143" s="91" t="s">
        <v>12012</v>
      </c>
      <c r="V143" s="91" t="s">
        <v>12013</v>
      </c>
      <c r="W143" s="92" t="s">
        <v>12014</v>
      </c>
      <c r="X143" s="30" t="s">
        <v>10823</v>
      </c>
      <c r="Y143" s="91" t="s">
        <v>12000</v>
      </c>
      <c r="Z143" s="91"/>
      <c r="AA143" s="30" t="s">
        <v>10826</v>
      </c>
      <c r="AB143" s="91" t="s">
        <v>10793</v>
      </c>
      <c r="AC143" s="30" t="s">
        <v>10794</v>
      </c>
      <c r="AD143" s="91" t="s">
        <v>11879</v>
      </c>
      <c r="AE143" s="91" t="s">
        <v>12015</v>
      </c>
      <c r="AF143" s="30" t="s">
        <v>10794</v>
      </c>
      <c r="AG143" s="91" t="s">
        <v>3831</v>
      </c>
      <c r="AH143" s="30" t="s">
        <v>10828</v>
      </c>
      <c r="AI143" s="91" t="s">
        <v>12016</v>
      </c>
      <c r="AJ143" s="30" t="s">
        <v>10798</v>
      </c>
      <c r="AK143" s="55" t="s">
        <v>10830</v>
      </c>
      <c r="AL143" s="30" t="s">
        <v>10800</v>
      </c>
      <c r="AM143" s="35" t="s">
        <v>12017</v>
      </c>
      <c r="AN143" s="52" t="s">
        <v>12018</v>
      </c>
      <c r="AO143" s="52" t="s">
        <v>10823</v>
      </c>
      <c r="AP143" s="52" t="s">
        <v>11585</v>
      </c>
      <c r="AQ143" s="30" t="s">
        <v>10812</v>
      </c>
      <c r="AR143" s="79" t="s">
        <v>10830</v>
      </c>
      <c r="AS143" s="91" t="s">
        <v>10955</v>
      </c>
    </row>
    <row r="144" customFormat="false" ht="13.8" hidden="false" customHeight="false" outlineLevel="0" collapsed="false">
      <c r="A144" s="93" t="s">
        <v>11856</v>
      </c>
      <c r="B144" s="91" t="s">
        <v>11857</v>
      </c>
      <c r="C144" s="109" t="n">
        <v>45627</v>
      </c>
      <c r="D144" s="28"/>
      <c r="E144" s="29" t="b">
        <f aca="false">TRUE()</f>
        <v>1</v>
      </c>
      <c r="F144" s="29" t="b">
        <f aca="false">FALSE()</f>
        <v>0</v>
      </c>
      <c r="G144" s="29" t="b">
        <f aca="false">FALSE()</f>
        <v>0</v>
      </c>
      <c r="H144" s="29" t="b">
        <f aca="false">FALSE()</f>
        <v>0</v>
      </c>
      <c r="I144" s="29" t="b">
        <f aca="false">FALSE()</f>
        <v>0</v>
      </c>
      <c r="J144" s="29" t="b">
        <f aca="false">FALSE()</f>
        <v>0</v>
      </c>
      <c r="K144" s="29" t="b">
        <f aca="false">FALSE()</f>
        <v>0</v>
      </c>
      <c r="L144" s="29" t="b">
        <f aca="false">FALSE()</f>
        <v>0</v>
      </c>
      <c r="M144" s="29" t="b">
        <f aca="false">FALSE()</f>
        <v>0</v>
      </c>
      <c r="N144" s="91" t="s">
        <v>12019</v>
      </c>
      <c r="O144" s="91" t="s">
        <v>12019</v>
      </c>
      <c r="P144" s="31" t="n">
        <v>9492133319</v>
      </c>
      <c r="Q144" s="74"/>
      <c r="R144" s="74"/>
      <c r="S144" s="74"/>
      <c r="T144" s="91" t="s">
        <v>12020</v>
      </c>
      <c r="U144" s="91" t="s">
        <v>12021</v>
      </c>
      <c r="V144" s="91" t="s">
        <v>12022</v>
      </c>
      <c r="W144" s="92" t="s">
        <v>9690</v>
      </c>
      <c r="X144" s="30" t="s">
        <v>10789</v>
      </c>
      <c r="Y144" s="91" t="s">
        <v>12023</v>
      </c>
      <c r="Z144" s="92" t="s">
        <v>12024</v>
      </c>
      <c r="AA144" s="30" t="s">
        <v>10826</v>
      </c>
      <c r="AB144" s="91" t="s">
        <v>10793</v>
      </c>
      <c r="AC144" s="30" t="s">
        <v>10812</v>
      </c>
      <c r="AD144" s="91" t="s">
        <v>12025</v>
      </c>
      <c r="AE144" s="91"/>
      <c r="AF144" s="30" t="s">
        <v>10794</v>
      </c>
      <c r="AG144" s="91" t="s">
        <v>3831</v>
      </c>
      <c r="AH144" s="30" t="s">
        <v>10828</v>
      </c>
      <c r="AI144" s="91" t="s">
        <v>10797</v>
      </c>
      <c r="AJ144" s="30" t="s">
        <v>10798</v>
      </c>
      <c r="AK144" s="55" t="s">
        <v>12026</v>
      </c>
      <c r="AL144" s="30" t="s">
        <v>10800</v>
      </c>
      <c r="AM144" s="47"/>
      <c r="AN144" s="52"/>
      <c r="AO144" s="52" t="s">
        <v>10802</v>
      </c>
      <c r="AP144" s="52" t="s">
        <v>10816</v>
      </c>
      <c r="AQ144" s="30" t="s">
        <v>10794</v>
      </c>
      <c r="AR144" s="79"/>
      <c r="AS144" s="91"/>
    </row>
    <row r="145" customFormat="false" ht="13.8" hidden="false" customHeight="false" outlineLevel="0" collapsed="false">
      <c r="A145" s="93" t="s">
        <v>11856</v>
      </c>
      <c r="B145" s="91" t="s">
        <v>11257</v>
      </c>
      <c r="C145" s="109" t="n">
        <v>45627</v>
      </c>
      <c r="D145" s="28"/>
      <c r="E145" s="29" t="b">
        <f aca="false">FALSE()</f>
        <v>0</v>
      </c>
      <c r="F145" s="29" t="b">
        <f aca="false">TRUE()</f>
        <v>1</v>
      </c>
      <c r="G145" s="29" t="b">
        <f aca="false">TRUE()</f>
        <v>1</v>
      </c>
      <c r="H145" s="29" t="b">
        <f aca="false">TRUE()</f>
        <v>1</v>
      </c>
      <c r="I145" s="29" t="b">
        <f aca="false">FALSE()</f>
        <v>0</v>
      </c>
      <c r="J145" s="29" t="b">
        <f aca="false">FALSE()</f>
        <v>0</v>
      </c>
      <c r="K145" s="29" t="b">
        <f aca="false">FALSE()</f>
        <v>0</v>
      </c>
      <c r="L145" s="29" t="b">
        <f aca="false">FALSE()</f>
        <v>0</v>
      </c>
      <c r="M145" s="29" t="b">
        <f aca="false">FALSE()</f>
        <v>0</v>
      </c>
      <c r="N145" s="91" t="s">
        <v>12027</v>
      </c>
      <c r="O145" s="91" t="s">
        <v>12027</v>
      </c>
      <c r="P145" s="31" t="n">
        <v>6423187865</v>
      </c>
      <c r="Q145" s="74"/>
      <c r="R145" s="74"/>
      <c r="S145" s="74"/>
      <c r="T145" s="91" t="s">
        <v>12028</v>
      </c>
      <c r="U145" s="91" t="s">
        <v>12029</v>
      </c>
      <c r="V145" s="101" t="s">
        <v>12030</v>
      </c>
      <c r="W145" s="92" t="s">
        <v>12031</v>
      </c>
      <c r="X145" s="30" t="s">
        <v>10823</v>
      </c>
      <c r="Y145" s="91" t="s">
        <v>12000</v>
      </c>
      <c r="Z145" s="91"/>
      <c r="AA145" s="30" t="s">
        <v>10826</v>
      </c>
      <c r="AB145" s="91" t="s">
        <v>10793</v>
      </c>
      <c r="AC145" s="30" t="s">
        <v>10812</v>
      </c>
      <c r="AD145" s="91" t="s">
        <v>12032</v>
      </c>
      <c r="AE145" s="91"/>
      <c r="AF145" s="30" t="s">
        <v>10794</v>
      </c>
      <c r="AG145" s="91" t="s">
        <v>3831</v>
      </c>
      <c r="AH145" s="30" t="s">
        <v>10828</v>
      </c>
      <c r="AI145" s="91" t="s">
        <v>10797</v>
      </c>
      <c r="AJ145" s="30" t="s">
        <v>10798</v>
      </c>
      <c r="AK145" s="112" t="s">
        <v>10817</v>
      </c>
      <c r="AL145" s="30" t="s">
        <v>10800</v>
      </c>
      <c r="AM145" s="47" t="s">
        <v>11482</v>
      </c>
      <c r="AN145" s="52" t="s">
        <v>12033</v>
      </c>
      <c r="AO145" s="52" t="s">
        <v>10823</v>
      </c>
      <c r="AP145" s="52" t="s">
        <v>11585</v>
      </c>
      <c r="AQ145" s="30" t="s">
        <v>10812</v>
      </c>
      <c r="AR145" s="79" t="s">
        <v>10817</v>
      </c>
      <c r="AS145" s="91" t="s">
        <v>10838</v>
      </c>
    </row>
    <row r="146" customFormat="false" ht="13.8" hidden="false" customHeight="false" outlineLevel="0" collapsed="false">
      <c r="A146" s="93" t="s">
        <v>11856</v>
      </c>
      <c r="B146" s="91" t="s">
        <v>11857</v>
      </c>
      <c r="C146" s="109" t="n">
        <v>45627</v>
      </c>
      <c r="D146" s="49" t="n">
        <v>45719</v>
      </c>
      <c r="E146" s="29" t="b">
        <f aca="false">TRUE()</f>
        <v>1</v>
      </c>
      <c r="F146" s="29" t="b">
        <f aca="false">TRUE()</f>
        <v>1</v>
      </c>
      <c r="G146" s="29" t="b">
        <f aca="false">TRUE()</f>
        <v>1</v>
      </c>
      <c r="H146" s="29" t="b">
        <f aca="false">TRUE()</f>
        <v>1</v>
      </c>
      <c r="I146" s="29" t="b">
        <f aca="false">TRUE()</f>
        <v>1</v>
      </c>
      <c r="J146" s="29" t="b">
        <f aca="false">TRUE()</f>
        <v>1</v>
      </c>
      <c r="K146" s="29" t="b">
        <f aca="false">TRUE()</f>
        <v>1</v>
      </c>
      <c r="L146" s="29" t="b">
        <f aca="false">TRUE()</f>
        <v>1</v>
      </c>
      <c r="M146" s="29" t="b">
        <f aca="false">TRUE()</f>
        <v>1</v>
      </c>
      <c r="N146" s="91" t="s">
        <v>9790</v>
      </c>
      <c r="O146" s="91" t="s">
        <v>12034</v>
      </c>
      <c r="P146" s="31" t="n">
        <v>5781999224</v>
      </c>
      <c r="Q146" s="74"/>
      <c r="R146" s="74"/>
      <c r="S146" s="74"/>
      <c r="T146" s="91" t="s">
        <v>12035</v>
      </c>
      <c r="U146" s="91" t="s">
        <v>12036</v>
      </c>
      <c r="V146" s="91" t="s">
        <v>12037</v>
      </c>
      <c r="W146" s="70" t="s">
        <v>12038</v>
      </c>
      <c r="X146" s="30" t="s">
        <v>10823</v>
      </c>
      <c r="Y146" s="91" t="s">
        <v>12000</v>
      </c>
      <c r="Z146" s="91"/>
      <c r="AA146" s="30" t="s">
        <v>10826</v>
      </c>
      <c r="AB146" s="91" t="s">
        <v>10793</v>
      </c>
      <c r="AC146" s="30" t="s">
        <v>10812</v>
      </c>
      <c r="AD146" s="91" t="s">
        <v>12039</v>
      </c>
      <c r="AE146" s="91"/>
      <c r="AF146" s="30" t="s">
        <v>10794</v>
      </c>
      <c r="AG146" s="91" t="s">
        <v>3831</v>
      </c>
      <c r="AH146" s="30" t="s">
        <v>10796</v>
      </c>
      <c r="AI146" s="55" t="s">
        <v>10836</v>
      </c>
      <c r="AJ146" s="36" t="s">
        <v>10798</v>
      </c>
      <c r="AK146" s="34" t="s">
        <v>10830</v>
      </c>
      <c r="AL146" s="30" t="s">
        <v>10800</v>
      </c>
      <c r="AM146" s="56" t="s">
        <v>12040</v>
      </c>
      <c r="AN146" s="52" t="s">
        <v>11872</v>
      </c>
      <c r="AO146" s="52" t="s">
        <v>10823</v>
      </c>
      <c r="AP146" s="52" t="s">
        <v>11585</v>
      </c>
      <c r="AQ146" s="30" t="s">
        <v>10812</v>
      </c>
      <c r="AR146" s="79" t="s">
        <v>10830</v>
      </c>
      <c r="AS146" s="91" t="s">
        <v>10838</v>
      </c>
    </row>
    <row r="147" customFormat="false" ht="13.8" hidden="false" customHeight="false" outlineLevel="0" collapsed="false">
      <c r="A147" s="93" t="s">
        <v>11856</v>
      </c>
      <c r="B147" s="91" t="s">
        <v>11257</v>
      </c>
      <c r="C147" s="109" t="n">
        <v>45627</v>
      </c>
      <c r="D147" s="28"/>
      <c r="E147" s="29" t="b">
        <f aca="false">FALSE()</f>
        <v>0</v>
      </c>
      <c r="F147" s="29" t="b">
        <f aca="false">TRUE()</f>
        <v>1</v>
      </c>
      <c r="G147" s="29" t="b">
        <f aca="false">TRUE()</f>
        <v>1</v>
      </c>
      <c r="H147" s="29" t="b">
        <f aca="false">TRUE()</f>
        <v>1</v>
      </c>
      <c r="I147" s="29" t="b">
        <f aca="false">FALSE()</f>
        <v>0</v>
      </c>
      <c r="J147" s="29" t="b">
        <f aca="false">FALSE()</f>
        <v>0</v>
      </c>
      <c r="K147" s="29" t="b">
        <f aca="false">FALSE()</f>
        <v>0</v>
      </c>
      <c r="L147" s="29" t="b">
        <f aca="false">FALSE()</f>
        <v>0</v>
      </c>
      <c r="M147" s="29" t="b">
        <f aca="false">FALSE()</f>
        <v>0</v>
      </c>
      <c r="N147" s="91" t="s">
        <v>12041</v>
      </c>
      <c r="O147" s="91" t="s">
        <v>12041</v>
      </c>
      <c r="P147" s="31" t="n">
        <v>8992847725</v>
      </c>
      <c r="Q147" s="74"/>
      <c r="R147" s="74"/>
      <c r="S147" s="74"/>
      <c r="T147" s="91"/>
      <c r="U147" s="91" t="s">
        <v>12042</v>
      </c>
      <c r="V147" s="91" t="s">
        <v>12043</v>
      </c>
      <c r="W147" s="101" t="s">
        <v>12044</v>
      </c>
      <c r="X147" s="30" t="s">
        <v>10823</v>
      </c>
      <c r="Y147" s="91" t="s">
        <v>12000</v>
      </c>
      <c r="Z147" s="91"/>
      <c r="AA147" s="30" t="s">
        <v>10826</v>
      </c>
      <c r="AB147" s="91" t="s">
        <v>10793</v>
      </c>
      <c r="AC147" s="30" t="s">
        <v>10794</v>
      </c>
      <c r="AD147" s="91" t="s">
        <v>11879</v>
      </c>
      <c r="AE147" s="91"/>
      <c r="AF147" s="30" t="s">
        <v>10794</v>
      </c>
      <c r="AG147" s="91" t="s">
        <v>3831</v>
      </c>
      <c r="AH147" s="30" t="s">
        <v>10828</v>
      </c>
      <c r="AI147" s="91" t="s">
        <v>10797</v>
      </c>
      <c r="AJ147" s="30" t="s">
        <v>10798</v>
      </c>
      <c r="AK147" s="112" t="s">
        <v>12045</v>
      </c>
      <c r="AL147" s="30" t="s">
        <v>10800</v>
      </c>
      <c r="AM147" s="47"/>
      <c r="AN147" s="52" t="s">
        <v>11838</v>
      </c>
      <c r="AO147" s="52" t="s">
        <v>10823</v>
      </c>
      <c r="AP147" s="52" t="s">
        <v>11585</v>
      </c>
      <c r="AQ147" s="30" t="s">
        <v>10812</v>
      </c>
      <c r="AR147" s="79" t="s">
        <v>10817</v>
      </c>
      <c r="AS147" s="91" t="s">
        <v>10838</v>
      </c>
    </row>
    <row r="148" customFormat="false" ht="13.8" hidden="false" customHeight="false" outlineLevel="0" collapsed="false">
      <c r="A148" s="93" t="s">
        <v>11856</v>
      </c>
      <c r="B148" s="91" t="s">
        <v>11257</v>
      </c>
      <c r="C148" s="109" t="n">
        <v>45627</v>
      </c>
      <c r="D148" s="49" t="n">
        <v>45738</v>
      </c>
      <c r="E148" s="29" t="b">
        <f aca="false">TRUE()</f>
        <v>1</v>
      </c>
      <c r="F148" s="29" t="b">
        <f aca="false">TRUE()</f>
        <v>1</v>
      </c>
      <c r="G148" s="29" t="b">
        <f aca="false">TRUE()</f>
        <v>1</v>
      </c>
      <c r="H148" s="29" t="b">
        <f aca="false">FALSE()</f>
        <v>0</v>
      </c>
      <c r="I148" s="29" t="b">
        <f aca="false">FALSE()</f>
        <v>0</v>
      </c>
      <c r="J148" s="29" t="b">
        <f aca="false">FALSE()</f>
        <v>0</v>
      </c>
      <c r="K148" s="29" t="b">
        <f aca="false">FALSE()</f>
        <v>0</v>
      </c>
      <c r="L148" s="29" t="b">
        <f aca="false">FALSE()</f>
        <v>0</v>
      </c>
      <c r="M148" s="29" t="b">
        <f aca="false">FALSE()</f>
        <v>0</v>
      </c>
      <c r="N148" s="91" t="s">
        <v>12046</v>
      </c>
      <c r="O148" s="91" t="s">
        <v>12046</v>
      </c>
      <c r="P148" s="31" t="n">
        <v>5833466647</v>
      </c>
      <c r="Q148" s="74"/>
      <c r="R148" s="74"/>
      <c r="S148" s="74"/>
      <c r="T148" s="91" t="s">
        <v>12047</v>
      </c>
      <c r="U148" s="91" t="s">
        <v>12048</v>
      </c>
      <c r="V148" s="91" t="s">
        <v>8798</v>
      </c>
      <c r="W148" s="70" t="s">
        <v>12049</v>
      </c>
      <c r="X148" s="30" t="s">
        <v>10823</v>
      </c>
      <c r="Y148" s="91" t="s">
        <v>12000</v>
      </c>
      <c r="Z148" s="91"/>
      <c r="AA148" s="30" t="s">
        <v>10826</v>
      </c>
      <c r="AB148" s="91" t="s">
        <v>10793</v>
      </c>
      <c r="AC148" s="30" t="s">
        <v>10812</v>
      </c>
      <c r="AD148" s="91" t="s">
        <v>12008</v>
      </c>
      <c r="AE148" s="91"/>
      <c r="AF148" s="30" t="s">
        <v>10794</v>
      </c>
      <c r="AG148" s="91" t="s">
        <v>12050</v>
      </c>
      <c r="AH148" s="30" t="s">
        <v>10828</v>
      </c>
      <c r="AI148" s="91" t="s">
        <v>10797</v>
      </c>
      <c r="AJ148" s="30" t="s">
        <v>10798</v>
      </c>
      <c r="AK148" s="55" t="s">
        <v>11190</v>
      </c>
      <c r="AL148" s="30" t="s">
        <v>10800</v>
      </c>
      <c r="AM148" s="47"/>
      <c r="AN148" s="52" t="s">
        <v>11838</v>
      </c>
      <c r="AO148" s="52" t="s">
        <v>10823</v>
      </c>
      <c r="AP148" s="52" t="s">
        <v>11585</v>
      </c>
      <c r="AQ148" s="30" t="s">
        <v>10812</v>
      </c>
      <c r="AR148" s="79" t="s">
        <v>10830</v>
      </c>
      <c r="AS148" s="91" t="s">
        <v>10838</v>
      </c>
    </row>
    <row r="149" customFormat="false" ht="13.8" hidden="false" customHeight="false" outlineLevel="0" collapsed="false">
      <c r="A149" s="93" t="s">
        <v>11856</v>
      </c>
      <c r="B149" s="91" t="s">
        <v>11576</v>
      </c>
      <c r="C149" s="109" t="n">
        <v>45627</v>
      </c>
      <c r="D149" s="49" t="n">
        <v>45745</v>
      </c>
      <c r="E149" s="29" t="b">
        <f aca="false">TRUE()</f>
        <v>1</v>
      </c>
      <c r="F149" s="29" t="b">
        <f aca="false">TRUE()</f>
        <v>1</v>
      </c>
      <c r="G149" s="29" t="b">
        <f aca="false">TRUE()</f>
        <v>1</v>
      </c>
      <c r="H149" s="29" t="b">
        <f aca="false">TRUE()</f>
        <v>1</v>
      </c>
      <c r="I149" s="29" t="b">
        <f aca="false">FALSE()</f>
        <v>0</v>
      </c>
      <c r="J149" s="29" t="b">
        <f aca="false">FALSE()</f>
        <v>0</v>
      </c>
      <c r="K149" s="29" t="b">
        <f aca="false">FALSE()</f>
        <v>0</v>
      </c>
      <c r="L149" s="29" t="b">
        <f aca="false">FALSE()</f>
        <v>0</v>
      </c>
      <c r="M149" s="29" t="b">
        <f aca="false">TRUE()</f>
        <v>1</v>
      </c>
      <c r="N149" s="91" t="s">
        <v>12051</v>
      </c>
      <c r="O149" s="91" t="s">
        <v>12051</v>
      </c>
      <c r="P149" s="31" t="n">
        <v>6312688914</v>
      </c>
      <c r="Q149" s="74"/>
      <c r="R149" s="74"/>
      <c r="S149" s="74"/>
      <c r="T149" s="91" t="s">
        <v>12052</v>
      </c>
      <c r="U149" s="91" t="s">
        <v>12053</v>
      </c>
      <c r="V149" s="91" t="s">
        <v>9508</v>
      </c>
      <c r="W149" s="92" t="s">
        <v>12054</v>
      </c>
      <c r="X149" s="30" t="s">
        <v>10823</v>
      </c>
      <c r="Y149" s="91" t="s">
        <v>12000</v>
      </c>
      <c r="Z149" s="91"/>
      <c r="AA149" s="30" t="s">
        <v>10826</v>
      </c>
      <c r="AB149" s="91" t="s">
        <v>10793</v>
      </c>
      <c r="AC149" s="30" t="s">
        <v>10812</v>
      </c>
      <c r="AD149" s="91" t="s">
        <v>12055</v>
      </c>
      <c r="AE149" s="91"/>
      <c r="AF149" s="30" t="s">
        <v>10794</v>
      </c>
      <c r="AG149" s="91" t="s">
        <v>3831</v>
      </c>
      <c r="AH149" s="30" t="s">
        <v>10796</v>
      </c>
      <c r="AI149" s="55" t="s">
        <v>10836</v>
      </c>
      <c r="AJ149" s="30" t="s">
        <v>10798</v>
      </c>
      <c r="AK149" s="55" t="s">
        <v>10830</v>
      </c>
      <c r="AL149" s="30" t="s">
        <v>10800</v>
      </c>
      <c r="AM149" s="35" t="s">
        <v>12056</v>
      </c>
      <c r="AN149" s="52" t="s">
        <v>11838</v>
      </c>
      <c r="AO149" s="52" t="s">
        <v>10823</v>
      </c>
      <c r="AP149" s="52" t="s">
        <v>11585</v>
      </c>
      <c r="AQ149" s="30" t="s">
        <v>10812</v>
      </c>
      <c r="AR149" s="79" t="s">
        <v>10830</v>
      </c>
      <c r="AS149" s="91" t="s">
        <v>10838</v>
      </c>
    </row>
    <row r="150" customFormat="false" ht="13.8" hidden="false" customHeight="false" outlineLevel="0" collapsed="false">
      <c r="A150" s="93" t="s">
        <v>11856</v>
      </c>
      <c r="B150" s="91" t="s">
        <v>11881</v>
      </c>
      <c r="C150" s="109" t="n">
        <v>45627</v>
      </c>
      <c r="D150" s="49" t="n">
        <v>45722</v>
      </c>
      <c r="E150" s="29" t="b">
        <f aca="false">TRUE()</f>
        <v>1</v>
      </c>
      <c r="F150" s="29" t="b">
        <f aca="false">TRUE()</f>
        <v>1</v>
      </c>
      <c r="G150" s="29" t="b">
        <f aca="false">TRUE()</f>
        <v>1</v>
      </c>
      <c r="H150" s="29" t="b">
        <f aca="false">TRUE()</f>
        <v>1</v>
      </c>
      <c r="I150" s="29" t="b">
        <f aca="false">TRUE()</f>
        <v>1</v>
      </c>
      <c r="J150" s="29" t="b">
        <f aca="false">TRUE()</f>
        <v>1</v>
      </c>
      <c r="K150" s="29" t="b">
        <f aca="false">TRUE()</f>
        <v>1</v>
      </c>
      <c r="L150" s="29" t="b">
        <f aca="false">TRUE()</f>
        <v>1</v>
      </c>
      <c r="M150" s="29" t="b">
        <f aca="false">FALSE()</f>
        <v>0</v>
      </c>
      <c r="N150" s="91" t="s">
        <v>12057</v>
      </c>
      <c r="O150" s="91" t="s">
        <v>12057</v>
      </c>
      <c r="P150" s="31" t="n">
        <v>6641171230</v>
      </c>
      <c r="Q150" s="74"/>
      <c r="R150" s="74"/>
      <c r="S150" s="74"/>
      <c r="T150" s="91" t="s">
        <v>12058</v>
      </c>
      <c r="U150" s="91" t="s">
        <v>12059</v>
      </c>
      <c r="V150" s="91" t="s">
        <v>9777</v>
      </c>
      <c r="W150" s="92" t="s">
        <v>12060</v>
      </c>
      <c r="X150" s="30" t="s">
        <v>10823</v>
      </c>
      <c r="Y150" s="91" t="s">
        <v>12000</v>
      </c>
      <c r="Z150" s="91" t="s">
        <v>12000</v>
      </c>
      <c r="AA150" s="30" t="s">
        <v>10826</v>
      </c>
      <c r="AB150" s="91" t="s">
        <v>10793</v>
      </c>
      <c r="AC150" s="30" t="s">
        <v>10812</v>
      </c>
      <c r="AD150" s="91" t="s">
        <v>12061</v>
      </c>
      <c r="AE150" s="91"/>
      <c r="AF150" s="30" t="s">
        <v>10794</v>
      </c>
      <c r="AG150" s="91" t="s">
        <v>12062</v>
      </c>
      <c r="AH150" s="30" t="s">
        <v>10828</v>
      </c>
      <c r="AI150" s="55" t="s">
        <v>10836</v>
      </c>
      <c r="AJ150" s="30" t="s">
        <v>10798</v>
      </c>
      <c r="AK150" s="55" t="s">
        <v>10830</v>
      </c>
      <c r="AL150" s="30" t="s">
        <v>10800</v>
      </c>
      <c r="AM150" s="47"/>
      <c r="AN150" s="52" t="s">
        <v>11838</v>
      </c>
      <c r="AO150" s="52" t="s">
        <v>10823</v>
      </c>
      <c r="AP150" s="52" t="s">
        <v>11585</v>
      </c>
      <c r="AQ150" s="30" t="s">
        <v>10812</v>
      </c>
      <c r="AR150" s="79" t="s">
        <v>10830</v>
      </c>
      <c r="AS150" s="91" t="s">
        <v>12063</v>
      </c>
    </row>
    <row r="151" customFormat="false" ht="13.8" hidden="false" customHeight="false" outlineLevel="0" collapsed="false">
      <c r="A151" s="93" t="s">
        <v>11856</v>
      </c>
      <c r="B151" s="91" t="s">
        <v>11576</v>
      </c>
      <c r="C151" s="109" t="n">
        <v>45627</v>
      </c>
      <c r="D151" s="28"/>
      <c r="E151" s="29" t="b">
        <f aca="false">TRUE()</f>
        <v>1</v>
      </c>
      <c r="F151" s="29" t="b">
        <f aca="false">TRUE()</f>
        <v>1</v>
      </c>
      <c r="G151" s="29" t="b">
        <f aca="false">TRUE()</f>
        <v>1</v>
      </c>
      <c r="H151" s="29" t="b">
        <f aca="false">TRUE()</f>
        <v>1</v>
      </c>
      <c r="I151" s="29" t="b">
        <f aca="false">FALSE()</f>
        <v>0</v>
      </c>
      <c r="J151" s="29" t="b">
        <f aca="false">FALSE()</f>
        <v>0</v>
      </c>
      <c r="K151" s="29" t="b">
        <f aca="false">FALSE()</f>
        <v>0</v>
      </c>
      <c r="L151" s="29" t="b">
        <f aca="false">FALSE()</f>
        <v>0</v>
      </c>
      <c r="M151" s="29" t="b">
        <f aca="false">FALSE()</f>
        <v>0</v>
      </c>
      <c r="N151" s="89" t="s">
        <v>12064</v>
      </c>
      <c r="O151" s="89" t="s">
        <v>12064</v>
      </c>
      <c r="P151" s="31" t="n">
        <v>7861700636</v>
      </c>
      <c r="Q151" s="74"/>
      <c r="R151" s="74"/>
      <c r="S151" s="74"/>
      <c r="T151" s="91" t="s">
        <v>12065</v>
      </c>
      <c r="U151" s="91" t="s">
        <v>12066</v>
      </c>
      <c r="V151" s="89" t="s">
        <v>12067</v>
      </c>
      <c r="W151" s="92" t="s">
        <v>4753</v>
      </c>
      <c r="X151" s="30" t="s">
        <v>10823</v>
      </c>
      <c r="Y151" s="91" t="s">
        <v>12000</v>
      </c>
      <c r="Z151" s="91" t="s">
        <v>12000</v>
      </c>
      <c r="AA151" s="30" t="s">
        <v>10826</v>
      </c>
      <c r="AB151" s="91" t="s">
        <v>10793</v>
      </c>
      <c r="AC151" s="30" t="s">
        <v>10812</v>
      </c>
      <c r="AD151" s="91" t="s">
        <v>12068</v>
      </c>
      <c r="AE151" s="91"/>
      <c r="AF151" s="30" t="s">
        <v>10794</v>
      </c>
      <c r="AG151" s="91" t="s">
        <v>12069</v>
      </c>
      <c r="AH151" s="30" t="s">
        <v>10828</v>
      </c>
      <c r="AI151" s="55" t="s">
        <v>10836</v>
      </c>
      <c r="AJ151" s="30" t="s">
        <v>10798</v>
      </c>
      <c r="AK151" s="55" t="s">
        <v>10830</v>
      </c>
      <c r="AL151" s="30" t="s">
        <v>10800</v>
      </c>
      <c r="AM151" s="47"/>
      <c r="AN151" s="52" t="s">
        <v>11838</v>
      </c>
      <c r="AO151" s="52" t="s">
        <v>10823</v>
      </c>
      <c r="AP151" s="52" t="s">
        <v>11585</v>
      </c>
      <c r="AQ151" s="30" t="s">
        <v>10812</v>
      </c>
      <c r="AR151" s="79" t="s">
        <v>10817</v>
      </c>
      <c r="AS151" s="91" t="s">
        <v>12070</v>
      </c>
    </row>
    <row r="152" customFormat="false" ht="13.8" hidden="false" customHeight="false" outlineLevel="0" collapsed="false">
      <c r="A152" s="113" t="s">
        <v>11856</v>
      </c>
      <c r="B152" s="52" t="s">
        <v>11881</v>
      </c>
      <c r="C152" s="114" t="n">
        <v>45627</v>
      </c>
      <c r="D152" s="49" t="n">
        <v>45812</v>
      </c>
      <c r="E152" s="29" t="b">
        <f aca="false">TRUE()</f>
        <v>1</v>
      </c>
      <c r="F152" s="29" t="b">
        <f aca="false">TRUE()</f>
        <v>1</v>
      </c>
      <c r="G152" s="29" t="b">
        <f aca="false">TRUE()</f>
        <v>1</v>
      </c>
      <c r="H152" s="29" t="b">
        <f aca="false">TRUE()</f>
        <v>1</v>
      </c>
      <c r="I152" s="29" t="b">
        <f aca="false">FALSE()</f>
        <v>0</v>
      </c>
      <c r="J152" s="29" t="b">
        <f aca="false">FALSE()</f>
        <v>0</v>
      </c>
      <c r="K152" s="29" t="b">
        <f aca="false">TRUE()</f>
        <v>1</v>
      </c>
      <c r="L152" s="29" t="b">
        <f aca="false">TRUE()</f>
        <v>1</v>
      </c>
      <c r="M152" s="29" t="b">
        <f aca="false">FALSE()</f>
        <v>0</v>
      </c>
      <c r="N152" s="52" t="s">
        <v>12071</v>
      </c>
      <c r="O152" s="52" t="s">
        <v>12071</v>
      </c>
      <c r="P152" s="115" t="n">
        <v>9691557921</v>
      </c>
      <c r="Q152" s="52"/>
      <c r="R152" s="52"/>
      <c r="S152" s="52"/>
      <c r="T152" s="52" t="s">
        <v>12072</v>
      </c>
      <c r="U152" s="52" t="s">
        <v>12073</v>
      </c>
      <c r="V152" s="52" t="s">
        <v>12074</v>
      </c>
      <c r="W152" s="63" t="s">
        <v>12075</v>
      </c>
      <c r="X152" s="52" t="s">
        <v>10823</v>
      </c>
      <c r="Y152" s="52" t="s">
        <v>12000</v>
      </c>
      <c r="Z152" s="52"/>
      <c r="AA152" s="52" t="s">
        <v>10826</v>
      </c>
      <c r="AB152" s="52" t="s">
        <v>10793</v>
      </c>
      <c r="AC152" s="52" t="s">
        <v>10812</v>
      </c>
      <c r="AD152" s="52" t="s">
        <v>12076</v>
      </c>
      <c r="AE152" s="52"/>
      <c r="AF152" s="52" t="s">
        <v>10794</v>
      </c>
      <c r="AG152" s="52" t="s">
        <v>12077</v>
      </c>
      <c r="AH152" s="52" t="s">
        <v>10828</v>
      </c>
      <c r="AI152" s="52" t="s">
        <v>12078</v>
      </c>
      <c r="AJ152" s="52" t="s">
        <v>10798</v>
      </c>
      <c r="AK152" s="55" t="s">
        <v>11756</v>
      </c>
      <c r="AL152" s="52" t="s">
        <v>10800</v>
      </c>
      <c r="AM152" s="35"/>
      <c r="AN152" s="52" t="s">
        <v>12079</v>
      </c>
      <c r="AO152" s="52" t="s">
        <v>10823</v>
      </c>
      <c r="AP152" s="52" t="s">
        <v>11585</v>
      </c>
      <c r="AQ152" s="52" t="s">
        <v>10794</v>
      </c>
      <c r="AR152" s="52" t="s">
        <v>12080</v>
      </c>
      <c r="AS152" s="52"/>
    </row>
    <row r="153" customFormat="false" ht="13.8" hidden="false" customHeight="false" outlineLevel="0" collapsed="false">
      <c r="A153" s="93" t="s">
        <v>11856</v>
      </c>
      <c r="B153" s="91" t="s">
        <v>11881</v>
      </c>
      <c r="C153" s="109" t="n">
        <v>45627</v>
      </c>
      <c r="D153" s="28"/>
      <c r="E153" s="29" t="b">
        <f aca="false">FALSE()</f>
        <v>0</v>
      </c>
      <c r="F153" s="29" t="b">
        <f aca="false">TRUE()</f>
        <v>1</v>
      </c>
      <c r="G153" s="29" t="b">
        <f aca="false">TRUE()</f>
        <v>1</v>
      </c>
      <c r="H153" s="29" t="b">
        <f aca="false">TRUE()</f>
        <v>1</v>
      </c>
      <c r="I153" s="29" t="b">
        <f aca="false">FALSE()</f>
        <v>0</v>
      </c>
      <c r="J153" s="29" t="b">
        <f aca="false">FALSE()</f>
        <v>0</v>
      </c>
      <c r="K153" s="29" t="b">
        <f aca="false">FALSE()</f>
        <v>0</v>
      </c>
      <c r="L153" s="29" t="b">
        <f aca="false">FALSE()</f>
        <v>0</v>
      </c>
      <c r="M153" s="29" t="b">
        <f aca="false">FALSE()</f>
        <v>0</v>
      </c>
      <c r="N153" s="91" t="s">
        <v>12081</v>
      </c>
      <c r="O153" s="89" t="s">
        <v>12081</v>
      </c>
      <c r="P153" s="31" t="n">
        <v>7822310842</v>
      </c>
      <c r="Q153" s="74"/>
      <c r="R153" s="74"/>
      <c r="S153" s="74"/>
      <c r="T153" s="91" t="s">
        <v>12082</v>
      </c>
      <c r="U153" s="91"/>
      <c r="V153" s="91" t="s">
        <v>12083</v>
      </c>
      <c r="W153" s="92" t="s">
        <v>12084</v>
      </c>
      <c r="X153" s="30" t="s">
        <v>10823</v>
      </c>
      <c r="Y153" s="91" t="s">
        <v>12000</v>
      </c>
      <c r="Z153" s="91" t="s">
        <v>12000</v>
      </c>
      <c r="AA153" s="30" t="s">
        <v>10826</v>
      </c>
      <c r="AB153" s="91" t="s">
        <v>10793</v>
      </c>
      <c r="AC153" s="30" t="s">
        <v>10812</v>
      </c>
      <c r="AD153" s="91"/>
      <c r="AE153" s="91"/>
      <c r="AF153" s="30" t="s">
        <v>10794</v>
      </c>
      <c r="AG153" s="91" t="s">
        <v>3831</v>
      </c>
      <c r="AH153" s="30" t="s">
        <v>10796</v>
      </c>
      <c r="AI153" s="91" t="s">
        <v>12085</v>
      </c>
      <c r="AJ153" s="30" t="s">
        <v>10798</v>
      </c>
      <c r="AK153" s="55" t="s">
        <v>11548</v>
      </c>
      <c r="AL153" s="30" t="s">
        <v>10800</v>
      </c>
      <c r="AM153" s="47"/>
      <c r="AN153" s="52" t="s">
        <v>11838</v>
      </c>
      <c r="AO153" s="52" t="s">
        <v>10823</v>
      </c>
      <c r="AP153" s="52" t="s">
        <v>11585</v>
      </c>
      <c r="AQ153" s="30" t="s">
        <v>10812</v>
      </c>
      <c r="AR153" s="79" t="s">
        <v>10830</v>
      </c>
      <c r="AS153" s="91" t="s">
        <v>12086</v>
      </c>
    </row>
    <row r="154" customFormat="false" ht="13.8" hidden="false" customHeight="false" outlineLevel="0" collapsed="false">
      <c r="A154" s="93" t="s">
        <v>11856</v>
      </c>
      <c r="B154" s="91" t="s">
        <v>11576</v>
      </c>
      <c r="C154" s="109" t="n">
        <v>45628</v>
      </c>
      <c r="D154" s="49" t="n">
        <v>45714</v>
      </c>
      <c r="E154" s="29" t="b">
        <f aca="false">TRUE()</f>
        <v>1</v>
      </c>
      <c r="F154" s="29" t="b">
        <f aca="false">TRUE()</f>
        <v>1</v>
      </c>
      <c r="G154" s="29" t="b">
        <f aca="false">TRUE()</f>
        <v>1</v>
      </c>
      <c r="H154" s="29" t="b">
        <f aca="false">TRUE()</f>
        <v>1</v>
      </c>
      <c r="I154" s="29" t="b">
        <f aca="false">TRUE()</f>
        <v>1</v>
      </c>
      <c r="J154" s="29" t="b">
        <f aca="false">TRUE()</f>
        <v>1</v>
      </c>
      <c r="K154" s="29" t="b">
        <f aca="false">FALSE()</f>
        <v>0</v>
      </c>
      <c r="L154" s="29" t="b">
        <f aca="false">FALSE()</f>
        <v>0</v>
      </c>
      <c r="M154" s="29" t="b">
        <f aca="false">TRUE()</f>
        <v>1</v>
      </c>
      <c r="N154" s="91" t="s">
        <v>12087</v>
      </c>
      <c r="O154" s="91" t="s">
        <v>12088</v>
      </c>
      <c r="P154" s="31" t="n">
        <v>1133143064</v>
      </c>
      <c r="Q154" s="74"/>
      <c r="R154" s="74"/>
      <c r="S154" s="74"/>
      <c r="T154" s="91" t="s">
        <v>12089</v>
      </c>
      <c r="U154" s="91" t="s">
        <v>12090</v>
      </c>
      <c r="V154" s="91" t="s">
        <v>12091</v>
      </c>
      <c r="W154" s="92" t="s">
        <v>12092</v>
      </c>
      <c r="X154" s="30" t="s">
        <v>10823</v>
      </c>
      <c r="Y154" s="91" t="s">
        <v>12093</v>
      </c>
      <c r="Z154" s="91"/>
      <c r="AA154" s="30" t="s">
        <v>10826</v>
      </c>
      <c r="AB154" s="91" t="s">
        <v>10793</v>
      </c>
      <c r="AC154" s="30" t="s">
        <v>10812</v>
      </c>
      <c r="AD154" s="91" t="s">
        <v>12094</v>
      </c>
      <c r="AE154" s="91"/>
      <c r="AF154" s="30" t="s">
        <v>10794</v>
      </c>
      <c r="AG154" s="91" t="s">
        <v>3831</v>
      </c>
      <c r="AH154" s="30" t="s">
        <v>10796</v>
      </c>
      <c r="AI154" s="55" t="s">
        <v>10836</v>
      </c>
      <c r="AJ154" s="36" t="s">
        <v>10798</v>
      </c>
      <c r="AK154" s="34" t="s">
        <v>10830</v>
      </c>
      <c r="AL154" s="30" t="s">
        <v>10800</v>
      </c>
      <c r="AM154" s="116" t="s">
        <v>12095</v>
      </c>
      <c r="AN154" s="52" t="s">
        <v>11838</v>
      </c>
      <c r="AO154" s="52" t="s">
        <v>10823</v>
      </c>
      <c r="AP154" s="52" t="s">
        <v>11585</v>
      </c>
      <c r="AQ154" s="30" t="s">
        <v>10812</v>
      </c>
      <c r="AR154" s="79" t="s">
        <v>10830</v>
      </c>
      <c r="AS154" s="91" t="s">
        <v>10838</v>
      </c>
    </row>
    <row r="155" customFormat="false" ht="13.8" hidden="false" customHeight="false" outlineLevel="0" collapsed="false">
      <c r="A155" s="93" t="s">
        <v>11856</v>
      </c>
      <c r="B155" s="36" t="s">
        <v>11257</v>
      </c>
      <c r="C155" s="51" t="n">
        <v>45627</v>
      </c>
      <c r="D155" s="49" t="n">
        <v>45818</v>
      </c>
      <c r="E155" s="29" t="b">
        <f aca="false">TRUE()</f>
        <v>1</v>
      </c>
      <c r="F155" s="29" t="b">
        <f aca="false">TRUE()</f>
        <v>1</v>
      </c>
      <c r="G155" s="29" t="b">
        <f aca="false">TRUE()</f>
        <v>1</v>
      </c>
      <c r="H155" s="29" t="b">
        <f aca="false">TRUE()</f>
        <v>1</v>
      </c>
      <c r="I155" s="29" t="b">
        <f aca="false">FALSE()</f>
        <v>0</v>
      </c>
      <c r="J155" s="29" t="b">
        <f aca="false">FALSE()</f>
        <v>0</v>
      </c>
      <c r="K155" s="29" t="b">
        <f aca="false">FALSE()</f>
        <v>0</v>
      </c>
      <c r="L155" s="29" t="b">
        <f aca="false">FALSE()</f>
        <v>0</v>
      </c>
      <c r="M155" s="29" t="b">
        <f aca="false">FALSE()</f>
        <v>0</v>
      </c>
      <c r="N155" s="52" t="s">
        <v>12096</v>
      </c>
      <c r="O155" s="52" t="s">
        <v>12096</v>
      </c>
      <c r="P155" s="31" t="n">
        <v>6762592373</v>
      </c>
      <c r="Q155" s="74"/>
      <c r="R155" s="74"/>
      <c r="S155" s="74"/>
      <c r="T155" s="30" t="s">
        <v>12097</v>
      </c>
      <c r="U155" s="30" t="s">
        <v>12098</v>
      </c>
      <c r="V155" s="30" t="s">
        <v>4778</v>
      </c>
      <c r="W155" s="65" t="s">
        <v>12099</v>
      </c>
      <c r="X155" s="78" t="s">
        <v>10823</v>
      </c>
      <c r="Y155" s="36" t="s">
        <v>12100</v>
      </c>
      <c r="Z155" s="30"/>
      <c r="AA155" s="78" t="s">
        <v>10826</v>
      </c>
      <c r="AB155" s="91" t="s">
        <v>10793</v>
      </c>
      <c r="AC155" s="78" t="s">
        <v>10794</v>
      </c>
      <c r="AD155" s="91" t="s">
        <v>11879</v>
      </c>
      <c r="AE155" s="30"/>
      <c r="AF155" s="78" t="s">
        <v>10794</v>
      </c>
      <c r="AG155" s="36" t="s">
        <v>12101</v>
      </c>
      <c r="AH155" s="30" t="s">
        <v>10796</v>
      </c>
      <c r="AI155" s="91" t="s">
        <v>12102</v>
      </c>
      <c r="AJ155" s="78" t="s">
        <v>10798</v>
      </c>
      <c r="AK155" s="34"/>
      <c r="AL155" s="78" t="s">
        <v>10800</v>
      </c>
      <c r="AM155" s="47"/>
      <c r="AN155" s="52" t="s">
        <v>12103</v>
      </c>
      <c r="AO155" s="52" t="s">
        <v>10823</v>
      </c>
      <c r="AP155" s="52" t="s">
        <v>11585</v>
      </c>
      <c r="AQ155" s="78" t="s">
        <v>10812</v>
      </c>
      <c r="AR155" s="79" t="s">
        <v>10830</v>
      </c>
      <c r="AS155" s="36" t="s">
        <v>10838</v>
      </c>
    </row>
    <row r="156" customFormat="false" ht="13.8" hidden="false" customHeight="false" outlineLevel="0" collapsed="false">
      <c r="A156" s="93" t="s">
        <v>11856</v>
      </c>
      <c r="B156" s="36" t="s">
        <v>11257</v>
      </c>
      <c r="C156" s="59" t="n">
        <v>45627</v>
      </c>
      <c r="D156" s="49" t="n">
        <v>45818</v>
      </c>
      <c r="E156" s="29" t="b">
        <f aca="false">TRUE()</f>
        <v>1</v>
      </c>
      <c r="F156" s="29" t="b">
        <f aca="false">TRUE()</f>
        <v>1</v>
      </c>
      <c r="G156" s="29" t="b">
        <f aca="false">TRUE()</f>
        <v>1</v>
      </c>
      <c r="H156" s="29" t="b">
        <f aca="false">TRUE()</f>
        <v>1</v>
      </c>
      <c r="I156" s="29" t="b">
        <f aca="false">FALSE()</f>
        <v>0</v>
      </c>
      <c r="J156" s="29" t="b">
        <f aca="false">FALSE()</f>
        <v>0</v>
      </c>
      <c r="K156" s="29" t="b">
        <f aca="false">FALSE()</f>
        <v>0</v>
      </c>
      <c r="L156" s="29" t="b">
        <f aca="false">FALSE()</f>
        <v>0</v>
      </c>
      <c r="M156" s="29" t="b">
        <f aca="false">FALSE()</f>
        <v>0</v>
      </c>
      <c r="N156" s="94" t="s">
        <v>12104</v>
      </c>
      <c r="O156" s="94" t="s">
        <v>12104</v>
      </c>
      <c r="P156" s="31" t="n">
        <v>5751911638</v>
      </c>
      <c r="Q156" s="74"/>
      <c r="R156" s="74"/>
      <c r="S156" s="74"/>
      <c r="T156" s="30" t="s">
        <v>12105</v>
      </c>
      <c r="U156" s="30"/>
      <c r="V156" s="30" t="s">
        <v>12106</v>
      </c>
      <c r="W156" s="30"/>
      <c r="X156" s="78" t="s">
        <v>10823</v>
      </c>
      <c r="Y156" s="36" t="s">
        <v>12093</v>
      </c>
      <c r="Z156" s="30"/>
      <c r="AA156" s="78" t="s">
        <v>10826</v>
      </c>
      <c r="AB156" s="91" t="s">
        <v>10793</v>
      </c>
      <c r="AC156" s="78" t="s">
        <v>10794</v>
      </c>
      <c r="AD156" s="91" t="s">
        <v>11879</v>
      </c>
      <c r="AE156" s="30"/>
      <c r="AF156" s="78" t="s">
        <v>10794</v>
      </c>
      <c r="AG156" s="36" t="s">
        <v>3831</v>
      </c>
      <c r="AH156" s="30" t="s">
        <v>10828</v>
      </c>
      <c r="AI156" s="91" t="s">
        <v>12107</v>
      </c>
      <c r="AJ156" s="78" t="s">
        <v>10798</v>
      </c>
      <c r="AK156" s="34" t="s">
        <v>12108</v>
      </c>
      <c r="AL156" s="78" t="s">
        <v>10800</v>
      </c>
      <c r="AM156" s="47"/>
      <c r="AN156" s="52" t="s">
        <v>11838</v>
      </c>
      <c r="AO156" s="52" t="s">
        <v>10823</v>
      </c>
      <c r="AP156" s="52" t="s">
        <v>11585</v>
      </c>
      <c r="AQ156" s="78" t="s">
        <v>10812</v>
      </c>
      <c r="AR156" s="79" t="s">
        <v>10817</v>
      </c>
      <c r="AS156" s="36" t="s">
        <v>10838</v>
      </c>
    </row>
    <row r="157" customFormat="false" ht="13.8" hidden="false" customHeight="false" outlineLevel="0" collapsed="false">
      <c r="A157" s="93" t="s">
        <v>11856</v>
      </c>
      <c r="B157" s="36" t="s">
        <v>11576</v>
      </c>
      <c r="C157" s="59" t="n">
        <v>45627</v>
      </c>
      <c r="D157" s="28"/>
      <c r="E157" s="29" t="b">
        <f aca="false">TRUE()</f>
        <v>1</v>
      </c>
      <c r="F157" s="29" t="b">
        <f aca="false">TRUE()</f>
        <v>1</v>
      </c>
      <c r="G157" s="29" t="b">
        <f aca="false">TRUE()</f>
        <v>1</v>
      </c>
      <c r="H157" s="29" t="b">
        <f aca="false">TRUE()</f>
        <v>1</v>
      </c>
      <c r="I157" s="29" t="b">
        <f aca="false">FALSE()</f>
        <v>0</v>
      </c>
      <c r="J157" s="29" t="b">
        <f aca="false">TRUE()</f>
        <v>1</v>
      </c>
      <c r="K157" s="29" t="b">
        <f aca="false">TRUE()</f>
        <v>1</v>
      </c>
      <c r="L157" s="29" t="b">
        <f aca="false">TRUE()</f>
        <v>1</v>
      </c>
      <c r="M157" s="29" t="b">
        <f aca="false">TRUE()</f>
        <v>1</v>
      </c>
      <c r="N157" s="52" t="s">
        <v>12109</v>
      </c>
      <c r="O157" s="94" t="s">
        <v>12109</v>
      </c>
      <c r="P157" s="31" t="n">
        <v>9542653909</v>
      </c>
      <c r="Q157" s="74"/>
      <c r="R157" s="74"/>
      <c r="S157" s="74"/>
      <c r="T157" s="30" t="s">
        <v>12110</v>
      </c>
      <c r="U157" s="30" t="s">
        <v>12111</v>
      </c>
      <c r="V157" s="30" t="s">
        <v>9737</v>
      </c>
      <c r="W157" s="65" t="s">
        <v>9741</v>
      </c>
      <c r="X157" s="78" t="s">
        <v>10823</v>
      </c>
      <c r="Y157" s="36" t="s">
        <v>12093</v>
      </c>
      <c r="Z157" s="30"/>
      <c r="AA157" s="78" t="s">
        <v>10826</v>
      </c>
      <c r="AB157" s="91" t="s">
        <v>10793</v>
      </c>
      <c r="AC157" s="78" t="s">
        <v>10812</v>
      </c>
      <c r="AD157" s="91" t="s">
        <v>12112</v>
      </c>
      <c r="AE157" s="30"/>
      <c r="AF157" s="78" t="s">
        <v>10812</v>
      </c>
      <c r="AG157" s="36" t="s">
        <v>12113</v>
      </c>
      <c r="AH157" s="30" t="s">
        <v>10828</v>
      </c>
      <c r="AI157" s="55" t="s">
        <v>10836</v>
      </c>
      <c r="AJ157" s="78" t="s">
        <v>10798</v>
      </c>
      <c r="AK157" s="34" t="s">
        <v>10830</v>
      </c>
      <c r="AL157" s="78" t="s">
        <v>10800</v>
      </c>
      <c r="AM157" s="116" t="s">
        <v>12114</v>
      </c>
      <c r="AN157" s="52" t="s">
        <v>11838</v>
      </c>
      <c r="AO157" s="52" t="s">
        <v>10823</v>
      </c>
      <c r="AP157" s="52" t="s">
        <v>11585</v>
      </c>
      <c r="AQ157" s="78" t="s">
        <v>10812</v>
      </c>
      <c r="AR157" s="79" t="s">
        <v>10817</v>
      </c>
      <c r="AS157" s="36" t="s">
        <v>10838</v>
      </c>
    </row>
    <row r="158" customFormat="false" ht="13.8" hidden="false" customHeight="false" outlineLevel="0" collapsed="false">
      <c r="A158" s="93" t="s">
        <v>11856</v>
      </c>
      <c r="B158" s="36" t="s">
        <v>11576</v>
      </c>
      <c r="C158" s="59" t="n">
        <v>45627</v>
      </c>
      <c r="D158" s="28"/>
      <c r="E158" s="29" t="b">
        <f aca="false">FALSE()</f>
        <v>0</v>
      </c>
      <c r="F158" s="29" t="b">
        <f aca="false">TRUE()</f>
        <v>1</v>
      </c>
      <c r="G158" s="29" t="b">
        <f aca="false">TRUE()</f>
        <v>1</v>
      </c>
      <c r="H158" s="29" t="b">
        <f aca="false">TRUE()</f>
        <v>1</v>
      </c>
      <c r="I158" s="29" t="b">
        <f aca="false">FALSE()</f>
        <v>0</v>
      </c>
      <c r="J158" s="29" t="b">
        <f aca="false">FALSE()</f>
        <v>0</v>
      </c>
      <c r="K158" s="29" t="b">
        <f aca="false">FALSE()</f>
        <v>0</v>
      </c>
      <c r="L158" s="29" t="b">
        <f aca="false">FALSE()</f>
        <v>0</v>
      </c>
      <c r="M158" s="29" t="b">
        <f aca="false">FALSE()</f>
        <v>0</v>
      </c>
      <c r="N158" s="52" t="s">
        <v>12115</v>
      </c>
      <c r="O158" s="94" t="s">
        <v>12115</v>
      </c>
      <c r="P158" s="31" t="n">
        <v>8132701376</v>
      </c>
      <c r="Q158" s="74"/>
      <c r="R158" s="74"/>
      <c r="S158" s="74"/>
      <c r="T158" s="30" t="n">
        <v>48785445876</v>
      </c>
      <c r="U158" s="30"/>
      <c r="V158" s="30" t="s">
        <v>12116</v>
      </c>
      <c r="W158" s="65" t="s">
        <v>12117</v>
      </c>
      <c r="X158" s="78" t="s">
        <v>10823</v>
      </c>
      <c r="Y158" s="36" t="s">
        <v>12093</v>
      </c>
      <c r="Z158" s="30"/>
      <c r="AA158" s="78" t="s">
        <v>10826</v>
      </c>
      <c r="AB158" s="91" t="s">
        <v>10793</v>
      </c>
      <c r="AC158" s="78" t="s">
        <v>10812</v>
      </c>
      <c r="AD158" s="91" t="s">
        <v>12118</v>
      </c>
      <c r="AE158" s="30" t="s">
        <v>12119</v>
      </c>
      <c r="AF158" s="78" t="s">
        <v>10794</v>
      </c>
      <c r="AG158" s="36" t="s">
        <v>12120</v>
      </c>
      <c r="AH158" s="30" t="s">
        <v>10828</v>
      </c>
      <c r="AI158" s="91" t="s">
        <v>12121</v>
      </c>
      <c r="AJ158" s="78" t="s">
        <v>10798</v>
      </c>
      <c r="AK158" s="34" t="s">
        <v>12122</v>
      </c>
      <c r="AL158" s="78" t="s">
        <v>10800</v>
      </c>
      <c r="AM158" s="47"/>
      <c r="AN158" s="52" t="s">
        <v>12123</v>
      </c>
      <c r="AO158" s="52" t="s">
        <v>10823</v>
      </c>
      <c r="AP158" s="52" t="s">
        <v>11585</v>
      </c>
      <c r="AQ158" s="78" t="s">
        <v>10812</v>
      </c>
      <c r="AR158" s="79" t="s">
        <v>10817</v>
      </c>
      <c r="AS158" s="36" t="s">
        <v>11896</v>
      </c>
    </row>
    <row r="159" customFormat="false" ht="13.8" hidden="false" customHeight="false" outlineLevel="0" collapsed="false">
      <c r="A159" s="93" t="s">
        <v>11856</v>
      </c>
      <c r="B159" s="36" t="s">
        <v>11576</v>
      </c>
      <c r="C159" s="59" t="n">
        <v>45627</v>
      </c>
      <c r="D159" s="49" t="n">
        <v>45824</v>
      </c>
      <c r="E159" s="29" t="b">
        <f aca="false">TRUE()</f>
        <v>1</v>
      </c>
      <c r="F159" s="29" t="b">
        <f aca="false">TRUE()</f>
        <v>1</v>
      </c>
      <c r="G159" s="29" t="b">
        <f aca="false">TRUE()</f>
        <v>1</v>
      </c>
      <c r="H159" s="29" t="b">
        <f aca="false">TRUE()</f>
        <v>1</v>
      </c>
      <c r="I159" s="29" t="b">
        <f aca="false">FALSE()</f>
        <v>0</v>
      </c>
      <c r="J159" s="29" t="b">
        <f aca="false">FALSE()</f>
        <v>0</v>
      </c>
      <c r="K159" s="29" t="b">
        <f aca="false">FALSE()</f>
        <v>0</v>
      </c>
      <c r="L159" s="29" t="b">
        <f aca="false">FALSE()</f>
        <v>0</v>
      </c>
      <c r="M159" s="29" t="b">
        <f aca="false">FALSE()</f>
        <v>0</v>
      </c>
      <c r="N159" s="52" t="s">
        <v>12124</v>
      </c>
      <c r="O159" s="94" t="s">
        <v>12124</v>
      </c>
      <c r="P159" s="31" t="n">
        <v>6961067451</v>
      </c>
      <c r="Q159" s="74"/>
      <c r="R159" s="74"/>
      <c r="S159" s="74"/>
      <c r="T159" s="30" t="s">
        <v>12125</v>
      </c>
      <c r="U159" s="30" t="s">
        <v>12126</v>
      </c>
      <c r="V159" s="30" t="s">
        <v>4182</v>
      </c>
      <c r="W159" s="65" t="s">
        <v>12127</v>
      </c>
      <c r="X159" s="78" t="s">
        <v>10823</v>
      </c>
      <c r="Y159" s="36" t="s">
        <v>12093</v>
      </c>
      <c r="Z159" s="30"/>
      <c r="AA159" s="78" t="s">
        <v>10826</v>
      </c>
      <c r="AB159" s="91" t="s">
        <v>10793</v>
      </c>
      <c r="AC159" s="78" t="s">
        <v>10812</v>
      </c>
      <c r="AD159" s="91" t="s">
        <v>11509</v>
      </c>
      <c r="AE159" s="30"/>
      <c r="AF159" s="78" t="s">
        <v>10794</v>
      </c>
      <c r="AG159" s="36" t="s">
        <v>3831</v>
      </c>
      <c r="AH159" s="30" t="s">
        <v>10828</v>
      </c>
      <c r="AI159" s="91" t="s">
        <v>12128</v>
      </c>
      <c r="AJ159" s="78" t="s">
        <v>10798</v>
      </c>
      <c r="AK159" s="34" t="s">
        <v>11190</v>
      </c>
      <c r="AL159" s="78" t="s">
        <v>10800</v>
      </c>
      <c r="AM159" s="47"/>
      <c r="AN159" s="52" t="s">
        <v>12129</v>
      </c>
      <c r="AO159" s="52" t="s">
        <v>10823</v>
      </c>
      <c r="AP159" s="52" t="s">
        <v>11585</v>
      </c>
      <c r="AQ159" s="78" t="s">
        <v>10812</v>
      </c>
      <c r="AR159" s="79" t="s">
        <v>10817</v>
      </c>
      <c r="AS159" s="36" t="s">
        <v>11896</v>
      </c>
    </row>
    <row r="160" customFormat="false" ht="13.8" hidden="false" customHeight="false" outlineLevel="0" collapsed="false">
      <c r="A160" s="93" t="s">
        <v>11856</v>
      </c>
      <c r="B160" s="36" t="s">
        <v>11257</v>
      </c>
      <c r="C160" s="59" t="n">
        <v>45627</v>
      </c>
      <c r="D160" s="49" t="n">
        <v>45709</v>
      </c>
      <c r="E160" s="29" t="b">
        <f aca="false">TRUE()</f>
        <v>1</v>
      </c>
      <c r="F160" s="29" t="b">
        <f aca="false">TRUE()</f>
        <v>1</v>
      </c>
      <c r="G160" s="29" t="b">
        <f aca="false">TRUE()</f>
        <v>1</v>
      </c>
      <c r="H160" s="29" t="b">
        <f aca="false">TRUE()</f>
        <v>1</v>
      </c>
      <c r="I160" s="29" t="b">
        <f aca="false">TRUE()</f>
        <v>1</v>
      </c>
      <c r="J160" s="29" t="b">
        <f aca="false">TRUE()</f>
        <v>1</v>
      </c>
      <c r="K160" s="29" t="b">
        <f aca="false">FALSE()</f>
        <v>0</v>
      </c>
      <c r="L160" s="29" t="b">
        <f aca="false">FALSE()</f>
        <v>0</v>
      </c>
      <c r="M160" s="29" t="b">
        <f aca="false">FALSE()</f>
        <v>0</v>
      </c>
      <c r="N160" s="52" t="s">
        <v>12130</v>
      </c>
      <c r="O160" s="117" t="s">
        <v>12130</v>
      </c>
      <c r="P160" s="31" t="n">
        <v>9461774508</v>
      </c>
      <c r="Q160" s="73"/>
      <c r="R160" s="73"/>
      <c r="S160" s="73"/>
      <c r="T160" s="89" t="s">
        <v>12131</v>
      </c>
      <c r="U160" s="30" t="s">
        <v>12132</v>
      </c>
      <c r="V160" s="89" t="s">
        <v>9973</v>
      </c>
      <c r="W160" s="65" t="s">
        <v>12133</v>
      </c>
      <c r="X160" s="78" t="s">
        <v>10823</v>
      </c>
      <c r="Y160" s="36" t="s">
        <v>12093</v>
      </c>
      <c r="Z160" s="30"/>
      <c r="AA160" s="78" t="s">
        <v>10826</v>
      </c>
      <c r="AB160" s="91" t="s">
        <v>10793</v>
      </c>
      <c r="AC160" s="78" t="s">
        <v>10794</v>
      </c>
      <c r="AD160" s="91" t="s">
        <v>11879</v>
      </c>
      <c r="AE160" s="30"/>
      <c r="AF160" s="78" t="s">
        <v>10794</v>
      </c>
      <c r="AG160" s="36" t="s">
        <v>3831</v>
      </c>
      <c r="AH160" s="30" t="s">
        <v>10796</v>
      </c>
      <c r="AI160" s="55" t="s">
        <v>10836</v>
      </c>
      <c r="AJ160" s="36" t="s">
        <v>10798</v>
      </c>
      <c r="AK160" s="34" t="s">
        <v>10830</v>
      </c>
      <c r="AL160" s="78" t="s">
        <v>10800</v>
      </c>
      <c r="AM160" s="47"/>
      <c r="AN160" s="52" t="s">
        <v>12129</v>
      </c>
      <c r="AO160" s="52" t="s">
        <v>10823</v>
      </c>
      <c r="AP160" s="52" t="s">
        <v>11585</v>
      </c>
      <c r="AQ160" s="78" t="s">
        <v>10812</v>
      </c>
      <c r="AR160" s="79" t="s">
        <v>12134</v>
      </c>
      <c r="AS160" s="36" t="s">
        <v>11896</v>
      </c>
    </row>
    <row r="161" customFormat="false" ht="13.8" hidden="false" customHeight="false" outlineLevel="0" collapsed="false">
      <c r="A161" s="93" t="s">
        <v>11856</v>
      </c>
      <c r="B161" s="36" t="s">
        <v>11257</v>
      </c>
      <c r="C161" s="59" t="n">
        <v>45627</v>
      </c>
      <c r="D161" s="49" t="n">
        <v>45708</v>
      </c>
      <c r="E161" s="29" t="b">
        <f aca="false">TRUE()</f>
        <v>1</v>
      </c>
      <c r="F161" s="29" t="b">
        <f aca="false">TRUE()</f>
        <v>1</v>
      </c>
      <c r="G161" s="29" t="b">
        <f aca="false">TRUE()</f>
        <v>1</v>
      </c>
      <c r="H161" s="29" t="b">
        <f aca="false">TRUE()</f>
        <v>1</v>
      </c>
      <c r="I161" s="29" t="b">
        <f aca="false">TRUE()</f>
        <v>1</v>
      </c>
      <c r="J161" s="29" t="b">
        <f aca="false">TRUE()</f>
        <v>1</v>
      </c>
      <c r="K161" s="29" t="b">
        <f aca="false">TRUE()</f>
        <v>1</v>
      </c>
      <c r="L161" s="29" t="b">
        <f aca="false">TRUE()</f>
        <v>1</v>
      </c>
      <c r="M161" s="29" t="b">
        <f aca="false">FALSE()</f>
        <v>0</v>
      </c>
      <c r="N161" s="52" t="s">
        <v>12135</v>
      </c>
      <c r="O161" s="36" t="s">
        <v>9966</v>
      </c>
      <c r="P161" s="31" t="n">
        <v>7952531211</v>
      </c>
      <c r="Q161" s="73"/>
      <c r="R161" s="73"/>
      <c r="S161" s="73"/>
      <c r="T161" s="89" t="s">
        <v>12136</v>
      </c>
      <c r="U161" s="30" t="s">
        <v>12137</v>
      </c>
      <c r="V161" s="101" t="s">
        <v>12138</v>
      </c>
      <c r="W161" s="65" t="s">
        <v>12139</v>
      </c>
      <c r="X161" s="78" t="s">
        <v>10823</v>
      </c>
      <c r="Y161" s="36" t="s">
        <v>12093</v>
      </c>
      <c r="Z161" s="30"/>
      <c r="AA161" s="78" t="s">
        <v>10826</v>
      </c>
      <c r="AB161" s="91" t="s">
        <v>10793</v>
      </c>
      <c r="AC161" s="78" t="s">
        <v>10812</v>
      </c>
      <c r="AD161" s="118" t="n">
        <v>0.4</v>
      </c>
      <c r="AE161" s="30"/>
      <c r="AF161" s="78" t="s">
        <v>10794</v>
      </c>
      <c r="AG161" s="36" t="s">
        <v>3831</v>
      </c>
      <c r="AH161" s="30" t="s">
        <v>10828</v>
      </c>
      <c r="AI161" s="55" t="s">
        <v>10836</v>
      </c>
      <c r="AJ161" s="36" t="s">
        <v>10798</v>
      </c>
      <c r="AK161" s="34" t="s">
        <v>10830</v>
      </c>
      <c r="AL161" s="78" t="s">
        <v>10800</v>
      </c>
      <c r="AM161" s="47"/>
      <c r="AN161" s="52" t="s">
        <v>12129</v>
      </c>
      <c r="AO161" s="52" t="s">
        <v>10823</v>
      </c>
      <c r="AP161" s="52" t="s">
        <v>11585</v>
      </c>
      <c r="AQ161" s="78" t="s">
        <v>10812</v>
      </c>
      <c r="AR161" s="79" t="s">
        <v>10817</v>
      </c>
      <c r="AS161" s="36" t="s">
        <v>11896</v>
      </c>
    </row>
    <row r="162" customFormat="false" ht="13.8" hidden="false" customHeight="false" outlineLevel="0" collapsed="false">
      <c r="A162" s="93" t="s">
        <v>11856</v>
      </c>
      <c r="B162" s="36" t="s">
        <v>11257</v>
      </c>
      <c r="C162" s="59" t="n">
        <v>45627</v>
      </c>
      <c r="D162" s="28"/>
      <c r="E162" s="29" t="b">
        <f aca="false">FALSE()</f>
        <v>0</v>
      </c>
      <c r="F162" s="29" t="b">
        <f aca="false">FALSE()</f>
        <v>0</v>
      </c>
      <c r="G162" s="29" t="b">
        <f aca="false">TRUE()</f>
        <v>1</v>
      </c>
      <c r="H162" s="29" t="b">
        <f aca="false">FALSE()</f>
        <v>0</v>
      </c>
      <c r="I162" s="29" t="b">
        <f aca="false">FALSE()</f>
        <v>0</v>
      </c>
      <c r="J162" s="29" t="b">
        <f aca="false">FALSE()</f>
        <v>0</v>
      </c>
      <c r="K162" s="29" t="b">
        <f aca="false">FALSE()</f>
        <v>0</v>
      </c>
      <c r="L162" s="29" t="b">
        <f aca="false">FALSE()</f>
        <v>0</v>
      </c>
      <c r="M162" s="29" t="b">
        <f aca="false">FALSE()</f>
        <v>0</v>
      </c>
      <c r="N162" s="52" t="s">
        <v>12140</v>
      </c>
      <c r="O162" s="52" t="s">
        <v>12140</v>
      </c>
      <c r="P162" s="31" t="n">
        <v>6312457646</v>
      </c>
      <c r="Q162" s="74"/>
      <c r="R162" s="74"/>
      <c r="S162" s="74"/>
      <c r="T162" s="91" t="s">
        <v>12141</v>
      </c>
      <c r="U162" s="30" t="s">
        <v>12142</v>
      </c>
      <c r="V162" s="91" t="s">
        <v>12143</v>
      </c>
      <c r="W162" s="70" t="s">
        <v>12144</v>
      </c>
      <c r="X162" s="78" t="s">
        <v>10823</v>
      </c>
      <c r="Y162" s="36" t="s">
        <v>12093</v>
      </c>
      <c r="Z162" s="30"/>
      <c r="AA162" s="78" t="s">
        <v>10792</v>
      </c>
      <c r="AB162" s="91" t="s">
        <v>10793</v>
      </c>
      <c r="AC162" s="78" t="s">
        <v>10812</v>
      </c>
      <c r="AD162" s="91"/>
      <c r="AE162" s="30"/>
      <c r="AF162" s="78" t="s">
        <v>10794</v>
      </c>
      <c r="AG162" s="36" t="s">
        <v>3831</v>
      </c>
      <c r="AH162" s="30" t="s">
        <v>10828</v>
      </c>
      <c r="AI162" s="91" t="s">
        <v>10797</v>
      </c>
      <c r="AJ162" s="78" t="s">
        <v>10798</v>
      </c>
      <c r="AK162" s="34" t="s">
        <v>12145</v>
      </c>
      <c r="AL162" s="78" t="s">
        <v>10800</v>
      </c>
      <c r="AM162" s="47"/>
      <c r="AN162" s="52" t="s">
        <v>12129</v>
      </c>
      <c r="AO162" s="52" t="s">
        <v>10823</v>
      </c>
      <c r="AP162" s="52" t="s">
        <v>11585</v>
      </c>
      <c r="AQ162" s="78" t="s">
        <v>10812</v>
      </c>
      <c r="AR162" s="79" t="s">
        <v>12146</v>
      </c>
      <c r="AS162" s="36" t="s">
        <v>11896</v>
      </c>
    </row>
    <row r="163" customFormat="false" ht="13.8" hidden="false" customHeight="false" outlineLevel="0" collapsed="false">
      <c r="A163" s="93" t="s">
        <v>11856</v>
      </c>
      <c r="B163" s="36" t="s">
        <v>11857</v>
      </c>
      <c r="C163" s="59" t="n">
        <v>45627</v>
      </c>
      <c r="D163" s="49" t="n">
        <v>45713</v>
      </c>
      <c r="E163" s="29" t="b">
        <f aca="false">TRUE()</f>
        <v>1</v>
      </c>
      <c r="F163" s="29" t="b">
        <f aca="false">TRUE()</f>
        <v>1</v>
      </c>
      <c r="G163" s="29" t="b">
        <f aca="false">TRUE()</f>
        <v>1</v>
      </c>
      <c r="H163" s="29" t="b">
        <f aca="false">TRUE()</f>
        <v>1</v>
      </c>
      <c r="I163" s="29" t="b">
        <f aca="false">TRUE()</f>
        <v>1</v>
      </c>
      <c r="J163" s="29" t="b">
        <f aca="false">TRUE()</f>
        <v>1</v>
      </c>
      <c r="K163" s="29" t="b">
        <f aca="false">TRUE()</f>
        <v>1</v>
      </c>
      <c r="L163" s="29" t="b">
        <f aca="false">TRUE()</f>
        <v>1</v>
      </c>
      <c r="M163" s="29" t="b">
        <f aca="false">TRUE()</f>
        <v>1</v>
      </c>
      <c r="N163" s="52" t="s">
        <v>12147</v>
      </c>
      <c r="O163" s="52" t="s">
        <v>12147</v>
      </c>
      <c r="P163" s="31" t="n">
        <v>8652564075</v>
      </c>
      <c r="Q163" s="73"/>
      <c r="R163" s="73"/>
      <c r="S163" s="73"/>
      <c r="T163" s="89" t="s">
        <v>12148</v>
      </c>
      <c r="U163" s="30"/>
      <c r="V163" s="101" t="s">
        <v>12149</v>
      </c>
      <c r="W163" s="101" t="s">
        <v>12150</v>
      </c>
      <c r="X163" s="78" t="s">
        <v>10823</v>
      </c>
      <c r="Y163" s="36" t="s">
        <v>12093</v>
      </c>
      <c r="Z163" s="30"/>
      <c r="AA163" s="78" t="s">
        <v>10792</v>
      </c>
      <c r="AB163" s="91" t="s">
        <v>10793</v>
      </c>
      <c r="AC163" s="78" t="s">
        <v>10794</v>
      </c>
      <c r="AD163" s="91" t="s">
        <v>11879</v>
      </c>
      <c r="AE163" s="30"/>
      <c r="AF163" s="78" t="s">
        <v>10794</v>
      </c>
      <c r="AG163" s="36" t="s">
        <v>12151</v>
      </c>
      <c r="AH163" s="30" t="s">
        <v>10796</v>
      </c>
      <c r="AI163" s="55" t="s">
        <v>12152</v>
      </c>
      <c r="AJ163" s="36" t="s">
        <v>10798</v>
      </c>
      <c r="AK163" s="34" t="s">
        <v>10830</v>
      </c>
      <c r="AL163" s="78" t="s">
        <v>10800</v>
      </c>
      <c r="AM163" s="56" t="s">
        <v>12153</v>
      </c>
      <c r="AN163" s="52" t="s">
        <v>12129</v>
      </c>
      <c r="AO163" s="52" t="s">
        <v>10823</v>
      </c>
      <c r="AP163" s="52" t="s">
        <v>11585</v>
      </c>
      <c r="AQ163" s="78" t="s">
        <v>10812</v>
      </c>
      <c r="AR163" s="79" t="s">
        <v>11345</v>
      </c>
      <c r="AS163" s="36" t="s">
        <v>11896</v>
      </c>
    </row>
    <row r="164" customFormat="false" ht="13.8" hidden="false" customHeight="false" outlineLevel="0" collapsed="false">
      <c r="A164" s="93" t="s">
        <v>11856</v>
      </c>
      <c r="B164" s="36" t="s">
        <v>11257</v>
      </c>
      <c r="C164" s="51" t="n">
        <v>45658</v>
      </c>
      <c r="D164" s="28"/>
      <c r="E164" s="29" t="b">
        <f aca="false">FALSE()</f>
        <v>0</v>
      </c>
      <c r="F164" s="29" t="b">
        <f aca="false">TRUE()</f>
        <v>1</v>
      </c>
      <c r="G164" s="29" t="b">
        <f aca="false">TRUE()</f>
        <v>1</v>
      </c>
      <c r="H164" s="29" t="b">
        <f aca="false">TRUE()</f>
        <v>1</v>
      </c>
      <c r="I164" s="29" t="b">
        <f aca="false">FALSE()</f>
        <v>0</v>
      </c>
      <c r="J164" s="29" t="b">
        <f aca="false">FALSE()</f>
        <v>0</v>
      </c>
      <c r="K164" s="29" t="b">
        <f aca="false">FALSE()</f>
        <v>0</v>
      </c>
      <c r="L164" s="29" t="b">
        <f aca="false">FALSE()</f>
        <v>0</v>
      </c>
      <c r="M164" s="29" t="b">
        <f aca="false">FALSE()</f>
        <v>0</v>
      </c>
      <c r="N164" s="52" t="s">
        <v>12154</v>
      </c>
      <c r="O164" s="52" t="s">
        <v>12154</v>
      </c>
      <c r="P164" s="31" t="n">
        <v>6711855029</v>
      </c>
      <c r="Q164" s="74"/>
      <c r="R164" s="74"/>
      <c r="S164" s="74"/>
      <c r="T164" s="91" t="s">
        <v>12155</v>
      </c>
      <c r="U164" s="30" t="s">
        <v>12156</v>
      </c>
      <c r="V164" s="91" t="s">
        <v>12157</v>
      </c>
      <c r="W164" s="70" t="s">
        <v>12158</v>
      </c>
      <c r="X164" s="78" t="s">
        <v>10823</v>
      </c>
      <c r="Y164" s="36" t="s">
        <v>12093</v>
      </c>
      <c r="Z164" s="30"/>
      <c r="AA164" s="78" t="s">
        <v>10826</v>
      </c>
      <c r="AB164" s="91" t="s">
        <v>10793</v>
      </c>
      <c r="AC164" s="78" t="s">
        <v>10794</v>
      </c>
      <c r="AD164" s="91" t="s">
        <v>11879</v>
      </c>
      <c r="AE164" s="30"/>
      <c r="AF164" s="78" t="s">
        <v>10794</v>
      </c>
      <c r="AG164" s="36" t="s">
        <v>3831</v>
      </c>
      <c r="AH164" s="30" t="s">
        <v>10828</v>
      </c>
      <c r="AI164" s="91" t="s">
        <v>12159</v>
      </c>
      <c r="AJ164" s="78" t="s">
        <v>10798</v>
      </c>
      <c r="AK164" s="34" t="s">
        <v>10830</v>
      </c>
      <c r="AL164" s="78" t="s">
        <v>10800</v>
      </c>
      <c r="AM164" s="47"/>
      <c r="AN164" s="52" t="s">
        <v>12129</v>
      </c>
      <c r="AO164" s="52" t="s">
        <v>10823</v>
      </c>
      <c r="AP164" s="52" t="s">
        <v>11585</v>
      </c>
      <c r="AQ164" s="78" t="s">
        <v>10812</v>
      </c>
      <c r="AR164" s="79" t="s">
        <v>10817</v>
      </c>
      <c r="AS164" s="36" t="s">
        <v>11896</v>
      </c>
    </row>
    <row r="165" customFormat="false" ht="13.8" hidden="false" customHeight="false" outlineLevel="0" collapsed="false">
      <c r="A165" s="93" t="s">
        <v>11856</v>
      </c>
      <c r="B165" s="36" t="s">
        <v>3508</v>
      </c>
      <c r="C165" s="51" t="n">
        <v>45658</v>
      </c>
      <c r="D165" s="49" t="n">
        <v>45706</v>
      </c>
      <c r="E165" s="29" t="b">
        <f aca="false">TRUE()</f>
        <v>1</v>
      </c>
      <c r="F165" s="29" t="b">
        <f aca="false">TRUE()</f>
        <v>1</v>
      </c>
      <c r="G165" s="29" t="b">
        <f aca="false">TRUE()</f>
        <v>1</v>
      </c>
      <c r="H165" s="29" t="b">
        <f aca="false">TRUE()</f>
        <v>1</v>
      </c>
      <c r="I165" s="29" t="b">
        <f aca="false">TRUE()</f>
        <v>1</v>
      </c>
      <c r="J165" s="29" t="b">
        <f aca="false">TRUE()</f>
        <v>1</v>
      </c>
      <c r="K165" s="29" t="b">
        <f aca="false">TRUE()</f>
        <v>1</v>
      </c>
      <c r="L165" s="29" t="b">
        <f aca="false">TRUE()</f>
        <v>1</v>
      </c>
      <c r="M165" s="29" t="b">
        <f aca="false">FALSE()</f>
        <v>0</v>
      </c>
      <c r="N165" s="52" t="s">
        <v>12160</v>
      </c>
      <c r="O165" s="52" t="s">
        <v>12160</v>
      </c>
      <c r="P165" s="31" t="n">
        <v>7262393168</v>
      </c>
      <c r="Q165" s="74"/>
      <c r="R165" s="74"/>
      <c r="S165" s="74"/>
      <c r="T165" s="91" t="s">
        <v>12161</v>
      </c>
      <c r="U165" s="30" t="s">
        <v>12162</v>
      </c>
      <c r="V165" s="91" t="s">
        <v>10024</v>
      </c>
      <c r="W165" s="63" t="s">
        <v>12163</v>
      </c>
      <c r="X165" s="78" t="s">
        <v>10823</v>
      </c>
      <c r="Y165" s="36" t="s">
        <v>12000</v>
      </c>
      <c r="Z165" s="30"/>
      <c r="AA165" s="78" t="s">
        <v>10826</v>
      </c>
      <c r="AB165" s="91" t="s">
        <v>10793</v>
      </c>
      <c r="AC165" s="78" t="s">
        <v>10812</v>
      </c>
      <c r="AD165" s="91" t="s">
        <v>12164</v>
      </c>
      <c r="AE165" s="30"/>
      <c r="AF165" s="78" t="s">
        <v>10794</v>
      </c>
      <c r="AG165" s="89" t="s">
        <v>12165</v>
      </c>
      <c r="AH165" s="30" t="s">
        <v>10828</v>
      </c>
      <c r="AI165" s="55" t="s">
        <v>10836</v>
      </c>
      <c r="AJ165" s="36" t="s">
        <v>10798</v>
      </c>
      <c r="AK165" s="34" t="s">
        <v>10830</v>
      </c>
      <c r="AL165" s="78" t="s">
        <v>10800</v>
      </c>
      <c r="AM165" s="47"/>
      <c r="AN165" s="52" t="s">
        <v>12129</v>
      </c>
      <c r="AO165" s="52" t="s">
        <v>10823</v>
      </c>
      <c r="AP165" s="52" t="s">
        <v>11585</v>
      </c>
      <c r="AQ165" s="52" t="s">
        <v>10812</v>
      </c>
      <c r="AR165" s="79" t="s">
        <v>11345</v>
      </c>
      <c r="AS165" s="36" t="s">
        <v>12166</v>
      </c>
    </row>
    <row r="166" customFormat="false" ht="13.8" hidden="false" customHeight="false" outlineLevel="0" collapsed="false">
      <c r="A166" s="93" t="s">
        <v>11856</v>
      </c>
      <c r="B166" s="36" t="s">
        <v>11857</v>
      </c>
      <c r="C166" s="51" t="n">
        <v>45658</v>
      </c>
      <c r="D166" s="28"/>
      <c r="E166" s="29" t="b">
        <f aca="false">FALSE()</f>
        <v>0</v>
      </c>
      <c r="F166" s="29" t="b">
        <f aca="false">TRUE()</f>
        <v>1</v>
      </c>
      <c r="G166" s="29" t="b">
        <f aca="false">TRUE()</f>
        <v>1</v>
      </c>
      <c r="H166" s="29" t="b">
        <f aca="false">TRUE()</f>
        <v>1</v>
      </c>
      <c r="I166" s="29" t="b">
        <f aca="false">FALSE()</f>
        <v>0</v>
      </c>
      <c r="J166" s="29" t="b">
        <f aca="false">FALSE()</f>
        <v>0</v>
      </c>
      <c r="K166" s="29" t="b">
        <f aca="false">FALSE()</f>
        <v>0</v>
      </c>
      <c r="L166" s="29" t="b">
        <f aca="false">FALSE()</f>
        <v>0</v>
      </c>
      <c r="M166" s="29" t="b">
        <f aca="false">FALSE()</f>
        <v>0</v>
      </c>
      <c r="N166" s="52" t="s">
        <v>12167</v>
      </c>
      <c r="O166" s="52" t="s">
        <v>9928</v>
      </c>
      <c r="P166" s="119" t="n">
        <v>8361878231</v>
      </c>
      <c r="Q166" s="74"/>
      <c r="R166" s="74"/>
      <c r="S166" s="74"/>
      <c r="T166" s="91" t="n">
        <v>48606461494</v>
      </c>
      <c r="U166" s="30" t="s">
        <v>12168</v>
      </c>
      <c r="V166" s="91" t="s">
        <v>12169</v>
      </c>
      <c r="W166" s="63" t="s">
        <v>12170</v>
      </c>
      <c r="X166" s="78" t="s">
        <v>10823</v>
      </c>
      <c r="Y166" s="36" t="s">
        <v>12093</v>
      </c>
      <c r="Z166" s="30"/>
      <c r="AA166" s="78" t="s">
        <v>10826</v>
      </c>
      <c r="AB166" s="91" t="s">
        <v>10793</v>
      </c>
      <c r="AC166" s="78" t="s">
        <v>10794</v>
      </c>
      <c r="AD166" s="91" t="s">
        <v>12171</v>
      </c>
      <c r="AE166" s="30"/>
      <c r="AF166" s="78" t="s">
        <v>10794</v>
      </c>
      <c r="AG166" s="36"/>
      <c r="AH166" s="30" t="s">
        <v>10828</v>
      </c>
      <c r="AI166" s="55" t="s">
        <v>12172</v>
      </c>
      <c r="AJ166" s="78" t="s">
        <v>10798</v>
      </c>
      <c r="AK166" s="34" t="s">
        <v>10830</v>
      </c>
      <c r="AL166" s="78" t="s">
        <v>10800</v>
      </c>
      <c r="AM166" s="56" t="s">
        <v>12173</v>
      </c>
      <c r="AN166" s="52" t="s">
        <v>12129</v>
      </c>
      <c r="AO166" s="52" t="s">
        <v>10823</v>
      </c>
      <c r="AP166" s="52" t="s">
        <v>11585</v>
      </c>
      <c r="AQ166" s="78" t="s">
        <v>10812</v>
      </c>
      <c r="AR166" s="79" t="s">
        <v>10830</v>
      </c>
      <c r="AS166" s="36" t="s">
        <v>11896</v>
      </c>
    </row>
    <row r="167" customFormat="false" ht="13.8" hidden="false" customHeight="false" outlineLevel="0" collapsed="false">
      <c r="A167" s="110" t="s">
        <v>11856</v>
      </c>
      <c r="B167" s="43" t="s">
        <v>11857</v>
      </c>
      <c r="C167" s="57" t="n">
        <v>45658</v>
      </c>
      <c r="D167" s="41"/>
      <c r="E167" s="42" t="b">
        <f aca="false">FALSE()</f>
        <v>0</v>
      </c>
      <c r="F167" s="42" t="b">
        <f aca="false">TRUE()</f>
        <v>1</v>
      </c>
      <c r="G167" s="42" t="b">
        <f aca="false">TRUE()</f>
        <v>1</v>
      </c>
      <c r="H167" s="42" t="b">
        <f aca="false">TRUE()</f>
        <v>1</v>
      </c>
      <c r="I167" s="42" t="b">
        <f aca="false">FALSE()</f>
        <v>0</v>
      </c>
      <c r="J167" s="42" t="b">
        <f aca="false">FALSE()</f>
        <v>0</v>
      </c>
      <c r="K167" s="42" t="b">
        <f aca="false">FALSE()</f>
        <v>0</v>
      </c>
      <c r="L167" s="42" t="b">
        <f aca="false">FALSE()</f>
        <v>0</v>
      </c>
      <c r="M167" s="42" t="b">
        <f aca="false">FALSE()</f>
        <v>0</v>
      </c>
      <c r="N167" s="43" t="s">
        <v>12174</v>
      </c>
      <c r="O167" s="43" t="s">
        <v>12174</v>
      </c>
      <c r="P167" s="44" t="n">
        <v>6991861099</v>
      </c>
      <c r="Q167" s="43"/>
      <c r="R167" s="43"/>
      <c r="S167" s="43"/>
      <c r="T167" s="43" t="s">
        <v>12175</v>
      </c>
      <c r="U167" s="43"/>
      <c r="V167" s="43" t="s">
        <v>12176</v>
      </c>
      <c r="W167" s="120" t="s">
        <v>12177</v>
      </c>
      <c r="X167" s="43" t="s">
        <v>10823</v>
      </c>
      <c r="Y167" s="39" t="s">
        <v>12093</v>
      </c>
      <c r="Z167" s="43"/>
      <c r="AA167" s="43" t="s">
        <v>10826</v>
      </c>
      <c r="AB167" s="43" t="s">
        <v>10793</v>
      </c>
      <c r="AC167" s="43" t="s">
        <v>10812</v>
      </c>
      <c r="AD167" s="43" t="s">
        <v>12178</v>
      </c>
      <c r="AE167" s="43"/>
      <c r="AF167" s="43" t="s">
        <v>10794</v>
      </c>
      <c r="AG167" s="43" t="s">
        <v>3831</v>
      </c>
      <c r="AH167" s="43" t="s">
        <v>10828</v>
      </c>
      <c r="AI167" s="43" t="s">
        <v>12179</v>
      </c>
      <c r="AJ167" s="43" t="s">
        <v>10798</v>
      </c>
      <c r="AK167" s="43" t="s">
        <v>12180</v>
      </c>
      <c r="AL167" s="43" t="s">
        <v>10800</v>
      </c>
      <c r="AM167" s="121" t="s">
        <v>12181</v>
      </c>
      <c r="AN167" s="43" t="s">
        <v>12129</v>
      </c>
      <c r="AO167" s="43" t="s">
        <v>10823</v>
      </c>
      <c r="AP167" s="43" t="s">
        <v>11585</v>
      </c>
      <c r="AQ167" s="43" t="s">
        <v>10812</v>
      </c>
      <c r="AR167" s="43" t="s">
        <v>10817</v>
      </c>
      <c r="AS167" s="39" t="s">
        <v>11896</v>
      </c>
    </row>
    <row r="168" customFormat="false" ht="13.8" hidden="false" customHeight="false" outlineLevel="0" collapsed="false">
      <c r="A168" s="93" t="s">
        <v>11856</v>
      </c>
      <c r="B168" s="36" t="s">
        <v>11257</v>
      </c>
      <c r="C168" s="51" t="n">
        <v>45658</v>
      </c>
      <c r="D168" s="28"/>
      <c r="E168" s="29" t="b">
        <f aca="false">FALSE()</f>
        <v>0</v>
      </c>
      <c r="F168" s="29" t="b">
        <f aca="false">TRUE()</f>
        <v>1</v>
      </c>
      <c r="G168" s="29" t="b">
        <f aca="false">TRUE()</f>
        <v>1</v>
      </c>
      <c r="H168" s="29" t="b">
        <f aca="false">TRUE()</f>
        <v>1</v>
      </c>
      <c r="I168" s="29" t="b">
        <f aca="false">FALSE()</f>
        <v>0</v>
      </c>
      <c r="J168" s="29" t="b">
        <f aca="false">FALSE()</f>
        <v>0</v>
      </c>
      <c r="K168" s="29" t="b">
        <f aca="false">FALSE()</f>
        <v>0</v>
      </c>
      <c r="L168" s="29" t="b">
        <f aca="false">FALSE()</f>
        <v>0</v>
      </c>
      <c r="M168" s="29" t="b">
        <f aca="false">FALSE()</f>
        <v>0</v>
      </c>
      <c r="N168" s="36" t="s">
        <v>12182</v>
      </c>
      <c r="O168" s="36" t="s">
        <v>12182</v>
      </c>
      <c r="P168" s="31" t="n">
        <v>9452182317</v>
      </c>
      <c r="Q168" s="73"/>
      <c r="R168" s="73"/>
      <c r="S168" s="73"/>
      <c r="T168" s="89" t="s">
        <v>12131</v>
      </c>
      <c r="U168" s="91" t="s">
        <v>12132</v>
      </c>
      <c r="V168" s="64" t="s">
        <v>9973</v>
      </c>
      <c r="W168" s="122" t="s">
        <v>12183</v>
      </c>
      <c r="X168" s="30" t="s">
        <v>10823</v>
      </c>
      <c r="Y168" s="36" t="s">
        <v>12093</v>
      </c>
      <c r="Z168" s="91"/>
      <c r="AA168" s="30" t="s">
        <v>10826</v>
      </c>
      <c r="AB168" s="91" t="s">
        <v>10793</v>
      </c>
      <c r="AC168" s="30" t="s">
        <v>10794</v>
      </c>
      <c r="AD168" s="91" t="s">
        <v>11879</v>
      </c>
      <c r="AE168" s="91"/>
      <c r="AF168" s="30" t="s">
        <v>10794</v>
      </c>
      <c r="AG168" s="91" t="s">
        <v>3831</v>
      </c>
      <c r="AH168" s="30" t="s">
        <v>10796</v>
      </c>
      <c r="AI168" s="91" t="s">
        <v>12184</v>
      </c>
      <c r="AJ168" s="30" t="s">
        <v>10798</v>
      </c>
      <c r="AK168" s="55" t="s">
        <v>12185</v>
      </c>
      <c r="AL168" s="30" t="s">
        <v>10800</v>
      </c>
      <c r="AM168" s="47"/>
      <c r="AN168" s="52" t="s">
        <v>12129</v>
      </c>
      <c r="AO168" s="52" t="s">
        <v>10823</v>
      </c>
      <c r="AP168" s="52" t="s">
        <v>11585</v>
      </c>
      <c r="AQ168" s="30" t="s">
        <v>10812</v>
      </c>
      <c r="AR168" s="79" t="s">
        <v>12134</v>
      </c>
      <c r="AS168" s="36" t="s">
        <v>11896</v>
      </c>
    </row>
    <row r="169" customFormat="false" ht="13.8" hidden="false" customHeight="false" outlineLevel="0" collapsed="false">
      <c r="A169" s="93" t="s">
        <v>11856</v>
      </c>
      <c r="B169" s="30" t="s">
        <v>11257</v>
      </c>
      <c r="C169" s="51" t="n">
        <v>45658</v>
      </c>
      <c r="D169" s="28"/>
      <c r="E169" s="29" t="b">
        <f aca="false">FALSE()</f>
        <v>0</v>
      </c>
      <c r="F169" s="29" t="b">
        <f aca="false">TRUE()</f>
        <v>1</v>
      </c>
      <c r="G169" s="29" t="b">
        <f aca="false">TRUE()</f>
        <v>1</v>
      </c>
      <c r="H169" s="29" t="b">
        <f aca="false">TRUE()</f>
        <v>1</v>
      </c>
      <c r="I169" s="29" t="b">
        <f aca="false">FALSE()</f>
        <v>0</v>
      </c>
      <c r="J169" s="29" t="b">
        <f aca="false">FALSE()</f>
        <v>0</v>
      </c>
      <c r="K169" s="29" t="b">
        <f aca="false">FALSE()</f>
        <v>0</v>
      </c>
      <c r="L169" s="29" t="b">
        <f aca="false">FALSE()</f>
        <v>0</v>
      </c>
      <c r="M169" s="29" t="b">
        <f aca="false">FALSE()</f>
        <v>0</v>
      </c>
      <c r="N169" s="36" t="s">
        <v>12186</v>
      </c>
      <c r="O169" s="36" t="s">
        <v>12186</v>
      </c>
      <c r="P169" s="31" t="n">
        <v>7542750936</v>
      </c>
      <c r="Q169" s="73"/>
      <c r="R169" s="73"/>
      <c r="S169" s="73"/>
      <c r="T169" s="89" t="s">
        <v>12187</v>
      </c>
      <c r="U169" s="91" t="s">
        <v>12132</v>
      </c>
      <c r="V169" s="64" t="s">
        <v>12188</v>
      </c>
      <c r="W169" s="122" t="s">
        <v>12189</v>
      </c>
      <c r="X169" s="30" t="s">
        <v>10823</v>
      </c>
      <c r="Y169" s="36" t="s">
        <v>12093</v>
      </c>
      <c r="Z169" s="91"/>
      <c r="AA169" s="30" t="s">
        <v>10826</v>
      </c>
      <c r="AB169" s="91" t="s">
        <v>10793</v>
      </c>
      <c r="AC169" s="30" t="s">
        <v>10794</v>
      </c>
      <c r="AD169" s="91" t="s">
        <v>11879</v>
      </c>
      <c r="AE169" s="91"/>
      <c r="AF169" s="30" t="s">
        <v>10794</v>
      </c>
      <c r="AG169" s="91" t="s">
        <v>3831</v>
      </c>
      <c r="AH169" s="30" t="s">
        <v>10796</v>
      </c>
      <c r="AI169" s="91" t="s">
        <v>12184</v>
      </c>
      <c r="AJ169" s="30" t="s">
        <v>10798</v>
      </c>
      <c r="AK169" s="34" t="s">
        <v>12185</v>
      </c>
      <c r="AL169" s="30" t="s">
        <v>10800</v>
      </c>
      <c r="AM169" s="47"/>
      <c r="AN169" s="52" t="s">
        <v>12129</v>
      </c>
      <c r="AO169" s="52" t="s">
        <v>10823</v>
      </c>
      <c r="AP169" s="52" t="s">
        <v>11585</v>
      </c>
      <c r="AQ169" s="30" t="s">
        <v>10812</v>
      </c>
      <c r="AR169" s="79" t="s">
        <v>12134</v>
      </c>
      <c r="AS169" s="36" t="s">
        <v>11896</v>
      </c>
    </row>
    <row r="170" customFormat="false" ht="13.8" hidden="false" customHeight="false" outlineLevel="0" collapsed="false">
      <c r="A170" s="93" t="s">
        <v>11856</v>
      </c>
      <c r="B170" s="30" t="s">
        <v>11257</v>
      </c>
      <c r="C170" s="51" t="n">
        <v>45658</v>
      </c>
      <c r="D170" s="49" t="n">
        <v>45754</v>
      </c>
      <c r="E170" s="29" t="b">
        <f aca="false">TRUE()</f>
        <v>1</v>
      </c>
      <c r="F170" s="29" t="b">
        <f aca="false">FALSE()</f>
        <v>0</v>
      </c>
      <c r="G170" s="29" t="b">
        <f aca="false">TRUE()</f>
        <v>1</v>
      </c>
      <c r="H170" s="29" t="b">
        <f aca="false">FALSE()</f>
        <v>0</v>
      </c>
      <c r="I170" s="29" t="b">
        <f aca="false">FALSE()</f>
        <v>0</v>
      </c>
      <c r="J170" s="29" t="b">
        <f aca="false">FALSE()</f>
        <v>0</v>
      </c>
      <c r="K170" s="29" t="b">
        <f aca="false">FALSE()</f>
        <v>0</v>
      </c>
      <c r="L170" s="29" t="b">
        <f aca="false">FALSE()</f>
        <v>0</v>
      </c>
      <c r="M170" s="29" t="b">
        <f aca="false">FALSE()</f>
        <v>0</v>
      </c>
      <c r="N170" s="36" t="s">
        <v>12190</v>
      </c>
      <c r="O170" s="36" t="s">
        <v>12190</v>
      </c>
      <c r="P170" s="31" t="n">
        <v>9522022502</v>
      </c>
      <c r="Q170" s="74"/>
      <c r="R170" s="74"/>
      <c r="S170" s="74"/>
      <c r="T170" s="91" t="s">
        <v>12191</v>
      </c>
      <c r="U170" s="91"/>
      <c r="V170" s="91" t="s">
        <v>12192</v>
      </c>
      <c r="W170" s="92" t="s">
        <v>12193</v>
      </c>
      <c r="X170" s="30" t="s">
        <v>10823</v>
      </c>
      <c r="Y170" s="36" t="s">
        <v>12093</v>
      </c>
      <c r="Z170" s="91"/>
      <c r="AA170" s="30" t="s">
        <v>10826</v>
      </c>
      <c r="AB170" s="91" t="s">
        <v>10793</v>
      </c>
      <c r="AC170" s="30" t="s">
        <v>10812</v>
      </c>
      <c r="AD170" s="91" t="s">
        <v>12008</v>
      </c>
      <c r="AE170" s="91"/>
      <c r="AF170" s="30" t="s">
        <v>10794</v>
      </c>
      <c r="AG170" s="91" t="s">
        <v>3831</v>
      </c>
      <c r="AH170" s="30" t="s">
        <v>10796</v>
      </c>
      <c r="AI170" s="91" t="s">
        <v>12194</v>
      </c>
      <c r="AJ170" s="30" t="s">
        <v>10798</v>
      </c>
      <c r="AK170" s="55" t="s">
        <v>12195</v>
      </c>
      <c r="AL170" s="30" t="s">
        <v>10800</v>
      </c>
      <c r="AM170" s="35" t="s">
        <v>12196</v>
      </c>
      <c r="AN170" s="52" t="s">
        <v>12129</v>
      </c>
      <c r="AO170" s="52" t="s">
        <v>10823</v>
      </c>
      <c r="AP170" s="52" t="s">
        <v>11585</v>
      </c>
      <c r="AQ170" s="30" t="s">
        <v>10812</v>
      </c>
      <c r="AR170" s="79" t="s">
        <v>10817</v>
      </c>
      <c r="AS170" s="36" t="s">
        <v>11896</v>
      </c>
    </row>
    <row r="171" customFormat="false" ht="13.8" hidden="false" customHeight="false" outlineLevel="0" collapsed="false">
      <c r="A171" s="93" t="s">
        <v>11856</v>
      </c>
      <c r="B171" s="30" t="s">
        <v>11257</v>
      </c>
      <c r="C171" s="51" t="n">
        <v>45658</v>
      </c>
      <c r="D171" s="28"/>
      <c r="E171" s="29" t="b">
        <f aca="false">FALSE()</f>
        <v>0</v>
      </c>
      <c r="F171" s="29" t="b">
        <f aca="false">TRUE()</f>
        <v>1</v>
      </c>
      <c r="G171" s="29" t="b">
        <f aca="false">TRUE()</f>
        <v>1</v>
      </c>
      <c r="H171" s="29" t="b">
        <f aca="false">TRUE()</f>
        <v>1</v>
      </c>
      <c r="I171" s="29" t="b">
        <f aca="false">FALSE()</f>
        <v>0</v>
      </c>
      <c r="J171" s="29" t="b">
        <f aca="false">FALSE()</f>
        <v>0</v>
      </c>
      <c r="K171" s="29" t="b">
        <f aca="false">FALSE()</f>
        <v>0</v>
      </c>
      <c r="L171" s="29" t="b">
        <f aca="false">FALSE()</f>
        <v>0</v>
      </c>
      <c r="M171" s="29" t="b">
        <f aca="false">FALSE()</f>
        <v>0</v>
      </c>
      <c r="N171" s="36" t="s">
        <v>12197</v>
      </c>
      <c r="O171" s="36" t="s">
        <v>12197</v>
      </c>
      <c r="P171" s="31" t="n">
        <v>8711153877</v>
      </c>
      <c r="Q171" s="74"/>
      <c r="R171" s="74"/>
      <c r="S171" s="74"/>
      <c r="T171" s="91" t="s">
        <v>12198</v>
      </c>
      <c r="U171" s="91"/>
      <c r="V171" s="91" t="s">
        <v>960</v>
      </c>
      <c r="W171" s="92" t="s">
        <v>12199</v>
      </c>
      <c r="X171" s="30" t="s">
        <v>10823</v>
      </c>
      <c r="Y171" s="36" t="s">
        <v>12093</v>
      </c>
      <c r="Z171" s="91"/>
      <c r="AA171" s="30" t="s">
        <v>10826</v>
      </c>
      <c r="AB171" s="91" t="s">
        <v>10793</v>
      </c>
      <c r="AC171" s="30" t="s">
        <v>10812</v>
      </c>
      <c r="AD171" s="91" t="s">
        <v>12039</v>
      </c>
      <c r="AE171" s="91"/>
      <c r="AF171" s="30" t="s">
        <v>10794</v>
      </c>
      <c r="AG171" s="91" t="s">
        <v>3831</v>
      </c>
      <c r="AH171" s="30"/>
      <c r="AI171" s="91" t="s">
        <v>12200</v>
      </c>
      <c r="AJ171" s="30" t="s">
        <v>10798</v>
      </c>
      <c r="AK171" s="55" t="s">
        <v>12201</v>
      </c>
      <c r="AL171" s="30" t="s">
        <v>10800</v>
      </c>
      <c r="AM171" s="47"/>
      <c r="AN171" s="52" t="s">
        <v>12129</v>
      </c>
      <c r="AO171" s="52" t="s">
        <v>10823</v>
      </c>
      <c r="AP171" s="52" t="s">
        <v>11585</v>
      </c>
      <c r="AQ171" s="30" t="s">
        <v>10812</v>
      </c>
      <c r="AR171" s="79" t="s">
        <v>10817</v>
      </c>
      <c r="AS171" s="36" t="s">
        <v>11896</v>
      </c>
    </row>
    <row r="172" customFormat="false" ht="13.8" hidden="false" customHeight="false" outlineLevel="0" collapsed="false">
      <c r="A172" s="93" t="s">
        <v>11856</v>
      </c>
      <c r="B172" s="30" t="s">
        <v>11576</v>
      </c>
      <c r="C172" s="51" t="n">
        <v>45658</v>
      </c>
      <c r="D172" s="49" t="n">
        <v>45701</v>
      </c>
      <c r="E172" s="29" t="b">
        <f aca="false">TRUE()</f>
        <v>1</v>
      </c>
      <c r="F172" s="29" t="b">
        <f aca="false">TRUE()</f>
        <v>1</v>
      </c>
      <c r="G172" s="29" t="b">
        <f aca="false">TRUE()</f>
        <v>1</v>
      </c>
      <c r="H172" s="29" t="b">
        <f aca="false">TRUE()</f>
        <v>1</v>
      </c>
      <c r="I172" s="29" t="b">
        <f aca="false">TRUE()</f>
        <v>1</v>
      </c>
      <c r="J172" s="29" t="b">
        <f aca="false">TRUE()</f>
        <v>1</v>
      </c>
      <c r="K172" s="29" t="b">
        <f aca="false">FALSE()</f>
        <v>0</v>
      </c>
      <c r="L172" s="29" t="b">
        <f aca="false">FALSE()</f>
        <v>0</v>
      </c>
      <c r="M172" s="29" t="b">
        <f aca="false">FALSE()</f>
        <v>0</v>
      </c>
      <c r="N172" s="36" t="s">
        <v>12202</v>
      </c>
      <c r="O172" s="36" t="s">
        <v>12202</v>
      </c>
      <c r="P172" s="31" t="n">
        <v>7393910368</v>
      </c>
      <c r="Q172" s="74"/>
      <c r="R172" s="74"/>
      <c r="S172" s="74"/>
      <c r="T172" s="91" t="s">
        <v>12203</v>
      </c>
      <c r="U172" s="91" t="s">
        <v>12204</v>
      </c>
      <c r="V172" s="91" t="s">
        <v>10343</v>
      </c>
      <c r="W172" s="92" t="s">
        <v>12205</v>
      </c>
      <c r="X172" s="30" t="s">
        <v>10823</v>
      </c>
      <c r="Y172" s="36" t="s">
        <v>12093</v>
      </c>
      <c r="Z172" s="91"/>
      <c r="AA172" s="30" t="s">
        <v>10826</v>
      </c>
      <c r="AB172" s="91" t="s">
        <v>10793</v>
      </c>
      <c r="AC172" s="30" t="s">
        <v>10812</v>
      </c>
      <c r="AD172" s="91" t="s">
        <v>12206</v>
      </c>
      <c r="AE172" s="91"/>
      <c r="AF172" s="30" t="s">
        <v>10812</v>
      </c>
      <c r="AG172" s="91" t="s">
        <v>3831</v>
      </c>
      <c r="AH172" s="30" t="s">
        <v>10828</v>
      </c>
      <c r="AI172" s="55" t="s">
        <v>10836</v>
      </c>
      <c r="AJ172" s="36" t="s">
        <v>10798</v>
      </c>
      <c r="AK172" s="34" t="s">
        <v>10830</v>
      </c>
      <c r="AL172" s="30" t="s">
        <v>10800</v>
      </c>
      <c r="AM172" s="56" t="s">
        <v>12207</v>
      </c>
      <c r="AN172" s="52" t="s">
        <v>12208</v>
      </c>
      <c r="AO172" s="52" t="s">
        <v>10823</v>
      </c>
      <c r="AP172" s="52" t="s">
        <v>11585</v>
      </c>
      <c r="AQ172" s="52" t="s">
        <v>10812</v>
      </c>
      <c r="AR172" s="79" t="s">
        <v>10830</v>
      </c>
      <c r="AS172" s="91" t="s">
        <v>12209</v>
      </c>
    </row>
    <row r="173" customFormat="false" ht="13.8" hidden="false" customHeight="false" outlineLevel="0" collapsed="false">
      <c r="A173" s="93" t="s">
        <v>11856</v>
      </c>
      <c r="B173" s="30" t="s">
        <v>11576</v>
      </c>
      <c r="C173" s="51" t="n">
        <v>45658</v>
      </c>
      <c r="D173" s="28"/>
      <c r="E173" s="29" t="b">
        <f aca="false">FALSE()</f>
        <v>0</v>
      </c>
      <c r="F173" s="29" t="b">
        <f aca="false">TRUE()</f>
        <v>1</v>
      </c>
      <c r="G173" s="29" t="b">
        <f aca="false">TRUE()</f>
        <v>1</v>
      </c>
      <c r="H173" s="29" t="b">
        <f aca="false">TRUE()</f>
        <v>1</v>
      </c>
      <c r="I173" s="29" t="b">
        <f aca="false">FALSE()</f>
        <v>0</v>
      </c>
      <c r="J173" s="29" t="b">
        <f aca="false">FALSE()</f>
        <v>0</v>
      </c>
      <c r="K173" s="29" t="b">
        <f aca="false">FALSE()</f>
        <v>0</v>
      </c>
      <c r="L173" s="29" t="b">
        <f aca="false">FALSE()</f>
        <v>0</v>
      </c>
      <c r="M173" s="29" t="b">
        <f aca="false">FALSE()</f>
        <v>0</v>
      </c>
      <c r="N173" s="36" t="s">
        <v>12210</v>
      </c>
      <c r="O173" s="36" t="s">
        <v>12210</v>
      </c>
      <c r="P173" s="31" t="n">
        <v>5482739521</v>
      </c>
      <c r="Q173" s="74"/>
      <c r="R173" s="74"/>
      <c r="S173" s="74"/>
      <c r="T173" s="91" t="s">
        <v>12211</v>
      </c>
      <c r="U173" s="91" t="s">
        <v>12212</v>
      </c>
      <c r="V173" s="91" t="s">
        <v>289</v>
      </c>
      <c r="W173" s="92" t="s">
        <v>12213</v>
      </c>
      <c r="X173" s="30" t="s">
        <v>10823</v>
      </c>
      <c r="Y173" s="91" t="s">
        <v>12093</v>
      </c>
      <c r="Z173" s="91"/>
      <c r="AA173" s="30" t="s">
        <v>10826</v>
      </c>
      <c r="AB173" s="91" t="s">
        <v>10793</v>
      </c>
      <c r="AC173" s="30" t="s">
        <v>10812</v>
      </c>
      <c r="AD173" s="91" t="s">
        <v>12214</v>
      </c>
      <c r="AE173" s="91"/>
      <c r="AF173" s="30" t="s">
        <v>10794</v>
      </c>
      <c r="AG173" s="91" t="s">
        <v>12215</v>
      </c>
      <c r="AH173" s="30" t="s">
        <v>10796</v>
      </c>
      <c r="AI173" s="91" t="s">
        <v>12216</v>
      </c>
      <c r="AJ173" s="30" t="s">
        <v>10798</v>
      </c>
      <c r="AK173" s="55" t="s">
        <v>12217</v>
      </c>
      <c r="AL173" s="30" t="s">
        <v>10800</v>
      </c>
      <c r="AM173" s="47"/>
      <c r="AN173" s="52" t="s">
        <v>12208</v>
      </c>
      <c r="AO173" s="52" t="s">
        <v>10823</v>
      </c>
      <c r="AP173" s="52" t="s">
        <v>11585</v>
      </c>
      <c r="AQ173" s="30" t="s">
        <v>10812</v>
      </c>
      <c r="AR173" s="79" t="s">
        <v>10830</v>
      </c>
      <c r="AS173" s="91" t="s">
        <v>12218</v>
      </c>
    </row>
    <row r="174" customFormat="false" ht="13.8" hidden="false" customHeight="false" outlineLevel="0" collapsed="false">
      <c r="A174" s="93" t="s">
        <v>11856</v>
      </c>
      <c r="B174" s="36" t="s">
        <v>11257</v>
      </c>
      <c r="C174" s="51" t="n">
        <v>45658</v>
      </c>
      <c r="D174" s="28"/>
      <c r="E174" s="29" t="b">
        <f aca="false">FALSE()</f>
        <v>0</v>
      </c>
      <c r="F174" s="29" t="b">
        <f aca="false">TRUE()</f>
        <v>1</v>
      </c>
      <c r="G174" s="29" t="b">
        <f aca="false">TRUE()</f>
        <v>1</v>
      </c>
      <c r="H174" s="29" t="b">
        <f aca="false">TRUE()</f>
        <v>1</v>
      </c>
      <c r="I174" s="29" t="b">
        <f aca="false">FALSE()</f>
        <v>0</v>
      </c>
      <c r="J174" s="29" t="b">
        <f aca="false">FALSE()</f>
        <v>0</v>
      </c>
      <c r="K174" s="29" t="b">
        <f aca="false">FALSE()</f>
        <v>0</v>
      </c>
      <c r="L174" s="29" t="b">
        <f aca="false">FALSE()</f>
        <v>0</v>
      </c>
      <c r="M174" s="29" t="b">
        <f aca="false">FALSE()</f>
        <v>0</v>
      </c>
      <c r="N174" s="36" t="s">
        <v>12219</v>
      </c>
      <c r="O174" s="36" t="s">
        <v>12220</v>
      </c>
      <c r="P174" s="31" t="n">
        <v>7792369887</v>
      </c>
      <c r="Q174" s="32"/>
      <c r="R174" s="32"/>
      <c r="S174" s="32"/>
      <c r="T174" s="36" t="s">
        <v>12221</v>
      </c>
      <c r="U174" s="36"/>
      <c r="V174" s="36" t="s">
        <v>12222</v>
      </c>
      <c r="W174" s="36" t="s">
        <v>12223</v>
      </c>
      <c r="X174" s="30" t="s">
        <v>10823</v>
      </c>
      <c r="Y174" s="91" t="s">
        <v>12093</v>
      </c>
      <c r="Z174" s="36"/>
      <c r="AA174" s="30" t="s">
        <v>10826</v>
      </c>
      <c r="AB174" s="91" t="s">
        <v>10793</v>
      </c>
      <c r="AC174" s="30" t="s">
        <v>10812</v>
      </c>
      <c r="AD174" s="91" t="s">
        <v>11879</v>
      </c>
      <c r="AE174" s="36"/>
      <c r="AF174" s="30" t="s">
        <v>10794</v>
      </c>
      <c r="AG174" s="91" t="s">
        <v>3831</v>
      </c>
      <c r="AH174" s="30" t="s">
        <v>10796</v>
      </c>
      <c r="AI174" s="36" t="s">
        <v>12224</v>
      </c>
      <c r="AJ174" s="30" t="s">
        <v>10798</v>
      </c>
      <c r="AK174" s="34"/>
      <c r="AL174" s="30" t="s">
        <v>10800</v>
      </c>
      <c r="AM174" s="47"/>
      <c r="AN174" s="52" t="s">
        <v>12208</v>
      </c>
      <c r="AO174" s="52" t="s">
        <v>10823</v>
      </c>
      <c r="AP174" s="52" t="s">
        <v>11585</v>
      </c>
      <c r="AQ174" s="30" t="s">
        <v>10812</v>
      </c>
      <c r="AR174" s="37" t="s">
        <v>10817</v>
      </c>
      <c r="AS174" s="36" t="s">
        <v>11896</v>
      </c>
    </row>
    <row r="175" customFormat="false" ht="13.8" hidden="false" customHeight="false" outlineLevel="0" collapsed="false">
      <c r="A175" s="93" t="s">
        <v>11856</v>
      </c>
      <c r="B175" s="30" t="s">
        <v>11257</v>
      </c>
      <c r="C175" s="51" t="n">
        <v>45658</v>
      </c>
      <c r="D175" s="49" t="n">
        <v>45838</v>
      </c>
      <c r="E175" s="29" t="b">
        <f aca="false">TRUE()</f>
        <v>1</v>
      </c>
      <c r="F175" s="29" t="b">
        <f aca="false">TRUE()</f>
        <v>1</v>
      </c>
      <c r="G175" s="29" t="b">
        <f aca="false">TRUE()</f>
        <v>1</v>
      </c>
      <c r="H175" s="29" t="b">
        <f aca="false">TRUE()</f>
        <v>1</v>
      </c>
      <c r="I175" s="29" t="b">
        <f aca="false">FALSE()</f>
        <v>0</v>
      </c>
      <c r="J175" s="29" t="b">
        <f aca="false">FALSE()</f>
        <v>0</v>
      </c>
      <c r="K175" s="29" t="b">
        <f aca="false">FALSE()</f>
        <v>0</v>
      </c>
      <c r="L175" s="29" t="b">
        <f aca="false">FALSE()</f>
        <v>0</v>
      </c>
      <c r="M175" s="29" t="b">
        <f aca="false">FALSE()</f>
        <v>0</v>
      </c>
      <c r="N175" s="36" t="s">
        <v>12225</v>
      </c>
      <c r="O175" s="36" t="s">
        <v>12225</v>
      </c>
      <c r="P175" s="31" t="n">
        <v>7812026915</v>
      </c>
      <c r="Q175" s="74"/>
      <c r="R175" s="74"/>
      <c r="S175" s="74"/>
      <c r="T175" s="91" t="s">
        <v>12226</v>
      </c>
      <c r="U175" s="91" t="s">
        <v>12227</v>
      </c>
      <c r="V175" s="91" t="s">
        <v>12228</v>
      </c>
      <c r="W175" s="92" t="s">
        <v>12229</v>
      </c>
      <c r="X175" s="30" t="s">
        <v>10823</v>
      </c>
      <c r="Y175" s="91" t="s">
        <v>12093</v>
      </c>
      <c r="Z175" s="91"/>
      <c r="AA175" s="30" t="s">
        <v>10826</v>
      </c>
      <c r="AB175" s="91" t="s">
        <v>10793</v>
      </c>
      <c r="AC175" s="30" t="s">
        <v>10794</v>
      </c>
      <c r="AD175" s="91" t="s">
        <v>11879</v>
      </c>
      <c r="AE175" s="91"/>
      <c r="AF175" s="30" t="s">
        <v>10794</v>
      </c>
      <c r="AG175" s="91" t="s">
        <v>3831</v>
      </c>
      <c r="AH175" s="30" t="s">
        <v>10828</v>
      </c>
      <c r="AI175" s="91" t="s">
        <v>12128</v>
      </c>
      <c r="AJ175" s="30" t="s">
        <v>10798</v>
      </c>
      <c r="AK175" s="55" t="s">
        <v>12230</v>
      </c>
      <c r="AL175" s="30" t="s">
        <v>10800</v>
      </c>
      <c r="AM175" s="47"/>
      <c r="AN175" s="52" t="s">
        <v>12208</v>
      </c>
      <c r="AO175" s="52" t="s">
        <v>10823</v>
      </c>
      <c r="AP175" s="52" t="s">
        <v>11585</v>
      </c>
      <c r="AQ175" s="30" t="s">
        <v>10812</v>
      </c>
      <c r="AR175" s="79" t="s">
        <v>10817</v>
      </c>
      <c r="AS175" s="36" t="s">
        <v>11896</v>
      </c>
    </row>
    <row r="176" customFormat="false" ht="13.8" hidden="false" customHeight="false" outlineLevel="0" collapsed="false">
      <c r="A176" s="93" t="s">
        <v>11856</v>
      </c>
      <c r="B176" s="30" t="s">
        <v>11257</v>
      </c>
      <c r="C176" s="51" t="n">
        <v>45658</v>
      </c>
      <c r="D176" s="28"/>
      <c r="E176" s="29" t="b">
        <f aca="false">FALSE()</f>
        <v>0</v>
      </c>
      <c r="F176" s="29" t="b">
        <f aca="false">TRUE()</f>
        <v>1</v>
      </c>
      <c r="G176" s="29" t="b">
        <f aca="false">TRUE()</f>
        <v>1</v>
      </c>
      <c r="H176" s="29" t="b">
        <f aca="false">TRUE()</f>
        <v>1</v>
      </c>
      <c r="I176" s="29" t="b">
        <f aca="false">FALSE()</f>
        <v>0</v>
      </c>
      <c r="J176" s="29" t="b">
        <f aca="false">FALSE()</f>
        <v>0</v>
      </c>
      <c r="K176" s="29" t="b">
        <f aca="false">FALSE()</f>
        <v>0</v>
      </c>
      <c r="L176" s="29" t="b">
        <f aca="false">FALSE()</f>
        <v>0</v>
      </c>
      <c r="M176" s="29" t="b">
        <f aca="false">FALSE()</f>
        <v>0</v>
      </c>
      <c r="N176" s="36" t="s">
        <v>12231</v>
      </c>
      <c r="O176" s="36" t="s">
        <v>12231</v>
      </c>
      <c r="P176" s="31" t="n">
        <v>7722029809</v>
      </c>
      <c r="Q176" s="74"/>
      <c r="R176" s="74"/>
      <c r="S176" s="74"/>
      <c r="T176" s="91" t="s">
        <v>12232</v>
      </c>
      <c r="U176" s="91" t="s">
        <v>12233</v>
      </c>
      <c r="V176" s="91" t="s">
        <v>12234</v>
      </c>
      <c r="W176" s="101" t="s">
        <v>12235</v>
      </c>
      <c r="X176" s="30" t="s">
        <v>10823</v>
      </c>
      <c r="Y176" s="91" t="s">
        <v>12093</v>
      </c>
      <c r="Z176" s="91"/>
      <c r="AA176" s="30" t="s">
        <v>10826</v>
      </c>
      <c r="AB176" s="91" t="s">
        <v>10793</v>
      </c>
      <c r="AC176" s="30" t="s">
        <v>10812</v>
      </c>
      <c r="AD176" s="91" t="s">
        <v>12236</v>
      </c>
      <c r="AE176" s="91"/>
      <c r="AF176" s="30" t="s">
        <v>10794</v>
      </c>
      <c r="AG176" s="91" t="s">
        <v>3831</v>
      </c>
      <c r="AH176" s="30" t="s">
        <v>10796</v>
      </c>
      <c r="AI176" s="91" t="s">
        <v>12237</v>
      </c>
      <c r="AJ176" s="30" t="s">
        <v>10798</v>
      </c>
      <c r="AK176" s="55" t="s">
        <v>12238</v>
      </c>
      <c r="AL176" s="30" t="s">
        <v>10800</v>
      </c>
      <c r="AM176" s="47"/>
      <c r="AN176" s="52" t="s">
        <v>12208</v>
      </c>
      <c r="AO176" s="52" t="s">
        <v>10823</v>
      </c>
      <c r="AP176" s="52" t="s">
        <v>11585</v>
      </c>
      <c r="AQ176" s="30" t="s">
        <v>10812</v>
      </c>
      <c r="AR176" s="79" t="s">
        <v>10817</v>
      </c>
      <c r="AS176" s="36" t="s">
        <v>11896</v>
      </c>
    </row>
    <row r="177" customFormat="false" ht="13.8" hidden="false" customHeight="false" outlineLevel="0" collapsed="false">
      <c r="A177" s="93" t="s">
        <v>11856</v>
      </c>
      <c r="B177" s="30" t="s">
        <v>11881</v>
      </c>
      <c r="C177" s="51" t="n">
        <v>45658</v>
      </c>
      <c r="D177" s="28"/>
      <c r="E177" s="29" t="b">
        <f aca="false">FALSE()</f>
        <v>0</v>
      </c>
      <c r="F177" s="29" t="b">
        <f aca="false">TRUE()</f>
        <v>1</v>
      </c>
      <c r="G177" s="29" t="b">
        <f aca="false">TRUE()</f>
        <v>1</v>
      </c>
      <c r="H177" s="29" t="b">
        <f aca="false">TRUE()</f>
        <v>1</v>
      </c>
      <c r="I177" s="29" t="b">
        <f aca="false">FALSE()</f>
        <v>0</v>
      </c>
      <c r="J177" s="29" t="b">
        <f aca="false">FALSE()</f>
        <v>0</v>
      </c>
      <c r="K177" s="29" t="b">
        <f aca="false">FALSE()</f>
        <v>0</v>
      </c>
      <c r="L177" s="29" t="b">
        <f aca="false">FALSE()</f>
        <v>0</v>
      </c>
      <c r="M177" s="29" t="b">
        <f aca="false">FALSE()</f>
        <v>0</v>
      </c>
      <c r="N177" s="36" t="s">
        <v>12239</v>
      </c>
      <c r="O177" s="36" t="s">
        <v>12239</v>
      </c>
      <c r="P177" s="31" t="n">
        <v>2220481592</v>
      </c>
      <c r="Q177" s="74"/>
      <c r="R177" s="74"/>
      <c r="S177" s="74"/>
      <c r="T177" s="91" t="s">
        <v>12240</v>
      </c>
      <c r="U177" s="91" t="s">
        <v>12241</v>
      </c>
      <c r="V177" s="91" t="s">
        <v>12242</v>
      </c>
      <c r="W177" s="92" t="s">
        <v>12243</v>
      </c>
      <c r="X177" s="30" t="s">
        <v>10823</v>
      </c>
      <c r="Y177" s="91" t="s">
        <v>12093</v>
      </c>
      <c r="Z177" s="91"/>
      <c r="AA177" s="30" t="s">
        <v>10826</v>
      </c>
      <c r="AB177" s="91" t="s">
        <v>10793</v>
      </c>
      <c r="AC177" s="30" t="s">
        <v>10812</v>
      </c>
      <c r="AD177" s="91" t="s">
        <v>12244</v>
      </c>
      <c r="AE177" s="91"/>
      <c r="AF177" s="30" t="s">
        <v>10794</v>
      </c>
      <c r="AG177" s="91" t="s">
        <v>3831</v>
      </c>
      <c r="AH177" s="30" t="s">
        <v>10796</v>
      </c>
      <c r="AI177" s="91" t="s">
        <v>12245</v>
      </c>
      <c r="AJ177" s="30" t="s">
        <v>10798</v>
      </c>
      <c r="AK177" s="55"/>
      <c r="AL177" s="30" t="s">
        <v>10800</v>
      </c>
      <c r="AM177" s="56" t="s">
        <v>12246</v>
      </c>
      <c r="AN177" s="52" t="s">
        <v>12208</v>
      </c>
      <c r="AO177" s="52" t="s">
        <v>10823</v>
      </c>
      <c r="AP177" s="52" t="s">
        <v>11585</v>
      </c>
      <c r="AQ177" s="30" t="s">
        <v>10812</v>
      </c>
      <c r="AR177" s="79" t="s">
        <v>10830</v>
      </c>
      <c r="AS177" s="91" t="s">
        <v>12247</v>
      </c>
    </row>
    <row r="178" customFormat="false" ht="13.8" hidden="false" customHeight="false" outlineLevel="0" collapsed="false">
      <c r="A178" s="93" t="s">
        <v>11856</v>
      </c>
      <c r="B178" s="30" t="s">
        <v>11881</v>
      </c>
      <c r="C178" s="51" t="n">
        <v>45658</v>
      </c>
      <c r="D178" s="28"/>
      <c r="E178" s="29" t="b">
        <f aca="false">FALSE()</f>
        <v>0</v>
      </c>
      <c r="F178" s="29" t="b">
        <f aca="false">TRUE()</f>
        <v>1</v>
      </c>
      <c r="G178" s="29" t="b">
        <f aca="false">TRUE()</f>
        <v>1</v>
      </c>
      <c r="H178" s="29" t="b">
        <f aca="false">TRUE()</f>
        <v>1</v>
      </c>
      <c r="I178" s="29" t="b">
        <f aca="false">FALSE()</f>
        <v>0</v>
      </c>
      <c r="J178" s="29" t="b">
        <f aca="false">FALSE()</f>
        <v>0</v>
      </c>
      <c r="K178" s="29" t="b">
        <f aca="false">FALSE()</f>
        <v>0</v>
      </c>
      <c r="L178" s="29" t="b">
        <f aca="false">FALSE()</f>
        <v>0</v>
      </c>
      <c r="M178" s="29" t="b">
        <f aca="false">FALSE()</f>
        <v>0</v>
      </c>
      <c r="N178" s="36" t="s">
        <v>12248</v>
      </c>
      <c r="O178" s="36" t="s">
        <v>12248</v>
      </c>
      <c r="P178" s="31" t="n">
        <v>8511017359</v>
      </c>
      <c r="Q178" s="74"/>
      <c r="R178" s="74"/>
      <c r="S178" s="74"/>
      <c r="T178" s="91" t="s">
        <v>12249</v>
      </c>
      <c r="U178" s="91" t="s">
        <v>12250</v>
      </c>
      <c r="V178" s="91" t="s">
        <v>7724</v>
      </c>
      <c r="W178" s="92" t="s">
        <v>12251</v>
      </c>
      <c r="X178" s="30" t="s">
        <v>10823</v>
      </c>
      <c r="Y178" s="91" t="s">
        <v>12093</v>
      </c>
      <c r="Z178" s="91"/>
      <c r="AA178" s="30" t="s">
        <v>10826</v>
      </c>
      <c r="AB178" s="91" t="s">
        <v>10793</v>
      </c>
      <c r="AC178" s="30" t="s">
        <v>10812</v>
      </c>
      <c r="AD178" s="91" t="s">
        <v>12252</v>
      </c>
      <c r="AE178" s="91"/>
      <c r="AF178" s="30" t="s">
        <v>10794</v>
      </c>
      <c r="AG178" s="91" t="s">
        <v>3831</v>
      </c>
      <c r="AH178" s="30" t="s">
        <v>10796</v>
      </c>
      <c r="AI178" s="91" t="s">
        <v>12253</v>
      </c>
      <c r="AJ178" s="30" t="s">
        <v>10798</v>
      </c>
      <c r="AK178" s="55"/>
      <c r="AL178" s="30" t="s">
        <v>10800</v>
      </c>
      <c r="AM178" s="47"/>
      <c r="AN178" s="52" t="s">
        <v>12208</v>
      </c>
      <c r="AO178" s="52" t="s">
        <v>10823</v>
      </c>
      <c r="AP178" s="52" t="s">
        <v>11585</v>
      </c>
      <c r="AQ178" s="30" t="s">
        <v>10812</v>
      </c>
      <c r="AR178" s="79" t="s">
        <v>10817</v>
      </c>
      <c r="AS178" s="91" t="s">
        <v>7724</v>
      </c>
    </row>
    <row r="179" customFormat="false" ht="49.25" hidden="false" customHeight="false" outlineLevel="0" collapsed="false">
      <c r="A179" s="93" t="s">
        <v>11856</v>
      </c>
      <c r="B179" s="30" t="s">
        <v>11576</v>
      </c>
      <c r="C179" s="51" t="n">
        <v>45658</v>
      </c>
      <c r="D179" s="49" t="n">
        <v>45821</v>
      </c>
      <c r="E179" s="29" t="b">
        <f aca="false">TRUE()</f>
        <v>1</v>
      </c>
      <c r="F179" s="29" t="b">
        <f aca="false">TRUE()</f>
        <v>1</v>
      </c>
      <c r="G179" s="29" t="b">
        <f aca="false">TRUE()</f>
        <v>1</v>
      </c>
      <c r="H179" s="29" t="b">
        <f aca="false">TRUE()</f>
        <v>1</v>
      </c>
      <c r="I179" s="29" t="b">
        <f aca="false">FALSE()</f>
        <v>0</v>
      </c>
      <c r="J179" s="29" t="b">
        <f aca="false">FALSE()</f>
        <v>0</v>
      </c>
      <c r="K179" s="29" t="b">
        <f aca="false">FALSE()</f>
        <v>0</v>
      </c>
      <c r="L179" s="29" t="b">
        <f aca="false">FALSE()</f>
        <v>0</v>
      </c>
      <c r="M179" s="29" t="b">
        <f aca="false">FALSE()</f>
        <v>0</v>
      </c>
      <c r="N179" s="123" t="s">
        <v>4738</v>
      </c>
      <c r="O179" s="123" t="s">
        <v>12254</v>
      </c>
      <c r="P179" s="31" t="n">
        <v>6482796844</v>
      </c>
      <c r="Q179" s="74"/>
      <c r="R179" s="74"/>
      <c r="S179" s="74"/>
      <c r="T179" s="91" t="s">
        <v>12255</v>
      </c>
      <c r="U179" s="91"/>
      <c r="V179" s="91" t="s">
        <v>4740</v>
      </c>
      <c r="W179" s="92" t="s">
        <v>4744</v>
      </c>
      <c r="X179" s="30" t="s">
        <v>10823</v>
      </c>
      <c r="Y179" s="91" t="s">
        <v>12093</v>
      </c>
      <c r="Z179" s="91"/>
      <c r="AA179" s="30" t="s">
        <v>10826</v>
      </c>
      <c r="AB179" s="91" t="s">
        <v>10793</v>
      </c>
      <c r="AC179" s="30" t="s">
        <v>10812</v>
      </c>
      <c r="AD179" s="91" t="s">
        <v>12256</v>
      </c>
      <c r="AE179" s="91"/>
      <c r="AF179" s="30" t="s">
        <v>10794</v>
      </c>
      <c r="AG179" s="124" t="s">
        <v>12257</v>
      </c>
      <c r="AH179" s="30" t="s">
        <v>10828</v>
      </c>
      <c r="AI179" s="55" t="s">
        <v>12258</v>
      </c>
      <c r="AJ179" s="30" t="s">
        <v>10798</v>
      </c>
      <c r="AK179" s="55" t="s">
        <v>10830</v>
      </c>
      <c r="AL179" s="30" t="s">
        <v>10800</v>
      </c>
      <c r="AM179" s="56" t="s">
        <v>12259</v>
      </c>
      <c r="AN179" s="52" t="s">
        <v>12260</v>
      </c>
      <c r="AO179" s="52" t="s">
        <v>10823</v>
      </c>
      <c r="AP179" s="52" t="s">
        <v>11585</v>
      </c>
      <c r="AQ179" s="30" t="s">
        <v>10812</v>
      </c>
      <c r="AR179" s="79" t="s">
        <v>10830</v>
      </c>
      <c r="AS179" s="91" t="s">
        <v>12261</v>
      </c>
    </row>
    <row r="180" customFormat="false" ht="13.8" hidden="false" customHeight="false" outlineLevel="0" collapsed="false">
      <c r="A180" s="93" t="s">
        <v>11856</v>
      </c>
      <c r="B180" s="30" t="s">
        <v>11881</v>
      </c>
      <c r="C180" s="51" t="n">
        <v>45658</v>
      </c>
      <c r="D180" s="49" t="n">
        <v>45714</v>
      </c>
      <c r="E180" s="29" t="b">
        <f aca="false">TRUE()</f>
        <v>1</v>
      </c>
      <c r="F180" s="29" t="b">
        <f aca="false">TRUE()</f>
        <v>1</v>
      </c>
      <c r="G180" s="29" t="b">
        <f aca="false">TRUE()</f>
        <v>1</v>
      </c>
      <c r="H180" s="29" t="b">
        <f aca="false">TRUE()</f>
        <v>1</v>
      </c>
      <c r="I180" s="29" t="b">
        <f aca="false">TRUE()</f>
        <v>1</v>
      </c>
      <c r="J180" s="29" t="b">
        <f aca="false">TRUE()</f>
        <v>1</v>
      </c>
      <c r="K180" s="29" t="b">
        <f aca="false">FALSE()</f>
        <v>0</v>
      </c>
      <c r="L180" s="29" t="b">
        <f aca="false">FALSE()</f>
        <v>0</v>
      </c>
      <c r="M180" s="29" t="b">
        <f aca="false">FALSE()</f>
        <v>0</v>
      </c>
      <c r="N180" s="58" t="s">
        <v>12262</v>
      </c>
      <c r="O180" s="58" t="s">
        <v>12262</v>
      </c>
      <c r="P180" s="31" t="n">
        <v>4980266765</v>
      </c>
      <c r="Q180" s="74"/>
      <c r="R180" s="74"/>
      <c r="S180" s="74"/>
      <c r="T180" s="91" t="s">
        <v>12263</v>
      </c>
      <c r="U180" s="91" t="s">
        <v>12264</v>
      </c>
      <c r="V180" s="91" t="s">
        <v>12265</v>
      </c>
      <c r="W180" s="92" t="s">
        <v>12266</v>
      </c>
      <c r="X180" s="30" t="s">
        <v>10823</v>
      </c>
      <c r="Y180" s="91" t="s">
        <v>12093</v>
      </c>
      <c r="Z180" s="91"/>
      <c r="AA180" s="30" t="s">
        <v>10792</v>
      </c>
      <c r="AB180" s="91" t="s">
        <v>10793</v>
      </c>
      <c r="AC180" s="30" t="s">
        <v>10812</v>
      </c>
      <c r="AD180" s="91"/>
      <c r="AE180" s="91"/>
      <c r="AF180" s="30" t="s">
        <v>10794</v>
      </c>
      <c r="AG180" s="91" t="s">
        <v>3831</v>
      </c>
      <c r="AH180" s="30" t="s">
        <v>10796</v>
      </c>
      <c r="AI180" s="55" t="s">
        <v>10836</v>
      </c>
      <c r="AJ180" s="36" t="s">
        <v>10798</v>
      </c>
      <c r="AK180" s="34" t="s">
        <v>10830</v>
      </c>
      <c r="AL180" s="30" t="s">
        <v>10800</v>
      </c>
      <c r="AM180" s="47"/>
      <c r="AN180" s="52" t="s">
        <v>12208</v>
      </c>
      <c r="AO180" s="52" t="s">
        <v>10823</v>
      </c>
      <c r="AP180" s="52" t="s">
        <v>11585</v>
      </c>
      <c r="AQ180" s="30" t="s">
        <v>10812</v>
      </c>
      <c r="AR180" s="79" t="s">
        <v>10830</v>
      </c>
      <c r="AS180" s="91"/>
    </row>
    <row r="181" customFormat="false" ht="13.8" hidden="false" customHeight="false" outlineLevel="0" collapsed="false">
      <c r="A181" s="93" t="s">
        <v>11856</v>
      </c>
      <c r="B181" s="30" t="s">
        <v>11257</v>
      </c>
      <c r="C181" s="51" t="n">
        <v>45658</v>
      </c>
      <c r="D181" s="49" t="n">
        <v>45749</v>
      </c>
      <c r="E181" s="29" t="b">
        <f aca="false">TRUE()</f>
        <v>1</v>
      </c>
      <c r="F181" s="29" t="b">
        <f aca="false">FALSE()</f>
        <v>0</v>
      </c>
      <c r="G181" s="29" t="b">
        <f aca="false">TRUE()</f>
        <v>1</v>
      </c>
      <c r="H181" s="29" t="b">
        <f aca="false">FALSE()</f>
        <v>0</v>
      </c>
      <c r="I181" s="29" t="b">
        <f aca="false">FALSE()</f>
        <v>0</v>
      </c>
      <c r="J181" s="29" t="b">
        <f aca="false">FALSE()</f>
        <v>0</v>
      </c>
      <c r="K181" s="29" t="b">
        <f aca="false">FALSE()</f>
        <v>0</v>
      </c>
      <c r="L181" s="29" t="b">
        <f aca="false">FALSE()</f>
        <v>0</v>
      </c>
      <c r="M181" s="29" t="b">
        <f aca="false">FALSE()</f>
        <v>0</v>
      </c>
      <c r="N181" s="58" t="s">
        <v>12267</v>
      </c>
      <c r="O181" s="58" t="s">
        <v>12267</v>
      </c>
      <c r="P181" s="31" t="n">
        <v>8721001436</v>
      </c>
      <c r="Q181" s="74"/>
      <c r="R181" s="74"/>
      <c r="S181" s="74"/>
      <c r="T181" s="91" t="s">
        <v>12268</v>
      </c>
      <c r="U181" s="91" t="s">
        <v>12269</v>
      </c>
      <c r="V181" s="91" t="s">
        <v>7973</v>
      </c>
      <c r="W181" s="92" t="s">
        <v>12270</v>
      </c>
      <c r="X181" s="30" t="s">
        <v>10823</v>
      </c>
      <c r="Y181" s="91" t="s">
        <v>12093</v>
      </c>
      <c r="Z181" s="91"/>
      <c r="AA181" s="30" t="s">
        <v>10826</v>
      </c>
      <c r="AB181" s="91" t="s">
        <v>10793</v>
      </c>
      <c r="AC181" s="30" t="s">
        <v>10812</v>
      </c>
      <c r="AD181" s="91" t="s">
        <v>12271</v>
      </c>
      <c r="AE181" s="91"/>
      <c r="AF181" s="30" t="s">
        <v>10794</v>
      </c>
      <c r="AG181" s="91" t="s">
        <v>3831</v>
      </c>
      <c r="AH181" s="30" t="s">
        <v>10796</v>
      </c>
      <c r="AI181" s="55" t="s">
        <v>10836</v>
      </c>
      <c r="AJ181" s="30" t="s">
        <v>10798</v>
      </c>
      <c r="AK181" s="55" t="s">
        <v>10830</v>
      </c>
      <c r="AL181" s="30" t="s">
        <v>10800</v>
      </c>
      <c r="AM181" s="47"/>
      <c r="AN181" s="52" t="s">
        <v>12208</v>
      </c>
      <c r="AO181" s="52" t="s">
        <v>10823</v>
      </c>
      <c r="AP181" s="52" t="s">
        <v>11585</v>
      </c>
      <c r="AQ181" s="30" t="s">
        <v>10812</v>
      </c>
      <c r="AR181" s="79" t="s">
        <v>10830</v>
      </c>
      <c r="AS181" s="91" t="s">
        <v>12272</v>
      </c>
    </row>
    <row r="182" customFormat="false" ht="13.8" hidden="false" customHeight="false" outlineLevel="0" collapsed="false">
      <c r="A182" s="93" t="s">
        <v>11856</v>
      </c>
      <c r="B182" s="30" t="s">
        <v>11857</v>
      </c>
      <c r="C182" s="51" t="n">
        <v>45658</v>
      </c>
      <c r="D182" s="49" t="n">
        <v>45720</v>
      </c>
      <c r="E182" s="29" t="b">
        <f aca="false">TRUE()</f>
        <v>1</v>
      </c>
      <c r="F182" s="29" t="b">
        <f aca="false">TRUE()</f>
        <v>1</v>
      </c>
      <c r="G182" s="29" t="b">
        <f aca="false">TRUE()</f>
        <v>1</v>
      </c>
      <c r="H182" s="29" t="b">
        <f aca="false">TRUE()</f>
        <v>1</v>
      </c>
      <c r="I182" s="29" t="b">
        <f aca="false">FALSE()</f>
        <v>0</v>
      </c>
      <c r="J182" s="29" t="b">
        <f aca="false">FALSE()</f>
        <v>0</v>
      </c>
      <c r="K182" s="29" t="b">
        <f aca="false">FALSE()</f>
        <v>0</v>
      </c>
      <c r="L182" s="29" t="b">
        <f aca="false">FALSE()</f>
        <v>0</v>
      </c>
      <c r="M182" s="29" t="b">
        <f aca="false">FALSE()</f>
        <v>0</v>
      </c>
      <c r="N182" s="58" t="s">
        <v>12273</v>
      </c>
      <c r="O182" s="58" t="s">
        <v>12273</v>
      </c>
      <c r="P182" s="31" t="n">
        <v>5210082018</v>
      </c>
      <c r="Q182" s="74"/>
      <c r="R182" s="74"/>
      <c r="S182" s="74"/>
      <c r="T182" s="91" t="s">
        <v>12274</v>
      </c>
      <c r="U182" s="91"/>
      <c r="V182" s="91" t="s">
        <v>12275</v>
      </c>
      <c r="W182" s="92" t="s">
        <v>12276</v>
      </c>
      <c r="X182" s="30" t="s">
        <v>10823</v>
      </c>
      <c r="Y182" s="91" t="s">
        <v>12093</v>
      </c>
      <c r="Z182" s="91"/>
      <c r="AA182" s="30" t="s">
        <v>10826</v>
      </c>
      <c r="AB182" s="91" t="s">
        <v>10793</v>
      </c>
      <c r="AC182" s="30" t="s">
        <v>10812</v>
      </c>
      <c r="AD182" s="91" t="s">
        <v>12277</v>
      </c>
      <c r="AE182" s="91"/>
      <c r="AF182" s="30" t="s">
        <v>10794</v>
      </c>
      <c r="AG182" s="91" t="s">
        <v>3831</v>
      </c>
      <c r="AH182" s="30" t="s">
        <v>10796</v>
      </c>
      <c r="AI182" s="55" t="s">
        <v>10836</v>
      </c>
      <c r="AJ182" s="30" t="s">
        <v>10798</v>
      </c>
      <c r="AK182" s="55" t="s">
        <v>10830</v>
      </c>
      <c r="AL182" s="30" t="s">
        <v>10800</v>
      </c>
      <c r="AM182" s="56" t="s">
        <v>12278</v>
      </c>
      <c r="AN182" s="52" t="s">
        <v>12208</v>
      </c>
      <c r="AO182" s="52" t="s">
        <v>10823</v>
      </c>
      <c r="AP182" s="52" t="s">
        <v>11585</v>
      </c>
      <c r="AQ182" s="30" t="s">
        <v>10812</v>
      </c>
      <c r="AR182" s="79" t="s">
        <v>10830</v>
      </c>
      <c r="AS182" s="36" t="s">
        <v>11896</v>
      </c>
    </row>
    <row r="183" customFormat="false" ht="13.8" hidden="false" customHeight="false" outlineLevel="0" collapsed="false">
      <c r="A183" s="110" t="s">
        <v>11856</v>
      </c>
      <c r="B183" s="43" t="s">
        <v>11576</v>
      </c>
      <c r="C183" s="57" t="n">
        <v>45658</v>
      </c>
      <c r="D183" s="41"/>
      <c r="E183" s="42" t="b">
        <f aca="false">FALSE()</f>
        <v>0</v>
      </c>
      <c r="F183" s="42" t="b">
        <f aca="false">TRUE()</f>
        <v>1</v>
      </c>
      <c r="G183" s="42" t="b">
        <f aca="false">TRUE()</f>
        <v>1</v>
      </c>
      <c r="H183" s="42" t="b">
        <f aca="false">TRUE()</f>
        <v>1</v>
      </c>
      <c r="I183" s="42" t="b">
        <f aca="false">FALSE()</f>
        <v>0</v>
      </c>
      <c r="J183" s="42" t="b">
        <f aca="false">FALSE()</f>
        <v>0</v>
      </c>
      <c r="K183" s="42" t="b">
        <f aca="false">FALSE()</f>
        <v>0</v>
      </c>
      <c r="L183" s="42" t="b">
        <f aca="false">FALSE()</f>
        <v>0</v>
      </c>
      <c r="M183" s="42" t="b">
        <f aca="false">FALSE()</f>
        <v>0</v>
      </c>
      <c r="N183" s="62" t="s">
        <v>12279</v>
      </c>
      <c r="O183" s="62" t="s">
        <v>12279</v>
      </c>
      <c r="P183" s="44" t="n">
        <v>5223059837</v>
      </c>
      <c r="Q183" s="43"/>
      <c r="R183" s="43"/>
      <c r="S183" s="43"/>
      <c r="T183" s="43" t="s">
        <v>12280</v>
      </c>
      <c r="U183" s="43"/>
      <c r="V183" s="43" t="s">
        <v>12281</v>
      </c>
      <c r="W183" s="66" t="s">
        <v>12282</v>
      </c>
      <c r="X183" s="43" t="s">
        <v>10823</v>
      </c>
      <c r="Y183" s="43" t="s">
        <v>12093</v>
      </c>
      <c r="Z183" s="43"/>
      <c r="AA183" s="43" t="s">
        <v>10826</v>
      </c>
      <c r="AB183" s="43" t="s">
        <v>10793</v>
      </c>
      <c r="AC183" s="43" t="s">
        <v>10812</v>
      </c>
      <c r="AD183" s="43" t="s">
        <v>12283</v>
      </c>
      <c r="AE183" s="43"/>
      <c r="AF183" s="43" t="s">
        <v>10794</v>
      </c>
      <c r="AG183" s="43" t="s">
        <v>3831</v>
      </c>
      <c r="AH183" s="43" t="s">
        <v>10796</v>
      </c>
      <c r="AI183" s="43" t="s">
        <v>12284</v>
      </c>
      <c r="AJ183" s="43" t="s">
        <v>10798</v>
      </c>
      <c r="AK183" s="43" t="s">
        <v>10799</v>
      </c>
      <c r="AL183" s="43" t="s">
        <v>10800</v>
      </c>
      <c r="AM183" s="47"/>
      <c r="AN183" s="43" t="s">
        <v>12208</v>
      </c>
      <c r="AO183" s="43" t="s">
        <v>10823</v>
      </c>
      <c r="AP183" s="43" t="s">
        <v>11585</v>
      </c>
      <c r="AQ183" s="43" t="s">
        <v>10812</v>
      </c>
      <c r="AR183" s="43" t="s">
        <v>10817</v>
      </c>
      <c r="AS183" s="43" t="s">
        <v>12285</v>
      </c>
    </row>
    <row r="184" customFormat="false" ht="13.8" hidden="false" customHeight="false" outlineLevel="0" collapsed="false">
      <c r="A184" s="93" t="s">
        <v>11856</v>
      </c>
      <c r="B184" s="30" t="s">
        <v>11857</v>
      </c>
      <c r="C184" s="51" t="n">
        <v>45658</v>
      </c>
      <c r="D184" s="28"/>
      <c r="E184" s="29" t="b">
        <f aca="false">FALSE()</f>
        <v>0</v>
      </c>
      <c r="F184" s="29" t="b">
        <f aca="false">TRUE()</f>
        <v>1</v>
      </c>
      <c r="G184" s="29" t="b">
        <f aca="false">TRUE()</f>
        <v>1</v>
      </c>
      <c r="H184" s="29" t="b">
        <f aca="false">TRUE()</f>
        <v>1</v>
      </c>
      <c r="I184" s="29" t="b">
        <f aca="false">FALSE()</f>
        <v>0</v>
      </c>
      <c r="J184" s="29" t="b">
        <f aca="false">FALSE()</f>
        <v>0</v>
      </c>
      <c r="K184" s="29" t="b">
        <f aca="false">FALSE()</f>
        <v>0</v>
      </c>
      <c r="L184" s="29" t="b">
        <f aca="false">FALSE()</f>
        <v>0</v>
      </c>
      <c r="M184" s="29" t="b">
        <f aca="false">FALSE()</f>
        <v>0</v>
      </c>
      <c r="N184" s="58" t="s">
        <v>12286</v>
      </c>
      <c r="O184" s="58" t="s">
        <v>12286</v>
      </c>
      <c r="P184" s="31" t="n">
        <v>8411737574</v>
      </c>
      <c r="Q184" s="74"/>
      <c r="R184" s="74"/>
      <c r="S184" s="74"/>
      <c r="T184" s="91" t="s">
        <v>12287</v>
      </c>
      <c r="U184" s="91"/>
      <c r="V184" s="91" t="s">
        <v>12288</v>
      </c>
      <c r="W184" s="92" t="s">
        <v>12289</v>
      </c>
      <c r="X184" s="30" t="s">
        <v>10823</v>
      </c>
      <c r="Y184" s="91" t="s">
        <v>12093</v>
      </c>
      <c r="Z184" s="91"/>
      <c r="AA184" s="30" t="s">
        <v>10826</v>
      </c>
      <c r="AB184" s="91" t="s">
        <v>10793</v>
      </c>
      <c r="AC184" s="30" t="s">
        <v>10812</v>
      </c>
      <c r="AD184" s="91" t="s">
        <v>12290</v>
      </c>
      <c r="AE184" s="91"/>
      <c r="AF184" s="30" t="s">
        <v>10794</v>
      </c>
      <c r="AG184" s="91" t="s">
        <v>3831</v>
      </c>
      <c r="AH184" s="30" t="s">
        <v>10828</v>
      </c>
      <c r="AI184" s="91" t="s">
        <v>12291</v>
      </c>
      <c r="AJ184" s="30" t="s">
        <v>10798</v>
      </c>
      <c r="AK184" s="55" t="s">
        <v>12292</v>
      </c>
      <c r="AL184" s="30" t="s">
        <v>10800</v>
      </c>
      <c r="AM184" s="47"/>
      <c r="AN184" s="52" t="s">
        <v>12208</v>
      </c>
      <c r="AO184" s="52" t="s">
        <v>10823</v>
      </c>
      <c r="AP184" s="52" t="s">
        <v>11585</v>
      </c>
      <c r="AQ184" s="30" t="s">
        <v>10812</v>
      </c>
      <c r="AR184" s="79" t="s">
        <v>10830</v>
      </c>
      <c r="AS184" s="36" t="s">
        <v>11896</v>
      </c>
    </row>
    <row r="185" customFormat="false" ht="13.8" hidden="false" customHeight="false" outlineLevel="0" collapsed="false">
      <c r="A185" s="110" t="s">
        <v>11856</v>
      </c>
      <c r="B185" s="43" t="s">
        <v>11881</v>
      </c>
      <c r="C185" s="57" t="n">
        <v>45658</v>
      </c>
      <c r="D185" s="41"/>
      <c r="E185" s="42" t="b">
        <f aca="false">FALSE()</f>
        <v>0</v>
      </c>
      <c r="F185" s="42" t="b">
        <f aca="false">TRUE()</f>
        <v>1</v>
      </c>
      <c r="G185" s="42" t="b">
        <f aca="false">TRUE()</f>
        <v>1</v>
      </c>
      <c r="H185" s="42" t="b">
        <f aca="false">TRUE()</f>
        <v>1</v>
      </c>
      <c r="I185" s="42" t="b">
        <f aca="false">FALSE()</f>
        <v>0</v>
      </c>
      <c r="J185" s="42" t="b">
        <f aca="false">FALSE()</f>
        <v>0</v>
      </c>
      <c r="K185" s="42" t="b">
        <f aca="false">FALSE()</f>
        <v>0</v>
      </c>
      <c r="L185" s="42" t="b">
        <f aca="false">FALSE()</f>
        <v>0</v>
      </c>
      <c r="M185" s="42" t="b">
        <f aca="false">FALSE()</f>
        <v>0</v>
      </c>
      <c r="N185" s="62" t="s">
        <v>12293</v>
      </c>
      <c r="O185" s="62" t="s">
        <v>12293</v>
      </c>
      <c r="P185" s="44" t="n">
        <v>6272609445</v>
      </c>
      <c r="Q185" s="43"/>
      <c r="R185" s="43"/>
      <c r="S185" s="43"/>
      <c r="T185" s="43" t="s">
        <v>12294</v>
      </c>
      <c r="U185" s="43"/>
      <c r="V185" s="43" t="s">
        <v>12295</v>
      </c>
      <c r="W185" s="66" t="s">
        <v>12296</v>
      </c>
      <c r="X185" s="43" t="s">
        <v>10823</v>
      </c>
      <c r="Y185" s="43" t="s">
        <v>12093</v>
      </c>
      <c r="Z185" s="43"/>
      <c r="AA185" s="43" t="s">
        <v>10826</v>
      </c>
      <c r="AB185" s="43" t="s">
        <v>10793</v>
      </c>
      <c r="AC185" s="43" t="s">
        <v>10812</v>
      </c>
      <c r="AD185" s="43" t="s">
        <v>12290</v>
      </c>
      <c r="AE185" s="43"/>
      <c r="AF185" s="43" t="s">
        <v>10794</v>
      </c>
      <c r="AG185" s="43" t="s">
        <v>3831</v>
      </c>
      <c r="AH185" s="43" t="s">
        <v>10796</v>
      </c>
      <c r="AI185" s="43" t="s">
        <v>12284</v>
      </c>
      <c r="AJ185" s="43" t="s">
        <v>10798</v>
      </c>
      <c r="AK185" s="43" t="s">
        <v>10799</v>
      </c>
      <c r="AL185" s="43" t="s">
        <v>10800</v>
      </c>
      <c r="AM185" s="121" t="s">
        <v>12297</v>
      </c>
      <c r="AN185" s="43" t="s">
        <v>12208</v>
      </c>
      <c r="AO185" s="43" t="s">
        <v>10823</v>
      </c>
      <c r="AP185" s="43" t="s">
        <v>11585</v>
      </c>
      <c r="AQ185" s="43" t="s">
        <v>10812</v>
      </c>
      <c r="AR185" s="43" t="s">
        <v>10830</v>
      </c>
      <c r="AS185" s="43" t="s">
        <v>12261</v>
      </c>
    </row>
    <row r="186" customFormat="false" ht="13.8" hidden="false" customHeight="false" outlineLevel="0" collapsed="false">
      <c r="A186" s="93" t="s">
        <v>11856</v>
      </c>
      <c r="B186" s="30" t="s">
        <v>11881</v>
      </c>
      <c r="C186" s="51" t="n">
        <v>45658</v>
      </c>
      <c r="D186" s="28"/>
      <c r="E186" s="29" t="b">
        <f aca="false">FALSE()</f>
        <v>0</v>
      </c>
      <c r="F186" s="29" t="b">
        <f aca="false">FALSE()</f>
        <v>0</v>
      </c>
      <c r="G186" s="29" t="b">
        <f aca="false">TRUE()</f>
        <v>1</v>
      </c>
      <c r="H186" s="29" t="b">
        <f aca="false">FALSE()</f>
        <v>0</v>
      </c>
      <c r="I186" s="29" t="b">
        <f aca="false">FALSE()</f>
        <v>0</v>
      </c>
      <c r="J186" s="29" t="b">
        <f aca="false">FALSE()</f>
        <v>0</v>
      </c>
      <c r="K186" s="29" t="b">
        <f aca="false">FALSE()</f>
        <v>0</v>
      </c>
      <c r="L186" s="29" t="b">
        <f aca="false">FALSE()</f>
        <v>0</v>
      </c>
      <c r="M186" s="29" t="b">
        <f aca="false">FALSE()</f>
        <v>0</v>
      </c>
      <c r="N186" s="58" t="s">
        <v>12298</v>
      </c>
      <c r="O186" s="58" t="s">
        <v>12298</v>
      </c>
      <c r="P186" s="31" t="n">
        <v>7121979162</v>
      </c>
      <c r="Q186" s="74"/>
      <c r="R186" s="74"/>
      <c r="S186" s="74"/>
      <c r="T186" s="91" t="s">
        <v>12299</v>
      </c>
      <c r="U186" s="91" t="s">
        <v>12300</v>
      </c>
      <c r="V186" s="91" t="s">
        <v>12301</v>
      </c>
      <c r="W186" s="92" t="s">
        <v>12302</v>
      </c>
      <c r="X186" s="30" t="s">
        <v>10823</v>
      </c>
      <c r="Y186" s="91" t="s">
        <v>12093</v>
      </c>
      <c r="Z186" s="91"/>
      <c r="AA186" s="30" t="s">
        <v>10826</v>
      </c>
      <c r="AB186" s="91" t="s">
        <v>10793</v>
      </c>
      <c r="AC186" s="30" t="s">
        <v>10812</v>
      </c>
      <c r="AD186" s="91" t="s">
        <v>12303</v>
      </c>
      <c r="AE186" s="91"/>
      <c r="AF186" s="30" t="s">
        <v>10794</v>
      </c>
      <c r="AG186" s="91" t="s">
        <v>3831</v>
      </c>
      <c r="AH186" s="30" t="s">
        <v>10796</v>
      </c>
      <c r="AI186" s="91" t="s">
        <v>12304</v>
      </c>
      <c r="AJ186" s="30" t="s">
        <v>10798</v>
      </c>
      <c r="AK186" s="55" t="s">
        <v>10799</v>
      </c>
      <c r="AL186" s="30" t="s">
        <v>10800</v>
      </c>
      <c r="AM186" s="47"/>
      <c r="AN186" s="52" t="s">
        <v>12208</v>
      </c>
      <c r="AO186" s="52" t="s">
        <v>10823</v>
      </c>
      <c r="AP186" s="52" t="s">
        <v>11585</v>
      </c>
      <c r="AQ186" s="30" t="s">
        <v>10812</v>
      </c>
      <c r="AR186" s="79" t="s">
        <v>12305</v>
      </c>
      <c r="AS186" s="91" t="s">
        <v>12306</v>
      </c>
    </row>
    <row r="187" customFormat="false" ht="13.8" hidden="false" customHeight="false" outlineLevel="0" collapsed="false">
      <c r="A187" s="93" t="s">
        <v>11856</v>
      </c>
      <c r="B187" s="30" t="s">
        <v>11857</v>
      </c>
      <c r="C187" s="51" t="n">
        <v>45658</v>
      </c>
      <c r="D187" s="28"/>
      <c r="E187" s="29" t="b">
        <f aca="false">FALSE()</f>
        <v>0</v>
      </c>
      <c r="F187" s="29" t="b">
        <f aca="false">TRUE()</f>
        <v>1</v>
      </c>
      <c r="G187" s="29" t="b">
        <f aca="false">TRUE()</f>
        <v>1</v>
      </c>
      <c r="H187" s="29" t="b">
        <f aca="false">TRUE()</f>
        <v>1</v>
      </c>
      <c r="I187" s="29" t="b">
        <f aca="false">FALSE()</f>
        <v>0</v>
      </c>
      <c r="J187" s="29" t="b">
        <f aca="false">FALSE()</f>
        <v>0</v>
      </c>
      <c r="K187" s="29" t="b">
        <f aca="false">FALSE()</f>
        <v>0</v>
      </c>
      <c r="L187" s="29" t="b">
        <f aca="false">FALSE()</f>
        <v>0</v>
      </c>
      <c r="M187" s="29" t="b">
        <f aca="false">FALSE()</f>
        <v>0</v>
      </c>
      <c r="N187" s="58" t="s">
        <v>12307</v>
      </c>
      <c r="O187" s="58" t="s">
        <v>12307</v>
      </c>
      <c r="P187" s="31" t="n">
        <v>7691800964</v>
      </c>
      <c r="Q187" s="74"/>
      <c r="R187" s="74"/>
      <c r="S187" s="74"/>
      <c r="T187" s="91" t="s">
        <v>12308</v>
      </c>
      <c r="U187" s="91"/>
      <c r="V187" s="91" t="s">
        <v>12309</v>
      </c>
      <c r="W187" s="92" t="s">
        <v>12310</v>
      </c>
      <c r="X187" s="30" t="s">
        <v>10823</v>
      </c>
      <c r="Y187" s="91" t="s">
        <v>12093</v>
      </c>
      <c r="Z187" s="91"/>
      <c r="AA187" s="30" t="s">
        <v>10826</v>
      </c>
      <c r="AB187" s="91" t="s">
        <v>10793</v>
      </c>
      <c r="AC187" s="30" t="s">
        <v>10812</v>
      </c>
      <c r="AD187" s="92" t="s">
        <v>12311</v>
      </c>
      <c r="AE187" s="91"/>
      <c r="AF187" s="30" t="s">
        <v>10794</v>
      </c>
      <c r="AG187" s="91" t="s">
        <v>3831</v>
      </c>
      <c r="AH187" s="30" t="s">
        <v>10828</v>
      </c>
      <c r="AI187" s="91" t="s">
        <v>12312</v>
      </c>
      <c r="AJ187" s="30" t="s">
        <v>10798</v>
      </c>
      <c r="AK187" s="55" t="s">
        <v>10799</v>
      </c>
      <c r="AL187" s="30" t="s">
        <v>10800</v>
      </c>
      <c r="AM187" s="47"/>
      <c r="AN187" s="52" t="s">
        <v>12313</v>
      </c>
      <c r="AO187" s="52" t="s">
        <v>10823</v>
      </c>
      <c r="AP187" s="52" t="s">
        <v>11585</v>
      </c>
      <c r="AQ187" s="30" t="s">
        <v>10812</v>
      </c>
      <c r="AR187" s="79" t="s">
        <v>10817</v>
      </c>
      <c r="AS187" s="36" t="s">
        <v>11896</v>
      </c>
    </row>
    <row r="188" customFormat="false" ht="23" hidden="false" customHeight="false" outlineLevel="0" collapsed="false">
      <c r="A188" s="93" t="s">
        <v>11856</v>
      </c>
      <c r="B188" s="30" t="s">
        <v>11857</v>
      </c>
      <c r="C188" s="51" t="n">
        <v>45658</v>
      </c>
      <c r="D188" s="49" t="n">
        <v>45713</v>
      </c>
      <c r="E188" s="29" t="b">
        <f aca="false">TRUE()</f>
        <v>1</v>
      </c>
      <c r="F188" s="29" t="b">
        <f aca="false">TRUE()</f>
        <v>1</v>
      </c>
      <c r="G188" s="29" t="b">
        <f aca="false">TRUE()</f>
        <v>1</v>
      </c>
      <c r="H188" s="29" t="b">
        <f aca="false">TRUE()</f>
        <v>1</v>
      </c>
      <c r="I188" s="29" t="b">
        <f aca="false">TRUE()</f>
        <v>1</v>
      </c>
      <c r="J188" s="29" t="b">
        <f aca="false">TRUE()</f>
        <v>1</v>
      </c>
      <c r="K188" s="29" t="b">
        <f aca="false">FALSE()</f>
        <v>0</v>
      </c>
      <c r="L188" s="29" t="b">
        <f aca="false">FALSE()</f>
        <v>0</v>
      </c>
      <c r="M188" s="29" t="b">
        <f aca="false">FALSE()</f>
        <v>0</v>
      </c>
      <c r="N188" s="58" t="s">
        <v>12314</v>
      </c>
      <c r="O188" s="58" t="s">
        <v>12314</v>
      </c>
      <c r="P188" s="31" t="n">
        <v>7391028028</v>
      </c>
      <c r="Q188" s="74"/>
      <c r="R188" s="74"/>
      <c r="S188" s="74"/>
      <c r="T188" s="91" t="s">
        <v>12315</v>
      </c>
      <c r="U188" s="91"/>
      <c r="V188" s="91" t="s">
        <v>10103</v>
      </c>
      <c r="W188" s="92" t="s">
        <v>12316</v>
      </c>
      <c r="X188" s="30" t="s">
        <v>10823</v>
      </c>
      <c r="Y188" s="91" t="s">
        <v>12093</v>
      </c>
      <c r="Z188" s="91"/>
      <c r="AA188" s="30" t="s">
        <v>10826</v>
      </c>
      <c r="AB188" s="91" t="s">
        <v>10793</v>
      </c>
      <c r="AC188" s="30" t="s">
        <v>10812</v>
      </c>
      <c r="AD188" s="91" t="s">
        <v>12317</v>
      </c>
      <c r="AE188" s="91"/>
      <c r="AF188" s="30" t="s">
        <v>10794</v>
      </c>
      <c r="AG188" s="91" t="s">
        <v>12318</v>
      </c>
      <c r="AH188" s="30" t="s">
        <v>10828</v>
      </c>
      <c r="AI188" s="55" t="s">
        <v>10836</v>
      </c>
      <c r="AJ188" s="36" t="s">
        <v>10798</v>
      </c>
      <c r="AK188" s="34" t="s">
        <v>10830</v>
      </c>
      <c r="AL188" s="30" t="s">
        <v>10800</v>
      </c>
      <c r="AM188" s="35" t="s">
        <v>12319</v>
      </c>
      <c r="AN188" s="52" t="s">
        <v>11838</v>
      </c>
      <c r="AO188" s="52" t="s">
        <v>10823</v>
      </c>
      <c r="AP188" s="52" t="s">
        <v>11585</v>
      </c>
      <c r="AQ188" s="30" t="s">
        <v>10812</v>
      </c>
      <c r="AR188" s="79" t="s">
        <v>12320</v>
      </c>
      <c r="AS188" s="36" t="s">
        <v>11896</v>
      </c>
    </row>
    <row r="189" customFormat="false" ht="33.95" hidden="false" customHeight="false" outlineLevel="0" collapsed="false">
      <c r="A189" s="93" t="s">
        <v>11856</v>
      </c>
      <c r="B189" s="30" t="s">
        <v>11576</v>
      </c>
      <c r="C189" s="51" t="n">
        <v>45659</v>
      </c>
      <c r="D189" s="49" t="n">
        <v>45715</v>
      </c>
      <c r="E189" s="29" t="b">
        <f aca="false">TRUE()</f>
        <v>1</v>
      </c>
      <c r="F189" s="29" t="b">
        <f aca="false">TRUE()</f>
        <v>1</v>
      </c>
      <c r="G189" s="29" t="b">
        <f aca="false">TRUE()</f>
        <v>1</v>
      </c>
      <c r="H189" s="29" t="b">
        <f aca="false">TRUE()</f>
        <v>1</v>
      </c>
      <c r="I189" s="29" t="b">
        <f aca="false">TRUE()</f>
        <v>1</v>
      </c>
      <c r="J189" s="29" t="b">
        <f aca="false">TRUE()</f>
        <v>1</v>
      </c>
      <c r="K189" s="29" t="b">
        <f aca="false">FALSE()</f>
        <v>0</v>
      </c>
      <c r="L189" s="29" t="b">
        <f aca="false">FALSE()</f>
        <v>0</v>
      </c>
      <c r="M189" s="29" t="b">
        <f aca="false">FALSE()</f>
        <v>0</v>
      </c>
      <c r="N189" s="58" t="s">
        <v>9745</v>
      </c>
      <c r="O189" s="58" t="s">
        <v>12321</v>
      </c>
      <c r="P189" s="31" t="n">
        <v>8411674425</v>
      </c>
      <c r="Q189" s="74"/>
      <c r="R189" s="74"/>
      <c r="S189" s="74"/>
      <c r="T189" s="91" t="s">
        <v>12322</v>
      </c>
      <c r="U189" s="91" t="s">
        <v>12323</v>
      </c>
      <c r="V189" s="91" t="s">
        <v>12324</v>
      </c>
      <c r="W189" s="92" t="s">
        <v>9751</v>
      </c>
      <c r="X189" s="30" t="s">
        <v>10823</v>
      </c>
      <c r="Y189" s="91" t="s">
        <v>12093</v>
      </c>
      <c r="Z189" s="91"/>
      <c r="AA189" s="30" t="s">
        <v>10826</v>
      </c>
      <c r="AB189" s="91" t="s">
        <v>10793</v>
      </c>
      <c r="AC189" s="30" t="s">
        <v>10812</v>
      </c>
      <c r="AD189" s="91" t="s">
        <v>12325</v>
      </c>
      <c r="AE189" s="91"/>
      <c r="AF189" s="30" t="s">
        <v>10794</v>
      </c>
      <c r="AG189" s="91" t="s">
        <v>3831</v>
      </c>
      <c r="AH189" s="30" t="s">
        <v>10828</v>
      </c>
      <c r="AI189" s="55" t="s">
        <v>10836</v>
      </c>
      <c r="AJ189" s="36" t="s">
        <v>10798</v>
      </c>
      <c r="AK189" s="34" t="s">
        <v>10830</v>
      </c>
      <c r="AL189" s="30" t="s">
        <v>10800</v>
      </c>
      <c r="AM189" s="47"/>
      <c r="AN189" s="52" t="s">
        <v>10801</v>
      </c>
      <c r="AO189" s="52" t="s">
        <v>10823</v>
      </c>
      <c r="AP189" s="52" t="s">
        <v>11585</v>
      </c>
      <c r="AQ189" s="30" t="s">
        <v>10812</v>
      </c>
      <c r="AR189" s="79" t="s">
        <v>10830</v>
      </c>
      <c r="AS189" s="91" t="s">
        <v>12326</v>
      </c>
    </row>
    <row r="190" customFormat="false" ht="13.8" hidden="false" customHeight="false" outlineLevel="0" collapsed="false">
      <c r="A190" s="93" t="s">
        <v>11856</v>
      </c>
      <c r="B190" s="30" t="s">
        <v>11576</v>
      </c>
      <c r="C190" s="51" t="n">
        <v>45660</v>
      </c>
      <c r="D190" s="28"/>
      <c r="E190" s="29" t="b">
        <f aca="false">FALSE()</f>
        <v>0</v>
      </c>
      <c r="F190" s="29" t="b">
        <f aca="false">TRUE()</f>
        <v>1</v>
      </c>
      <c r="G190" s="29" t="b">
        <f aca="false">TRUE()</f>
        <v>1</v>
      </c>
      <c r="H190" s="29" t="b">
        <f aca="false">TRUE()</f>
        <v>1</v>
      </c>
      <c r="I190" s="29" t="b">
        <f aca="false">FALSE()</f>
        <v>0</v>
      </c>
      <c r="J190" s="29" t="b">
        <f aca="false">FALSE()</f>
        <v>0</v>
      </c>
      <c r="K190" s="29" t="b">
        <f aca="false">FALSE()</f>
        <v>0</v>
      </c>
      <c r="L190" s="29" t="b">
        <f aca="false">FALSE()</f>
        <v>0</v>
      </c>
      <c r="M190" s="29" t="b">
        <f aca="false">FALSE()</f>
        <v>0</v>
      </c>
      <c r="N190" s="91" t="s">
        <v>12327</v>
      </c>
      <c r="O190" s="91" t="s">
        <v>12327</v>
      </c>
      <c r="P190" s="31" t="n">
        <v>727162232</v>
      </c>
      <c r="Q190" s="74"/>
      <c r="R190" s="74"/>
      <c r="S190" s="74"/>
      <c r="T190" s="91" t="s">
        <v>12328</v>
      </c>
      <c r="U190" s="91" t="s">
        <v>12329</v>
      </c>
      <c r="V190" s="91" t="s">
        <v>12330</v>
      </c>
      <c r="W190" s="92" t="s">
        <v>12331</v>
      </c>
      <c r="X190" s="30" t="s">
        <v>10823</v>
      </c>
      <c r="Y190" s="91" t="s">
        <v>12093</v>
      </c>
      <c r="Z190" s="91"/>
      <c r="AA190" s="30" t="s">
        <v>10826</v>
      </c>
      <c r="AB190" s="91" t="s">
        <v>10793</v>
      </c>
      <c r="AC190" s="30" t="s">
        <v>10812</v>
      </c>
      <c r="AD190" s="91" t="s">
        <v>12332</v>
      </c>
      <c r="AE190" s="91"/>
      <c r="AF190" s="30" t="s">
        <v>10794</v>
      </c>
      <c r="AG190" s="91" t="s">
        <v>3831</v>
      </c>
      <c r="AH190" s="30" t="s">
        <v>10828</v>
      </c>
      <c r="AI190" s="91" t="s">
        <v>12333</v>
      </c>
      <c r="AJ190" s="30" t="s">
        <v>10798</v>
      </c>
      <c r="AK190" s="55" t="s">
        <v>12334</v>
      </c>
      <c r="AL190" s="30" t="s">
        <v>10800</v>
      </c>
      <c r="AM190" s="47"/>
      <c r="AN190" s="52" t="s">
        <v>11838</v>
      </c>
      <c r="AO190" s="52" t="s">
        <v>10823</v>
      </c>
      <c r="AP190" s="52" t="s">
        <v>11585</v>
      </c>
      <c r="AQ190" s="30" t="s">
        <v>10812</v>
      </c>
      <c r="AR190" s="79" t="s">
        <v>10849</v>
      </c>
      <c r="AS190" s="91" t="s">
        <v>12335</v>
      </c>
    </row>
    <row r="191" customFormat="false" ht="13.8" hidden="false" customHeight="false" outlineLevel="0" collapsed="false">
      <c r="A191" s="93" t="s">
        <v>11856</v>
      </c>
      <c r="B191" s="30" t="s">
        <v>3508</v>
      </c>
      <c r="C191" s="51" t="n">
        <v>45661</v>
      </c>
      <c r="D191" s="49" t="n">
        <v>45726</v>
      </c>
      <c r="E191" s="29" t="b">
        <f aca="false">TRUE()</f>
        <v>1</v>
      </c>
      <c r="F191" s="29" t="b">
        <f aca="false">FALSE()</f>
        <v>0</v>
      </c>
      <c r="G191" s="29" t="b">
        <f aca="false">TRUE()</f>
        <v>1</v>
      </c>
      <c r="H191" s="29" t="b">
        <f aca="false">FALSE()</f>
        <v>0</v>
      </c>
      <c r="I191" s="29" t="b">
        <f aca="false">FALSE()</f>
        <v>0</v>
      </c>
      <c r="J191" s="29" t="b">
        <f aca="false">FALSE()</f>
        <v>0</v>
      </c>
      <c r="K191" s="29" t="b">
        <f aca="false">FALSE()</f>
        <v>0</v>
      </c>
      <c r="L191" s="29" t="b">
        <f aca="false">FALSE()</f>
        <v>0</v>
      </c>
      <c r="M191" s="29" t="b">
        <f aca="false">FALSE()</f>
        <v>0</v>
      </c>
      <c r="N191" s="91" t="s">
        <v>12336</v>
      </c>
      <c r="O191" s="91" t="s">
        <v>12336</v>
      </c>
      <c r="P191" s="31" t="n">
        <v>5862230901</v>
      </c>
      <c r="Q191" s="74"/>
      <c r="R191" s="74"/>
      <c r="S191" s="116" t="s">
        <v>12337</v>
      </c>
      <c r="T191" s="91" t="s">
        <v>12338</v>
      </c>
      <c r="U191" s="91" t="s">
        <v>12339</v>
      </c>
      <c r="V191" s="91" t="s">
        <v>9304</v>
      </c>
      <c r="W191" s="92" t="s">
        <v>12340</v>
      </c>
      <c r="X191" s="30" t="s">
        <v>10823</v>
      </c>
      <c r="Y191" s="91" t="s">
        <v>12093</v>
      </c>
      <c r="Z191" s="91"/>
      <c r="AA191" s="30" t="s">
        <v>10826</v>
      </c>
      <c r="AB191" s="91" t="s">
        <v>10793</v>
      </c>
      <c r="AC191" s="30" t="s">
        <v>10812</v>
      </c>
      <c r="AD191" s="91" t="s">
        <v>12341</v>
      </c>
      <c r="AE191" s="91"/>
      <c r="AF191" s="30" t="s">
        <v>10812</v>
      </c>
      <c r="AG191" s="91" t="s">
        <v>12342</v>
      </c>
      <c r="AH191" s="30" t="s">
        <v>10828</v>
      </c>
      <c r="AI191" s="91" t="s">
        <v>12343</v>
      </c>
      <c r="AJ191" s="30" t="s">
        <v>10798</v>
      </c>
      <c r="AK191" s="55" t="s">
        <v>10817</v>
      </c>
      <c r="AL191" s="30" t="s">
        <v>10800</v>
      </c>
      <c r="AM191" s="47"/>
      <c r="AN191" s="52" t="s">
        <v>11838</v>
      </c>
      <c r="AO191" s="52" t="s">
        <v>10823</v>
      </c>
      <c r="AP191" s="52" t="s">
        <v>11585</v>
      </c>
      <c r="AQ191" s="30" t="s">
        <v>10812</v>
      </c>
      <c r="AR191" s="79" t="s">
        <v>10830</v>
      </c>
      <c r="AS191" s="91" t="s">
        <v>12344</v>
      </c>
    </row>
    <row r="192" customFormat="false" ht="13.8" hidden="false" customHeight="false" outlineLevel="0" collapsed="false">
      <c r="A192" s="93" t="s">
        <v>11856</v>
      </c>
      <c r="B192" s="30" t="s">
        <v>11257</v>
      </c>
      <c r="C192" s="51" t="n">
        <v>45660</v>
      </c>
      <c r="D192" s="28"/>
      <c r="E192" s="29" t="b">
        <f aca="false">FALSE()</f>
        <v>0</v>
      </c>
      <c r="F192" s="29" t="b">
        <f aca="false">FALSE()</f>
        <v>0</v>
      </c>
      <c r="G192" s="29" t="b">
        <f aca="false">TRUE()</f>
        <v>1</v>
      </c>
      <c r="H192" s="29" t="b">
        <f aca="false">FALSE()</f>
        <v>0</v>
      </c>
      <c r="I192" s="29" t="b">
        <f aca="false">FALSE()</f>
        <v>0</v>
      </c>
      <c r="J192" s="29" t="b">
        <f aca="false">FALSE()</f>
        <v>0</v>
      </c>
      <c r="K192" s="29" t="b">
        <f aca="false">FALSE()</f>
        <v>0</v>
      </c>
      <c r="L192" s="29" t="b">
        <f aca="false">FALSE()</f>
        <v>0</v>
      </c>
      <c r="M192" s="29" t="b">
        <f aca="false">FALSE()</f>
        <v>0</v>
      </c>
      <c r="N192" s="91" t="s">
        <v>12345</v>
      </c>
      <c r="O192" s="91" t="s">
        <v>12345</v>
      </c>
      <c r="P192" s="31" t="e">
        <f aca="false">#N/A</f>
        <v>#N/A</v>
      </c>
      <c r="Q192" s="74"/>
      <c r="R192" s="74"/>
      <c r="S192" s="74"/>
      <c r="T192" s="91" t="s">
        <v>12346</v>
      </c>
      <c r="U192" s="91"/>
      <c r="V192" s="91" t="s">
        <v>10115</v>
      </c>
      <c r="W192" s="101" t="s">
        <v>12347</v>
      </c>
      <c r="X192" s="30" t="s">
        <v>10823</v>
      </c>
      <c r="Y192" s="91" t="s">
        <v>12093</v>
      </c>
      <c r="Z192" s="91"/>
      <c r="AA192" s="30" t="s">
        <v>10826</v>
      </c>
      <c r="AB192" s="91" t="s">
        <v>10793</v>
      </c>
      <c r="AC192" s="30" t="s">
        <v>10812</v>
      </c>
      <c r="AD192" s="91" t="s">
        <v>12348</v>
      </c>
      <c r="AE192" s="91"/>
      <c r="AF192" s="30" t="s">
        <v>10794</v>
      </c>
      <c r="AG192" s="91" t="s">
        <v>3831</v>
      </c>
      <c r="AH192" s="30" t="s">
        <v>10828</v>
      </c>
      <c r="AI192" s="91" t="s">
        <v>12349</v>
      </c>
      <c r="AJ192" s="30" t="s">
        <v>10798</v>
      </c>
      <c r="AK192" s="55" t="s">
        <v>10799</v>
      </c>
      <c r="AL192" s="30" t="s">
        <v>10800</v>
      </c>
      <c r="AM192" s="56" t="s">
        <v>12259</v>
      </c>
      <c r="AN192" s="52" t="s">
        <v>11838</v>
      </c>
      <c r="AO192" s="52" t="s">
        <v>10823</v>
      </c>
      <c r="AP192" s="52" t="s">
        <v>11585</v>
      </c>
      <c r="AQ192" s="30" t="s">
        <v>10812</v>
      </c>
      <c r="AR192" s="79" t="s">
        <v>10817</v>
      </c>
      <c r="AS192" s="36" t="s">
        <v>11896</v>
      </c>
    </row>
    <row r="193" customFormat="false" ht="13.8" hidden="false" customHeight="false" outlineLevel="0" collapsed="false">
      <c r="A193" s="93" t="s">
        <v>11856</v>
      </c>
      <c r="B193" s="91" t="s">
        <v>11257</v>
      </c>
      <c r="C193" s="51" t="n">
        <v>45661</v>
      </c>
      <c r="D193" s="49" t="n">
        <v>45701</v>
      </c>
      <c r="E193" s="29" t="b">
        <f aca="false">TRUE()</f>
        <v>1</v>
      </c>
      <c r="F193" s="29" t="b">
        <f aca="false">TRUE()</f>
        <v>1</v>
      </c>
      <c r="G193" s="29" t="b">
        <f aca="false">TRUE()</f>
        <v>1</v>
      </c>
      <c r="H193" s="29" t="b">
        <f aca="false">TRUE()</f>
        <v>1</v>
      </c>
      <c r="I193" s="29" t="b">
        <f aca="false">TRUE()</f>
        <v>1</v>
      </c>
      <c r="J193" s="29" t="b">
        <f aca="false">TRUE()</f>
        <v>1</v>
      </c>
      <c r="K193" s="29" t="b">
        <f aca="false">FALSE()</f>
        <v>0</v>
      </c>
      <c r="L193" s="29" t="b">
        <f aca="false">FALSE()</f>
        <v>0</v>
      </c>
      <c r="M193" s="29" t="b">
        <f aca="false">FALSE()</f>
        <v>0</v>
      </c>
      <c r="N193" s="91" t="s">
        <v>12350</v>
      </c>
      <c r="O193" s="91" t="s">
        <v>12350</v>
      </c>
      <c r="P193" s="31" t="n">
        <v>8991017105</v>
      </c>
      <c r="Q193" s="74"/>
      <c r="R193" s="74"/>
      <c r="S193" s="74"/>
      <c r="T193" s="91" t="s">
        <v>12351</v>
      </c>
      <c r="U193" s="91"/>
      <c r="V193" s="91" t="s">
        <v>10110</v>
      </c>
      <c r="W193" s="125" t="s">
        <v>12352</v>
      </c>
      <c r="X193" s="30" t="s">
        <v>10823</v>
      </c>
      <c r="Y193" s="91" t="s">
        <v>12093</v>
      </c>
      <c r="Z193" s="91"/>
      <c r="AA193" s="30" t="s">
        <v>10826</v>
      </c>
      <c r="AB193" s="91" t="s">
        <v>10793</v>
      </c>
      <c r="AC193" s="30" t="s">
        <v>10812</v>
      </c>
      <c r="AD193" s="91" t="s">
        <v>12353</v>
      </c>
      <c r="AE193" s="91"/>
      <c r="AF193" s="30" t="s">
        <v>10794</v>
      </c>
      <c r="AG193" s="91" t="s">
        <v>3831</v>
      </c>
      <c r="AH193" s="30" t="s">
        <v>10796</v>
      </c>
      <c r="AI193" s="55" t="s">
        <v>10836</v>
      </c>
      <c r="AJ193" s="36" t="s">
        <v>10798</v>
      </c>
      <c r="AK193" s="34" t="s">
        <v>10830</v>
      </c>
      <c r="AL193" s="30" t="s">
        <v>10800</v>
      </c>
      <c r="AM193" s="47"/>
      <c r="AN193" s="52" t="s">
        <v>11838</v>
      </c>
      <c r="AO193" s="52" t="s">
        <v>10823</v>
      </c>
      <c r="AP193" s="52" t="s">
        <v>11585</v>
      </c>
      <c r="AQ193" s="52" t="s">
        <v>10812</v>
      </c>
      <c r="AR193" s="79" t="s">
        <v>10830</v>
      </c>
      <c r="AS193" s="36" t="s">
        <v>11896</v>
      </c>
    </row>
    <row r="194" customFormat="false" ht="13.8" hidden="false" customHeight="false" outlineLevel="0" collapsed="false">
      <c r="A194" s="93" t="s">
        <v>11856</v>
      </c>
      <c r="B194" s="30" t="s">
        <v>11881</v>
      </c>
      <c r="C194" s="51" t="n">
        <v>45661</v>
      </c>
      <c r="D194" s="49" t="n">
        <v>45723</v>
      </c>
      <c r="E194" s="29" t="b">
        <f aca="false">TRUE()</f>
        <v>1</v>
      </c>
      <c r="F194" s="29" t="b">
        <f aca="false">TRUE()</f>
        <v>1</v>
      </c>
      <c r="G194" s="29" t="b">
        <f aca="false">TRUE()</f>
        <v>1</v>
      </c>
      <c r="H194" s="29" t="b">
        <f aca="false">TRUE()</f>
        <v>1</v>
      </c>
      <c r="I194" s="29" t="b">
        <f aca="false">TRUE()</f>
        <v>1</v>
      </c>
      <c r="J194" s="29" t="b">
        <f aca="false">TRUE()</f>
        <v>1</v>
      </c>
      <c r="K194" s="29" t="b">
        <f aca="false">TRUE()</f>
        <v>1</v>
      </c>
      <c r="L194" s="29" t="b">
        <f aca="false">TRUE()</f>
        <v>1</v>
      </c>
      <c r="M194" s="29" t="b">
        <f aca="false">FALSE()</f>
        <v>0</v>
      </c>
      <c r="N194" s="91" t="s">
        <v>12354</v>
      </c>
      <c r="O194" s="91" t="s">
        <v>12354</v>
      </c>
      <c r="P194" s="31" t="n">
        <v>9462653161</v>
      </c>
      <c r="Q194" s="74"/>
      <c r="R194" s="74"/>
      <c r="S194" s="74"/>
      <c r="T194" s="91" t="s">
        <v>12355</v>
      </c>
      <c r="U194" s="91"/>
      <c r="V194" s="116"/>
      <c r="W194" s="92" t="s">
        <v>12356</v>
      </c>
      <c r="X194" s="30" t="s">
        <v>10823</v>
      </c>
      <c r="Y194" s="91" t="s">
        <v>12093</v>
      </c>
      <c r="Z194" s="91"/>
      <c r="AA194" s="30" t="s">
        <v>10826</v>
      </c>
      <c r="AB194" s="91" t="s">
        <v>10793</v>
      </c>
      <c r="AC194" s="30" t="s">
        <v>10812</v>
      </c>
      <c r="AD194" s="91" t="s">
        <v>12357</v>
      </c>
      <c r="AE194" s="91"/>
      <c r="AF194" s="30" t="s">
        <v>10794</v>
      </c>
      <c r="AG194" s="91" t="s">
        <v>3831</v>
      </c>
      <c r="AH194" s="30" t="s">
        <v>10828</v>
      </c>
      <c r="AI194" s="55" t="s">
        <v>10836</v>
      </c>
      <c r="AJ194" s="30" t="s">
        <v>10798</v>
      </c>
      <c r="AK194" s="55" t="s">
        <v>10830</v>
      </c>
      <c r="AL194" s="30" t="s">
        <v>10800</v>
      </c>
      <c r="AM194" s="47"/>
      <c r="AN194" s="52" t="s">
        <v>11838</v>
      </c>
      <c r="AO194" s="52" t="s">
        <v>10823</v>
      </c>
      <c r="AP194" s="52" t="s">
        <v>11585</v>
      </c>
      <c r="AQ194" s="30" t="s">
        <v>10812</v>
      </c>
      <c r="AR194" s="79" t="s">
        <v>10830</v>
      </c>
      <c r="AS194" s="36" t="s">
        <v>10838</v>
      </c>
    </row>
    <row r="195" customFormat="false" ht="13.8" hidden="false" customHeight="false" outlineLevel="0" collapsed="false">
      <c r="A195" s="93" t="s">
        <v>11856</v>
      </c>
      <c r="B195" s="91" t="s">
        <v>11857</v>
      </c>
      <c r="C195" s="51" t="n">
        <v>45661</v>
      </c>
      <c r="D195" s="28"/>
      <c r="E195" s="29" t="b">
        <f aca="false">FALSE()</f>
        <v>0</v>
      </c>
      <c r="F195" s="29" t="b">
        <f aca="false">TRUE()</f>
        <v>1</v>
      </c>
      <c r="G195" s="29" t="b">
        <f aca="false">TRUE()</f>
        <v>1</v>
      </c>
      <c r="H195" s="29" t="b">
        <f aca="false">TRUE()</f>
        <v>1</v>
      </c>
      <c r="I195" s="29" t="b">
        <f aca="false">FALSE()</f>
        <v>0</v>
      </c>
      <c r="J195" s="29" t="b">
        <f aca="false">FALSE()</f>
        <v>0</v>
      </c>
      <c r="K195" s="29" t="b">
        <f aca="false">FALSE()</f>
        <v>0</v>
      </c>
      <c r="L195" s="29" t="b">
        <f aca="false">FALSE()</f>
        <v>0</v>
      </c>
      <c r="M195" s="29" t="b">
        <f aca="false">FALSE()</f>
        <v>0</v>
      </c>
      <c r="N195" s="89" t="s">
        <v>12358</v>
      </c>
      <c r="O195" s="89" t="s">
        <v>12358</v>
      </c>
      <c r="P195" s="31" t="n">
        <v>5223202281</v>
      </c>
      <c r="Q195" s="74"/>
      <c r="R195" s="74"/>
      <c r="S195" s="74"/>
      <c r="T195" s="91" t="s">
        <v>12359</v>
      </c>
      <c r="U195" s="91" t="s">
        <v>12360</v>
      </c>
      <c r="V195" s="91" t="s">
        <v>12361</v>
      </c>
      <c r="W195" s="92" t="s">
        <v>12362</v>
      </c>
      <c r="X195" s="30" t="s">
        <v>10823</v>
      </c>
      <c r="Y195" s="91" t="s">
        <v>12093</v>
      </c>
      <c r="Z195" s="91"/>
      <c r="AA195" s="30" t="s">
        <v>10826</v>
      </c>
      <c r="AB195" s="91" t="s">
        <v>10793</v>
      </c>
      <c r="AC195" s="30" t="s">
        <v>10794</v>
      </c>
      <c r="AD195" s="91" t="s">
        <v>11879</v>
      </c>
      <c r="AE195" s="91"/>
      <c r="AF195" s="30" t="s">
        <v>10794</v>
      </c>
      <c r="AG195" s="91" t="s">
        <v>3831</v>
      </c>
      <c r="AH195" s="30" t="s">
        <v>10828</v>
      </c>
      <c r="AI195" s="91" t="s">
        <v>12363</v>
      </c>
      <c r="AJ195" s="30" t="s">
        <v>10798</v>
      </c>
      <c r="AK195" s="55" t="s">
        <v>12364</v>
      </c>
      <c r="AL195" s="30" t="s">
        <v>10800</v>
      </c>
      <c r="AM195" s="47"/>
      <c r="AN195" s="52" t="s">
        <v>11838</v>
      </c>
      <c r="AO195" s="52" t="s">
        <v>10823</v>
      </c>
      <c r="AP195" s="52" t="s">
        <v>11585</v>
      </c>
      <c r="AQ195" s="30" t="s">
        <v>10794</v>
      </c>
      <c r="AR195" s="79" t="s">
        <v>3831</v>
      </c>
      <c r="AS195" s="91" t="s">
        <v>3831</v>
      </c>
    </row>
    <row r="196" customFormat="false" ht="13.8" hidden="false" customHeight="false" outlineLevel="0" collapsed="false">
      <c r="A196" s="93" t="s">
        <v>11856</v>
      </c>
      <c r="B196" s="91" t="s">
        <v>11576</v>
      </c>
      <c r="C196" s="126" t="n">
        <v>45658</v>
      </c>
      <c r="D196" s="28"/>
      <c r="E196" s="29" t="b">
        <f aca="false">FALSE()</f>
        <v>0</v>
      </c>
      <c r="F196" s="29" t="b">
        <f aca="false">FALSE()</f>
        <v>0</v>
      </c>
      <c r="G196" s="29" t="b">
        <f aca="false">TRUE()</f>
        <v>1</v>
      </c>
      <c r="H196" s="29" t="b">
        <f aca="false">FALSE()</f>
        <v>0</v>
      </c>
      <c r="I196" s="29" t="b">
        <f aca="false">FALSE()</f>
        <v>0</v>
      </c>
      <c r="J196" s="29" t="b">
        <f aca="false">FALSE()</f>
        <v>0</v>
      </c>
      <c r="K196" s="29" t="b">
        <f aca="false">FALSE()</f>
        <v>0</v>
      </c>
      <c r="L196" s="29" t="b">
        <f aca="false">FALSE()</f>
        <v>0</v>
      </c>
      <c r="M196" s="29" t="b">
        <f aca="false">FALSE()</f>
        <v>0</v>
      </c>
      <c r="N196" s="91" t="s">
        <v>12365</v>
      </c>
      <c r="O196" s="91" t="s">
        <v>12365</v>
      </c>
      <c r="P196" s="31" t="n">
        <v>5223043546</v>
      </c>
      <c r="Q196" s="74" t="n">
        <v>0</v>
      </c>
      <c r="R196" s="74"/>
      <c r="S196" s="74"/>
      <c r="T196" s="91" t="s">
        <v>12366</v>
      </c>
      <c r="U196" s="91" t="s">
        <v>12367</v>
      </c>
      <c r="V196" s="91" t="s">
        <v>12368</v>
      </c>
      <c r="W196" s="92" t="s">
        <v>9615</v>
      </c>
      <c r="X196" s="30" t="s">
        <v>10823</v>
      </c>
      <c r="Y196" s="91" t="s">
        <v>12093</v>
      </c>
      <c r="Z196" s="91"/>
      <c r="AA196" s="30" t="s">
        <v>10826</v>
      </c>
      <c r="AB196" s="91" t="s">
        <v>10793</v>
      </c>
      <c r="AC196" s="30"/>
      <c r="AD196" s="91" t="s">
        <v>12369</v>
      </c>
      <c r="AE196" s="91"/>
      <c r="AF196" s="30" t="s">
        <v>10812</v>
      </c>
      <c r="AG196" s="91" t="s">
        <v>12370</v>
      </c>
      <c r="AH196" s="30" t="s">
        <v>10796</v>
      </c>
      <c r="AI196" s="91" t="s">
        <v>12371</v>
      </c>
      <c r="AJ196" s="30" t="s">
        <v>10798</v>
      </c>
      <c r="AK196" s="55" t="s">
        <v>12372</v>
      </c>
      <c r="AL196" s="30" t="s">
        <v>10800</v>
      </c>
      <c r="AM196" s="47"/>
      <c r="AN196" s="52" t="s">
        <v>11838</v>
      </c>
      <c r="AO196" s="52" t="s">
        <v>10823</v>
      </c>
      <c r="AP196" s="52" t="s">
        <v>11585</v>
      </c>
      <c r="AQ196" s="30" t="s">
        <v>10794</v>
      </c>
      <c r="AR196" s="79" t="s">
        <v>10830</v>
      </c>
      <c r="AS196" s="91" t="s">
        <v>10838</v>
      </c>
    </row>
    <row r="197" customFormat="false" ht="13.8" hidden="false" customHeight="false" outlineLevel="0" collapsed="false">
      <c r="A197" s="93" t="s">
        <v>11856</v>
      </c>
      <c r="B197" s="91" t="s">
        <v>11576</v>
      </c>
      <c r="C197" s="126" t="n">
        <v>45658</v>
      </c>
      <c r="D197" s="28"/>
      <c r="E197" s="29" t="b">
        <f aca="false">FALSE()</f>
        <v>0</v>
      </c>
      <c r="F197" s="29" t="b">
        <f aca="false">TRUE()</f>
        <v>1</v>
      </c>
      <c r="G197" s="29" t="b">
        <f aca="false">TRUE()</f>
        <v>1</v>
      </c>
      <c r="H197" s="29" t="b">
        <f aca="false">TRUE()</f>
        <v>1</v>
      </c>
      <c r="I197" s="29" t="b">
        <f aca="false">FALSE()</f>
        <v>0</v>
      </c>
      <c r="J197" s="29" t="b">
        <f aca="false">FALSE()</f>
        <v>0</v>
      </c>
      <c r="K197" s="29" t="b">
        <f aca="false">FALSE()</f>
        <v>0</v>
      </c>
      <c r="L197" s="29" t="b">
        <f aca="false">FALSE()</f>
        <v>0</v>
      </c>
      <c r="M197" s="29" t="b">
        <f aca="false">FALSE()</f>
        <v>0</v>
      </c>
      <c r="N197" s="91" t="s">
        <v>12373</v>
      </c>
      <c r="O197" s="91" t="s">
        <v>12373</v>
      </c>
      <c r="P197" s="31" t="n">
        <v>8411674425</v>
      </c>
      <c r="Q197" s="74"/>
      <c r="R197" s="74"/>
      <c r="S197" s="74"/>
      <c r="T197" s="91" t="s">
        <v>12322</v>
      </c>
      <c r="U197" s="91" t="s">
        <v>12323</v>
      </c>
      <c r="V197" s="91" t="s">
        <v>9747</v>
      </c>
      <c r="W197" s="92" t="s">
        <v>12374</v>
      </c>
      <c r="X197" s="30" t="s">
        <v>10823</v>
      </c>
      <c r="Y197" s="91" t="s">
        <v>12093</v>
      </c>
      <c r="Z197" s="91"/>
      <c r="AA197" s="30" t="s">
        <v>10826</v>
      </c>
      <c r="AB197" s="91" t="s">
        <v>10793</v>
      </c>
      <c r="AC197" s="30" t="s">
        <v>10812</v>
      </c>
      <c r="AD197" s="91"/>
      <c r="AE197" s="91"/>
      <c r="AF197" s="30" t="s">
        <v>10794</v>
      </c>
      <c r="AG197" s="91" t="s">
        <v>3831</v>
      </c>
      <c r="AH197" s="30" t="s">
        <v>10828</v>
      </c>
      <c r="AI197" s="91" t="s">
        <v>12375</v>
      </c>
      <c r="AJ197" s="30" t="s">
        <v>10798</v>
      </c>
      <c r="AK197" s="55" t="s">
        <v>12376</v>
      </c>
      <c r="AL197" s="30" t="s">
        <v>10800</v>
      </c>
      <c r="AM197" s="47"/>
      <c r="AN197" s="52" t="s">
        <v>11838</v>
      </c>
      <c r="AO197" s="52" t="s">
        <v>10823</v>
      </c>
      <c r="AP197" s="52" t="s">
        <v>12377</v>
      </c>
      <c r="AQ197" s="30" t="s">
        <v>10812</v>
      </c>
      <c r="AR197" s="79" t="s">
        <v>10817</v>
      </c>
      <c r="AS197" s="91" t="s">
        <v>10838</v>
      </c>
    </row>
    <row r="198" customFormat="false" ht="13.8" hidden="false" customHeight="false" outlineLevel="0" collapsed="false">
      <c r="A198" s="93" t="s">
        <v>11856</v>
      </c>
      <c r="B198" s="91" t="s">
        <v>11257</v>
      </c>
      <c r="C198" s="126" t="n">
        <v>45658</v>
      </c>
      <c r="D198" s="28"/>
      <c r="E198" s="29" t="b">
        <f aca="false">FALSE()</f>
        <v>0</v>
      </c>
      <c r="F198" s="29" t="b">
        <f aca="false">TRUE()</f>
        <v>1</v>
      </c>
      <c r="G198" s="29" t="b">
        <f aca="false">TRUE()</f>
        <v>1</v>
      </c>
      <c r="H198" s="29" t="b">
        <f aca="false">TRUE()</f>
        <v>1</v>
      </c>
      <c r="I198" s="29" t="b">
        <f aca="false">FALSE()</f>
        <v>0</v>
      </c>
      <c r="J198" s="29" t="b">
        <f aca="false">FALSE()</f>
        <v>0</v>
      </c>
      <c r="K198" s="29" t="b">
        <f aca="false">FALSE()</f>
        <v>0</v>
      </c>
      <c r="L198" s="29" t="b">
        <f aca="false">FALSE()</f>
        <v>0</v>
      </c>
      <c r="M198" s="29" t="b">
        <f aca="false">FALSE()</f>
        <v>0</v>
      </c>
      <c r="N198" s="91" t="s">
        <v>12378</v>
      </c>
      <c r="O198" s="91" t="s">
        <v>12378</v>
      </c>
      <c r="P198" s="31" t="n">
        <v>5342642603</v>
      </c>
      <c r="Q198" s="74"/>
      <c r="R198" s="74"/>
      <c r="S198" s="74"/>
      <c r="T198" s="91" t="s">
        <v>12379</v>
      </c>
      <c r="U198" s="91" t="s">
        <v>12380</v>
      </c>
      <c r="V198" s="91" t="s">
        <v>12381</v>
      </c>
      <c r="W198" s="125" t="s">
        <v>12382</v>
      </c>
      <c r="X198" s="30" t="s">
        <v>10823</v>
      </c>
      <c r="Y198" s="91" t="s">
        <v>12093</v>
      </c>
      <c r="Z198" s="91"/>
      <c r="AA198" s="30" t="s">
        <v>10826</v>
      </c>
      <c r="AB198" s="91" t="s">
        <v>10793</v>
      </c>
      <c r="AC198" s="30" t="s">
        <v>10794</v>
      </c>
      <c r="AD198" s="91" t="s">
        <v>11879</v>
      </c>
      <c r="AE198" s="91"/>
      <c r="AF198" s="30" t="s">
        <v>10794</v>
      </c>
      <c r="AG198" s="91" t="s">
        <v>3831</v>
      </c>
      <c r="AH198" s="30" t="s">
        <v>10828</v>
      </c>
      <c r="AI198" s="91" t="s">
        <v>12349</v>
      </c>
      <c r="AJ198" s="30" t="s">
        <v>10798</v>
      </c>
      <c r="AK198" s="55" t="s">
        <v>12383</v>
      </c>
      <c r="AL198" s="30" t="s">
        <v>10800</v>
      </c>
      <c r="AM198" s="47"/>
      <c r="AN198" s="52" t="s">
        <v>11838</v>
      </c>
      <c r="AO198" s="52" t="s">
        <v>10823</v>
      </c>
      <c r="AP198" s="52" t="s">
        <v>12377</v>
      </c>
      <c r="AQ198" s="30" t="s">
        <v>10812</v>
      </c>
      <c r="AR198" s="79" t="s">
        <v>10817</v>
      </c>
      <c r="AS198" s="36" t="s">
        <v>11896</v>
      </c>
    </row>
    <row r="199" customFormat="false" ht="13.8" hidden="false" customHeight="false" outlineLevel="0" collapsed="false">
      <c r="A199" s="93" t="s">
        <v>11856</v>
      </c>
      <c r="B199" s="91" t="s">
        <v>11857</v>
      </c>
      <c r="C199" s="126" t="n">
        <v>45658</v>
      </c>
      <c r="D199" s="28"/>
      <c r="E199" s="29" t="b">
        <f aca="false">FALSE()</f>
        <v>0</v>
      </c>
      <c r="F199" s="29" t="b">
        <f aca="false">TRUE()</f>
        <v>1</v>
      </c>
      <c r="G199" s="29" t="b">
        <f aca="false">TRUE()</f>
        <v>1</v>
      </c>
      <c r="H199" s="29" t="b">
        <f aca="false">TRUE()</f>
        <v>1</v>
      </c>
      <c r="I199" s="29" t="b">
        <f aca="false">FALSE()</f>
        <v>0</v>
      </c>
      <c r="J199" s="29" t="b">
        <f aca="false">FALSE()</f>
        <v>0</v>
      </c>
      <c r="K199" s="29" t="b">
        <f aca="false">FALSE()</f>
        <v>0</v>
      </c>
      <c r="L199" s="29" t="b">
        <f aca="false">FALSE()</f>
        <v>0</v>
      </c>
      <c r="M199" s="29" t="b">
        <f aca="false">FALSE()</f>
        <v>0</v>
      </c>
      <c r="N199" s="91" t="s">
        <v>12384</v>
      </c>
      <c r="O199" s="91" t="s">
        <v>12384</v>
      </c>
      <c r="P199" s="31" t="n">
        <v>8961543154</v>
      </c>
      <c r="Q199" s="74"/>
      <c r="R199" s="74"/>
      <c r="S199" s="74"/>
      <c r="T199" s="91" t="s">
        <v>12385</v>
      </c>
      <c r="U199" s="91" t="s">
        <v>12386</v>
      </c>
      <c r="V199" s="91" t="s">
        <v>12387</v>
      </c>
      <c r="W199" s="127" t="s">
        <v>12388</v>
      </c>
      <c r="X199" s="30" t="s">
        <v>10823</v>
      </c>
      <c r="Y199" s="91" t="s">
        <v>12093</v>
      </c>
      <c r="Z199" s="91"/>
      <c r="AA199" s="30" t="s">
        <v>10826</v>
      </c>
      <c r="AB199" s="91" t="s">
        <v>10793</v>
      </c>
      <c r="AC199" s="30" t="s">
        <v>10812</v>
      </c>
      <c r="AD199" s="128" t="s">
        <v>12389</v>
      </c>
      <c r="AE199" s="91"/>
      <c r="AF199" s="30" t="s">
        <v>10794</v>
      </c>
      <c r="AG199" s="91" t="s">
        <v>3831</v>
      </c>
      <c r="AH199" s="30" t="s">
        <v>10828</v>
      </c>
      <c r="AI199" s="91" t="s">
        <v>12390</v>
      </c>
      <c r="AJ199" s="30" t="s">
        <v>10798</v>
      </c>
      <c r="AK199" s="55" t="s">
        <v>10817</v>
      </c>
      <c r="AL199" s="30" t="s">
        <v>10800</v>
      </c>
      <c r="AM199" s="56" t="s">
        <v>12259</v>
      </c>
      <c r="AN199" s="52" t="s">
        <v>12391</v>
      </c>
      <c r="AO199" s="52" t="s">
        <v>10823</v>
      </c>
      <c r="AP199" s="52" t="s">
        <v>12377</v>
      </c>
      <c r="AQ199" s="30" t="s">
        <v>10812</v>
      </c>
      <c r="AR199" s="79" t="s">
        <v>12392</v>
      </c>
      <c r="AS199" s="36" t="s">
        <v>11585</v>
      </c>
    </row>
    <row r="200" customFormat="false" ht="13.8" hidden="false" customHeight="false" outlineLevel="0" collapsed="false">
      <c r="A200" s="110" t="s">
        <v>11856</v>
      </c>
      <c r="B200" s="43" t="s">
        <v>11857</v>
      </c>
      <c r="C200" s="129" t="n">
        <v>45658</v>
      </c>
      <c r="D200" s="130" t="n">
        <v>45707</v>
      </c>
      <c r="E200" s="42" t="b">
        <f aca="false">FALSE()</f>
        <v>0</v>
      </c>
      <c r="F200" s="42" t="b">
        <f aca="false">FALSE()</f>
        <v>0</v>
      </c>
      <c r="G200" s="42" t="b">
        <f aca="false">FALSE()</f>
        <v>0</v>
      </c>
      <c r="H200" s="42" t="b">
        <f aca="false">FALSE()</f>
        <v>0</v>
      </c>
      <c r="I200" s="42" t="b">
        <f aca="false">FALSE()</f>
        <v>0</v>
      </c>
      <c r="J200" s="42" t="b">
        <f aca="false">FALSE()</f>
        <v>0</v>
      </c>
      <c r="K200" s="42" t="b">
        <f aca="false">FALSE()</f>
        <v>0</v>
      </c>
      <c r="L200" s="42" t="b">
        <f aca="false">FALSE()</f>
        <v>0</v>
      </c>
      <c r="M200" s="42" t="b">
        <f aca="false">FALSE()</f>
        <v>0</v>
      </c>
      <c r="N200" s="43" t="s">
        <v>12393</v>
      </c>
      <c r="O200" s="43" t="s">
        <v>12393</v>
      </c>
      <c r="P200" s="44" t="n">
        <v>9482626061</v>
      </c>
      <c r="Q200" s="43"/>
      <c r="R200" s="43"/>
      <c r="S200" s="43"/>
      <c r="T200" s="43" t="s">
        <v>12394</v>
      </c>
      <c r="U200" s="43" t="s">
        <v>12395</v>
      </c>
      <c r="V200" s="43" t="s">
        <v>12396</v>
      </c>
      <c r="W200" s="66" t="s">
        <v>12397</v>
      </c>
      <c r="X200" s="43" t="s">
        <v>10823</v>
      </c>
      <c r="Y200" s="43" t="s">
        <v>12093</v>
      </c>
      <c r="Z200" s="43"/>
      <c r="AA200" s="43" t="s">
        <v>10826</v>
      </c>
      <c r="AB200" s="43" t="s">
        <v>10793</v>
      </c>
      <c r="AC200" s="43" t="s">
        <v>10812</v>
      </c>
      <c r="AD200" s="43" t="s">
        <v>12398</v>
      </c>
      <c r="AE200" s="43"/>
      <c r="AF200" s="43" t="s">
        <v>10794</v>
      </c>
      <c r="AG200" s="43" t="s">
        <v>3831</v>
      </c>
      <c r="AH200" s="43" t="s">
        <v>10796</v>
      </c>
      <c r="AI200" s="43" t="s">
        <v>10836</v>
      </c>
      <c r="AJ200" s="39" t="s">
        <v>10798</v>
      </c>
      <c r="AK200" s="39" t="s">
        <v>10830</v>
      </c>
      <c r="AL200" s="43" t="s">
        <v>10800</v>
      </c>
      <c r="AM200" s="47"/>
      <c r="AN200" s="43" t="s">
        <v>11838</v>
      </c>
      <c r="AO200" s="43" t="s">
        <v>10823</v>
      </c>
      <c r="AP200" s="43" t="s">
        <v>11585</v>
      </c>
      <c r="AQ200" s="43" t="s">
        <v>10812</v>
      </c>
      <c r="AR200" s="43" t="s">
        <v>10817</v>
      </c>
      <c r="AS200" s="39" t="s">
        <v>11585</v>
      </c>
    </row>
    <row r="201" customFormat="false" ht="13.8" hidden="false" customHeight="false" outlineLevel="0" collapsed="false">
      <c r="A201" s="93" t="s">
        <v>11856</v>
      </c>
      <c r="B201" s="91" t="s">
        <v>11857</v>
      </c>
      <c r="C201" s="126" t="n">
        <v>45658</v>
      </c>
      <c r="D201" s="49" t="n">
        <v>45708</v>
      </c>
      <c r="E201" s="29" t="b">
        <f aca="false">TRUE()</f>
        <v>1</v>
      </c>
      <c r="F201" s="29" t="b">
        <f aca="false">TRUE()</f>
        <v>1</v>
      </c>
      <c r="G201" s="29" t="b">
        <f aca="false">TRUE()</f>
        <v>1</v>
      </c>
      <c r="H201" s="29" t="b">
        <f aca="false">TRUE()</f>
        <v>1</v>
      </c>
      <c r="I201" s="29" t="b">
        <f aca="false">TRUE()</f>
        <v>1</v>
      </c>
      <c r="J201" s="29" t="b">
        <f aca="false">TRUE()</f>
        <v>1</v>
      </c>
      <c r="K201" s="29" t="b">
        <f aca="false">FALSE()</f>
        <v>0</v>
      </c>
      <c r="L201" s="29" t="b">
        <f aca="false">FALSE()</f>
        <v>0</v>
      </c>
      <c r="M201" s="29" t="b">
        <f aca="false">FALSE()</f>
        <v>0</v>
      </c>
      <c r="N201" s="91" t="s">
        <v>12399</v>
      </c>
      <c r="O201" s="91" t="s">
        <v>12399</v>
      </c>
      <c r="P201" s="31" t="n">
        <v>6762530484</v>
      </c>
      <c r="Q201" s="74"/>
      <c r="R201" s="74"/>
      <c r="S201" s="74"/>
      <c r="T201" s="91" t="s">
        <v>12400</v>
      </c>
      <c r="U201" s="91" t="s">
        <v>12401</v>
      </c>
      <c r="V201" s="91" t="s">
        <v>9980</v>
      </c>
      <c r="W201" s="127" t="s">
        <v>12402</v>
      </c>
      <c r="X201" s="30" t="s">
        <v>10823</v>
      </c>
      <c r="Y201" s="91" t="s">
        <v>12093</v>
      </c>
      <c r="Z201" s="91"/>
      <c r="AA201" s="30" t="s">
        <v>10826</v>
      </c>
      <c r="AB201" s="91" t="s">
        <v>10793</v>
      </c>
      <c r="AC201" s="30" t="s">
        <v>10794</v>
      </c>
      <c r="AD201" s="128" t="s">
        <v>12403</v>
      </c>
      <c r="AE201" s="91"/>
      <c r="AF201" s="30" t="s">
        <v>10794</v>
      </c>
      <c r="AG201" s="91" t="s">
        <v>12404</v>
      </c>
      <c r="AH201" s="30" t="s">
        <v>10828</v>
      </c>
      <c r="AI201" s="55" t="s">
        <v>12405</v>
      </c>
      <c r="AJ201" s="36" t="s">
        <v>10798</v>
      </c>
      <c r="AK201" s="34" t="s">
        <v>10830</v>
      </c>
      <c r="AL201" s="30" t="s">
        <v>10800</v>
      </c>
      <c r="AM201" s="56" t="s">
        <v>12406</v>
      </c>
      <c r="AN201" s="52" t="s">
        <v>11838</v>
      </c>
      <c r="AO201" s="52" t="s">
        <v>10823</v>
      </c>
      <c r="AP201" s="52" t="s">
        <v>12377</v>
      </c>
      <c r="AQ201" s="30" t="s">
        <v>10812</v>
      </c>
      <c r="AR201" s="79" t="s">
        <v>10830</v>
      </c>
      <c r="AS201" s="36" t="s">
        <v>11585</v>
      </c>
    </row>
    <row r="202" customFormat="false" ht="13.8" hidden="false" customHeight="false" outlineLevel="0" collapsed="false">
      <c r="A202" s="93" t="s">
        <v>11856</v>
      </c>
      <c r="B202" s="91" t="s">
        <v>11576</v>
      </c>
      <c r="C202" s="126" t="n">
        <v>45658</v>
      </c>
      <c r="D202" s="28"/>
      <c r="E202" s="29" t="b">
        <f aca="false">FALSE()</f>
        <v>0</v>
      </c>
      <c r="F202" s="29" t="b">
        <f aca="false">TRUE()</f>
        <v>1</v>
      </c>
      <c r="G202" s="29" t="b">
        <f aca="false">TRUE()</f>
        <v>1</v>
      </c>
      <c r="H202" s="29" t="b">
        <f aca="false">TRUE()</f>
        <v>1</v>
      </c>
      <c r="I202" s="29" t="b">
        <f aca="false">FALSE()</f>
        <v>0</v>
      </c>
      <c r="J202" s="29" t="b">
        <f aca="false">FALSE()</f>
        <v>0</v>
      </c>
      <c r="K202" s="29" t="b">
        <f aca="false">FALSE()</f>
        <v>0</v>
      </c>
      <c r="L202" s="29" t="b">
        <f aca="false">FALSE()</f>
        <v>0</v>
      </c>
      <c r="M202" s="29" t="b">
        <f aca="false">FALSE()</f>
        <v>0</v>
      </c>
      <c r="N202" s="91" t="s">
        <v>12407</v>
      </c>
      <c r="O202" s="91" t="s">
        <v>12407</v>
      </c>
      <c r="P202" s="31" t="n">
        <v>6770062046</v>
      </c>
      <c r="Q202" s="74"/>
      <c r="R202" s="74"/>
      <c r="S202" s="74"/>
      <c r="T202" s="91" t="s">
        <v>12408</v>
      </c>
      <c r="U202" s="91" t="s">
        <v>12409</v>
      </c>
      <c r="V202" s="91" t="s">
        <v>12410</v>
      </c>
      <c r="W202" s="92" t="s">
        <v>12411</v>
      </c>
      <c r="X202" s="30" t="s">
        <v>10823</v>
      </c>
      <c r="Y202" s="91" t="s">
        <v>12093</v>
      </c>
      <c r="Z202" s="91"/>
      <c r="AA202" s="30" t="s">
        <v>10826</v>
      </c>
      <c r="AB202" s="91" t="s">
        <v>10793</v>
      </c>
      <c r="AC202" s="30" t="s">
        <v>10794</v>
      </c>
      <c r="AD202" s="91" t="s">
        <v>11803</v>
      </c>
      <c r="AE202" s="91"/>
      <c r="AF202" s="30" t="s">
        <v>10794</v>
      </c>
      <c r="AG202" s="91" t="s">
        <v>3831</v>
      </c>
      <c r="AH202" s="30" t="s">
        <v>10796</v>
      </c>
      <c r="AI202" s="91" t="s">
        <v>12412</v>
      </c>
      <c r="AJ202" s="30" t="s">
        <v>10798</v>
      </c>
      <c r="AK202" s="55" t="s">
        <v>12413</v>
      </c>
      <c r="AL202" s="30" t="s">
        <v>10800</v>
      </c>
      <c r="AM202" s="56" t="s">
        <v>12414</v>
      </c>
      <c r="AN202" s="52" t="s">
        <v>11838</v>
      </c>
      <c r="AO202" s="52" t="s">
        <v>10823</v>
      </c>
      <c r="AP202" s="52" t="s">
        <v>12377</v>
      </c>
      <c r="AQ202" s="30" t="s">
        <v>10794</v>
      </c>
      <c r="AR202" s="79" t="n">
        <v>0</v>
      </c>
      <c r="AS202" s="36" t="s">
        <v>11585</v>
      </c>
    </row>
    <row r="203" customFormat="false" ht="13.8" hidden="false" customHeight="false" outlineLevel="0" collapsed="false">
      <c r="A203" s="93" t="s">
        <v>11856</v>
      </c>
      <c r="B203" s="30" t="s">
        <v>11257</v>
      </c>
      <c r="C203" s="51" t="n">
        <v>45660</v>
      </c>
      <c r="D203" s="28"/>
      <c r="E203" s="29" t="b">
        <f aca="false">FALSE()</f>
        <v>0</v>
      </c>
      <c r="F203" s="29" t="b">
        <f aca="false">TRUE()</f>
        <v>1</v>
      </c>
      <c r="G203" s="29" t="b">
        <f aca="false">TRUE()</f>
        <v>1</v>
      </c>
      <c r="H203" s="29" t="b">
        <f aca="false">TRUE()</f>
        <v>1</v>
      </c>
      <c r="I203" s="29" t="b">
        <f aca="false">FALSE()</f>
        <v>0</v>
      </c>
      <c r="J203" s="29" t="b">
        <f aca="false">FALSE()</f>
        <v>0</v>
      </c>
      <c r="K203" s="29" t="b">
        <f aca="false">TRUE()</f>
        <v>1</v>
      </c>
      <c r="L203" s="29" t="b">
        <f aca="false">TRUE()</f>
        <v>1</v>
      </c>
      <c r="M203" s="29" t="b">
        <f aca="false">FALSE()</f>
        <v>0</v>
      </c>
      <c r="N203" s="91" t="s">
        <v>12415</v>
      </c>
      <c r="O203" s="91" t="s">
        <v>12415</v>
      </c>
      <c r="P203" s="31" t="n">
        <v>8111543274</v>
      </c>
      <c r="Q203" s="74"/>
      <c r="R203" s="74"/>
      <c r="S203" s="74"/>
      <c r="T203" s="91" t="s">
        <v>12346</v>
      </c>
      <c r="U203" s="91" t="s">
        <v>12416</v>
      </c>
      <c r="V203" s="91" t="s">
        <v>10115</v>
      </c>
      <c r="W203" s="89"/>
      <c r="X203" s="30" t="s">
        <v>10823</v>
      </c>
      <c r="Y203" s="91" t="s">
        <v>12093</v>
      </c>
      <c r="Z203" s="91"/>
      <c r="AA203" s="30" t="s">
        <v>10826</v>
      </c>
      <c r="AB203" s="91" t="s">
        <v>10793</v>
      </c>
      <c r="AC203" s="30" t="s">
        <v>10812</v>
      </c>
      <c r="AD203" s="91" t="s">
        <v>12348</v>
      </c>
      <c r="AE203" s="91"/>
      <c r="AF203" s="30" t="s">
        <v>10794</v>
      </c>
      <c r="AG203" s="91" t="s">
        <v>3831</v>
      </c>
      <c r="AH203" s="30" t="s">
        <v>10828</v>
      </c>
      <c r="AI203" s="91" t="s">
        <v>12349</v>
      </c>
      <c r="AJ203" s="30" t="s">
        <v>10798</v>
      </c>
      <c r="AK203" s="55" t="s">
        <v>10799</v>
      </c>
      <c r="AL203" s="30" t="s">
        <v>10800</v>
      </c>
      <c r="AM203" s="56" t="s">
        <v>12417</v>
      </c>
      <c r="AN203" s="52" t="s">
        <v>11838</v>
      </c>
      <c r="AO203" s="52" t="s">
        <v>10823</v>
      </c>
      <c r="AP203" s="52" t="s">
        <v>11585</v>
      </c>
      <c r="AQ203" s="30" t="s">
        <v>10812</v>
      </c>
      <c r="AR203" s="79" t="s">
        <v>10817</v>
      </c>
      <c r="AS203" s="36" t="s">
        <v>11585</v>
      </c>
    </row>
    <row r="204" customFormat="false" ht="13.8" hidden="false" customHeight="false" outlineLevel="0" collapsed="false">
      <c r="A204" s="93" t="s">
        <v>11856</v>
      </c>
      <c r="B204" s="91" t="s">
        <v>11857</v>
      </c>
      <c r="C204" s="51" t="n">
        <v>45660</v>
      </c>
      <c r="D204" s="49" t="n">
        <v>45720</v>
      </c>
      <c r="E204" s="29" t="b">
        <f aca="false">TRUE()</f>
        <v>1</v>
      </c>
      <c r="F204" s="29" t="b">
        <f aca="false">TRUE()</f>
        <v>1</v>
      </c>
      <c r="G204" s="29" t="b">
        <f aca="false">TRUE()</f>
        <v>1</v>
      </c>
      <c r="H204" s="29" t="b">
        <f aca="false">TRUE()</f>
        <v>1</v>
      </c>
      <c r="I204" s="29" t="b">
        <f aca="false">TRUE()</f>
        <v>1</v>
      </c>
      <c r="J204" s="29" t="b">
        <f aca="false">TRUE()</f>
        <v>1</v>
      </c>
      <c r="K204" s="29" t="b">
        <f aca="false">TRUE()</f>
        <v>1</v>
      </c>
      <c r="L204" s="29" t="b">
        <f aca="false">TRUE()</f>
        <v>1</v>
      </c>
      <c r="M204" s="29" t="b">
        <f aca="false">TRUE()</f>
        <v>1</v>
      </c>
      <c r="N204" s="89" t="s">
        <v>12418</v>
      </c>
      <c r="O204" s="89" t="s">
        <v>12419</v>
      </c>
      <c r="P204" s="31" t="n">
        <v>7382165607</v>
      </c>
      <c r="Q204" s="74"/>
      <c r="R204" s="74"/>
      <c r="S204" s="74"/>
      <c r="T204" s="91" t="n">
        <v>48531648429</v>
      </c>
      <c r="U204" s="91" t="s">
        <v>12420</v>
      </c>
      <c r="V204" s="91" t="s">
        <v>9667</v>
      </c>
      <c r="W204" s="92" t="s">
        <v>9671</v>
      </c>
      <c r="X204" s="30" t="s">
        <v>10823</v>
      </c>
      <c r="Y204" s="91" t="s">
        <v>12093</v>
      </c>
      <c r="Z204" s="91"/>
      <c r="AA204" s="30" t="s">
        <v>10826</v>
      </c>
      <c r="AB204" s="91" t="s">
        <v>10793</v>
      </c>
      <c r="AC204" s="30" t="s">
        <v>10794</v>
      </c>
      <c r="AD204" s="91" t="s">
        <v>12421</v>
      </c>
      <c r="AE204" s="91"/>
      <c r="AF204" s="30" t="s">
        <v>10794</v>
      </c>
      <c r="AG204" s="91" t="s">
        <v>12422</v>
      </c>
      <c r="AH204" s="30" t="s">
        <v>10796</v>
      </c>
      <c r="AI204" s="55" t="s">
        <v>10836</v>
      </c>
      <c r="AJ204" s="36" t="s">
        <v>10798</v>
      </c>
      <c r="AK204" s="34" t="s">
        <v>10830</v>
      </c>
      <c r="AL204" s="30" t="s">
        <v>10800</v>
      </c>
      <c r="AM204" s="35" t="s">
        <v>12423</v>
      </c>
      <c r="AN204" s="52" t="s">
        <v>12424</v>
      </c>
      <c r="AO204" s="52" t="s">
        <v>10823</v>
      </c>
      <c r="AP204" s="52" t="s">
        <v>11585</v>
      </c>
      <c r="AQ204" s="30" t="s">
        <v>10812</v>
      </c>
      <c r="AR204" s="79" t="s">
        <v>10830</v>
      </c>
      <c r="AS204" s="36" t="s">
        <v>11585</v>
      </c>
    </row>
    <row r="205" customFormat="false" ht="13.8" hidden="false" customHeight="false" outlineLevel="0" collapsed="false">
      <c r="A205" s="110" t="s">
        <v>11856</v>
      </c>
      <c r="B205" s="43" t="s">
        <v>11576</v>
      </c>
      <c r="C205" s="57" t="n">
        <v>45661</v>
      </c>
      <c r="D205" s="41"/>
      <c r="E205" s="42" t="b">
        <f aca="false">FALSE()</f>
        <v>0</v>
      </c>
      <c r="F205" s="42" t="b">
        <f aca="false">TRUE()</f>
        <v>1</v>
      </c>
      <c r="G205" s="42" t="b">
        <f aca="false">TRUE()</f>
        <v>1</v>
      </c>
      <c r="H205" s="42" t="b">
        <f aca="false">TRUE()</f>
        <v>1</v>
      </c>
      <c r="I205" s="42" t="b">
        <f aca="false">FALSE()</f>
        <v>0</v>
      </c>
      <c r="J205" s="42" t="b">
        <f aca="false">FALSE()</f>
        <v>0</v>
      </c>
      <c r="K205" s="42" t="b">
        <f aca="false">FALSE()</f>
        <v>0</v>
      </c>
      <c r="L205" s="42" t="b">
        <f aca="false">FALSE()</f>
        <v>0</v>
      </c>
      <c r="M205" s="42" t="b">
        <f aca="false">FALSE()</f>
        <v>0</v>
      </c>
      <c r="N205" s="43" t="s">
        <v>12425</v>
      </c>
      <c r="O205" s="43" t="s">
        <v>12425</v>
      </c>
      <c r="P205" s="44" t="n">
        <v>6312336919</v>
      </c>
      <c r="Q205" s="43"/>
      <c r="R205" s="43"/>
      <c r="S205" s="43"/>
      <c r="T205" s="43" t="n">
        <v>48535903083</v>
      </c>
      <c r="U205" s="43" t="s">
        <v>12426</v>
      </c>
      <c r="V205" s="43" t="s">
        <v>9578</v>
      </c>
      <c r="W205" s="43"/>
      <c r="X205" s="43" t="s">
        <v>10823</v>
      </c>
      <c r="Y205" s="43" t="s">
        <v>12093</v>
      </c>
      <c r="Z205" s="43"/>
      <c r="AA205" s="43" t="s">
        <v>10826</v>
      </c>
      <c r="AB205" s="43" t="s">
        <v>10793</v>
      </c>
      <c r="AC205" s="43" t="s">
        <v>10794</v>
      </c>
      <c r="AD205" s="131" t="n">
        <v>0.05</v>
      </c>
      <c r="AE205" s="43"/>
      <c r="AF205" s="43" t="s">
        <v>10794</v>
      </c>
      <c r="AG205" s="43" t="s">
        <v>3831</v>
      </c>
      <c r="AH205" s="43" t="s">
        <v>10828</v>
      </c>
      <c r="AI205" s="43" t="s">
        <v>12159</v>
      </c>
      <c r="AJ205" s="43" t="s">
        <v>10798</v>
      </c>
      <c r="AK205" s="43" t="s">
        <v>11190</v>
      </c>
      <c r="AL205" s="43" t="s">
        <v>10800</v>
      </c>
      <c r="AM205" s="47"/>
      <c r="AN205" s="43" t="s">
        <v>11838</v>
      </c>
      <c r="AO205" s="43" t="s">
        <v>10823</v>
      </c>
      <c r="AP205" s="43" t="s">
        <v>11585</v>
      </c>
      <c r="AQ205" s="43" t="s">
        <v>10812</v>
      </c>
      <c r="AR205" s="43" t="s">
        <v>12427</v>
      </c>
      <c r="AS205" s="39" t="s">
        <v>10838</v>
      </c>
    </row>
    <row r="206" customFormat="false" ht="13.8" hidden="false" customHeight="false" outlineLevel="0" collapsed="false">
      <c r="A206" s="93" t="s">
        <v>11856</v>
      </c>
      <c r="B206" s="91" t="s">
        <v>11576</v>
      </c>
      <c r="C206" s="51" t="n">
        <v>45662</v>
      </c>
      <c r="D206" s="28"/>
      <c r="E206" s="29" t="b">
        <f aca="false">FALSE()</f>
        <v>0</v>
      </c>
      <c r="F206" s="29" t="b">
        <f aca="false">TRUE()</f>
        <v>1</v>
      </c>
      <c r="G206" s="29" t="b">
        <f aca="false">TRUE()</f>
        <v>1</v>
      </c>
      <c r="H206" s="29" t="b">
        <f aca="false">TRUE()</f>
        <v>1</v>
      </c>
      <c r="I206" s="29" t="b">
        <f aca="false">FALSE()</f>
        <v>0</v>
      </c>
      <c r="J206" s="29" t="b">
        <f aca="false">FALSE()</f>
        <v>0</v>
      </c>
      <c r="K206" s="29" t="b">
        <f aca="false">FALSE()</f>
        <v>0</v>
      </c>
      <c r="L206" s="29" t="b">
        <f aca="false">FALSE()</f>
        <v>0</v>
      </c>
      <c r="M206" s="29" t="b">
        <f aca="false">FALSE()</f>
        <v>0</v>
      </c>
      <c r="N206" s="91" t="s">
        <v>12428</v>
      </c>
      <c r="O206" s="91" t="s">
        <v>12428</v>
      </c>
      <c r="P206" s="31" t="n">
        <v>5130180687</v>
      </c>
      <c r="Q206" s="74"/>
      <c r="R206" s="74"/>
      <c r="S206" s="74"/>
      <c r="T206" s="91" t="n">
        <v>48798282123</v>
      </c>
      <c r="U206" s="91"/>
      <c r="V206" s="91" t="s">
        <v>12429</v>
      </c>
      <c r="W206" s="92" t="s">
        <v>12430</v>
      </c>
      <c r="X206" s="30" t="s">
        <v>10823</v>
      </c>
      <c r="Y206" s="91" t="s">
        <v>12093</v>
      </c>
      <c r="Z206" s="91"/>
      <c r="AA206" s="30" t="s">
        <v>10826</v>
      </c>
      <c r="AB206" s="91" t="s">
        <v>10793</v>
      </c>
      <c r="AC206" s="30" t="s">
        <v>10812</v>
      </c>
      <c r="AD206" s="91"/>
      <c r="AE206" s="91"/>
      <c r="AF206" s="30" t="s">
        <v>10794</v>
      </c>
      <c r="AG206" s="91" t="s">
        <v>3831</v>
      </c>
      <c r="AH206" s="30" t="s">
        <v>10796</v>
      </c>
      <c r="AI206" s="91" t="s">
        <v>12431</v>
      </c>
      <c r="AJ206" s="30" t="s">
        <v>10798</v>
      </c>
      <c r="AK206" s="55" t="s">
        <v>11190</v>
      </c>
      <c r="AL206" s="30" t="s">
        <v>10800</v>
      </c>
      <c r="AM206" s="47"/>
      <c r="AN206" s="52" t="s">
        <v>11838</v>
      </c>
      <c r="AO206" s="52" t="s">
        <v>10823</v>
      </c>
      <c r="AP206" s="52" t="s">
        <v>11585</v>
      </c>
      <c r="AQ206" s="30" t="s">
        <v>10812</v>
      </c>
      <c r="AR206" s="79" t="s">
        <v>12432</v>
      </c>
      <c r="AS206" s="91" t="s">
        <v>10838</v>
      </c>
    </row>
    <row r="207" customFormat="false" ht="13.8" hidden="false" customHeight="false" outlineLevel="0" collapsed="false">
      <c r="A207" s="93" t="s">
        <v>11856</v>
      </c>
      <c r="B207" s="91" t="s">
        <v>11257</v>
      </c>
      <c r="C207" s="51" t="n">
        <v>45661</v>
      </c>
      <c r="D207" s="28"/>
      <c r="E207" s="29" t="b">
        <f aca="false">FALSE()</f>
        <v>0</v>
      </c>
      <c r="F207" s="29" t="b">
        <f aca="false">FALSE()</f>
        <v>0</v>
      </c>
      <c r="G207" s="29" t="b">
        <f aca="false">TRUE()</f>
        <v>1</v>
      </c>
      <c r="H207" s="29" t="b">
        <f aca="false">FALSE()</f>
        <v>0</v>
      </c>
      <c r="I207" s="29" t="b">
        <f aca="false">FALSE()</f>
        <v>0</v>
      </c>
      <c r="J207" s="29" t="b">
        <f aca="false">FALSE()</f>
        <v>0</v>
      </c>
      <c r="K207" s="29" t="b">
        <f aca="false">FALSE()</f>
        <v>0</v>
      </c>
      <c r="L207" s="29" t="b">
        <f aca="false">FALSE()</f>
        <v>0</v>
      </c>
      <c r="M207" s="29" t="b">
        <f aca="false">FALSE()</f>
        <v>0</v>
      </c>
      <c r="N207" s="52" t="s">
        <v>12433</v>
      </c>
      <c r="O207" s="52" t="s">
        <v>12433</v>
      </c>
      <c r="P207" s="31" t="n">
        <v>6482290694</v>
      </c>
      <c r="Q207" s="74" t="n">
        <v>0</v>
      </c>
      <c r="R207" s="74"/>
      <c r="S207" s="74"/>
      <c r="T207" s="91" t="n">
        <v>48508221583</v>
      </c>
      <c r="U207" s="91" t="s">
        <v>12434</v>
      </c>
      <c r="V207" s="91" t="s">
        <v>12435</v>
      </c>
      <c r="W207" s="92" t="s">
        <v>12436</v>
      </c>
      <c r="X207" s="30" t="s">
        <v>10823</v>
      </c>
      <c r="Y207" s="91" t="s">
        <v>12093</v>
      </c>
      <c r="Z207" s="91"/>
      <c r="AA207" s="30" t="s">
        <v>10826</v>
      </c>
      <c r="AB207" s="91" t="s">
        <v>10793</v>
      </c>
      <c r="AC207" s="30" t="s">
        <v>10812</v>
      </c>
      <c r="AD207" s="91" t="s">
        <v>12437</v>
      </c>
      <c r="AE207" s="91"/>
      <c r="AF207" s="30" t="s">
        <v>10794</v>
      </c>
      <c r="AG207" s="91" t="s">
        <v>3831</v>
      </c>
      <c r="AH207" s="30" t="s">
        <v>10796</v>
      </c>
      <c r="AI207" s="91" t="s">
        <v>12438</v>
      </c>
      <c r="AJ207" s="30" t="s">
        <v>10798</v>
      </c>
      <c r="AK207" s="55" t="s">
        <v>12439</v>
      </c>
      <c r="AL207" s="30" t="s">
        <v>10800</v>
      </c>
      <c r="AM207" s="47"/>
      <c r="AN207" s="52" t="s">
        <v>11838</v>
      </c>
      <c r="AO207" s="52" t="s">
        <v>10823</v>
      </c>
      <c r="AP207" s="52" t="s">
        <v>11585</v>
      </c>
      <c r="AQ207" s="30" t="s">
        <v>10812</v>
      </c>
      <c r="AR207" s="79" t="s">
        <v>10817</v>
      </c>
      <c r="AS207" s="36" t="s">
        <v>11585</v>
      </c>
    </row>
    <row r="208" customFormat="false" ht="13.8" hidden="false" customHeight="false" outlineLevel="0" collapsed="false">
      <c r="A208" s="93" t="s">
        <v>11856</v>
      </c>
      <c r="B208" s="91" t="s">
        <v>11257</v>
      </c>
      <c r="C208" s="51" t="n">
        <v>45661</v>
      </c>
      <c r="D208" s="28"/>
      <c r="E208" s="29" t="b">
        <f aca="false">FALSE()</f>
        <v>0</v>
      </c>
      <c r="F208" s="29" t="b">
        <f aca="false">TRUE()</f>
        <v>1</v>
      </c>
      <c r="G208" s="29" t="b">
        <f aca="false">TRUE()</f>
        <v>1</v>
      </c>
      <c r="H208" s="29" t="b">
        <f aca="false">TRUE()</f>
        <v>1</v>
      </c>
      <c r="I208" s="29" t="b">
        <f aca="false">FALSE()</f>
        <v>0</v>
      </c>
      <c r="J208" s="29" t="b">
        <f aca="false">FALSE()</f>
        <v>0</v>
      </c>
      <c r="K208" s="29" t="b">
        <f aca="false">FALSE()</f>
        <v>0</v>
      </c>
      <c r="L208" s="29" t="b">
        <f aca="false">FALSE()</f>
        <v>0</v>
      </c>
      <c r="M208" s="29" t="b">
        <f aca="false">FALSE()</f>
        <v>0</v>
      </c>
      <c r="N208" s="123" t="s">
        <v>12440</v>
      </c>
      <c r="O208" s="123" t="s">
        <v>12440</v>
      </c>
      <c r="P208" s="31" t="n">
        <v>5223226347</v>
      </c>
      <c r="Q208" s="74"/>
      <c r="R208" s="74"/>
      <c r="S208" s="74"/>
      <c r="T208" s="91" t="n">
        <v>48889939580</v>
      </c>
      <c r="U208" s="91"/>
      <c r="V208" s="91" t="s">
        <v>9110</v>
      </c>
      <c r="W208" s="70" t="s">
        <v>12441</v>
      </c>
      <c r="X208" s="30" t="s">
        <v>10823</v>
      </c>
      <c r="Y208" s="91" t="s">
        <v>12093</v>
      </c>
      <c r="Z208" s="91"/>
      <c r="AA208" s="30" t="s">
        <v>10826</v>
      </c>
      <c r="AB208" s="91" t="s">
        <v>10793</v>
      </c>
      <c r="AC208" s="30" t="s">
        <v>10812</v>
      </c>
      <c r="AD208" s="118" t="n">
        <v>0.3</v>
      </c>
      <c r="AE208" s="91"/>
      <c r="AF208" s="30" t="s">
        <v>10794</v>
      </c>
      <c r="AG208" s="91" t="s">
        <v>3831</v>
      </c>
      <c r="AH208" s="30" t="s">
        <v>10828</v>
      </c>
      <c r="AI208" s="91" t="s">
        <v>12442</v>
      </c>
      <c r="AJ208" s="30" t="s">
        <v>10798</v>
      </c>
      <c r="AK208" s="55" t="s">
        <v>10817</v>
      </c>
      <c r="AL208" s="30" t="s">
        <v>10800</v>
      </c>
      <c r="AM208" s="47"/>
      <c r="AN208" s="52" t="s">
        <v>11838</v>
      </c>
      <c r="AO208" s="52" t="s">
        <v>10823</v>
      </c>
      <c r="AP208" s="52" t="s">
        <v>11585</v>
      </c>
      <c r="AQ208" s="30" t="s">
        <v>10812</v>
      </c>
      <c r="AR208" s="79" t="s">
        <v>10817</v>
      </c>
      <c r="AS208" s="36" t="s">
        <v>11585</v>
      </c>
    </row>
    <row r="209" customFormat="false" ht="13.8" hidden="false" customHeight="false" outlineLevel="0" collapsed="false">
      <c r="A209" s="93" t="s">
        <v>11856</v>
      </c>
      <c r="B209" s="91" t="s">
        <v>11257</v>
      </c>
      <c r="C209" s="51" t="n">
        <v>45661</v>
      </c>
      <c r="D209" s="49" t="n">
        <v>45738</v>
      </c>
      <c r="E209" s="29" t="b">
        <f aca="false">TRUE()</f>
        <v>1</v>
      </c>
      <c r="F209" s="29" t="b">
        <f aca="false">FALSE()</f>
        <v>0</v>
      </c>
      <c r="G209" s="29" t="b">
        <f aca="false">TRUE()</f>
        <v>1</v>
      </c>
      <c r="H209" s="29" t="b">
        <f aca="false">FALSE()</f>
        <v>0</v>
      </c>
      <c r="I209" s="29" t="b">
        <f aca="false">FALSE()</f>
        <v>0</v>
      </c>
      <c r="J209" s="29" t="b">
        <f aca="false">FALSE()</f>
        <v>0</v>
      </c>
      <c r="K209" s="29" t="b">
        <f aca="false">FALSE()</f>
        <v>0</v>
      </c>
      <c r="L209" s="29" t="b">
        <f aca="false">FALSE()</f>
        <v>0</v>
      </c>
      <c r="M209" s="29" t="b">
        <f aca="false">FALSE()</f>
        <v>0</v>
      </c>
      <c r="N209" s="123" t="s">
        <v>12443</v>
      </c>
      <c r="O209" s="123" t="s">
        <v>12443</v>
      </c>
      <c r="P209" s="31" t="n">
        <v>5833486928</v>
      </c>
      <c r="Q209" s="73" t="n">
        <v>0</v>
      </c>
      <c r="R209" s="73"/>
      <c r="S209" s="73"/>
      <c r="T209" s="89" t="s">
        <v>12444</v>
      </c>
      <c r="U209" s="91" t="s">
        <v>12048</v>
      </c>
      <c r="V209" s="64" t="s">
        <v>12445</v>
      </c>
      <c r="W209" s="70" t="s">
        <v>12446</v>
      </c>
      <c r="X209" s="30" t="s">
        <v>10823</v>
      </c>
      <c r="Y209" s="91" t="s">
        <v>12000</v>
      </c>
      <c r="Z209" s="91"/>
      <c r="AA209" s="30" t="s">
        <v>10826</v>
      </c>
      <c r="AB209" s="91" t="s">
        <v>10793</v>
      </c>
      <c r="AC209" s="30" t="s">
        <v>10812</v>
      </c>
      <c r="AD209" s="91" t="s">
        <v>12008</v>
      </c>
      <c r="AE209" s="91"/>
      <c r="AF209" s="30" t="s">
        <v>10794</v>
      </c>
      <c r="AG209" s="91" t="s">
        <v>12050</v>
      </c>
      <c r="AH209" s="30" t="s">
        <v>10828</v>
      </c>
      <c r="AI209" s="91" t="s">
        <v>10797</v>
      </c>
      <c r="AJ209" s="30" t="s">
        <v>10798</v>
      </c>
      <c r="AK209" s="55" t="s">
        <v>11190</v>
      </c>
      <c r="AL209" s="30" t="s">
        <v>10800</v>
      </c>
      <c r="AM209" s="47"/>
      <c r="AN209" s="52" t="s">
        <v>11838</v>
      </c>
      <c r="AO209" s="52" t="s">
        <v>10823</v>
      </c>
      <c r="AP209" s="52" t="s">
        <v>11585</v>
      </c>
      <c r="AQ209" s="30" t="s">
        <v>10812</v>
      </c>
      <c r="AR209" s="79" t="s">
        <v>10830</v>
      </c>
      <c r="AS209" s="36" t="s">
        <v>11585</v>
      </c>
    </row>
    <row r="210" customFormat="false" ht="97.45" hidden="false" customHeight="false" outlineLevel="0" collapsed="false">
      <c r="A210" s="93" t="s">
        <v>11856</v>
      </c>
      <c r="B210" s="91" t="s">
        <v>11257</v>
      </c>
      <c r="C210" s="51" t="n">
        <v>45661</v>
      </c>
      <c r="D210" s="49" t="n">
        <v>45866</v>
      </c>
      <c r="E210" s="29" t="b">
        <f aca="false">TRUE()</f>
        <v>1</v>
      </c>
      <c r="F210" s="29" t="b">
        <f aca="false">TRUE()</f>
        <v>1</v>
      </c>
      <c r="G210" s="29" t="b">
        <f aca="false">TRUE()</f>
        <v>1</v>
      </c>
      <c r="H210" s="29" t="b">
        <f aca="false">TRUE()</f>
        <v>1</v>
      </c>
      <c r="I210" s="29" t="b">
        <f aca="false">TRUE()</f>
        <v>1</v>
      </c>
      <c r="J210" s="29" t="b">
        <f aca="false">TRUE()</f>
        <v>1</v>
      </c>
      <c r="K210" s="29" t="b">
        <f aca="false">FALSE()</f>
        <v>0</v>
      </c>
      <c r="L210" s="29" t="b">
        <f aca="false">FALSE()</f>
        <v>0</v>
      </c>
      <c r="M210" s="29" t="b">
        <f aca="false">FALSE()</f>
        <v>0</v>
      </c>
      <c r="N210" s="123" t="s">
        <v>1798</v>
      </c>
      <c r="O210" s="123" t="s">
        <v>12447</v>
      </c>
      <c r="P210" s="31" t="n">
        <v>6832117827</v>
      </c>
      <c r="Q210" s="74"/>
      <c r="R210" s="74"/>
      <c r="S210" s="74"/>
      <c r="T210" s="91" t="n">
        <v>48504298684</v>
      </c>
      <c r="U210" s="91" t="s">
        <v>12448</v>
      </c>
      <c r="V210" s="132" t="s">
        <v>1800</v>
      </c>
      <c r="W210" s="70" t="s">
        <v>1804</v>
      </c>
      <c r="X210" s="30" t="s">
        <v>10823</v>
      </c>
      <c r="Y210" s="91" t="s">
        <v>12093</v>
      </c>
      <c r="Z210" s="91"/>
      <c r="AA210" s="30" t="s">
        <v>10826</v>
      </c>
      <c r="AB210" s="91" t="s">
        <v>10793</v>
      </c>
      <c r="AC210" s="30" t="s">
        <v>10812</v>
      </c>
      <c r="AD210" s="91" t="s">
        <v>12449</v>
      </c>
      <c r="AE210" s="91"/>
      <c r="AF210" s="30" t="s">
        <v>10794</v>
      </c>
      <c r="AG210" s="91" t="s">
        <v>3831</v>
      </c>
      <c r="AH210" s="30" t="s">
        <v>10796</v>
      </c>
      <c r="AI210" s="55" t="s">
        <v>10836</v>
      </c>
      <c r="AJ210" s="36" t="s">
        <v>10798</v>
      </c>
      <c r="AK210" s="34" t="s">
        <v>10830</v>
      </c>
      <c r="AL210" s="30" t="s">
        <v>10800</v>
      </c>
      <c r="AM210" s="47"/>
      <c r="AN210" s="52" t="s">
        <v>11838</v>
      </c>
      <c r="AO210" s="52" t="s">
        <v>10823</v>
      </c>
      <c r="AP210" s="52" t="s">
        <v>11585</v>
      </c>
      <c r="AQ210" s="52" t="s">
        <v>10812</v>
      </c>
      <c r="AR210" s="79" t="s">
        <v>10817</v>
      </c>
      <c r="AS210" s="36" t="s">
        <v>11585</v>
      </c>
    </row>
    <row r="211" customFormat="false" ht="13.8" hidden="false" customHeight="false" outlineLevel="0" collapsed="false">
      <c r="A211" s="93" t="s">
        <v>11856</v>
      </c>
      <c r="B211" s="91" t="s">
        <v>11857</v>
      </c>
      <c r="C211" s="51" t="n">
        <v>45661</v>
      </c>
      <c r="D211" s="28"/>
      <c r="E211" s="29" t="b">
        <f aca="false">FALSE()</f>
        <v>0</v>
      </c>
      <c r="F211" s="29" t="b">
        <f aca="false">FALSE()</f>
        <v>0</v>
      </c>
      <c r="G211" s="29" t="b">
        <f aca="false">TRUE()</f>
        <v>1</v>
      </c>
      <c r="H211" s="29" t="b">
        <f aca="false">FALSE()</f>
        <v>0</v>
      </c>
      <c r="I211" s="29" t="b">
        <f aca="false">FALSE()</f>
        <v>0</v>
      </c>
      <c r="J211" s="29" t="b">
        <f aca="false">FALSE()</f>
        <v>0</v>
      </c>
      <c r="K211" s="29" t="b">
        <f aca="false">FALSE()</f>
        <v>0</v>
      </c>
      <c r="L211" s="29" t="b">
        <f aca="false">FALSE()</f>
        <v>0</v>
      </c>
      <c r="M211" s="29" t="b">
        <f aca="false">FALSE()</f>
        <v>0</v>
      </c>
      <c r="N211" s="91" t="s">
        <v>12450</v>
      </c>
      <c r="O211" s="91" t="s">
        <v>12450</v>
      </c>
      <c r="P211" s="31" t="n">
        <v>7010414089</v>
      </c>
      <c r="Q211" s="74"/>
      <c r="R211" s="74"/>
      <c r="S211" s="74"/>
      <c r="T211" s="91" t="n">
        <v>48692235626</v>
      </c>
      <c r="U211" s="91"/>
      <c r="V211" s="91" t="s">
        <v>12451</v>
      </c>
      <c r="W211" s="91"/>
      <c r="X211" s="30" t="s">
        <v>10823</v>
      </c>
      <c r="Y211" s="91" t="s">
        <v>12093</v>
      </c>
      <c r="Z211" s="91"/>
      <c r="AA211" s="30" t="s">
        <v>10826</v>
      </c>
      <c r="AB211" s="91" t="s">
        <v>10793</v>
      </c>
      <c r="AC211" s="30" t="s">
        <v>10812</v>
      </c>
      <c r="AD211" s="91" t="s">
        <v>11879</v>
      </c>
      <c r="AE211" s="91"/>
      <c r="AF211" s="30" t="s">
        <v>10794</v>
      </c>
      <c r="AG211" s="91" t="s">
        <v>3831</v>
      </c>
      <c r="AH211" s="30" t="s">
        <v>10796</v>
      </c>
      <c r="AI211" s="91" t="s">
        <v>12438</v>
      </c>
      <c r="AJ211" s="30" t="s">
        <v>10798</v>
      </c>
      <c r="AK211" s="55" t="s">
        <v>12452</v>
      </c>
      <c r="AL211" s="30" t="s">
        <v>10800</v>
      </c>
      <c r="AM211" s="47"/>
      <c r="AN211" s="52" t="s">
        <v>11838</v>
      </c>
      <c r="AO211" s="52" t="s">
        <v>10823</v>
      </c>
      <c r="AP211" s="52" t="s">
        <v>11585</v>
      </c>
      <c r="AQ211" s="30" t="s">
        <v>10812</v>
      </c>
      <c r="AR211" s="79" t="s">
        <v>10817</v>
      </c>
      <c r="AS211" s="36" t="s">
        <v>11585</v>
      </c>
    </row>
    <row r="212" customFormat="false" ht="13.8" hidden="false" customHeight="false" outlineLevel="0" collapsed="false">
      <c r="A212" s="93" t="s">
        <v>11856</v>
      </c>
      <c r="B212" s="52" t="s">
        <v>11857</v>
      </c>
      <c r="C212" s="51" t="n">
        <v>45661</v>
      </c>
      <c r="D212" s="49" t="n">
        <v>45701</v>
      </c>
      <c r="E212" s="29" t="b">
        <f aca="false">TRUE()</f>
        <v>1</v>
      </c>
      <c r="F212" s="29" t="b">
        <f aca="false">TRUE()</f>
        <v>1</v>
      </c>
      <c r="G212" s="29" t="b">
        <f aca="false">TRUE()</f>
        <v>1</v>
      </c>
      <c r="H212" s="29" t="b">
        <f aca="false">TRUE()</f>
        <v>1</v>
      </c>
      <c r="I212" s="29" t="b">
        <f aca="false">TRUE()</f>
        <v>1</v>
      </c>
      <c r="J212" s="29" t="b">
        <f aca="false">TRUE()</f>
        <v>1</v>
      </c>
      <c r="K212" s="29" t="b">
        <f aca="false">FALSE()</f>
        <v>0</v>
      </c>
      <c r="L212" s="29" t="b">
        <f aca="false">FALSE()</f>
        <v>0</v>
      </c>
      <c r="M212" s="29" t="b">
        <f aca="false">FALSE()</f>
        <v>0</v>
      </c>
      <c r="N212" s="52" t="s">
        <v>12453</v>
      </c>
      <c r="O212" s="52" t="s">
        <v>12453</v>
      </c>
      <c r="P212" s="31" t="n">
        <v>9592062079</v>
      </c>
      <c r="Q212" s="74"/>
      <c r="R212" s="74"/>
      <c r="S212" s="74"/>
      <c r="T212" s="52" t="s">
        <v>12454</v>
      </c>
      <c r="U212" s="52"/>
      <c r="V212" s="52" t="s">
        <v>12455</v>
      </c>
      <c r="W212" s="133" t="s">
        <v>12456</v>
      </c>
      <c r="X212" s="52" t="s">
        <v>10823</v>
      </c>
      <c r="Y212" s="52" t="s">
        <v>12093</v>
      </c>
      <c r="Z212" s="52"/>
      <c r="AA212" s="52" t="s">
        <v>10826</v>
      </c>
      <c r="AB212" s="52" t="s">
        <v>10793</v>
      </c>
      <c r="AC212" s="30" t="s">
        <v>10812</v>
      </c>
      <c r="AD212" s="52"/>
      <c r="AE212" s="52"/>
      <c r="AF212" s="30" t="s">
        <v>10794</v>
      </c>
      <c r="AG212" s="52" t="s">
        <v>3831</v>
      </c>
      <c r="AH212" s="30" t="s">
        <v>10796</v>
      </c>
      <c r="AI212" s="55" t="s">
        <v>10836</v>
      </c>
      <c r="AJ212" s="36" t="s">
        <v>10798</v>
      </c>
      <c r="AK212" s="34" t="s">
        <v>10830</v>
      </c>
      <c r="AL212" s="52" t="s">
        <v>10800</v>
      </c>
      <c r="AM212" s="47"/>
      <c r="AN212" s="52" t="s">
        <v>11838</v>
      </c>
      <c r="AO212" s="52" t="s">
        <v>10823</v>
      </c>
      <c r="AP212" s="52" t="s">
        <v>11585</v>
      </c>
      <c r="AQ212" s="52" t="s">
        <v>10812</v>
      </c>
      <c r="AR212" s="79" t="s">
        <v>10830</v>
      </c>
      <c r="AS212" s="36" t="s">
        <v>11585</v>
      </c>
    </row>
    <row r="213" customFormat="false" ht="13.8" hidden="false" customHeight="false" outlineLevel="0" collapsed="false">
      <c r="A213" s="93" t="s">
        <v>11856</v>
      </c>
      <c r="B213" s="91" t="s">
        <v>11576</v>
      </c>
      <c r="C213" s="51" t="n">
        <v>45658</v>
      </c>
      <c r="D213" s="28"/>
      <c r="E213" s="29" t="b">
        <f aca="false">FALSE()</f>
        <v>0</v>
      </c>
      <c r="F213" s="29" t="b">
        <f aca="false">FALSE()</f>
        <v>0</v>
      </c>
      <c r="G213" s="29" t="b">
        <f aca="false">TRUE()</f>
        <v>1</v>
      </c>
      <c r="H213" s="29" t="b">
        <f aca="false">FALSE()</f>
        <v>0</v>
      </c>
      <c r="I213" s="29" t="b">
        <f aca="false">FALSE()</f>
        <v>0</v>
      </c>
      <c r="J213" s="29" t="b">
        <f aca="false">FALSE()</f>
        <v>0</v>
      </c>
      <c r="K213" s="29" t="b">
        <f aca="false">FALSE()</f>
        <v>0</v>
      </c>
      <c r="L213" s="29" t="b">
        <f aca="false">FALSE()</f>
        <v>0</v>
      </c>
      <c r="M213" s="29" t="b">
        <f aca="false">FALSE()</f>
        <v>0</v>
      </c>
      <c r="N213" s="91" t="s">
        <v>12457</v>
      </c>
      <c r="O213" s="91" t="s">
        <v>12457</v>
      </c>
      <c r="P213" s="31" t="n">
        <v>8442264177</v>
      </c>
      <c r="Q213" s="74" t="n">
        <v>0</v>
      </c>
      <c r="R213" s="74"/>
      <c r="S213" s="74"/>
      <c r="T213" s="91" t="s">
        <v>12458</v>
      </c>
      <c r="U213" s="91" t="s">
        <v>12459</v>
      </c>
      <c r="V213" s="91" t="s">
        <v>12460</v>
      </c>
      <c r="W213" s="92" t="s">
        <v>12461</v>
      </c>
      <c r="X213" s="30" t="s">
        <v>10823</v>
      </c>
      <c r="Y213" s="91" t="s">
        <v>12093</v>
      </c>
      <c r="Z213" s="91"/>
      <c r="AA213" s="30" t="s">
        <v>10826</v>
      </c>
      <c r="AB213" s="91" t="s">
        <v>10793</v>
      </c>
      <c r="AC213" s="30"/>
      <c r="AD213" s="91" t="s">
        <v>12462</v>
      </c>
      <c r="AE213" s="91"/>
      <c r="AF213" s="30" t="s">
        <v>10794</v>
      </c>
      <c r="AG213" s="91" t="s">
        <v>3831</v>
      </c>
      <c r="AH213" s="30" t="s">
        <v>10828</v>
      </c>
      <c r="AI213" s="91" t="s">
        <v>12463</v>
      </c>
      <c r="AJ213" s="30" t="s">
        <v>10798</v>
      </c>
      <c r="AK213" s="55" t="s">
        <v>11190</v>
      </c>
      <c r="AL213" s="30" t="s">
        <v>10800</v>
      </c>
      <c r="AM213" s="47"/>
      <c r="AN213" s="52" t="s">
        <v>11838</v>
      </c>
      <c r="AO213" s="52" t="s">
        <v>10823</v>
      </c>
      <c r="AP213" s="52" t="s">
        <v>11585</v>
      </c>
      <c r="AQ213" s="30" t="s">
        <v>10812</v>
      </c>
      <c r="AR213" s="79" t="s">
        <v>10817</v>
      </c>
      <c r="AS213" s="91" t="s">
        <v>10838</v>
      </c>
    </row>
    <row r="214" customFormat="false" ht="13.8" hidden="false" customHeight="false" outlineLevel="0" collapsed="false">
      <c r="A214" s="93" t="s">
        <v>11856</v>
      </c>
      <c r="B214" s="91" t="s">
        <v>11576</v>
      </c>
      <c r="C214" s="51" t="n">
        <v>45658</v>
      </c>
      <c r="D214" s="28"/>
      <c r="E214" s="29" t="b">
        <f aca="false">FALSE()</f>
        <v>0</v>
      </c>
      <c r="F214" s="29" t="b">
        <f aca="false">FALSE()</f>
        <v>0</v>
      </c>
      <c r="G214" s="29" t="b">
        <f aca="false">FALSE()</f>
        <v>0</v>
      </c>
      <c r="H214" s="29" t="b">
        <f aca="false">FALSE()</f>
        <v>0</v>
      </c>
      <c r="I214" s="29" t="b">
        <f aca="false">FALSE()</f>
        <v>0</v>
      </c>
      <c r="J214" s="29" t="b">
        <f aca="false">FALSE()</f>
        <v>0</v>
      </c>
      <c r="K214" s="29" t="b">
        <f aca="false">FALSE()</f>
        <v>0</v>
      </c>
      <c r="L214" s="29" t="b">
        <f aca="false">FALSE()</f>
        <v>0</v>
      </c>
      <c r="M214" s="29" t="b">
        <f aca="false">FALSE()</f>
        <v>0</v>
      </c>
      <c r="N214" s="91" t="s">
        <v>12464</v>
      </c>
      <c r="O214" s="91"/>
      <c r="P214" s="31" t="e">
        <f aca="false">#N/A</f>
        <v>#N/A</v>
      </c>
      <c r="Q214" s="74" t="n">
        <v>0</v>
      </c>
      <c r="R214" s="74"/>
      <c r="S214" s="74"/>
      <c r="T214" s="91"/>
      <c r="U214" s="91"/>
      <c r="V214" s="91"/>
      <c r="W214" s="91"/>
      <c r="X214" s="30"/>
      <c r="Y214" s="91"/>
      <c r="Z214" s="91"/>
      <c r="AA214" s="30"/>
      <c r="AB214" s="91"/>
      <c r="AC214" s="30"/>
      <c r="AD214" s="91"/>
      <c r="AE214" s="91"/>
      <c r="AF214" s="30" t="s">
        <v>10794</v>
      </c>
      <c r="AG214" s="91" t="s">
        <v>3831</v>
      </c>
      <c r="AH214" s="30" t="s">
        <v>10796</v>
      </c>
      <c r="AI214" s="91" t="s">
        <v>12465</v>
      </c>
      <c r="AJ214" s="30" t="s">
        <v>10798</v>
      </c>
      <c r="AK214" s="55" t="s">
        <v>10799</v>
      </c>
      <c r="AL214" s="30"/>
      <c r="AM214" s="47"/>
      <c r="AN214" s="52"/>
      <c r="AO214" s="52"/>
      <c r="AP214" s="52"/>
      <c r="AQ214" s="30"/>
      <c r="AR214" s="79"/>
      <c r="AS214" s="91"/>
    </row>
    <row r="215" customFormat="false" ht="13.8" hidden="false" customHeight="false" outlineLevel="0" collapsed="false">
      <c r="A215" s="93" t="s">
        <v>11856</v>
      </c>
      <c r="B215" s="91" t="s">
        <v>11857</v>
      </c>
      <c r="C215" s="51" t="n">
        <v>45658</v>
      </c>
      <c r="D215" s="49" t="n">
        <v>45712</v>
      </c>
      <c r="E215" s="29" t="b">
        <f aca="false">TRUE()</f>
        <v>1</v>
      </c>
      <c r="F215" s="29" t="b">
        <f aca="false">TRUE()</f>
        <v>1</v>
      </c>
      <c r="G215" s="29" t="b">
        <f aca="false">TRUE()</f>
        <v>1</v>
      </c>
      <c r="H215" s="29" t="b">
        <f aca="false">TRUE()</f>
        <v>1</v>
      </c>
      <c r="I215" s="29" t="b">
        <f aca="false">TRUE()</f>
        <v>1</v>
      </c>
      <c r="J215" s="29" t="b">
        <f aca="false">TRUE()</f>
        <v>1</v>
      </c>
      <c r="K215" s="29" t="b">
        <f aca="false">FALSE()</f>
        <v>0</v>
      </c>
      <c r="L215" s="29" t="b">
        <f aca="false">FALSE()</f>
        <v>0</v>
      </c>
      <c r="M215" s="29" t="b">
        <f aca="false">FALSE()</f>
        <v>0</v>
      </c>
      <c r="N215" s="91" t="s">
        <v>12466</v>
      </c>
      <c r="O215" s="91" t="s">
        <v>12466</v>
      </c>
      <c r="P215" s="31" t="n">
        <v>6762483974</v>
      </c>
      <c r="Q215" s="74"/>
      <c r="R215" s="74"/>
      <c r="S215" s="74"/>
      <c r="T215" s="91" t="n">
        <v>48574745985</v>
      </c>
      <c r="U215" s="91"/>
      <c r="V215" s="91" t="s">
        <v>9948</v>
      </c>
      <c r="W215" s="92" t="s">
        <v>12467</v>
      </c>
      <c r="X215" s="30" t="s">
        <v>10823</v>
      </c>
      <c r="Y215" s="91" t="s">
        <v>12093</v>
      </c>
      <c r="Z215" s="91"/>
      <c r="AA215" s="30" t="s">
        <v>10826</v>
      </c>
      <c r="AB215" s="91" t="s">
        <v>10793</v>
      </c>
      <c r="AC215" s="30" t="s">
        <v>10812</v>
      </c>
      <c r="AD215" s="91" t="s">
        <v>11879</v>
      </c>
      <c r="AE215" s="91"/>
      <c r="AF215" s="30" t="s">
        <v>10794</v>
      </c>
      <c r="AG215" s="91" t="s">
        <v>3831</v>
      </c>
      <c r="AH215" s="30" t="s">
        <v>10828</v>
      </c>
      <c r="AI215" s="55" t="s">
        <v>10836</v>
      </c>
      <c r="AJ215" s="36" t="s">
        <v>10798</v>
      </c>
      <c r="AK215" s="34" t="s">
        <v>10830</v>
      </c>
      <c r="AL215" s="30" t="s">
        <v>10800</v>
      </c>
      <c r="AM215" s="47"/>
      <c r="AN215" s="52" t="s">
        <v>11838</v>
      </c>
      <c r="AO215" s="52" t="s">
        <v>10823</v>
      </c>
      <c r="AP215" s="52" t="s">
        <v>11585</v>
      </c>
      <c r="AQ215" s="30" t="s">
        <v>10812</v>
      </c>
      <c r="AR215" s="79" t="s">
        <v>10830</v>
      </c>
      <c r="AS215" s="36" t="s">
        <v>11585</v>
      </c>
    </row>
    <row r="216" customFormat="false" ht="13.8" hidden="false" customHeight="false" outlineLevel="0" collapsed="false">
      <c r="A216" s="93" t="s">
        <v>11856</v>
      </c>
      <c r="B216" s="91" t="s">
        <v>11857</v>
      </c>
      <c r="C216" s="51" t="n">
        <v>45658</v>
      </c>
      <c r="D216" s="28"/>
      <c r="E216" s="29" t="b">
        <f aca="false">FALSE()</f>
        <v>0</v>
      </c>
      <c r="F216" s="29" t="b">
        <f aca="false">TRUE()</f>
        <v>1</v>
      </c>
      <c r="G216" s="29" t="b">
        <f aca="false">TRUE()</f>
        <v>1</v>
      </c>
      <c r="H216" s="29" t="b">
        <f aca="false">TRUE()</f>
        <v>1</v>
      </c>
      <c r="I216" s="29" t="b">
        <f aca="false">FALSE()</f>
        <v>0</v>
      </c>
      <c r="J216" s="29" t="b">
        <f aca="false">FALSE()</f>
        <v>0</v>
      </c>
      <c r="K216" s="29" t="b">
        <f aca="false">FALSE()</f>
        <v>0</v>
      </c>
      <c r="L216" s="29" t="b">
        <f aca="false">FALSE()</f>
        <v>0</v>
      </c>
      <c r="M216" s="29" t="b">
        <f aca="false">FALSE()</f>
        <v>0</v>
      </c>
      <c r="N216" s="91" t="s">
        <v>12468</v>
      </c>
      <c r="O216" s="91" t="s">
        <v>12468</v>
      </c>
      <c r="P216" s="31" t="n">
        <v>9372367351</v>
      </c>
      <c r="Q216" s="74"/>
      <c r="R216" s="74"/>
      <c r="S216" s="74"/>
      <c r="T216" s="91" t="s">
        <v>12469</v>
      </c>
      <c r="U216" s="91"/>
      <c r="V216" s="91" t="s">
        <v>12470</v>
      </c>
      <c r="W216" s="127" t="s">
        <v>12471</v>
      </c>
      <c r="X216" s="30" t="s">
        <v>10823</v>
      </c>
      <c r="Y216" s="91" t="s">
        <v>12093</v>
      </c>
      <c r="Z216" s="91"/>
      <c r="AA216" s="30" t="s">
        <v>10826</v>
      </c>
      <c r="AB216" s="91" t="s">
        <v>10793</v>
      </c>
      <c r="AC216" s="30" t="s">
        <v>10812</v>
      </c>
      <c r="AD216" s="118" t="n">
        <v>0.15</v>
      </c>
      <c r="AE216" s="91"/>
      <c r="AF216" s="30" t="s">
        <v>10794</v>
      </c>
      <c r="AG216" s="91" t="s">
        <v>3831</v>
      </c>
      <c r="AH216" s="30" t="s">
        <v>10828</v>
      </c>
      <c r="AI216" s="91" t="s">
        <v>12472</v>
      </c>
      <c r="AJ216" s="30" t="s">
        <v>10798</v>
      </c>
      <c r="AK216" s="55" t="s">
        <v>12473</v>
      </c>
      <c r="AL216" s="30" t="s">
        <v>10800</v>
      </c>
      <c r="AM216" s="47"/>
      <c r="AN216" s="52" t="s">
        <v>11838</v>
      </c>
      <c r="AO216" s="52" t="s">
        <v>10823</v>
      </c>
      <c r="AP216" s="52" t="s">
        <v>11585</v>
      </c>
      <c r="AQ216" s="30" t="s">
        <v>10812</v>
      </c>
      <c r="AR216" s="79" t="s">
        <v>10830</v>
      </c>
      <c r="AS216" s="36" t="s">
        <v>11585</v>
      </c>
    </row>
    <row r="217" customFormat="false" ht="13.8" hidden="false" customHeight="false" outlineLevel="0" collapsed="false">
      <c r="A217" s="93" t="s">
        <v>11856</v>
      </c>
      <c r="B217" s="91" t="s">
        <v>11857</v>
      </c>
      <c r="C217" s="51" t="n">
        <v>45658</v>
      </c>
      <c r="D217" s="49" t="n">
        <v>45720</v>
      </c>
      <c r="E217" s="29" t="b">
        <f aca="false">TRUE()</f>
        <v>1</v>
      </c>
      <c r="F217" s="29" t="b">
        <f aca="false">TRUE()</f>
        <v>1</v>
      </c>
      <c r="G217" s="29" t="b">
        <f aca="false">TRUE()</f>
        <v>1</v>
      </c>
      <c r="H217" s="29" t="b">
        <f aca="false">TRUE()</f>
        <v>1</v>
      </c>
      <c r="I217" s="29" t="b">
        <f aca="false">TRUE()</f>
        <v>1</v>
      </c>
      <c r="J217" s="29" t="b">
        <f aca="false">TRUE()</f>
        <v>1</v>
      </c>
      <c r="K217" s="29" t="b">
        <f aca="false">FALSE()</f>
        <v>0</v>
      </c>
      <c r="L217" s="29" t="b">
        <f aca="false">FALSE()</f>
        <v>0</v>
      </c>
      <c r="M217" s="29" t="b">
        <f aca="false">FALSE()</f>
        <v>0</v>
      </c>
      <c r="N217" s="91" t="s">
        <v>12474</v>
      </c>
      <c r="O217" s="91" t="s">
        <v>12474</v>
      </c>
      <c r="P217" s="31" t="n">
        <v>5482643672</v>
      </c>
      <c r="Q217" s="74"/>
      <c r="R217" s="74"/>
      <c r="S217" s="74"/>
      <c r="T217" s="91" t="s">
        <v>12274</v>
      </c>
      <c r="U217" s="91"/>
      <c r="V217" s="91" t="s">
        <v>12275</v>
      </c>
      <c r="W217" s="92" t="s">
        <v>12276</v>
      </c>
      <c r="X217" s="30" t="s">
        <v>10823</v>
      </c>
      <c r="Y217" s="91" t="s">
        <v>12093</v>
      </c>
      <c r="Z217" s="91"/>
      <c r="AA217" s="30" t="s">
        <v>10826</v>
      </c>
      <c r="AB217" s="91" t="s">
        <v>10793</v>
      </c>
      <c r="AC217" s="30" t="s">
        <v>10812</v>
      </c>
      <c r="AD217" s="91" t="s">
        <v>12277</v>
      </c>
      <c r="AE217" s="91"/>
      <c r="AF217" s="30" t="s">
        <v>10794</v>
      </c>
      <c r="AG217" s="91" t="s">
        <v>3831</v>
      </c>
      <c r="AH217" s="30" t="s">
        <v>10796</v>
      </c>
      <c r="AI217" s="55" t="s">
        <v>10836</v>
      </c>
      <c r="AJ217" s="36" t="s">
        <v>10798</v>
      </c>
      <c r="AK217" s="34" t="s">
        <v>10830</v>
      </c>
      <c r="AL217" s="30" t="s">
        <v>10800</v>
      </c>
      <c r="AM217" s="56" t="s">
        <v>12475</v>
      </c>
      <c r="AN217" s="52" t="s">
        <v>12208</v>
      </c>
      <c r="AO217" s="52" t="s">
        <v>10823</v>
      </c>
      <c r="AP217" s="52" t="s">
        <v>11585</v>
      </c>
      <c r="AQ217" s="30" t="s">
        <v>10812</v>
      </c>
      <c r="AR217" s="79" t="s">
        <v>10830</v>
      </c>
      <c r="AS217" s="36" t="s">
        <v>11896</v>
      </c>
    </row>
    <row r="218" customFormat="false" ht="13.8" hidden="false" customHeight="false" outlineLevel="0" collapsed="false">
      <c r="A218" s="93" t="s">
        <v>11856</v>
      </c>
      <c r="B218" s="91" t="s">
        <v>11857</v>
      </c>
      <c r="C218" s="51" t="n">
        <v>45658</v>
      </c>
      <c r="D218" s="28"/>
      <c r="E218" s="29" t="b">
        <f aca="false">FALSE()</f>
        <v>0</v>
      </c>
      <c r="F218" s="29" t="b">
        <f aca="false">TRUE()</f>
        <v>1</v>
      </c>
      <c r="G218" s="29" t="b">
        <f aca="false">TRUE()</f>
        <v>1</v>
      </c>
      <c r="H218" s="29" t="b">
        <f aca="false">TRUE()</f>
        <v>1</v>
      </c>
      <c r="I218" s="29" t="b">
        <f aca="false">FALSE()</f>
        <v>0</v>
      </c>
      <c r="J218" s="29" t="b">
        <f aca="false">FALSE()</f>
        <v>0</v>
      </c>
      <c r="K218" s="29" t="b">
        <f aca="false">FALSE()</f>
        <v>0</v>
      </c>
      <c r="L218" s="29" t="b">
        <f aca="false">FALSE()</f>
        <v>0</v>
      </c>
      <c r="M218" s="29" t="b">
        <f aca="false">FALSE()</f>
        <v>0</v>
      </c>
      <c r="N218" s="91" t="s">
        <v>12476</v>
      </c>
      <c r="O218" s="91" t="s">
        <v>12477</v>
      </c>
      <c r="P218" s="31" t="n">
        <v>8290006907</v>
      </c>
      <c r="Q218" s="74"/>
      <c r="R218" s="74"/>
      <c r="S218" s="74"/>
      <c r="T218" s="91" t="s">
        <v>12478</v>
      </c>
      <c r="U218" s="91"/>
      <c r="V218" s="91" t="s">
        <v>12479</v>
      </c>
      <c r="W218" s="92" t="s">
        <v>12480</v>
      </c>
      <c r="X218" s="30" t="s">
        <v>10823</v>
      </c>
      <c r="Y218" s="91" t="s">
        <v>12093</v>
      </c>
      <c r="Z218" s="91"/>
      <c r="AA218" s="30" t="s">
        <v>10826</v>
      </c>
      <c r="AB218" s="91" t="s">
        <v>10793</v>
      </c>
      <c r="AC218" s="30" t="s">
        <v>10794</v>
      </c>
      <c r="AD218" s="91"/>
      <c r="AE218" s="91"/>
      <c r="AF218" s="30" t="s">
        <v>10794</v>
      </c>
      <c r="AG218" s="91" t="s">
        <v>3831</v>
      </c>
      <c r="AH218" s="30" t="s">
        <v>10796</v>
      </c>
      <c r="AI218" s="91" t="s">
        <v>12465</v>
      </c>
      <c r="AJ218" s="30" t="s">
        <v>10798</v>
      </c>
      <c r="AK218" s="55" t="s">
        <v>10799</v>
      </c>
      <c r="AL218" s="30" t="s">
        <v>10800</v>
      </c>
      <c r="AM218" s="35" t="s">
        <v>12481</v>
      </c>
      <c r="AN218" s="52" t="s">
        <v>12482</v>
      </c>
      <c r="AO218" s="52" t="s">
        <v>10823</v>
      </c>
      <c r="AP218" s="52" t="s">
        <v>11585</v>
      </c>
      <c r="AQ218" s="30" t="s">
        <v>10812</v>
      </c>
      <c r="AR218" s="79" t="s">
        <v>10830</v>
      </c>
      <c r="AS218" s="36" t="s">
        <v>11896</v>
      </c>
    </row>
    <row r="219" customFormat="false" ht="13.8" hidden="false" customHeight="false" outlineLevel="0" collapsed="false">
      <c r="A219" s="93" t="s">
        <v>11856</v>
      </c>
      <c r="B219" s="91" t="s">
        <v>11857</v>
      </c>
      <c r="C219" s="51" t="n">
        <v>45658</v>
      </c>
      <c r="D219" s="28"/>
      <c r="E219" s="29" t="b">
        <f aca="false">FALSE()</f>
        <v>0</v>
      </c>
      <c r="F219" s="29" t="b">
        <f aca="false">FALSE()</f>
        <v>0</v>
      </c>
      <c r="G219" s="29" t="b">
        <f aca="false">TRUE()</f>
        <v>1</v>
      </c>
      <c r="H219" s="29" t="b">
        <f aca="false">FALSE()</f>
        <v>0</v>
      </c>
      <c r="I219" s="29" t="b">
        <f aca="false">FALSE()</f>
        <v>0</v>
      </c>
      <c r="J219" s="29" t="b">
        <f aca="false">FALSE()</f>
        <v>0</v>
      </c>
      <c r="K219" s="29" t="b">
        <f aca="false">FALSE()</f>
        <v>0</v>
      </c>
      <c r="L219" s="29" t="b">
        <f aca="false">FALSE()</f>
        <v>0</v>
      </c>
      <c r="M219" s="29" t="b">
        <f aca="false">FALSE()</f>
        <v>0</v>
      </c>
      <c r="N219" s="91" t="s">
        <v>12483</v>
      </c>
      <c r="O219" s="91" t="s">
        <v>12483</v>
      </c>
      <c r="P219" s="31" t="n">
        <v>7790001232</v>
      </c>
      <c r="Q219" s="74" t="n">
        <v>0</v>
      </c>
      <c r="R219" s="74"/>
      <c r="S219" s="74"/>
      <c r="T219" s="91" t="s">
        <v>12484</v>
      </c>
      <c r="U219" s="91"/>
      <c r="V219" s="91" t="s">
        <v>12485</v>
      </c>
      <c r="W219" s="92" t="s">
        <v>12486</v>
      </c>
      <c r="X219" s="30" t="s">
        <v>10823</v>
      </c>
      <c r="Y219" s="91" t="s">
        <v>12093</v>
      </c>
      <c r="Z219" s="91"/>
      <c r="AA219" s="30" t="s">
        <v>10826</v>
      </c>
      <c r="AB219" s="91" t="s">
        <v>10793</v>
      </c>
      <c r="AC219" s="30" t="s">
        <v>10794</v>
      </c>
      <c r="AD219" s="91"/>
      <c r="AE219" s="91"/>
      <c r="AF219" s="30" t="s">
        <v>10794</v>
      </c>
      <c r="AG219" s="91" t="s">
        <v>3831</v>
      </c>
      <c r="AH219" s="30" t="s">
        <v>10828</v>
      </c>
      <c r="AI219" s="91" t="s">
        <v>11240</v>
      </c>
      <c r="AJ219" s="30" t="s">
        <v>10798</v>
      </c>
      <c r="AK219" s="55" t="s">
        <v>10799</v>
      </c>
      <c r="AL219" s="30" t="s">
        <v>10800</v>
      </c>
      <c r="AM219" s="47"/>
      <c r="AN219" s="52" t="s">
        <v>12208</v>
      </c>
      <c r="AO219" s="52" t="s">
        <v>10823</v>
      </c>
      <c r="AP219" s="52" t="s">
        <v>11585</v>
      </c>
      <c r="AQ219" s="30" t="s">
        <v>10812</v>
      </c>
      <c r="AR219" s="79" t="s">
        <v>10817</v>
      </c>
      <c r="AS219" s="36" t="s">
        <v>11896</v>
      </c>
    </row>
    <row r="220" customFormat="false" ht="13.8" hidden="false" customHeight="false" outlineLevel="0" collapsed="false">
      <c r="A220" s="93" t="s">
        <v>11856</v>
      </c>
      <c r="B220" s="91" t="s">
        <v>11857</v>
      </c>
      <c r="C220" s="51" t="n">
        <v>45658</v>
      </c>
      <c r="D220" s="28"/>
      <c r="E220" s="29" t="b">
        <f aca="false">FALSE()</f>
        <v>0</v>
      </c>
      <c r="F220" s="29" t="b">
        <f aca="false">TRUE()</f>
        <v>1</v>
      </c>
      <c r="G220" s="29" t="b">
        <f aca="false">TRUE()</f>
        <v>1</v>
      </c>
      <c r="H220" s="29" t="b">
        <f aca="false">TRUE()</f>
        <v>1</v>
      </c>
      <c r="I220" s="29" t="b">
        <f aca="false">FALSE()</f>
        <v>0</v>
      </c>
      <c r="J220" s="29" t="b">
        <f aca="false">FALSE()</f>
        <v>0</v>
      </c>
      <c r="K220" s="29" t="b">
        <f aca="false">FALSE()</f>
        <v>0</v>
      </c>
      <c r="L220" s="29" t="b">
        <f aca="false">FALSE()</f>
        <v>0</v>
      </c>
      <c r="M220" s="29" t="b">
        <f aca="false">FALSE()</f>
        <v>0</v>
      </c>
      <c r="N220" s="91" t="s">
        <v>12487</v>
      </c>
      <c r="O220" s="91" t="s">
        <v>12487</v>
      </c>
      <c r="P220" s="31" t="n">
        <v>6761148185</v>
      </c>
      <c r="Q220" s="74"/>
      <c r="R220" s="74"/>
      <c r="S220" s="74"/>
      <c r="T220" s="91" t="s">
        <v>12488</v>
      </c>
      <c r="U220" s="91"/>
      <c r="V220" s="91" t="s">
        <v>12489</v>
      </c>
      <c r="W220" s="92" t="s">
        <v>12490</v>
      </c>
      <c r="X220" s="30" t="s">
        <v>10823</v>
      </c>
      <c r="Y220" s="91" t="s">
        <v>12093</v>
      </c>
      <c r="Z220" s="91"/>
      <c r="AA220" s="30" t="s">
        <v>10826</v>
      </c>
      <c r="AB220" s="91" t="s">
        <v>10793</v>
      </c>
      <c r="AC220" s="30" t="s">
        <v>10794</v>
      </c>
      <c r="AD220" s="91"/>
      <c r="AE220" s="91"/>
      <c r="AF220" s="30" t="s">
        <v>10794</v>
      </c>
      <c r="AG220" s="91" t="s">
        <v>3831</v>
      </c>
      <c r="AH220" s="30" t="s">
        <v>10828</v>
      </c>
      <c r="AI220" s="91" t="s">
        <v>11240</v>
      </c>
      <c r="AJ220" s="30" t="s">
        <v>10798</v>
      </c>
      <c r="AK220" s="55" t="s">
        <v>12491</v>
      </c>
      <c r="AL220" s="30" t="s">
        <v>10800</v>
      </c>
      <c r="AM220" s="47"/>
      <c r="AN220" s="52" t="s">
        <v>12208</v>
      </c>
      <c r="AO220" s="52" t="s">
        <v>10823</v>
      </c>
      <c r="AP220" s="52" t="s">
        <v>11585</v>
      </c>
      <c r="AQ220" s="30" t="s">
        <v>10812</v>
      </c>
      <c r="AR220" s="79" t="s">
        <v>10830</v>
      </c>
      <c r="AS220" s="36" t="s">
        <v>11896</v>
      </c>
    </row>
    <row r="221" customFormat="false" ht="13.8" hidden="false" customHeight="false" outlineLevel="0" collapsed="false">
      <c r="A221" s="93" t="s">
        <v>11856</v>
      </c>
      <c r="B221" s="91" t="s">
        <v>11857</v>
      </c>
      <c r="C221" s="51" t="n">
        <v>45658</v>
      </c>
      <c r="D221" s="28"/>
      <c r="E221" s="29" t="b">
        <f aca="false">FALSE()</f>
        <v>0</v>
      </c>
      <c r="F221" s="29" t="b">
        <f aca="false">FALSE()</f>
        <v>0</v>
      </c>
      <c r="G221" s="29" t="b">
        <f aca="false">TRUE()</f>
        <v>1</v>
      </c>
      <c r="H221" s="29" t="b">
        <f aca="false">FALSE()</f>
        <v>0</v>
      </c>
      <c r="I221" s="29" t="b">
        <f aca="false">FALSE()</f>
        <v>0</v>
      </c>
      <c r="J221" s="29" t="b">
        <f aca="false">FALSE()</f>
        <v>0</v>
      </c>
      <c r="K221" s="29" t="b">
        <f aca="false">FALSE()</f>
        <v>0</v>
      </c>
      <c r="L221" s="29" t="b">
        <f aca="false">FALSE()</f>
        <v>0</v>
      </c>
      <c r="M221" s="29" t="b">
        <f aca="false">FALSE()</f>
        <v>0</v>
      </c>
      <c r="N221" s="91" t="s">
        <v>12492</v>
      </c>
      <c r="O221" s="91" t="s">
        <v>12493</v>
      </c>
      <c r="P221" s="31" t="n">
        <v>9471930200</v>
      </c>
      <c r="Q221" s="74"/>
      <c r="R221" s="74"/>
      <c r="S221" s="74"/>
      <c r="T221" s="91" t="s">
        <v>12494</v>
      </c>
      <c r="U221" s="91"/>
      <c r="V221" s="91" t="s">
        <v>12495</v>
      </c>
      <c r="W221" s="92" t="s">
        <v>12496</v>
      </c>
      <c r="X221" s="30" t="s">
        <v>10823</v>
      </c>
      <c r="Y221" s="91" t="s">
        <v>12093</v>
      </c>
      <c r="Z221" s="91"/>
      <c r="AA221" s="30" t="s">
        <v>10826</v>
      </c>
      <c r="AB221" s="91" t="s">
        <v>10793</v>
      </c>
      <c r="AC221" s="30" t="s">
        <v>10812</v>
      </c>
      <c r="AD221" s="91" t="s">
        <v>12497</v>
      </c>
      <c r="AE221" s="91"/>
      <c r="AF221" s="30" t="s">
        <v>10794</v>
      </c>
      <c r="AG221" s="91" t="s">
        <v>3831</v>
      </c>
      <c r="AH221" s="30" t="s">
        <v>10828</v>
      </c>
      <c r="AI221" s="91" t="s">
        <v>11905</v>
      </c>
      <c r="AJ221" s="30" t="s">
        <v>10798</v>
      </c>
      <c r="AK221" s="55" t="s">
        <v>12498</v>
      </c>
      <c r="AL221" s="30" t="s">
        <v>10800</v>
      </c>
      <c r="AM221" s="47"/>
      <c r="AN221" s="52" t="s">
        <v>12208</v>
      </c>
      <c r="AO221" s="52" t="s">
        <v>10823</v>
      </c>
      <c r="AP221" s="52" t="s">
        <v>11585</v>
      </c>
      <c r="AQ221" s="30" t="s">
        <v>10812</v>
      </c>
      <c r="AR221" s="79" t="s">
        <v>10830</v>
      </c>
      <c r="AS221" s="36" t="s">
        <v>11896</v>
      </c>
    </row>
    <row r="222" customFormat="false" ht="13.8" hidden="false" customHeight="false" outlineLevel="0" collapsed="false">
      <c r="A222" s="93" t="s">
        <v>11856</v>
      </c>
      <c r="B222" s="91" t="s">
        <v>11857</v>
      </c>
      <c r="C222" s="51" t="n">
        <v>45658</v>
      </c>
      <c r="D222" s="28"/>
      <c r="E222" s="29" t="b">
        <f aca="false">FALSE()</f>
        <v>0</v>
      </c>
      <c r="F222" s="29" t="b">
        <f aca="false">TRUE()</f>
        <v>1</v>
      </c>
      <c r="G222" s="29" t="b">
        <f aca="false">TRUE()</f>
        <v>1</v>
      </c>
      <c r="H222" s="29" t="b">
        <f aca="false">TRUE()</f>
        <v>1</v>
      </c>
      <c r="I222" s="29" t="b">
        <f aca="false">FALSE()</f>
        <v>0</v>
      </c>
      <c r="J222" s="29" t="b">
        <f aca="false">FALSE()</f>
        <v>0</v>
      </c>
      <c r="K222" s="29" t="b">
        <f aca="false">FALSE()</f>
        <v>0</v>
      </c>
      <c r="L222" s="29" t="b">
        <f aca="false">FALSE()</f>
        <v>0</v>
      </c>
      <c r="M222" s="29" t="b">
        <f aca="false">FALSE()</f>
        <v>0</v>
      </c>
      <c r="N222" s="91" t="s">
        <v>12499</v>
      </c>
      <c r="O222" s="91" t="s">
        <v>12493</v>
      </c>
      <c r="P222" s="31" t="n">
        <v>9471930200</v>
      </c>
      <c r="Q222" s="74"/>
      <c r="R222" s="74"/>
      <c r="S222" s="74"/>
      <c r="T222" s="91" t="s">
        <v>12494</v>
      </c>
      <c r="U222" s="91"/>
      <c r="V222" s="91" t="s">
        <v>12495</v>
      </c>
      <c r="W222" s="92" t="s">
        <v>12496</v>
      </c>
      <c r="X222" s="30" t="s">
        <v>10823</v>
      </c>
      <c r="Y222" s="91" t="s">
        <v>12093</v>
      </c>
      <c r="Z222" s="91"/>
      <c r="AA222" s="30" t="s">
        <v>10826</v>
      </c>
      <c r="AB222" s="91" t="s">
        <v>10793</v>
      </c>
      <c r="AC222" s="30" t="s">
        <v>10812</v>
      </c>
      <c r="AD222" s="91" t="s">
        <v>12497</v>
      </c>
      <c r="AE222" s="91"/>
      <c r="AF222" s="30" t="s">
        <v>10794</v>
      </c>
      <c r="AG222" s="91" t="s">
        <v>3831</v>
      </c>
      <c r="AH222" s="30" t="s">
        <v>10828</v>
      </c>
      <c r="AI222" s="91" t="s">
        <v>11905</v>
      </c>
      <c r="AJ222" s="30" t="s">
        <v>10798</v>
      </c>
      <c r="AK222" s="55" t="s">
        <v>12498</v>
      </c>
      <c r="AL222" s="30" t="s">
        <v>10800</v>
      </c>
      <c r="AM222" s="47"/>
      <c r="AN222" s="52" t="s">
        <v>12208</v>
      </c>
      <c r="AO222" s="52" t="s">
        <v>10823</v>
      </c>
      <c r="AP222" s="52" t="s">
        <v>11585</v>
      </c>
      <c r="AQ222" s="30" t="s">
        <v>10794</v>
      </c>
      <c r="AR222" s="79" t="s">
        <v>12500</v>
      </c>
      <c r="AS222" s="36" t="s">
        <v>12500</v>
      </c>
    </row>
    <row r="223" customFormat="false" ht="13.8" hidden="false" customHeight="false" outlineLevel="0" collapsed="false">
      <c r="A223" s="93" t="s">
        <v>11856</v>
      </c>
      <c r="B223" s="91" t="s">
        <v>11857</v>
      </c>
      <c r="C223" s="51" t="n">
        <v>45658</v>
      </c>
      <c r="D223" s="28"/>
      <c r="E223" s="29" t="b">
        <f aca="false">FALSE()</f>
        <v>0</v>
      </c>
      <c r="F223" s="29" t="b">
        <f aca="false">FALSE()</f>
        <v>0</v>
      </c>
      <c r="G223" s="29" t="b">
        <f aca="false">TRUE()</f>
        <v>1</v>
      </c>
      <c r="H223" s="29" t="b">
        <f aca="false">FALSE()</f>
        <v>0</v>
      </c>
      <c r="I223" s="29" t="b">
        <f aca="false">FALSE()</f>
        <v>0</v>
      </c>
      <c r="J223" s="29" t="b">
        <f aca="false">FALSE()</f>
        <v>0</v>
      </c>
      <c r="K223" s="29" t="b">
        <f aca="false">FALSE()</f>
        <v>0</v>
      </c>
      <c r="L223" s="29" t="b">
        <f aca="false">FALSE()</f>
        <v>0</v>
      </c>
      <c r="M223" s="29" t="b">
        <f aca="false">FALSE()</f>
        <v>0</v>
      </c>
      <c r="N223" s="91" t="s">
        <v>12501</v>
      </c>
      <c r="O223" s="91" t="s">
        <v>12502</v>
      </c>
      <c r="P223" s="31" t="n">
        <v>5492449285</v>
      </c>
      <c r="Q223" s="74" t="n">
        <v>0</v>
      </c>
      <c r="R223" s="74"/>
      <c r="S223" s="74"/>
      <c r="T223" s="91" t="s">
        <v>12503</v>
      </c>
      <c r="U223" s="91" t="s">
        <v>12504</v>
      </c>
      <c r="V223" s="91" t="s">
        <v>12505</v>
      </c>
      <c r="W223" s="92" t="s">
        <v>12506</v>
      </c>
      <c r="X223" s="30" t="s">
        <v>10823</v>
      </c>
      <c r="Y223" s="91" t="s">
        <v>12093</v>
      </c>
      <c r="Z223" s="91"/>
      <c r="AA223" s="30" t="s">
        <v>10826</v>
      </c>
      <c r="AB223" s="91" t="s">
        <v>10793</v>
      </c>
      <c r="AC223" s="30" t="s">
        <v>10794</v>
      </c>
      <c r="AD223" s="91"/>
      <c r="AE223" s="91"/>
      <c r="AF223" s="30" t="s">
        <v>10794</v>
      </c>
      <c r="AG223" s="91" t="s">
        <v>3831</v>
      </c>
      <c r="AH223" s="30" t="s">
        <v>10828</v>
      </c>
      <c r="AI223" s="91" t="s">
        <v>12472</v>
      </c>
      <c r="AJ223" s="30" t="s">
        <v>10798</v>
      </c>
      <c r="AK223" s="55" t="s">
        <v>10817</v>
      </c>
      <c r="AL223" s="30" t="s">
        <v>10912</v>
      </c>
      <c r="AM223" s="47"/>
      <c r="AN223" s="52" t="s">
        <v>12208</v>
      </c>
      <c r="AO223" s="52" t="s">
        <v>10823</v>
      </c>
      <c r="AP223" s="52" t="s">
        <v>11585</v>
      </c>
      <c r="AQ223" s="30" t="s">
        <v>10794</v>
      </c>
      <c r="AR223" s="79" t="s">
        <v>12500</v>
      </c>
      <c r="AS223" s="36" t="s">
        <v>12500</v>
      </c>
    </row>
    <row r="224" customFormat="false" ht="13.8" hidden="false" customHeight="false" outlineLevel="0" collapsed="false">
      <c r="A224" s="110" t="s">
        <v>11856</v>
      </c>
      <c r="B224" s="43" t="s">
        <v>11857</v>
      </c>
      <c r="C224" s="57" t="n">
        <v>45658</v>
      </c>
      <c r="D224" s="41"/>
      <c r="E224" s="42" t="b">
        <f aca="false">FALSE()</f>
        <v>0</v>
      </c>
      <c r="F224" s="42" t="b">
        <f aca="false">TRUE()</f>
        <v>1</v>
      </c>
      <c r="G224" s="42" t="b">
        <f aca="false">TRUE()</f>
        <v>1</v>
      </c>
      <c r="H224" s="42" t="b">
        <f aca="false">FALSE()</f>
        <v>0</v>
      </c>
      <c r="I224" s="42" t="b">
        <f aca="false">FALSE()</f>
        <v>0</v>
      </c>
      <c r="J224" s="42" t="b">
        <f aca="false">FALSE()</f>
        <v>0</v>
      </c>
      <c r="K224" s="42" t="b">
        <f aca="false">FALSE()</f>
        <v>0</v>
      </c>
      <c r="L224" s="42" t="b">
        <f aca="false">FALSE()</f>
        <v>0</v>
      </c>
      <c r="M224" s="42" t="b">
        <f aca="false">FALSE()</f>
        <v>0</v>
      </c>
      <c r="N224" s="43" t="s">
        <v>12507</v>
      </c>
      <c r="O224" s="43" t="s">
        <v>12507</v>
      </c>
      <c r="P224" s="44" t="n">
        <v>7941757992</v>
      </c>
      <c r="Q224" s="43" t="n">
        <v>0</v>
      </c>
      <c r="R224" s="43"/>
      <c r="S224" s="43"/>
      <c r="T224" s="43" t="s">
        <v>12508</v>
      </c>
      <c r="U224" s="43"/>
      <c r="V224" s="43" t="s">
        <v>12509</v>
      </c>
      <c r="W224" s="66" t="s">
        <v>12510</v>
      </c>
      <c r="X224" s="43" t="s">
        <v>10823</v>
      </c>
      <c r="Y224" s="43" t="s">
        <v>12093</v>
      </c>
      <c r="Z224" s="43"/>
      <c r="AA224" s="43" t="s">
        <v>10826</v>
      </c>
      <c r="AB224" s="43" t="s">
        <v>10793</v>
      </c>
      <c r="AC224" s="43" t="s">
        <v>10812</v>
      </c>
      <c r="AD224" s="43" t="s">
        <v>12511</v>
      </c>
      <c r="AE224" s="43"/>
      <c r="AF224" s="43" t="s">
        <v>10794</v>
      </c>
      <c r="AG224" s="43" t="s">
        <v>3831</v>
      </c>
      <c r="AH224" s="43" t="s">
        <v>10796</v>
      </c>
      <c r="AI224" s="43" t="s">
        <v>12512</v>
      </c>
      <c r="AJ224" s="43" t="s">
        <v>10798</v>
      </c>
      <c r="AK224" s="43" t="s">
        <v>12513</v>
      </c>
      <c r="AL224" s="43" t="s">
        <v>10800</v>
      </c>
      <c r="AM224" s="47"/>
      <c r="AN224" s="43" t="s">
        <v>12208</v>
      </c>
      <c r="AO224" s="43" t="s">
        <v>10823</v>
      </c>
      <c r="AP224" s="43" t="s">
        <v>11585</v>
      </c>
      <c r="AQ224" s="43" t="s">
        <v>10812</v>
      </c>
      <c r="AR224" s="43" t="s">
        <v>10817</v>
      </c>
      <c r="AS224" s="39" t="s">
        <v>11896</v>
      </c>
    </row>
    <row r="225" customFormat="false" ht="13.8" hidden="false" customHeight="false" outlineLevel="0" collapsed="false">
      <c r="A225" s="93" t="s">
        <v>11856</v>
      </c>
      <c r="B225" s="91" t="s">
        <v>11857</v>
      </c>
      <c r="C225" s="51" t="n">
        <v>45658</v>
      </c>
      <c r="D225" s="49" t="n">
        <v>45709</v>
      </c>
      <c r="E225" s="29" t="b">
        <f aca="false">TRUE()</f>
        <v>1</v>
      </c>
      <c r="F225" s="29" t="b">
        <f aca="false">TRUE()</f>
        <v>1</v>
      </c>
      <c r="G225" s="29" t="b">
        <f aca="false">TRUE()</f>
        <v>1</v>
      </c>
      <c r="H225" s="29" t="b">
        <f aca="false">TRUE()</f>
        <v>1</v>
      </c>
      <c r="I225" s="29" t="b">
        <f aca="false">TRUE()</f>
        <v>1</v>
      </c>
      <c r="J225" s="29" t="b">
        <f aca="false">TRUE()</f>
        <v>1</v>
      </c>
      <c r="K225" s="29" t="b">
        <f aca="false">FALSE()</f>
        <v>0</v>
      </c>
      <c r="L225" s="29" t="b">
        <f aca="false">FALSE()</f>
        <v>0</v>
      </c>
      <c r="M225" s="29" t="b">
        <f aca="false">FALSE()</f>
        <v>0</v>
      </c>
      <c r="N225" s="91" t="s">
        <v>12514</v>
      </c>
      <c r="O225" s="91" t="s">
        <v>12514</v>
      </c>
      <c r="P225" s="31" t="n">
        <v>9451803042</v>
      </c>
      <c r="Q225" s="74"/>
      <c r="R225" s="74"/>
      <c r="S225" s="74"/>
      <c r="T225" s="91" t="s">
        <v>12515</v>
      </c>
      <c r="U225" s="91" t="s">
        <v>9954</v>
      </c>
      <c r="V225" s="91" t="s">
        <v>12516</v>
      </c>
      <c r="W225" s="92" t="s">
        <v>12517</v>
      </c>
      <c r="X225" s="30" t="s">
        <v>10823</v>
      </c>
      <c r="Y225" s="91" t="s">
        <v>12093</v>
      </c>
      <c r="Z225" s="91"/>
      <c r="AA225" s="30" t="s">
        <v>10826</v>
      </c>
      <c r="AB225" s="91" t="s">
        <v>10793</v>
      </c>
      <c r="AC225" s="30" t="s">
        <v>10794</v>
      </c>
      <c r="AD225" s="91"/>
      <c r="AE225" s="91"/>
      <c r="AF225" s="30" t="s">
        <v>10794</v>
      </c>
      <c r="AG225" s="91" t="s">
        <v>3831</v>
      </c>
      <c r="AH225" s="30" t="s">
        <v>10796</v>
      </c>
      <c r="AI225" s="55" t="s">
        <v>10836</v>
      </c>
      <c r="AJ225" s="36" t="s">
        <v>10798</v>
      </c>
      <c r="AK225" s="34" t="s">
        <v>10830</v>
      </c>
      <c r="AL225" s="30" t="s">
        <v>10800</v>
      </c>
      <c r="AM225" s="47" t="s">
        <v>12518</v>
      </c>
      <c r="AN225" s="52" t="s">
        <v>12208</v>
      </c>
      <c r="AO225" s="52" t="s">
        <v>10823</v>
      </c>
      <c r="AP225" s="52" t="s">
        <v>11585</v>
      </c>
      <c r="AQ225" s="30" t="s">
        <v>10812</v>
      </c>
      <c r="AR225" s="79" t="s">
        <v>10830</v>
      </c>
      <c r="AS225" s="36" t="s">
        <v>11896</v>
      </c>
    </row>
    <row r="226" customFormat="false" ht="13.8" hidden="false" customHeight="false" outlineLevel="0" collapsed="false">
      <c r="A226" s="93" t="s">
        <v>11856</v>
      </c>
      <c r="B226" s="91" t="s">
        <v>11857</v>
      </c>
      <c r="C226" s="51" t="n">
        <v>45658</v>
      </c>
      <c r="D226" s="49" t="n">
        <v>45730</v>
      </c>
      <c r="E226" s="29" t="b">
        <f aca="false">TRUE()</f>
        <v>1</v>
      </c>
      <c r="F226" s="29" t="b">
        <f aca="false">TRUE()</f>
        <v>1</v>
      </c>
      <c r="G226" s="29" t="b">
        <f aca="false">TRUE()</f>
        <v>1</v>
      </c>
      <c r="H226" s="29" t="b">
        <f aca="false">TRUE()</f>
        <v>1</v>
      </c>
      <c r="I226" s="29" t="b">
        <f aca="false">TRUE()</f>
        <v>1</v>
      </c>
      <c r="J226" s="29" t="b">
        <f aca="false">TRUE()</f>
        <v>1</v>
      </c>
      <c r="K226" s="29" t="b">
        <f aca="false">TRUE()</f>
        <v>1</v>
      </c>
      <c r="L226" s="29" t="b">
        <f aca="false">TRUE()</f>
        <v>1</v>
      </c>
      <c r="M226" s="29" t="b">
        <f aca="false">FALSE()</f>
        <v>0</v>
      </c>
      <c r="N226" s="91" t="s">
        <v>9011</v>
      </c>
      <c r="O226" s="91" t="s">
        <v>9011</v>
      </c>
      <c r="P226" s="31" t="n">
        <v>5372433637</v>
      </c>
      <c r="Q226" s="74"/>
      <c r="R226" s="74"/>
      <c r="S226" s="74"/>
      <c r="T226" s="91" t="s">
        <v>12519</v>
      </c>
      <c r="U226" s="91"/>
      <c r="V226" s="91" t="s">
        <v>9012</v>
      </c>
      <c r="W226" s="92" t="s">
        <v>12520</v>
      </c>
      <c r="X226" s="30" t="s">
        <v>10823</v>
      </c>
      <c r="Y226" s="91" t="s">
        <v>12093</v>
      </c>
      <c r="Z226" s="91"/>
      <c r="AA226" s="30" t="s">
        <v>10826</v>
      </c>
      <c r="AB226" s="91" t="s">
        <v>10793</v>
      </c>
      <c r="AC226" s="30" t="s">
        <v>10794</v>
      </c>
      <c r="AD226" s="91"/>
      <c r="AE226" s="91"/>
      <c r="AF226" s="30" t="s">
        <v>10794</v>
      </c>
      <c r="AG226" s="91" t="s">
        <v>3831</v>
      </c>
      <c r="AH226" s="30" t="s">
        <v>10828</v>
      </c>
      <c r="AI226" s="55" t="s">
        <v>12521</v>
      </c>
      <c r="AJ226" s="30" t="s">
        <v>10798</v>
      </c>
      <c r="AK226" s="55" t="s">
        <v>10830</v>
      </c>
      <c r="AL226" s="30" t="s">
        <v>10800</v>
      </c>
      <c r="AM226" s="35" t="s">
        <v>12522</v>
      </c>
      <c r="AN226" s="52" t="s">
        <v>12208</v>
      </c>
      <c r="AO226" s="52" t="s">
        <v>10823</v>
      </c>
      <c r="AP226" s="52" t="s">
        <v>11585</v>
      </c>
      <c r="AQ226" s="30" t="s">
        <v>10812</v>
      </c>
      <c r="AR226" s="79" t="s">
        <v>10830</v>
      </c>
      <c r="AS226" s="36" t="s">
        <v>11896</v>
      </c>
    </row>
    <row r="227" customFormat="false" ht="13.8" hidden="false" customHeight="false" outlineLevel="0" collapsed="false">
      <c r="A227" s="93" t="s">
        <v>11856</v>
      </c>
      <c r="B227" s="91" t="s">
        <v>11857</v>
      </c>
      <c r="C227" s="51" t="n">
        <v>45658</v>
      </c>
      <c r="D227" s="28"/>
      <c r="E227" s="29" t="b">
        <f aca="false">FALSE()</f>
        <v>0</v>
      </c>
      <c r="F227" s="29" t="b">
        <f aca="false">FALSE()</f>
        <v>0</v>
      </c>
      <c r="G227" s="29" t="b">
        <f aca="false">TRUE()</f>
        <v>1</v>
      </c>
      <c r="H227" s="29" t="b">
        <f aca="false">FALSE()</f>
        <v>0</v>
      </c>
      <c r="I227" s="29" t="b">
        <f aca="false">FALSE()</f>
        <v>0</v>
      </c>
      <c r="J227" s="29" t="b">
        <f aca="false">FALSE()</f>
        <v>0</v>
      </c>
      <c r="K227" s="29" t="b">
        <f aca="false">FALSE()</f>
        <v>0</v>
      </c>
      <c r="L227" s="29" t="b">
        <f aca="false">FALSE()</f>
        <v>0</v>
      </c>
      <c r="M227" s="29" t="b">
        <f aca="false">FALSE()</f>
        <v>0</v>
      </c>
      <c r="N227" s="91" t="s">
        <v>12523</v>
      </c>
      <c r="O227" s="91" t="s">
        <v>12523</v>
      </c>
      <c r="P227" s="31" t="n">
        <v>7792308495</v>
      </c>
      <c r="Q227" s="74"/>
      <c r="R227" s="74"/>
      <c r="S227" s="74"/>
      <c r="T227" s="91" t="s">
        <v>12524</v>
      </c>
      <c r="U227" s="91"/>
      <c r="V227" s="91" t="s">
        <v>12525</v>
      </c>
      <c r="W227" s="92" t="s">
        <v>7039</v>
      </c>
      <c r="X227" s="30" t="s">
        <v>10823</v>
      </c>
      <c r="Y227" s="91" t="s">
        <v>12093</v>
      </c>
      <c r="Z227" s="91"/>
      <c r="AA227" s="30" t="s">
        <v>10826</v>
      </c>
      <c r="AB227" s="91" t="s">
        <v>10793</v>
      </c>
      <c r="AC227" s="30" t="s">
        <v>10812</v>
      </c>
      <c r="AD227" s="91" t="s">
        <v>12526</v>
      </c>
      <c r="AE227" s="91"/>
      <c r="AF227" s="30" t="s">
        <v>10794</v>
      </c>
      <c r="AG227" s="91" t="s">
        <v>3831</v>
      </c>
      <c r="AH227" s="30" t="s">
        <v>10796</v>
      </c>
      <c r="AI227" s="91" t="s">
        <v>12527</v>
      </c>
      <c r="AJ227" s="30" t="s">
        <v>10798</v>
      </c>
      <c r="AK227" s="55" t="s">
        <v>12527</v>
      </c>
      <c r="AL227" s="30" t="s">
        <v>10800</v>
      </c>
      <c r="AM227" s="47"/>
      <c r="AN227" s="52" t="s">
        <v>12208</v>
      </c>
      <c r="AO227" s="52" t="s">
        <v>10823</v>
      </c>
      <c r="AP227" s="52" t="s">
        <v>11585</v>
      </c>
      <c r="AQ227" s="30" t="s">
        <v>10812</v>
      </c>
      <c r="AR227" s="79" t="s">
        <v>10830</v>
      </c>
      <c r="AS227" s="36" t="s">
        <v>11896</v>
      </c>
    </row>
    <row r="228" customFormat="false" ht="13.8" hidden="false" customHeight="false" outlineLevel="0" collapsed="false">
      <c r="A228" s="93" t="s">
        <v>11856</v>
      </c>
      <c r="B228" s="91" t="s">
        <v>11857</v>
      </c>
      <c r="C228" s="51" t="n">
        <v>45692</v>
      </c>
      <c r="D228" s="49" t="n">
        <v>45702</v>
      </c>
      <c r="E228" s="29" t="b">
        <f aca="false">TRUE()</f>
        <v>1</v>
      </c>
      <c r="F228" s="29" t="b">
        <f aca="false">TRUE()</f>
        <v>1</v>
      </c>
      <c r="G228" s="29" t="b">
        <f aca="false">TRUE()</f>
        <v>1</v>
      </c>
      <c r="H228" s="29" t="b">
        <f aca="false">FALSE()</f>
        <v>0</v>
      </c>
      <c r="I228" s="29" t="b">
        <f aca="false">FALSE()</f>
        <v>0</v>
      </c>
      <c r="J228" s="29" t="b">
        <f aca="false">FALSE()</f>
        <v>0</v>
      </c>
      <c r="K228" s="29" t="b">
        <f aca="false">FALSE()</f>
        <v>0</v>
      </c>
      <c r="L228" s="29" t="b">
        <f aca="false">FALSE()</f>
        <v>0</v>
      </c>
      <c r="M228" s="29" t="b">
        <f aca="false">TRUE()</f>
        <v>1</v>
      </c>
      <c r="N228" s="91" t="s">
        <v>12528</v>
      </c>
      <c r="O228" s="91" t="s">
        <v>12528</v>
      </c>
      <c r="P228" s="31" t="n">
        <v>7722126553</v>
      </c>
      <c r="Q228" s="134" t="n">
        <v>0</v>
      </c>
      <c r="R228" s="134"/>
      <c r="S228" s="134"/>
      <c r="T228" s="135" t="s">
        <v>12529</v>
      </c>
      <c r="U228" s="91"/>
      <c r="V228" s="91" t="s">
        <v>10141</v>
      </c>
      <c r="W228" s="127" t="s">
        <v>10146</v>
      </c>
      <c r="X228" s="30" t="s">
        <v>10823</v>
      </c>
      <c r="Y228" s="91" t="s">
        <v>12530</v>
      </c>
      <c r="Z228" s="91"/>
      <c r="AA228" s="30" t="s">
        <v>10826</v>
      </c>
      <c r="AB228" s="91" t="s">
        <v>10793</v>
      </c>
      <c r="AC228" s="30" t="s">
        <v>10794</v>
      </c>
      <c r="AD228" s="91"/>
      <c r="AE228" s="91"/>
      <c r="AF228" s="30" t="s">
        <v>10794</v>
      </c>
      <c r="AG228" s="91" t="s">
        <v>3831</v>
      </c>
      <c r="AH228" s="30" t="s">
        <v>10796</v>
      </c>
      <c r="AI228" s="55" t="s">
        <v>10836</v>
      </c>
      <c r="AJ228" s="52" t="s">
        <v>10798</v>
      </c>
      <c r="AK228" s="55" t="s">
        <v>10830</v>
      </c>
      <c r="AL228" s="30" t="s">
        <v>10800</v>
      </c>
      <c r="AM228" s="35" t="s">
        <v>12531</v>
      </c>
      <c r="AN228" s="52" t="s">
        <v>12208</v>
      </c>
      <c r="AO228" s="52" t="s">
        <v>10823</v>
      </c>
      <c r="AP228" s="52" t="s">
        <v>11585</v>
      </c>
      <c r="AQ228" s="52" t="s">
        <v>10812</v>
      </c>
      <c r="AR228" s="79" t="s">
        <v>10830</v>
      </c>
      <c r="AS228" s="36" t="s">
        <v>11896</v>
      </c>
    </row>
    <row r="229" customFormat="false" ht="13.8" hidden="false" customHeight="false" outlineLevel="0" collapsed="false">
      <c r="A229" s="93" t="s">
        <v>11856</v>
      </c>
      <c r="B229" s="91" t="s">
        <v>11857</v>
      </c>
      <c r="C229" s="51" t="n">
        <v>45692</v>
      </c>
      <c r="D229" s="28"/>
      <c r="E229" s="29" t="b">
        <f aca="false">FALSE()</f>
        <v>0</v>
      </c>
      <c r="F229" s="29" t="b">
        <f aca="false">FALSE()</f>
        <v>0</v>
      </c>
      <c r="G229" s="29" t="b">
        <f aca="false">FALSE()</f>
        <v>0</v>
      </c>
      <c r="H229" s="29" t="b">
        <f aca="false">FALSE()</f>
        <v>0</v>
      </c>
      <c r="I229" s="29" t="b">
        <f aca="false">FALSE()</f>
        <v>0</v>
      </c>
      <c r="J229" s="29" t="b">
        <f aca="false">FALSE()</f>
        <v>0</v>
      </c>
      <c r="K229" s="29" t="b">
        <f aca="false">FALSE()</f>
        <v>0</v>
      </c>
      <c r="L229" s="29" t="b">
        <f aca="false">FALSE()</f>
        <v>0</v>
      </c>
      <c r="M229" s="29" t="b">
        <f aca="false">FALSE()</f>
        <v>0</v>
      </c>
      <c r="N229" s="91" t="s">
        <v>12532</v>
      </c>
      <c r="O229" s="91" t="s">
        <v>12532</v>
      </c>
      <c r="P229" s="31" t="e">
        <f aca="false">#N/A</f>
        <v>#N/A</v>
      </c>
      <c r="Q229" s="74" t="n">
        <v>0</v>
      </c>
      <c r="R229" s="74"/>
      <c r="S229" s="74"/>
      <c r="T229" s="91" t="s">
        <v>12533</v>
      </c>
      <c r="U229" s="91"/>
      <c r="V229" s="91" t="s">
        <v>12534</v>
      </c>
      <c r="W229" s="127" t="s">
        <v>12535</v>
      </c>
      <c r="X229" s="30" t="s">
        <v>10823</v>
      </c>
      <c r="Y229" s="91" t="s">
        <v>11905</v>
      </c>
      <c r="Z229" s="91"/>
      <c r="AA229" s="30" t="s">
        <v>10826</v>
      </c>
      <c r="AB229" s="91" t="s">
        <v>10793</v>
      </c>
      <c r="AC229" s="30" t="s">
        <v>10794</v>
      </c>
      <c r="AD229" s="91" t="s">
        <v>12536</v>
      </c>
      <c r="AE229" s="91"/>
      <c r="AF229" s="30" t="s">
        <v>10794</v>
      </c>
      <c r="AG229" s="91" t="s">
        <v>3831</v>
      </c>
      <c r="AH229" s="30" t="s">
        <v>10796</v>
      </c>
      <c r="AI229" s="91" t="s">
        <v>12527</v>
      </c>
      <c r="AJ229" s="30" t="s">
        <v>10798</v>
      </c>
      <c r="AK229" s="55" t="s">
        <v>12537</v>
      </c>
      <c r="AL229" s="30" t="s">
        <v>10800</v>
      </c>
      <c r="AM229" s="47"/>
      <c r="AN229" s="52" t="s">
        <v>12208</v>
      </c>
      <c r="AO229" s="52" t="s">
        <v>10823</v>
      </c>
      <c r="AP229" s="52" t="s">
        <v>11585</v>
      </c>
      <c r="AQ229" s="30" t="s">
        <v>10812</v>
      </c>
      <c r="AR229" s="79" t="s">
        <v>10830</v>
      </c>
      <c r="AS229" s="36" t="s">
        <v>11896</v>
      </c>
    </row>
    <row r="230" customFormat="false" ht="13.8" hidden="false" customHeight="false" outlineLevel="0" collapsed="false">
      <c r="A230" s="110" t="s">
        <v>11856</v>
      </c>
      <c r="B230" s="43" t="s">
        <v>11576</v>
      </c>
      <c r="C230" s="129" t="n">
        <v>45689</v>
      </c>
      <c r="D230" s="41"/>
      <c r="E230" s="42" t="b">
        <f aca="false">FALSE()</f>
        <v>0</v>
      </c>
      <c r="F230" s="42" t="b">
        <f aca="false">TRUE()</f>
        <v>1</v>
      </c>
      <c r="G230" s="42" t="b">
        <f aca="false">TRUE()</f>
        <v>1</v>
      </c>
      <c r="H230" s="42" t="b">
        <f aca="false">TRUE()</f>
        <v>1</v>
      </c>
      <c r="I230" s="42" t="b">
        <f aca="false">FALSE()</f>
        <v>0</v>
      </c>
      <c r="J230" s="42" t="b">
        <f aca="false">FALSE()</f>
        <v>0</v>
      </c>
      <c r="K230" s="42" t="b">
        <f aca="false">FALSE()</f>
        <v>0</v>
      </c>
      <c r="L230" s="42" t="b">
        <f aca="false">FALSE()</f>
        <v>0</v>
      </c>
      <c r="M230" s="42" t="b">
        <f aca="false">FALSE()</f>
        <v>0</v>
      </c>
      <c r="N230" s="43" t="s">
        <v>12538</v>
      </c>
      <c r="O230" s="43" t="s">
        <v>12538</v>
      </c>
      <c r="P230" s="44" t="n">
        <v>9181757897</v>
      </c>
      <c r="Q230" s="43"/>
      <c r="R230" s="43"/>
      <c r="S230" s="43"/>
      <c r="T230" s="43" t="s">
        <v>12539</v>
      </c>
      <c r="U230" s="43"/>
      <c r="V230" s="43" t="s">
        <v>7747</v>
      </c>
      <c r="W230" s="66" t="s">
        <v>12540</v>
      </c>
      <c r="X230" s="43" t="s">
        <v>10823</v>
      </c>
      <c r="Y230" s="43" t="s">
        <v>12093</v>
      </c>
      <c r="Z230" s="43"/>
      <c r="AA230" s="43" t="s">
        <v>10826</v>
      </c>
      <c r="AB230" s="43" t="s">
        <v>10793</v>
      </c>
      <c r="AC230" s="43" t="s">
        <v>10794</v>
      </c>
      <c r="AD230" s="43" t="s">
        <v>12214</v>
      </c>
      <c r="AE230" s="43"/>
      <c r="AF230" s="43" t="s">
        <v>10794</v>
      </c>
      <c r="AG230" s="43" t="s">
        <v>3831</v>
      </c>
      <c r="AH230" s="43" t="s">
        <v>10796</v>
      </c>
      <c r="AI230" s="43" t="s">
        <v>12224</v>
      </c>
      <c r="AJ230" s="43" t="s">
        <v>10798</v>
      </c>
      <c r="AK230" s="43" t="s">
        <v>12541</v>
      </c>
      <c r="AL230" s="43" t="s">
        <v>10800</v>
      </c>
      <c r="AM230" s="121" t="s">
        <v>12542</v>
      </c>
      <c r="AN230" s="43" t="s">
        <v>12208</v>
      </c>
      <c r="AO230" s="43" t="s">
        <v>10823</v>
      </c>
      <c r="AP230" s="43" t="s">
        <v>11585</v>
      </c>
      <c r="AQ230" s="43" t="s">
        <v>10812</v>
      </c>
      <c r="AR230" s="43" t="s">
        <v>12543</v>
      </c>
      <c r="AS230" s="39" t="s">
        <v>12261</v>
      </c>
    </row>
    <row r="231" customFormat="false" ht="13.8" hidden="false" customHeight="false" outlineLevel="0" collapsed="false">
      <c r="A231" s="93" t="s">
        <v>11856</v>
      </c>
      <c r="B231" s="91" t="s">
        <v>11576</v>
      </c>
      <c r="C231" s="126" t="n">
        <v>45689</v>
      </c>
      <c r="D231" s="28"/>
      <c r="E231" s="29" t="b">
        <f aca="false">FALSE()</f>
        <v>0</v>
      </c>
      <c r="F231" s="29" t="b">
        <f aca="false">FALSE()</f>
        <v>0</v>
      </c>
      <c r="G231" s="29" t="b">
        <f aca="false">FALSE()</f>
        <v>0</v>
      </c>
      <c r="H231" s="29" t="b">
        <f aca="false">FALSE()</f>
        <v>0</v>
      </c>
      <c r="I231" s="29" t="b">
        <f aca="false">FALSE()</f>
        <v>0</v>
      </c>
      <c r="J231" s="29" t="b">
        <f aca="false">FALSE()</f>
        <v>0</v>
      </c>
      <c r="K231" s="29" t="b">
        <f aca="false">FALSE()</f>
        <v>0</v>
      </c>
      <c r="L231" s="29" t="b">
        <f aca="false">FALSE()</f>
        <v>0</v>
      </c>
      <c r="M231" s="29" t="b">
        <f aca="false">FALSE()</f>
        <v>0</v>
      </c>
      <c r="N231" s="91" t="s">
        <v>12544</v>
      </c>
      <c r="O231" s="91" t="s">
        <v>12544</v>
      </c>
      <c r="P231" s="31" t="n">
        <v>9581728385</v>
      </c>
      <c r="Q231" s="74" t="n">
        <v>0</v>
      </c>
      <c r="R231" s="74"/>
      <c r="S231" s="74"/>
      <c r="T231" s="91" t="s">
        <v>12545</v>
      </c>
      <c r="U231" s="91"/>
      <c r="V231" s="91" t="s">
        <v>12546</v>
      </c>
      <c r="W231" s="92" t="s">
        <v>12547</v>
      </c>
      <c r="X231" s="30" t="s">
        <v>10823</v>
      </c>
      <c r="Y231" s="91" t="s">
        <v>12093</v>
      </c>
      <c r="Z231" s="91"/>
      <c r="AA231" s="30" t="s">
        <v>10826</v>
      </c>
      <c r="AB231" s="91" t="s">
        <v>10793</v>
      </c>
      <c r="AC231" s="30" t="s">
        <v>10812</v>
      </c>
      <c r="AD231" s="91"/>
      <c r="AE231" s="91"/>
      <c r="AF231" s="30" t="s">
        <v>10794</v>
      </c>
      <c r="AG231" s="91" t="s">
        <v>3831</v>
      </c>
      <c r="AH231" s="30" t="s">
        <v>10796</v>
      </c>
      <c r="AI231" s="91" t="s">
        <v>12224</v>
      </c>
      <c r="AJ231" s="30" t="s">
        <v>10798</v>
      </c>
      <c r="AK231" s="55" t="s">
        <v>12548</v>
      </c>
      <c r="AL231" s="30" t="s">
        <v>10800</v>
      </c>
      <c r="AM231" s="47"/>
      <c r="AN231" s="52" t="s">
        <v>12208</v>
      </c>
      <c r="AO231" s="52" t="s">
        <v>10823</v>
      </c>
      <c r="AP231" s="52" t="s">
        <v>11585</v>
      </c>
      <c r="AQ231" s="30" t="s">
        <v>10812</v>
      </c>
      <c r="AR231" s="79" t="s">
        <v>10830</v>
      </c>
      <c r="AS231" s="36" t="s">
        <v>11896</v>
      </c>
    </row>
    <row r="232" customFormat="false" ht="13.8" hidden="false" customHeight="false" outlineLevel="0" collapsed="false">
      <c r="A232" s="93" t="s">
        <v>11856</v>
      </c>
      <c r="B232" s="30" t="s">
        <v>11857</v>
      </c>
      <c r="C232" s="51" t="n">
        <v>45658</v>
      </c>
      <c r="D232" s="28"/>
      <c r="E232" s="29" t="b">
        <f aca="false">FALSE()</f>
        <v>0</v>
      </c>
      <c r="F232" s="29" t="b">
        <f aca="false">TRUE()</f>
        <v>1</v>
      </c>
      <c r="G232" s="29" t="b">
        <f aca="false">TRUE()</f>
        <v>1</v>
      </c>
      <c r="H232" s="29" t="b">
        <f aca="false">TRUE()</f>
        <v>1</v>
      </c>
      <c r="I232" s="29" t="b">
        <f aca="false">FALSE()</f>
        <v>0</v>
      </c>
      <c r="J232" s="29" t="b">
        <f aca="false">FALSE()</f>
        <v>0</v>
      </c>
      <c r="K232" s="29" t="b">
        <f aca="false">FALSE()</f>
        <v>0</v>
      </c>
      <c r="L232" s="29" t="b">
        <f aca="false">FALSE()</f>
        <v>0</v>
      </c>
      <c r="M232" s="29" t="b">
        <f aca="false">FALSE()</f>
        <v>0</v>
      </c>
      <c r="N232" s="30" t="s">
        <v>12549</v>
      </c>
      <c r="O232" s="30" t="s">
        <v>12549</v>
      </c>
      <c r="P232" s="31" t="e">
        <f aca="false">#N/A</f>
        <v>#N/A</v>
      </c>
      <c r="Q232" s="74"/>
      <c r="R232" s="74"/>
      <c r="S232" s="74"/>
      <c r="T232" s="30" t="n">
        <v>48606461494</v>
      </c>
      <c r="U232" s="30" t="s">
        <v>12168</v>
      </c>
      <c r="V232" s="30" t="s">
        <v>12169</v>
      </c>
      <c r="W232" s="86" t="s">
        <v>12170</v>
      </c>
      <c r="X232" s="30" t="s">
        <v>10823</v>
      </c>
      <c r="Y232" s="30" t="s">
        <v>12093</v>
      </c>
      <c r="Z232" s="87"/>
      <c r="AA232" s="30" t="s">
        <v>10826</v>
      </c>
      <c r="AB232" s="30" t="s">
        <v>10793</v>
      </c>
      <c r="AC232" s="30" t="s">
        <v>10794</v>
      </c>
      <c r="AD232" s="30" t="s">
        <v>12171</v>
      </c>
      <c r="AE232" s="87"/>
      <c r="AF232" s="30" t="s">
        <v>10794</v>
      </c>
      <c r="AG232" s="87"/>
      <c r="AH232" s="30" t="s">
        <v>10796</v>
      </c>
      <c r="AI232" s="55" t="s">
        <v>12172</v>
      </c>
      <c r="AJ232" s="30" t="s">
        <v>10798</v>
      </c>
      <c r="AK232" s="55" t="s">
        <v>10830</v>
      </c>
      <c r="AL232" s="30" t="s">
        <v>10800</v>
      </c>
      <c r="AM232" s="56" t="s">
        <v>12173</v>
      </c>
      <c r="AN232" s="52" t="s">
        <v>12129</v>
      </c>
      <c r="AO232" s="52" t="s">
        <v>10823</v>
      </c>
      <c r="AP232" s="52" t="s">
        <v>11585</v>
      </c>
      <c r="AQ232" s="78" t="s">
        <v>10812</v>
      </c>
      <c r="AR232" s="79" t="s">
        <v>10830</v>
      </c>
      <c r="AS232" s="36" t="s">
        <v>11896</v>
      </c>
    </row>
    <row r="233" customFormat="false" ht="13.8" hidden="false" customHeight="false" outlineLevel="0" collapsed="false">
      <c r="A233" s="136" t="s">
        <v>12550</v>
      </c>
      <c r="B233" s="91"/>
      <c r="C233" s="126" t="n">
        <v>45689</v>
      </c>
      <c r="D233" s="49" t="n">
        <v>45701</v>
      </c>
      <c r="E233" s="29" t="b">
        <f aca="false">TRUE()</f>
        <v>1</v>
      </c>
      <c r="F233" s="29" t="b">
        <f aca="false">TRUE()</f>
        <v>1</v>
      </c>
      <c r="G233" s="29" t="b">
        <f aca="false">TRUE()</f>
        <v>1</v>
      </c>
      <c r="H233" s="29" t="b">
        <f aca="false">TRUE()</f>
        <v>1</v>
      </c>
      <c r="I233" s="29" t="b">
        <f aca="false">TRUE()</f>
        <v>1</v>
      </c>
      <c r="J233" s="29" t="b">
        <f aca="false">TRUE()</f>
        <v>1</v>
      </c>
      <c r="K233" s="29" t="b">
        <f aca="false">FALSE()</f>
        <v>0</v>
      </c>
      <c r="L233" s="29" t="b">
        <f aca="false">FALSE()</f>
        <v>0</v>
      </c>
      <c r="M233" s="29" t="b">
        <f aca="false">FALSE()</f>
        <v>0</v>
      </c>
      <c r="N233" s="91"/>
      <c r="O233" s="89" t="s">
        <v>12551</v>
      </c>
      <c r="P233" s="31" t="n">
        <v>5632427008</v>
      </c>
      <c r="Q233" s="32"/>
      <c r="R233" s="32"/>
      <c r="S233" s="32"/>
      <c r="T233" s="36" t="s">
        <v>12552</v>
      </c>
      <c r="U233" s="36" t="s">
        <v>12553</v>
      </c>
      <c r="V233" s="137" t="s">
        <v>10437</v>
      </c>
      <c r="W233" s="53" t="s">
        <v>12554</v>
      </c>
      <c r="X233" s="30" t="s">
        <v>10823</v>
      </c>
      <c r="Y233" s="36" t="s">
        <v>12093</v>
      </c>
      <c r="Z233" s="36"/>
      <c r="AA233" s="30" t="s">
        <v>10826</v>
      </c>
      <c r="AB233" s="36" t="s">
        <v>10793</v>
      </c>
      <c r="AC233" s="30" t="s">
        <v>10812</v>
      </c>
      <c r="AD233" s="36"/>
      <c r="AE233" s="36"/>
      <c r="AF233" s="30" t="s">
        <v>10794</v>
      </c>
      <c r="AG233" s="36" t="s">
        <v>4480</v>
      </c>
      <c r="AH233" s="30" t="s">
        <v>10796</v>
      </c>
      <c r="AI233" s="55" t="s">
        <v>10836</v>
      </c>
      <c r="AJ233" s="36" t="s">
        <v>10798</v>
      </c>
      <c r="AK233" s="34" t="s">
        <v>10830</v>
      </c>
      <c r="AL233" s="30" t="s">
        <v>10800</v>
      </c>
      <c r="AM233" s="35" t="s">
        <v>12555</v>
      </c>
      <c r="AN233" s="52" t="s">
        <v>12129</v>
      </c>
      <c r="AO233" s="52" t="s">
        <v>10823</v>
      </c>
      <c r="AP233" s="52" t="s">
        <v>11585</v>
      </c>
      <c r="AQ233" s="52" t="s">
        <v>10812</v>
      </c>
      <c r="AR233" s="37" t="s">
        <v>10830</v>
      </c>
      <c r="AS233" s="36" t="s">
        <v>11585</v>
      </c>
    </row>
    <row r="234" customFormat="false" ht="13.8" hidden="false" customHeight="false" outlineLevel="0" collapsed="false">
      <c r="A234" s="136" t="s">
        <v>12550</v>
      </c>
      <c r="B234" s="91"/>
      <c r="C234" s="126" t="n">
        <v>45689</v>
      </c>
      <c r="D234" s="49" t="n">
        <v>45701</v>
      </c>
      <c r="E234" s="29" t="b">
        <f aca="false">TRUE()</f>
        <v>1</v>
      </c>
      <c r="F234" s="29" t="b">
        <f aca="false">FALSE()</f>
        <v>0</v>
      </c>
      <c r="G234" s="29" t="b">
        <f aca="false">FALSE()</f>
        <v>0</v>
      </c>
      <c r="H234" s="29" t="b">
        <f aca="false">FALSE()</f>
        <v>0</v>
      </c>
      <c r="I234" s="29" t="b">
        <f aca="false">FALSE()</f>
        <v>0</v>
      </c>
      <c r="J234" s="29" t="b">
        <f aca="false">FALSE()</f>
        <v>0</v>
      </c>
      <c r="K234" s="29" t="b">
        <f aca="false">FALSE()</f>
        <v>0</v>
      </c>
      <c r="L234" s="29" t="b">
        <f aca="false">FALSE()</f>
        <v>0</v>
      </c>
      <c r="M234" s="29" t="b">
        <f aca="false">FALSE()</f>
        <v>0</v>
      </c>
      <c r="N234" s="91"/>
      <c r="O234" s="89" t="s">
        <v>12556</v>
      </c>
      <c r="P234" s="138" t="n">
        <v>7010489940</v>
      </c>
      <c r="Q234" s="74"/>
      <c r="R234" s="74"/>
      <c r="S234" s="74"/>
      <c r="T234" s="91" t="n">
        <v>48660401401</v>
      </c>
      <c r="U234" s="91" t="s">
        <v>12557</v>
      </c>
      <c r="V234" s="91" t="s">
        <v>10543</v>
      </c>
      <c r="W234" s="139" t="s">
        <v>12558</v>
      </c>
      <c r="X234" s="30" t="s">
        <v>10823</v>
      </c>
      <c r="Y234" s="36" t="s">
        <v>12093</v>
      </c>
      <c r="Z234" s="91"/>
      <c r="AA234" s="30" t="s">
        <v>10826</v>
      </c>
      <c r="AB234" s="36" t="s">
        <v>10793</v>
      </c>
      <c r="AC234" s="30"/>
      <c r="AD234" s="91"/>
      <c r="AE234" s="91"/>
      <c r="AF234" s="30" t="s">
        <v>10794</v>
      </c>
      <c r="AG234" s="91" t="s">
        <v>4480</v>
      </c>
      <c r="AH234" s="30" t="s">
        <v>10796</v>
      </c>
      <c r="AI234" s="55" t="s">
        <v>10836</v>
      </c>
      <c r="AJ234" s="36" t="s">
        <v>10798</v>
      </c>
      <c r="AK234" s="34" t="s">
        <v>10830</v>
      </c>
      <c r="AL234" s="30" t="s">
        <v>10800</v>
      </c>
      <c r="AM234" s="35" t="s">
        <v>12559</v>
      </c>
      <c r="AN234" s="52" t="s">
        <v>12129</v>
      </c>
      <c r="AO234" s="52" t="s">
        <v>10823</v>
      </c>
      <c r="AP234" s="52" t="s">
        <v>11585</v>
      </c>
      <c r="AQ234" s="52" t="s">
        <v>10812</v>
      </c>
      <c r="AR234" s="79" t="s">
        <v>10830</v>
      </c>
      <c r="AS234" s="91" t="s">
        <v>11585</v>
      </c>
    </row>
    <row r="235" customFormat="false" ht="13.8" hidden="false" customHeight="false" outlineLevel="0" collapsed="false">
      <c r="A235" s="136" t="s">
        <v>12550</v>
      </c>
      <c r="B235" s="91" t="s">
        <v>11857</v>
      </c>
      <c r="C235" s="126" t="n">
        <v>45689</v>
      </c>
      <c r="D235" s="49" t="n">
        <v>45700</v>
      </c>
      <c r="E235" s="29" t="b">
        <f aca="false">TRUE()</f>
        <v>1</v>
      </c>
      <c r="F235" s="29" t="b">
        <f aca="false">TRUE()</f>
        <v>1</v>
      </c>
      <c r="G235" s="29" t="b">
        <f aca="false">TRUE()</f>
        <v>1</v>
      </c>
      <c r="H235" s="29" t="b">
        <f aca="false">TRUE()</f>
        <v>1</v>
      </c>
      <c r="I235" s="29" t="b">
        <f aca="false">TRUE()</f>
        <v>1</v>
      </c>
      <c r="J235" s="29" t="b">
        <f aca="false">TRUE()</f>
        <v>1</v>
      </c>
      <c r="K235" s="29" t="b">
        <f aca="false">TRUE()</f>
        <v>1</v>
      </c>
      <c r="L235" s="29" t="b">
        <f aca="false">TRUE()</f>
        <v>1</v>
      </c>
      <c r="M235" s="29" t="b">
        <f aca="false">FALSE()</f>
        <v>0</v>
      </c>
      <c r="N235" s="91" t="s">
        <v>12560</v>
      </c>
      <c r="O235" s="89" t="s">
        <v>12561</v>
      </c>
      <c r="P235" s="138" t="n">
        <v>6762454553</v>
      </c>
      <c r="Q235" s="74"/>
      <c r="R235" s="74"/>
      <c r="S235" s="74"/>
      <c r="T235" s="91" t="n">
        <v>48691552563</v>
      </c>
      <c r="U235" s="91"/>
      <c r="V235" s="91" t="s">
        <v>10724</v>
      </c>
      <c r="W235" s="92" t="s">
        <v>12562</v>
      </c>
      <c r="X235" s="30" t="s">
        <v>10823</v>
      </c>
      <c r="Y235" s="91" t="s">
        <v>12093</v>
      </c>
      <c r="Z235" s="91"/>
      <c r="AA235" s="30" t="s">
        <v>10826</v>
      </c>
      <c r="AB235" s="36" t="s">
        <v>10793</v>
      </c>
      <c r="AC235" s="30" t="s">
        <v>10812</v>
      </c>
      <c r="AD235" s="91" t="s">
        <v>12563</v>
      </c>
      <c r="AE235" s="91"/>
      <c r="AF235" s="30" t="s">
        <v>10794</v>
      </c>
      <c r="AG235" s="91"/>
      <c r="AH235" s="30" t="s">
        <v>10796</v>
      </c>
      <c r="AI235" s="55" t="s">
        <v>10836</v>
      </c>
      <c r="AJ235" s="36" t="s">
        <v>10798</v>
      </c>
      <c r="AK235" s="34" t="s">
        <v>10830</v>
      </c>
      <c r="AL235" s="30" t="s">
        <v>10800</v>
      </c>
      <c r="AM235" s="35" t="s">
        <v>12564</v>
      </c>
      <c r="AN235" s="52" t="s">
        <v>12129</v>
      </c>
      <c r="AO235" s="52" t="s">
        <v>10823</v>
      </c>
      <c r="AP235" s="52" t="s">
        <v>11585</v>
      </c>
      <c r="AQ235" s="52" t="s">
        <v>10812</v>
      </c>
      <c r="AR235" s="79" t="s">
        <v>10830</v>
      </c>
      <c r="AS235" s="91"/>
    </row>
    <row r="236" customFormat="false" ht="37.2" hidden="false" customHeight="false" outlineLevel="0" collapsed="false">
      <c r="A236" s="136" t="s">
        <v>12550</v>
      </c>
      <c r="B236" s="91" t="s">
        <v>11257</v>
      </c>
      <c r="C236" s="126" t="n">
        <v>45689</v>
      </c>
      <c r="D236" s="49" t="n">
        <v>45693</v>
      </c>
      <c r="E236" s="29" t="b">
        <f aca="false">TRUE()</f>
        <v>1</v>
      </c>
      <c r="F236" s="29" t="b">
        <f aca="false">TRUE()</f>
        <v>1</v>
      </c>
      <c r="G236" s="29" t="b">
        <f aca="false">TRUE()</f>
        <v>1</v>
      </c>
      <c r="H236" s="29" t="b">
        <f aca="false">TRUE()</f>
        <v>1</v>
      </c>
      <c r="I236" s="29" t="b">
        <f aca="false">TRUE()</f>
        <v>1</v>
      </c>
      <c r="J236" s="29" t="b">
        <f aca="false">TRUE()</f>
        <v>1</v>
      </c>
      <c r="K236" s="29" t="b">
        <f aca="false">TRUE()</f>
        <v>1</v>
      </c>
      <c r="L236" s="29" t="b">
        <f aca="false">TRUE()</f>
        <v>1</v>
      </c>
      <c r="M236" s="29" t="b">
        <f aca="false">FALSE()</f>
        <v>0</v>
      </c>
      <c r="N236" s="91"/>
      <c r="O236" s="140" t="s">
        <v>10581</v>
      </c>
      <c r="P236" s="31" t="n">
        <v>6812006102</v>
      </c>
      <c r="Q236" s="32"/>
      <c r="R236" s="32"/>
      <c r="S236" s="32"/>
      <c r="T236" s="36" t="s">
        <v>12565</v>
      </c>
      <c r="U236" s="36" t="s">
        <v>12566</v>
      </c>
      <c r="V236" s="137" t="s">
        <v>10583</v>
      </c>
      <c r="W236" s="36"/>
      <c r="X236" s="30" t="s">
        <v>10823</v>
      </c>
      <c r="Y236" s="36" t="s">
        <v>12093</v>
      </c>
      <c r="Z236" s="36"/>
      <c r="AA236" s="30" t="s">
        <v>10826</v>
      </c>
      <c r="AB236" s="36" t="s">
        <v>10793</v>
      </c>
      <c r="AC236" s="30" t="s">
        <v>10812</v>
      </c>
      <c r="AD236" s="36"/>
      <c r="AE236" s="36"/>
      <c r="AF236" s="30" t="s">
        <v>10794</v>
      </c>
      <c r="AG236" s="36" t="s">
        <v>4480</v>
      </c>
      <c r="AH236" s="30" t="s">
        <v>10796</v>
      </c>
      <c r="AI236" s="55" t="s">
        <v>10836</v>
      </c>
      <c r="AJ236" s="36" t="s">
        <v>10798</v>
      </c>
      <c r="AK236" s="34" t="s">
        <v>10830</v>
      </c>
      <c r="AL236" s="30" t="s">
        <v>10800</v>
      </c>
      <c r="AM236" s="35" t="s">
        <v>12567</v>
      </c>
      <c r="AN236" s="52" t="s">
        <v>12129</v>
      </c>
      <c r="AO236" s="52" t="s">
        <v>10823</v>
      </c>
      <c r="AP236" s="52" t="s">
        <v>11585</v>
      </c>
      <c r="AQ236" s="52" t="s">
        <v>10812</v>
      </c>
      <c r="AR236" s="37" t="s">
        <v>10830</v>
      </c>
      <c r="AS236" s="36" t="s">
        <v>11585</v>
      </c>
    </row>
    <row r="237" customFormat="false" ht="37.2" hidden="false" customHeight="false" outlineLevel="0" collapsed="false">
      <c r="A237" s="136" t="s">
        <v>12550</v>
      </c>
      <c r="B237" s="91" t="s">
        <v>11257</v>
      </c>
      <c r="C237" s="126" t="n">
        <v>45689</v>
      </c>
      <c r="D237" s="49" t="n">
        <v>45701</v>
      </c>
      <c r="E237" s="29" t="b">
        <f aca="false">TRUE()</f>
        <v>1</v>
      </c>
      <c r="F237" s="29" t="b">
        <f aca="false">TRUE()</f>
        <v>1</v>
      </c>
      <c r="G237" s="29" t="b">
        <f aca="false">TRUE()</f>
        <v>1</v>
      </c>
      <c r="H237" s="29" t="b">
        <f aca="false">TRUE()</f>
        <v>1</v>
      </c>
      <c r="I237" s="29" t="b">
        <f aca="false">TRUE()</f>
        <v>1</v>
      </c>
      <c r="J237" s="29" t="b">
        <f aca="false">TRUE()</f>
        <v>1</v>
      </c>
      <c r="K237" s="29" t="b">
        <f aca="false">TRUE()</f>
        <v>1</v>
      </c>
      <c r="L237" s="29" t="b">
        <f aca="false">TRUE()</f>
        <v>1</v>
      </c>
      <c r="M237" s="29" t="b">
        <f aca="false">TRUE()</f>
        <v>1</v>
      </c>
      <c r="N237" s="91"/>
      <c r="O237" s="140" t="s">
        <v>10623</v>
      </c>
      <c r="P237" s="138" t="n">
        <v>6492320422</v>
      </c>
      <c r="Q237" s="74"/>
      <c r="R237" s="74"/>
      <c r="S237" s="74"/>
      <c r="T237" s="91" t="s">
        <v>12568</v>
      </c>
      <c r="U237" s="91" t="s">
        <v>12569</v>
      </c>
      <c r="V237" s="52" t="s">
        <v>10625</v>
      </c>
      <c r="W237" s="92" t="s">
        <v>12570</v>
      </c>
      <c r="X237" s="30" t="s">
        <v>10823</v>
      </c>
      <c r="Y237" s="91" t="s">
        <v>12093</v>
      </c>
      <c r="Z237" s="91"/>
      <c r="AA237" s="30" t="s">
        <v>10826</v>
      </c>
      <c r="AB237" s="36" t="s">
        <v>10793</v>
      </c>
      <c r="AC237" s="30" t="s">
        <v>10794</v>
      </c>
      <c r="AD237" s="91"/>
      <c r="AE237" s="91"/>
      <c r="AF237" s="30" t="s">
        <v>10794</v>
      </c>
      <c r="AG237" s="91" t="s">
        <v>4480</v>
      </c>
      <c r="AH237" s="30" t="s">
        <v>10796</v>
      </c>
      <c r="AI237" s="55" t="s">
        <v>10836</v>
      </c>
      <c r="AJ237" s="36" t="s">
        <v>10798</v>
      </c>
      <c r="AK237" s="34" t="s">
        <v>10830</v>
      </c>
      <c r="AL237" s="30" t="s">
        <v>10800</v>
      </c>
      <c r="AM237" s="35" t="s">
        <v>12571</v>
      </c>
      <c r="AN237" s="52" t="s">
        <v>12129</v>
      </c>
      <c r="AO237" s="52" t="s">
        <v>10823</v>
      </c>
      <c r="AP237" s="52" t="s">
        <v>11585</v>
      </c>
      <c r="AQ237" s="52" t="s">
        <v>10812</v>
      </c>
      <c r="AR237" s="79" t="s">
        <v>10830</v>
      </c>
      <c r="AS237" s="36" t="s">
        <v>11585</v>
      </c>
    </row>
    <row r="238" customFormat="false" ht="37.2" hidden="false" customHeight="false" outlineLevel="0" collapsed="false">
      <c r="A238" s="136" t="s">
        <v>12550</v>
      </c>
      <c r="B238" s="91" t="s">
        <v>11576</v>
      </c>
      <c r="C238" s="126" t="n">
        <v>45689</v>
      </c>
      <c r="D238" s="49" t="n">
        <v>45701</v>
      </c>
      <c r="E238" s="29" t="b">
        <f aca="false">TRUE()</f>
        <v>1</v>
      </c>
      <c r="F238" s="29" t="b">
        <f aca="false">TRUE()</f>
        <v>1</v>
      </c>
      <c r="G238" s="29" t="b">
        <f aca="false">TRUE()</f>
        <v>1</v>
      </c>
      <c r="H238" s="29" t="b">
        <f aca="false">TRUE()</f>
        <v>1</v>
      </c>
      <c r="I238" s="29" t="b">
        <f aca="false">TRUE()</f>
        <v>1</v>
      </c>
      <c r="J238" s="29" t="b">
        <f aca="false">TRUE()</f>
        <v>1</v>
      </c>
      <c r="K238" s="29" t="b">
        <f aca="false">TRUE()</f>
        <v>1</v>
      </c>
      <c r="L238" s="29" t="b">
        <f aca="false">TRUE()</f>
        <v>1</v>
      </c>
      <c r="M238" s="29" t="b">
        <f aca="false">FALSE()</f>
        <v>0</v>
      </c>
      <c r="N238" s="91"/>
      <c r="O238" s="140" t="s">
        <v>10549</v>
      </c>
      <c r="P238" s="138" t="n">
        <v>9552220945</v>
      </c>
      <c r="Q238" s="74"/>
      <c r="R238" s="74"/>
      <c r="S238" s="74"/>
      <c r="T238" s="91" t="s">
        <v>12572</v>
      </c>
      <c r="U238" s="91" t="s">
        <v>12573</v>
      </c>
      <c r="V238" s="91" t="s">
        <v>10551</v>
      </c>
      <c r="W238" s="92" t="s">
        <v>12574</v>
      </c>
      <c r="X238" s="30" t="s">
        <v>10823</v>
      </c>
      <c r="Y238" s="91" t="s">
        <v>12093</v>
      </c>
      <c r="Z238" s="91"/>
      <c r="AA238" s="30" t="s">
        <v>10826</v>
      </c>
      <c r="AB238" s="36" t="s">
        <v>10793</v>
      </c>
      <c r="AC238" s="30" t="s">
        <v>10794</v>
      </c>
      <c r="AD238" s="118" t="n">
        <v>0.05</v>
      </c>
      <c r="AE238" s="91"/>
      <c r="AF238" s="30" t="s">
        <v>10794</v>
      </c>
      <c r="AG238" s="91" t="s">
        <v>12575</v>
      </c>
      <c r="AH238" s="30" t="s">
        <v>10796</v>
      </c>
      <c r="AI238" s="55" t="s">
        <v>10836</v>
      </c>
      <c r="AJ238" s="36" t="s">
        <v>10798</v>
      </c>
      <c r="AK238" s="34" t="s">
        <v>10830</v>
      </c>
      <c r="AL238" s="30" t="s">
        <v>10800</v>
      </c>
      <c r="AM238" s="35" t="s">
        <v>12576</v>
      </c>
      <c r="AN238" s="52" t="s">
        <v>12577</v>
      </c>
      <c r="AO238" s="52" t="s">
        <v>10823</v>
      </c>
      <c r="AP238" s="52" t="s">
        <v>11585</v>
      </c>
      <c r="AQ238" s="52" t="s">
        <v>10812</v>
      </c>
      <c r="AR238" s="79" t="s">
        <v>10830</v>
      </c>
      <c r="AS238" s="91" t="s">
        <v>11585</v>
      </c>
    </row>
    <row r="239" customFormat="false" ht="25.15" hidden="false" customHeight="false" outlineLevel="0" collapsed="false">
      <c r="A239" s="136" t="s">
        <v>12550</v>
      </c>
      <c r="B239" s="91"/>
      <c r="C239" s="126" t="n">
        <v>45689</v>
      </c>
      <c r="D239" s="49" t="n">
        <v>45701</v>
      </c>
      <c r="E239" s="29" t="b">
        <f aca="false">TRUE()</f>
        <v>1</v>
      </c>
      <c r="F239" s="29" t="b">
        <f aca="false">TRUE()</f>
        <v>1</v>
      </c>
      <c r="G239" s="29" t="b">
        <f aca="false">TRUE()</f>
        <v>1</v>
      </c>
      <c r="H239" s="29" t="b">
        <f aca="false">TRUE()</f>
        <v>1</v>
      </c>
      <c r="I239" s="29" t="b">
        <f aca="false">TRUE()</f>
        <v>1</v>
      </c>
      <c r="J239" s="29" t="b">
        <f aca="false">TRUE()</f>
        <v>1</v>
      </c>
      <c r="K239" s="29" t="b">
        <f aca="false">TRUE()</f>
        <v>1</v>
      </c>
      <c r="L239" s="29" t="b">
        <f aca="false">TRUE()</f>
        <v>1</v>
      </c>
      <c r="M239" s="29" t="b">
        <f aca="false">FALSE()</f>
        <v>0</v>
      </c>
      <c r="N239" s="91"/>
      <c r="O239" s="140" t="s">
        <v>10533</v>
      </c>
      <c r="P239" s="31" t="n">
        <v>5851445176</v>
      </c>
      <c r="Q239" s="32"/>
      <c r="R239" s="32"/>
      <c r="S239" s="32"/>
      <c r="T239" s="36" t="s">
        <v>12578</v>
      </c>
      <c r="U239" s="36" t="s">
        <v>10533</v>
      </c>
      <c r="V239" s="141" t="s">
        <v>12579</v>
      </c>
      <c r="W239" s="142" t="s">
        <v>12580</v>
      </c>
      <c r="X239" s="30" t="s">
        <v>10823</v>
      </c>
      <c r="Y239" s="36" t="s">
        <v>12093</v>
      </c>
      <c r="Z239" s="36"/>
      <c r="AA239" s="30" t="s">
        <v>10826</v>
      </c>
      <c r="AB239" s="36" t="s">
        <v>10793</v>
      </c>
      <c r="AC239" s="30" t="s">
        <v>10812</v>
      </c>
      <c r="AD239" s="36"/>
      <c r="AE239" s="36"/>
      <c r="AF239" s="30" t="s">
        <v>10794</v>
      </c>
      <c r="AG239" s="36" t="s">
        <v>4480</v>
      </c>
      <c r="AH239" s="30" t="s">
        <v>10796</v>
      </c>
      <c r="AI239" s="55" t="s">
        <v>10836</v>
      </c>
      <c r="AJ239" s="36" t="s">
        <v>10798</v>
      </c>
      <c r="AK239" s="34" t="s">
        <v>10830</v>
      </c>
      <c r="AL239" s="30" t="s">
        <v>10800</v>
      </c>
      <c r="AM239" s="35" t="s">
        <v>12581</v>
      </c>
      <c r="AN239" s="52" t="s">
        <v>12129</v>
      </c>
      <c r="AO239" s="52" t="s">
        <v>10823</v>
      </c>
      <c r="AP239" s="52" t="s">
        <v>11585</v>
      </c>
      <c r="AQ239" s="52" t="s">
        <v>10812</v>
      </c>
      <c r="AR239" s="37" t="s">
        <v>10830</v>
      </c>
      <c r="AS239" s="36" t="s">
        <v>11585</v>
      </c>
    </row>
    <row r="240" customFormat="false" ht="37.2" hidden="false" customHeight="false" outlineLevel="0" collapsed="false">
      <c r="A240" s="136" t="s">
        <v>12550</v>
      </c>
      <c r="B240" s="91"/>
      <c r="C240" s="126" t="n">
        <v>45689</v>
      </c>
      <c r="D240" s="49" t="n">
        <v>45701</v>
      </c>
      <c r="E240" s="29" t="b">
        <f aca="false">TRUE()</f>
        <v>1</v>
      </c>
      <c r="F240" s="29" t="b">
        <f aca="false">TRUE()</f>
        <v>1</v>
      </c>
      <c r="G240" s="29" t="b">
        <f aca="false">TRUE()</f>
        <v>1</v>
      </c>
      <c r="H240" s="29" t="b">
        <f aca="false">TRUE()</f>
        <v>1</v>
      </c>
      <c r="I240" s="29" t="b">
        <f aca="false">TRUE()</f>
        <v>1</v>
      </c>
      <c r="J240" s="29" t="b">
        <f aca="false">TRUE()</f>
        <v>1</v>
      </c>
      <c r="K240" s="29" t="b">
        <f aca="false">FALSE()</f>
        <v>0</v>
      </c>
      <c r="L240" s="29" t="b">
        <f aca="false">FALSE()</f>
        <v>0</v>
      </c>
      <c r="M240" s="29" t="b">
        <f aca="false">FALSE()</f>
        <v>0</v>
      </c>
      <c r="N240" s="91"/>
      <c r="O240" s="140" t="s">
        <v>10689</v>
      </c>
      <c r="P240" s="138" t="n">
        <v>5741949102</v>
      </c>
      <c r="Q240" s="74"/>
      <c r="R240" s="74"/>
      <c r="S240" s="74"/>
      <c r="T240" s="91" t="s">
        <v>12582</v>
      </c>
      <c r="U240" s="91" t="s">
        <v>12583</v>
      </c>
      <c r="V240" s="91" t="s">
        <v>10691</v>
      </c>
      <c r="W240" s="92" t="s">
        <v>12584</v>
      </c>
      <c r="X240" s="30" t="s">
        <v>10823</v>
      </c>
      <c r="Y240" s="91" t="s">
        <v>12093</v>
      </c>
      <c r="Z240" s="91"/>
      <c r="AA240" s="30" t="s">
        <v>10826</v>
      </c>
      <c r="AB240" s="36" t="s">
        <v>10793</v>
      </c>
      <c r="AC240" s="30" t="s">
        <v>10812</v>
      </c>
      <c r="AD240" s="91"/>
      <c r="AE240" s="91"/>
      <c r="AF240" s="30" t="s">
        <v>10794</v>
      </c>
      <c r="AG240" s="91" t="s">
        <v>4480</v>
      </c>
      <c r="AH240" s="30" t="s">
        <v>10796</v>
      </c>
      <c r="AI240" s="55" t="s">
        <v>10836</v>
      </c>
      <c r="AJ240" s="36" t="s">
        <v>10798</v>
      </c>
      <c r="AK240" s="34" t="s">
        <v>10830</v>
      </c>
      <c r="AL240" s="30" t="s">
        <v>10800</v>
      </c>
      <c r="AM240" s="35" t="s">
        <v>10837</v>
      </c>
      <c r="AN240" s="52" t="s">
        <v>12129</v>
      </c>
      <c r="AO240" s="52" t="s">
        <v>10823</v>
      </c>
      <c r="AP240" s="52" t="s">
        <v>11585</v>
      </c>
      <c r="AQ240" s="52" t="s">
        <v>10812</v>
      </c>
      <c r="AR240" s="79" t="s">
        <v>10830</v>
      </c>
      <c r="AS240" s="91" t="s">
        <v>11585</v>
      </c>
    </row>
    <row r="241" customFormat="false" ht="37.2" hidden="false" customHeight="false" outlineLevel="0" collapsed="false">
      <c r="A241" s="136" t="s">
        <v>12550</v>
      </c>
      <c r="B241" s="36" t="s">
        <v>11857</v>
      </c>
      <c r="C241" s="126" t="n">
        <v>45689</v>
      </c>
      <c r="D241" s="49" t="n">
        <v>45700</v>
      </c>
      <c r="E241" s="29" t="b">
        <f aca="false">TRUE()</f>
        <v>1</v>
      </c>
      <c r="F241" s="29" t="b">
        <f aca="false">FALSE()</f>
        <v>0</v>
      </c>
      <c r="G241" s="29" t="b">
        <f aca="false">FALSE()</f>
        <v>0</v>
      </c>
      <c r="H241" s="29" t="b">
        <f aca="false">FALSE()</f>
        <v>0</v>
      </c>
      <c r="I241" s="29" t="b">
        <f aca="false">FALSE()</f>
        <v>0</v>
      </c>
      <c r="J241" s="29" t="b">
        <f aca="false">FALSE()</f>
        <v>0</v>
      </c>
      <c r="K241" s="29" t="b">
        <f aca="false">FALSE()</f>
        <v>0</v>
      </c>
      <c r="L241" s="29" t="b">
        <f aca="false">FALSE()</f>
        <v>0</v>
      </c>
      <c r="M241" s="29" t="b">
        <f aca="false">FALSE()</f>
        <v>0</v>
      </c>
      <c r="N241" s="36"/>
      <c r="O241" s="140" t="s">
        <v>12585</v>
      </c>
      <c r="P241" s="31" t="n">
        <v>7252312352</v>
      </c>
      <c r="Q241" s="32"/>
      <c r="R241" s="32"/>
      <c r="S241" s="32"/>
      <c r="T241" s="36"/>
      <c r="U241" s="36"/>
      <c r="V241" s="36"/>
      <c r="W241" s="36"/>
      <c r="X241" s="30" t="s">
        <v>10823</v>
      </c>
      <c r="Y241" s="36"/>
      <c r="Z241" s="36"/>
      <c r="AA241" s="30"/>
      <c r="AB241" s="36" t="s">
        <v>10793</v>
      </c>
      <c r="AC241" s="30"/>
      <c r="AD241" s="36"/>
      <c r="AE241" s="36"/>
      <c r="AF241" s="30"/>
      <c r="AG241" s="36"/>
      <c r="AH241" s="30" t="s">
        <v>10796</v>
      </c>
      <c r="AI241" s="55" t="s">
        <v>10836</v>
      </c>
      <c r="AJ241" s="36" t="s">
        <v>10798</v>
      </c>
      <c r="AK241" s="34" t="s">
        <v>10830</v>
      </c>
      <c r="AL241" s="30" t="s">
        <v>10800</v>
      </c>
      <c r="AM241" s="47"/>
      <c r="AN241" s="36"/>
      <c r="AO241" s="52" t="s">
        <v>10823</v>
      </c>
      <c r="AP241" s="52" t="s">
        <v>11585</v>
      </c>
      <c r="AQ241" s="52" t="s">
        <v>10812</v>
      </c>
      <c r="AR241" s="37"/>
      <c r="AS241" s="36"/>
    </row>
    <row r="242" customFormat="false" ht="37.2" hidden="false" customHeight="false" outlineLevel="0" collapsed="false">
      <c r="A242" s="136" t="s">
        <v>12550</v>
      </c>
      <c r="B242" s="36" t="s">
        <v>11857</v>
      </c>
      <c r="C242" s="126" t="n">
        <v>45689</v>
      </c>
      <c r="D242" s="49" t="n">
        <v>45700</v>
      </c>
      <c r="E242" s="29" t="b">
        <f aca="false">TRUE()</f>
        <v>1</v>
      </c>
      <c r="F242" s="29" t="b">
        <f aca="false">TRUE()</f>
        <v>1</v>
      </c>
      <c r="G242" s="29" t="b">
        <f aca="false">TRUE()</f>
        <v>1</v>
      </c>
      <c r="H242" s="29" t="b">
        <f aca="false">TRUE()</f>
        <v>1</v>
      </c>
      <c r="I242" s="29" t="b">
        <f aca="false">TRUE()</f>
        <v>1</v>
      </c>
      <c r="J242" s="29" t="b">
        <f aca="false">TRUE()</f>
        <v>1</v>
      </c>
      <c r="K242" s="29" t="b">
        <f aca="false">TRUE()</f>
        <v>1</v>
      </c>
      <c r="L242" s="29" t="b">
        <f aca="false">TRUE()</f>
        <v>1</v>
      </c>
      <c r="M242" s="29" t="b">
        <f aca="false">FALSE()</f>
        <v>0</v>
      </c>
      <c r="N242" s="36"/>
      <c r="O242" s="140" t="s">
        <v>12586</v>
      </c>
      <c r="P242" s="31" t="n">
        <v>8272222983</v>
      </c>
      <c r="Q242" s="32"/>
      <c r="R242" s="32"/>
      <c r="S242" s="32"/>
      <c r="T242" s="36" t="s">
        <v>12587</v>
      </c>
      <c r="U242" s="36"/>
      <c r="V242" s="36" t="s">
        <v>10716</v>
      </c>
      <c r="W242" s="143" t="s">
        <v>12588</v>
      </c>
      <c r="X242" s="30" t="s">
        <v>10823</v>
      </c>
      <c r="Y242" s="36" t="s">
        <v>12093</v>
      </c>
      <c r="Z242" s="36"/>
      <c r="AA242" s="30" t="s">
        <v>10826</v>
      </c>
      <c r="AB242" s="36" t="s">
        <v>10793</v>
      </c>
      <c r="AC242" s="30"/>
      <c r="AD242" s="36"/>
      <c r="AE242" s="36"/>
      <c r="AF242" s="30" t="s">
        <v>10794</v>
      </c>
      <c r="AG242" s="36" t="s">
        <v>4480</v>
      </c>
      <c r="AH242" s="30" t="s">
        <v>10796</v>
      </c>
      <c r="AI242" s="55" t="s">
        <v>10836</v>
      </c>
      <c r="AJ242" s="36" t="s">
        <v>10798</v>
      </c>
      <c r="AK242" s="34" t="s">
        <v>10830</v>
      </c>
      <c r="AL242" s="30" t="s">
        <v>10800</v>
      </c>
      <c r="AM242" s="35" t="s">
        <v>12589</v>
      </c>
      <c r="AN242" s="52" t="s">
        <v>12129</v>
      </c>
      <c r="AO242" s="52" t="s">
        <v>10823</v>
      </c>
      <c r="AP242" s="52" t="s">
        <v>11585</v>
      </c>
      <c r="AQ242" s="52" t="s">
        <v>10812</v>
      </c>
      <c r="AR242" s="37" t="s">
        <v>10830</v>
      </c>
      <c r="AS242" s="36" t="s">
        <v>11585</v>
      </c>
    </row>
    <row r="243" customFormat="false" ht="37.2" hidden="false" customHeight="false" outlineLevel="0" collapsed="false">
      <c r="A243" s="136" t="s">
        <v>12550</v>
      </c>
      <c r="B243" s="36" t="s">
        <v>11257</v>
      </c>
      <c r="C243" s="126" t="n">
        <v>45689</v>
      </c>
      <c r="D243" s="49" t="n">
        <v>45701</v>
      </c>
      <c r="E243" s="29" t="b">
        <f aca="false">TRUE()</f>
        <v>1</v>
      </c>
      <c r="F243" s="29" t="b">
        <f aca="false">TRUE()</f>
        <v>1</v>
      </c>
      <c r="G243" s="29" t="b">
        <f aca="false">TRUE()</f>
        <v>1</v>
      </c>
      <c r="H243" s="29" t="b">
        <f aca="false">TRUE()</f>
        <v>1</v>
      </c>
      <c r="I243" s="29" t="b">
        <f aca="false">TRUE()</f>
        <v>1</v>
      </c>
      <c r="J243" s="29" t="b">
        <f aca="false">TRUE()</f>
        <v>1</v>
      </c>
      <c r="K243" s="29" t="b">
        <f aca="false">TRUE()</f>
        <v>1</v>
      </c>
      <c r="L243" s="29" t="b">
        <f aca="false">TRUE()</f>
        <v>1</v>
      </c>
      <c r="M243" s="29" t="b">
        <f aca="false">TRUE()</f>
        <v>1</v>
      </c>
      <c r="N243" s="36"/>
      <c r="O243" s="140" t="s">
        <v>10599</v>
      </c>
      <c r="P243" s="31" t="n">
        <v>7642708201</v>
      </c>
      <c r="Q243" s="32"/>
      <c r="R243" s="32"/>
      <c r="S243" s="32"/>
      <c r="T243" s="36" t="s">
        <v>12590</v>
      </c>
      <c r="U243" s="36" t="s">
        <v>12591</v>
      </c>
      <c r="V243" s="36" t="s">
        <v>10601</v>
      </c>
      <c r="W243" s="53" t="s">
        <v>12592</v>
      </c>
      <c r="X243" s="30" t="s">
        <v>10823</v>
      </c>
      <c r="Y243" s="36" t="s">
        <v>12093</v>
      </c>
      <c r="Z243" s="36"/>
      <c r="AA243" s="30" t="s">
        <v>10826</v>
      </c>
      <c r="AB243" s="36" t="s">
        <v>10793</v>
      </c>
      <c r="AC243" s="30" t="s">
        <v>10812</v>
      </c>
      <c r="AD243" s="36"/>
      <c r="AE243" s="36"/>
      <c r="AF243" s="30" t="s">
        <v>10794</v>
      </c>
      <c r="AG243" s="36" t="s">
        <v>4480</v>
      </c>
      <c r="AH243" s="30" t="s">
        <v>10796</v>
      </c>
      <c r="AI243" s="55" t="s">
        <v>10836</v>
      </c>
      <c r="AJ243" s="36" t="s">
        <v>10798</v>
      </c>
      <c r="AK243" s="34" t="s">
        <v>10830</v>
      </c>
      <c r="AL243" s="30" t="s">
        <v>10800</v>
      </c>
      <c r="AM243" s="35" t="s">
        <v>12593</v>
      </c>
      <c r="AN243" s="36"/>
      <c r="AO243" s="52" t="s">
        <v>10823</v>
      </c>
      <c r="AP243" s="52" t="s">
        <v>11585</v>
      </c>
      <c r="AQ243" s="52" t="s">
        <v>10812</v>
      </c>
      <c r="AR243" s="37" t="s">
        <v>10830</v>
      </c>
      <c r="AS243" s="36" t="s">
        <v>11585</v>
      </c>
    </row>
    <row r="244" customFormat="false" ht="37.2" hidden="false" customHeight="false" outlineLevel="0" collapsed="false">
      <c r="A244" s="136" t="s">
        <v>12550</v>
      </c>
      <c r="B244" s="36" t="s">
        <v>11857</v>
      </c>
      <c r="C244" s="126" t="n">
        <v>45689</v>
      </c>
      <c r="D244" s="49" t="n">
        <v>45701</v>
      </c>
      <c r="E244" s="29" t="b">
        <f aca="false">TRUE()</f>
        <v>1</v>
      </c>
      <c r="F244" s="29" t="b">
        <f aca="false">TRUE()</f>
        <v>1</v>
      </c>
      <c r="G244" s="29" t="b">
        <f aca="false">TRUE()</f>
        <v>1</v>
      </c>
      <c r="H244" s="29" t="b">
        <f aca="false">TRUE()</f>
        <v>1</v>
      </c>
      <c r="I244" s="29" t="b">
        <f aca="false">TRUE()</f>
        <v>1</v>
      </c>
      <c r="J244" s="29" t="b">
        <f aca="false">TRUE()</f>
        <v>1</v>
      </c>
      <c r="K244" s="29" t="b">
        <f aca="false">TRUE()</f>
        <v>1</v>
      </c>
      <c r="L244" s="29" t="b">
        <f aca="false">TRUE()</f>
        <v>1</v>
      </c>
      <c r="M244" s="29" t="b">
        <f aca="false">TRUE()</f>
        <v>1</v>
      </c>
      <c r="N244" s="140" t="s">
        <v>12594</v>
      </c>
      <c r="O244" s="140" t="s">
        <v>12594</v>
      </c>
      <c r="P244" s="31" t="n">
        <v>7372209823</v>
      </c>
      <c r="Q244" s="32"/>
      <c r="R244" s="32"/>
      <c r="S244" s="32"/>
      <c r="T244" s="36" t="s">
        <v>12595</v>
      </c>
      <c r="U244" s="36" t="s">
        <v>12596</v>
      </c>
      <c r="V244" s="36" t="s">
        <v>10421</v>
      </c>
      <c r="W244" s="36"/>
      <c r="X244" s="30" t="s">
        <v>10823</v>
      </c>
      <c r="Y244" s="36" t="s">
        <v>12093</v>
      </c>
      <c r="Z244" s="36"/>
      <c r="AA244" s="30" t="s">
        <v>10826</v>
      </c>
      <c r="AB244" s="36" t="s">
        <v>10793</v>
      </c>
      <c r="AC244" s="30"/>
      <c r="AD244" s="36"/>
      <c r="AE244" s="36"/>
      <c r="AF244" s="30" t="s">
        <v>10794</v>
      </c>
      <c r="AG244" s="36" t="s">
        <v>3831</v>
      </c>
      <c r="AH244" s="30" t="s">
        <v>10796</v>
      </c>
      <c r="AI244" s="55" t="s">
        <v>10836</v>
      </c>
      <c r="AJ244" s="36" t="s">
        <v>10798</v>
      </c>
      <c r="AK244" s="34" t="s">
        <v>10830</v>
      </c>
      <c r="AL244" s="30" t="s">
        <v>10800</v>
      </c>
      <c r="AM244" s="35" t="s">
        <v>12597</v>
      </c>
      <c r="AN244" s="36" t="s">
        <v>12598</v>
      </c>
      <c r="AO244" s="52" t="s">
        <v>10823</v>
      </c>
      <c r="AP244" s="52" t="s">
        <v>11585</v>
      </c>
      <c r="AQ244" s="52" t="s">
        <v>10812</v>
      </c>
      <c r="AR244" s="37" t="s">
        <v>10830</v>
      </c>
      <c r="AS244" s="36" t="s">
        <v>12377</v>
      </c>
    </row>
    <row r="245" customFormat="false" ht="37.2" hidden="false" customHeight="false" outlineLevel="0" collapsed="false">
      <c r="A245" s="136" t="s">
        <v>12550</v>
      </c>
      <c r="B245" s="36" t="s">
        <v>12599</v>
      </c>
      <c r="C245" s="126" t="n">
        <v>45689</v>
      </c>
      <c r="D245" s="49" t="n">
        <v>45701</v>
      </c>
      <c r="E245" s="29" t="b">
        <f aca="false">TRUE()</f>
        <v>1</v>
      </c>
      <c r="F245" s="29" t="b">
        <f aca="false">FALSE()</f>
        <v>0</v>
      </c>
      <c r="G245" s="29" t="b">
        <f aca="false">FALSE()</f>
        <v>0</v>
      </c>
      <c r="H245" s="29" t="b">
        <f aca="false">FALSE()</f>
        <v>0</v>
      </c>
      <c r="I245" s="29" t="b">
        <f aca="false">FALSE()</f>
        <v>0</v>
      </c>
      <c r="J245" s="29" t="b">
        <f aca="false">FALSE()</f>
        <v>0</v>
      </c>
      <c r="K245" s="29" t="b">
        <f aca="false">FALSE()</f>
        <v>0</v>
      </c>
      <c r="L245" s="29" t="b">
        <f aca="false">FALSE()</f>
        <v>0</v>
      </c>
      <c r="M245" s="29" t="b">
        <f aca="false">FALSE()</f>
        <v>0</v>
      </c>
      <c r="N245" s="36"/>
      <c r="O245" s="140" t="s">
        <v>10295</v>
      </c>
      <c r="P245" s="31" t="n">
        <v>6811475272</v>
      </c>
      <c r="Q245" s="32"/>
      <c r="R245" s="32"/>
      <c r="S245" s="32"/>
      <c r="T245" s="36"/>
      <c r="U245" s="36"/>
      <c r="V245" s="36"/>
      <c r="W245" s="36"/>
      <c r="X245" s="30" t="s">
        <v>10823</v>
      </c>
      <c r="Y245" s="36"/>
      <c r="Z245" s="36"/>
      <c r="AA245" s="30"/>
      <c r="AB245" s="36" t="s">
        <v>10793</v>
      </c>
      <c r="AC245" s="30"/>
      <c r="AD245" s="36"/>
      <c r="AE245" s="36"/>
      <c r="AF245" s="30"/>
      <c r="AG245" s="36"/>
      <c r="AH245" s="30" t="s">
        <v>10796</v>
      </c>
      <c r="AI245" s="55" t="s">
        <v>10836</v>
      </c>
      <c r="AJ245" s="36" t="s">
        <v>10798</v>
      </c>
      <c r="AK245" s="34" t="s">
        <v>10830</v>
      </c>
      <c r="AL245" s="30" t="s">
        <v>10800</v>
      </c>
      <c r="AM245" s="47"/>
      <c r="AN245" s="36"/>
      <c r="AO245" s="52" t="s">
        <v>10823</v>
      </c>
      <c r="AP245" s="52" t="s">
        <v>11585</v>
      </c>
      <c r="AQ245" s="52" t="s">
        <v>10812</v>
      </c>
      <c r="AR245" s="37"/>
      <c r="AS245" s="36"/>
    </row>
    <row r="246" customFormat="false" ht="37.2" hidden="false" customHeight="false" outlineLevel="0" collapsed="false">
      <c r="A246" s="136" t="s">
        <v>12550</v>
      </c>
      <c r="B246" s="36" t="s">
        <v>12599</v>
      </c>
      <c r="C246" s="126" t="n">
        <v>45689</v>
      </c>
      <c r="D246" s="49" t="n">
        <v>45701</v>
      </c>
      <c r="E246" s="29" t="b">
        <f aca="false">TRUE()</f>
        <v>1</v>
      </c>
      <c r="F246" s="29" t="b">
        <f aca="false">TRUE()</f>
        <v>1</v>
      </c>
      <c r="G246" s="29" t="b">
        <f aca="false">TRUE()</f>
        <v>1</v>
      </c>
      <c r="H246" s="29" t="b">
        <f aca="false">TRUE()</f>
        <v>1</v>
      </c>
      <c r="I246" s="29" t="b">
        <f aca="false">TRUE()</f>
        <v>1</v>
      </c>
      <c r="J246" s="29" t="b">
        <f aca="false">TRUE()</f>
        <v>1</v>
      </c>
      <c r="K246" s="29" t="b">
        <f aca="false">TRUE()</f>
        <v>1</v>
      </c>
      <c r="L246" s="29" t="b">
        <f aca="false">TRUE()</f>
        <v>1</v>
      </c>
      <c r="M246" s="29" t="b">
        <f aca="false">TRUE()</f>
        <v>1</v>
      </c>
      <c r="N246" s="36"/>
      <c r="O246" s="140" t="s">
        <v>10302</v>
      </c>
      <c r="P246" s="31" t="n">
        <v>7352906329</v>
      </c>
      <c r="Q246" s="32"/>
      <c r="R246" s="32"/>
      <c r="S246" s="32"/>
      <c r="T246" s="36" t="s">
        <v>12600</v>
      </c>
      <c r="U246" s="36" t="s">
        <v>12601</v>
      </c>
      <c r="V246" s="36" t="s">
        <v>12602</v>
      </c>
      <c r="W246" s="36"/>
      <c r="X246" s="30" t="s">
        <v>10823</v>
      </c>
      <c r="Y246" s="36" t="s">
        <v>12093</v>
      </c>
      <c r="Z246" s="36"/>
      <c r="AA246" s="30" t="s">
        <v>10826</v>
      </c>
      <c r="AB246" s="36" t="s">
        <v>10793</v>
      </c>
      <c r="AC246" s="30"/>
      <c r="AD246" s="36"/>
      <c r="AE246" s="36"/>
      <c r="AF246" s="30"/>
      <c r="AG246" s="36"/>
      <c r="AH246" s="30" t="s">
        <v>10796</v>
      </c>
      <c r="AI246" s="55" t="s">
        <v>10836</v>
      </c>
      <c r="AJ246" s="36" t="s">
        <v>10798</v>
      </c>
      <c r="AK246" s="34" t="s">
        <v>10830</v>
      </c>
      <c r="AL246" s="30" t="s">
        <v>10800</v>
      </c>
      <c r="AM246" s="35" t="s">
        <v>12423</v>
      </c>
      <c r="AN246" s="36" t="s">
        <v>12603</v>
      </c>
      <c r="AO246" s="52" t="s">
        <v>10823</v>
      </c>
      <c r="AP246" s="52" t="s">
        <v>11585</v>
      </c>
      <c r="AQ246" s="52" t="s">
        <v>10812</v>
      </c>
      <c r="AR246" s="37" t="s">
        <v>10830</v>
      </c>
      <c r="AS246" s="36" t="s">
        <v>11585</v>
      </c>
    </row>
    <row r="247" customFormat="false" ht="25.15" hidden="false" customHeight="false" outlineLevel="0" collapsed="false">
      <c r="A247" s="136" t="s">
        <v>12550</v>
      </c>
      <c r="B247" s="36" t="s">
        <v>12599</v>
      </c>
      <c r="C247" s="126" t="n">
        <v>45689</v>
      </c>
      <c r="D247" s="49" t="n">
        <v>45701</v>
      </c>
      <c r="E247" s="29" t="b">
        <f aca="false">TRUE()</f>
        <v>1</v>
      </c>
      <c r="F247" s="29" t="b">
        <f aca="false">FALSE()</f>
        <v>0</v>
      </c>
      <c r="G247" s="29" t="b">
        <f aca="false">FALSE()</f>
        <v>0</v>
      </c>
      <c r="H247" s="29" t="b">
        <f aca="false">FALSE()</f>
        <v>0</v>
      </c>
      <c r="I247" s="29" t="b">
        <f aca="false">FALSE()</f>
        <v>0</v>
      </c>
      <c r="J247" s="29" t="b">
        <f aca="false">FALSE()</f>
        <v>0</v>
      </c>
      <c r="K247" s="29" t="b">
        <f aca="false">FALSE()</f>
        <v>0</v>
      </c>
      <c r="L247" s="29" t="b">
        <f aca="false">FALSE()</f>
        <v>0</v>
      </c>
      <c r="M247" s="29" t="b">
        <f aca="false">FALSE()</f>
        <v>0</v>
      </c>
      <c r="N247" s="36"/>
      <c r="O247" s="140" t="s">
        <v>10318</v>
      </c>
      <c r="P247" s="31" t="n">
        <v>9731023138</v>
      </c>
      <c r="Q247" s="32"/>
      <c r="R247" s="32"/>
      <c r="S247" s="32"/>
      <c r="T247" s="36"/>
      <c r="U247" s="36"/>
      <c r="V247" s="36"/>
      <c r="W247" s="36"/>
      <c r="X247" s="30" t="s">
        <v>10823</v>
      </c>
      <c r="Y247" s="36"/>
      <c r="Z247" s="36"/>
      <c r="AA247" s="30"/>
      <c r="AB247" s="36" t="s">
        <v>10793</v>
      </c>
      <c r="AC247" s="30"/>
      <c r="AD247" s="36"/>
      <c r="AE247" s="36"/>
      <c r="AF247" s="30"/>
      <c r="AG247" s="36"/>
      <c r="AH247" s="30" t="s">
        <v>10796</v>
      </c>
      <c r="AI247" s="55" t="s">
        <v>10836</v>
      </c>
      <c r="AJ247" s="36" t="s">
        <v>10798</v>
      </c>
      <c r="AK247" s="34" t="s">
        <v>10830</v>
      </c>
      <c r="AL247" s="30" t="s">
        <v>10800</v>
      </c>
      <c r="AM247" s="47"/>
      <c r="AN247" s="36"/>
      <c r="AO247" s="52" t="s">
        <v>10823</v>
      </c>
      <c r="AP247" s="52" t="s">
        <v>11585</v>
      </c>
      <c r="AQ247" s="52" t="s">
        <v>10812</v>
      </c>
      <c r="AR247" s="37"/>
      <c r="AS247" s="36"/>
    </row>
    <row r="248" customFormat="false" ht="37.2" hidden="false" customHeight="false" outlineLevel="0" collapsed="false">
      <c r="A248" s="136" t="s">
        <v>12550</v>
      </c>
      <c r="B248" s="36" t="s">
        <v>12599</v>
      </c>
      <c r="C248" s="126" t="n">
        <v>45689</v>
      </c>
      <c r="D248" s="49" t="n">
        <v>45701</v>
      </c>
      <c r="E248" s="29" t="b">
        <f aca="false">TRUE()</f>
        <v>1</v>
      </c>
      <c r="F248" s="29" t="b">
        <f aca="false">FALSE()</f>
        <v>0</v>
      </c>
      <c r="G248" s="29" t="b">
        <f aca="false">FALSE()</f>
        <v>0</v>
      </c>
      <c r="H248" s="29" t="b">
        <f aca="false">FALSE()</f>
        <v>0</v>
      </c>
      <c r="I248" s="29" t="b">
        <f aca="false">FALSE()</f>
        <v>0</v>
      </c>
      <c r="J248" s="29" t="b">
        <f aca="false">FALSE()</f>
        <v>0</v>
      </c>
      <c r="K248" s="29" t="b">
        <f aca="false">FALSE()</f>
        <v>0</v>
      </c>
      <c r="L248" s="29" t="b">
        <f aca="false">FALSE()</f>
        <v>0</v>
      </c>
      <c r="M248" s="29" t="b">
        <f aca="false">FALSE()</f>
        <v>0</v>
      </c>
      <c r="N248" s="36"/>
      <c r="O248" s="140" t="s">
        <v>10268</v>
      </c>
      <c r="P248" s="31" t="n">
        <v>5213902700</v>
      </c>
      <c r="Q248" s="32"/>
      <c r="R248" s="32"/>
      <c r="S248" s="32"/>
      <c r="T248" s="36" t="n">
        <v>48795849251</v>
      </c>
      <c r="U248" s="36"/>
      <c r="V248" s="36" t="s">
        <v>10269</v>
      </c>
      <c r="W248" s="36"/>
      <c r="X248" s="30" t="s">
        <v>10823</v>
      </c>
      <c r="Y248" s="36"/>
      <c r="Z248" s="36"/>
      <c r="AA248" s="30"/>
      <c r="AB248" s="36" t="s">
        <v>10793</v>
      </c>
      <c r="AC248" s="30"/>
      <c r="AD248" s="36"/>
      <c r="AE248" s="36"/>
      <c r="AF248" s="30"/>
      <c r="AG248" s="36"/>
      <c r="AH248" s="30" t="s">
        <v>10796</v>
      </c>
      <c r="AI248" s="55" t="s">
        <v>10836</v>
      </c>
      <c r="AJ248" s="36" t="s">
        <v>10798</v>
      </c>
      <c r="AK248" s="34" t="s">
        <v>10830</v>
      </c>
      <c r="AL248" s="30" t="s">
        <v>10800</v>
      </c>
      <c r="AM248" s="47"/>
      <c r="AN248" s="36"/>
      <c r="AO248" s="52" t="s">
        <v>10823</v>
      </c>
      <c r="AP248" s="52" t="s">
        <v>11585</v>
      </c>
      <c r="AQ248" s="52" t="s">
        <v>10812</v>
      </c>
      <c r="AR248" s="37"/>
      <c r="AS248" s="36"/>
    </row>
    <row r="249" customFormat="false" ht="61.3" hidden="false" customHeight="false" outlineLevel="0" collapsed="false">
      <c r="A249" s="136" t="s">
        <v>12550</v>
      </c>
      <c r="B249" s="36" t="s">
        <v>12599</v>
      </c>
      <c r="C249" s="126" t="n">
        <v>45689</v>
      </c>
      <c r="D249" s="49" t="n">
        <v>45700</v>
      </c>
      <c r="E249" s="29" t="b">
        <f aca="false">TRUE()</f>
        <v>1</v>
      </c>
      <c r="F249" s="29" t="b">
        <f aca="false">FALSE()</f>
        <v>0</v>
      </c>
      <c r="G249" s="29" t="b">
        <f aca="false">FALSE()</f>
        <v>0</v>
      </c>
      <c r="H249" s="29" t="b">
        <f aca="false">FALSE()</f>
        <v>0</v>
      </c>
      <c r="I249" s="29" t="b">
        <f aca="false">FALSE()</f>
        <v>0</v>
      </c>
      <c r="J249" s="29" t="b">
        <f aca="false">FALSE()</f>
        <v>0</v>
      </c>
      <c r="K249" s="29" t="b">
        <f aca="false">FALSE()</f>
        <v>0</v>
      </c>
      <c r="L249" s="29" t="b">
        <f aca="false">FALSE()</f>
        <v>0</v>
      </c>
      <c r="M249" s="29" t="b">
        <f aca="false">FALSE()</f>
        <v>0</v>
      </c>
      <c r="N249" s="36"/>
      <c r="O249" s="140" t="s">
        <v>10274</v>
      </c>
      <c r="P249" s="31" t="n">
        <v>8721434684</v>
      </c>
      <c r="Q249" s="32"/>
      <c r="R249" s="32"/>
      <c r="S249" s="32"/>
      <c r="T249" s="36"/>
      <c r="U249" s="36"/>
      <c r="V249" s="36"/>
      <c r="W249" s="36"/>
      <c r="X249" s="30" t="s">
        <v>10823</v>
      </c>
      <c r="Y249" s="36"/>
      <c r="Z249" s="36"/>
      <c r="AA249" s="30"/>
      <c r="AB249" s="36" t="s">
        <v>10793</v>
      </c>
      <c r="AC249" s="30"/>
      <c r="AD249" s="36"/>
      <c r="AE249" s="36"/>
      <c r="AF249" s="30"/>
      <c r="AG249" s="36"/>
      <c r="AH249" s="30" t="s">
        <v>10796</v>
      </c>
      <c r="AI249" s="55" t="s">
        <v>10836</v>
      </c>
      <c r="AJ249" s="36" t="s">
        <v>10798</v>
      </c>
      <c r="AK249" s="34" t="s">
        <v>10830</v>
      </c>
      <c r="AL249" s="30" t="s">
        <v>10800</v>
      </c>
      <c r="AM249" s="47"/>
      <c r="AN249" s="36"/>
      <c r="AO249" s="52" t="s">
        <v>10823</v>
      </c>
      <c r="AP249" s="52" t="s">
        <v>11585</v>
      </c>
      <c r="AQ249" s="52" t="s">
        <v>10812</v>
      </c>
      <c r="AR249" s="37"/>
      <c r="AS249" s="36"/>
    </row>
    <row r="250" customFormat="false" ht="13.8" hidden="false" customHeight="false" outlineLevel="0" collapsed="false">
      <c r="A250" s="136" t="s">
        <v>12550</v>
      </c>
      <c r="B250" s="36" t="s">
        <v>11257</v>
      </c>
      <c r="C250" s="126" t="n">
        <v>45689</v>
      </c>
      <c r="D250" s="49" t="n">
        <v>45702</v>
      </c>
      <c r="E250" s="29" t="b">
        <f aca="false">TRUE()</f>
        <v>1</v>
      </c>
      <c r="F250" s="29" t="b">
        <f aca="false">FALSE()</f>
        <v>0</v>
      </c>
      <c r="G250" s="29" t="b">
        <f aca="false">FALSE()</f>
        <v>0</v>
      </c>
      <c r="H250" s="29" t="b">
        <f aca="false">FALSE()</f>
        <v>0</v>
      </c>
      <c r="I250" s="29" t="b">
        <f aca="false">FALSE()</f>
        <v>0</v>
      </c>
      <c r="J250" s="29" t="b">
        <f aca="false">FALSE()</f>
        <v>0</v>
      </c>
      <c r="K250" s="29" t="b">
        <f aca="false">FALSE()</f>
        <v>0</v>
      </c>
      <c r="L250" s="29" t="b">
        <f aca="false">FALSE()</f>
        <v>0</v>
      </c>
      <c r="M250" s="29" t="b">
        <f aca="false">FALSE()</f>
        <v>0</v>
      </c>
      <c r="N250" s="36"/>
      <c r="O250" s="140" t="s">
        <v>10078</v>
      </c>
      <c r="P250" s="31" t="n">
        <v>5221719241</v>
      </c>
      <c r="Q250" s="32"/>
      <c r="R250" s="32"/>
      <c r="S250" s="32"/>
      <c r="T250" s="36" t="s">
        <v>12604</v>
      </c>
      <c r="U250" s="36"/>
      <c r="V250" s="36" t="s">
        <v>10080</v>
      </c>
      <c r="W250" s="53" t="s">
        <v>12605</v>
      </c>
      <c r="X250" s="30" t="s">
        <v>10823</v>
      </c>
      <c r="Y250" s="30" t="s">
        <v>12093</v>
      </c>
      <c r="Z250" s="36"/>
      <c r="AA250" s="30" t="s">
        <v>10826</v>
      </c>
      <c r="AB250" s="36" t="s">
        <v>10793</v>
      </c>
      <c r="AC250" s="30" t="s">
        <v>10812</v>
      </c>
      <c r="AD250" s="54" t="n">
        <v>0.3</v>
      </c>
      <c r="AE250" s="36"/>
      <c r="AF250" s="30" t="s">
        <v>10794</v>
      </c>
      <c r="AG250" s="36" t="s">
        <v>4480</v>
      </c>
      <c r="AH250" s="30" t="s">
        <v>10796</v>
      </c>
      <c r="AI250" s="55" t="s">
        <v>10836</v>
      </c>
      <c r="AJ250" s="36" t="s">
        <v>10798</v>
      </c>
      <c r="AK250" s="34" t="s">
        <v>10830</v>
      </c>
      <c r="AL250" s="30" t="s">
        <v>10800</v>
      </c>
      <c r="AM250" s="35" t="s">
        <v>12606</v>
      </c>
      <c r="AN250" s="36" t="s">
        <v>11838</v>
      </c>
      <c r="AO250" s="52" t="s">
        <v>10823</v>
      </c>
      <c r="AP250" s="52" t="s">
        <v>11585</v>
      </c>
      <c r="AQ250" s="52" t="s">
        <v>10812</v>
      </c>
      <c r="AR250" s="37" t="s">
        <v>10830</v>
      </c>
      <c r="AS250" s="36" t="s">
        <v>11585</v>
      </c>
    </row>
    <row r="251" customFormat="false" ht="13.8" hidden="false" customHeight="false" outlineLevel="0" collapsed="false">
      <c r="A251" s="136" t="s">
        <v>12550</v>
      </c>
      <c r="B251" s="36" t="s">
        <v>11857</v>
      </c>
      <c r="C251" s="126" t="n">
        <v>45689</v>
      </c>
      <c r="D251" s="49" t="n">
        <v>45702</v>
      </c>
      <c r="E251" s="29" t="b">
        <f aca="false">TRUE()</f>
        <v>1</v>
      </c>
      <c r="F251" s="29" t="b">
        <f aca="false">TRUE()</f>
        <v>1</v>
      </c>
      <c r="G251" s="29" t="b">
        <f aca="false">TRUE()</f>
        <v>1</v>
      </c>
      <c r="H251" s="29" t="b">
        <f aca="false">TRUE()</f>
        <v>1</v>
      </c>
      <c r="I251" s="29" t="b">
        <f aca="false">TRUE()</f>
        <v>1</v>
      </c>
      <c r="J251" s="29" t="b">
        <f aca="false">TRUE()</f>
        <v>1</v>
      </c>
      <c r="K251" s="29" t="b">
        <f aca="false">FALSE()</f>
        <v>0</v>
      </c>
      <c r="L251" s="29" t="b">
        <f aca="false">FALSE()</f>
        <v>0</v>
      </c>
      <c r="M251" s="29" t="b">
        <f aca="false">FALSE()</f>
        <v>0</v>
      </c>
      <c r="N251" s="36"/>
      <c r="O251" s="36" t="s">
        <v>10514</v>
      </c>
      <c r="P251" s="31" t="n">
        <v>6991921832</v>
      </c>
      <c r="Q251" s="32"/>
      <c r="R251" s="32"/>
      <c r="S251" s="32"/>
      <c r="T251" s="36" t="s">
        <v>12607</v>
      </c>
      <c r="U251" s="36" t="s">
        <v>12608</v>
      </c>
      <c r="V251" s="36" t="s">
        <v>12609</v>
      </c>
      <c r="W251" s="53" t="s">
        <v>12610</v>
      </c>
      <c r="X251" s="30" t="s">
        <v>10823</v>
      </c>
      <c r="Y251" s="30" t="s">
        <v>12093</v>
      </c>
      <c r="Z251" s="87"/>
      <c r="AA251" s="30" t="s">
        <v>10826</v>
      </c>
      <c r="AB251" s="36" t="s">
        <v>10793</v>
      </c>
      <c r="AC251" s="30" t="s">
        <v>10812</v>
      </c>
      <c r="AD251" s="30" t="s">
        <v>12611</v>
      </c>
      <c r="AE251" s="36"/>
      <c r="AF251" s="30" t="s">
        <v>10794</v>
      </c>
      <c r="AG251" s="36" t="s">
        <v>4480</v>
      </c>
      <c r="AH251" s="30" t="s">
        <v>10796</v>
      </c>
      <c r="AI251" s="55" t="s">
        <v>10836</v>
      </c>
      <c r="AJ251" s="36" t="s">
        <v>10798</v>
      </c>
      <c r="AK251" s="34" t="s">
        <v>10830</v>
      </c>
      <c r="AL251" s="30" t="s">
        <v>10800</v>
      </c>
      <c r="AM251" s="35" t="s">
        <v>12612</v>
      </c>
      <c r="AN251" s="52" t="s">
        <v>12129</v>
      </c>
      <c r="AO251" s="52" t="s">
        <v>10823</v>
      </c>
      <c r="AP251" s="52" t="s">
        <v>11585</v>
      </c>
      <c r="AQ251" s="52" t="s">
        <v>10812</v>
      </c>
      <c r="AR251" s="37" t="s">
        <v>10830</v>
      </c>
      <c r="AS251" s="36"/>
    </row>
    <row r="252" customFormat="false" ht="13.8" hidden="false" customHeight="false" outlineLevel="0" collapsed="false">
      <c r="A252" s="136" t="s">
        <v>12550</v>
      </c>
      <c r="B252" s="36" t="s">
        <v>12613</v>
      </c>
      <c r="C252" s="51" t="n">
        <v>45689</v>
      </c>
      <c r="D252" s="49" t="n">
        <v>45705</v>
      </c>
      <c r="E252" s="29" t="b">
        <f aca="false">TRUE()</f>
        <v>1</v>
      </c>
      <c r="F252" s="29" t="b">
        <f aca="false">TRUE()</f>
        <v>1</v>
      </c>
      <c r="G252" s="29" t="b">
        <f aca="false">TRUE()</f>
        <v>1</v>
      </c>
      <c r="H252" s="29" t="b">
        <f aca="false">TRUE()</f>
        <v>1</v>
      </c>
      <c r="I252" s="29" t="b">
        <f aca="false">TRUE()</f>
        <v>1</v>
      </c>
      <c r="J252" s="29" t="b">
        <f aca="false">TRUE()</f>
        <v>1</v>
      </c>
      <c r="K252" s="29" t="b">
        <f aca="false">TRUE()</f>
        <v>1</v>
      </c>
      <c r="L252" s="29" t="b">
        <f aca="false">TRUE()</f>
        <v>1</v>
      </c>
      <c r="M252" s="29" t="b">
        <f aca="false">FALSE()</f>
        <v>0</v>
      </c>
      <c r="N252" s="36"/>
      <c r="O252" s="36" t="s">
        <v>10454</v>
      </c>
      <c r="P252" s="31" t="n">
        <v>6652303959</v>
      </c>
      <c r="Q252" s="32"/>
      <c r="R252" s="32"/>
      <c r="S252" s="32"/>
      <c r="T252" s="36" t="s">
        <v>12614</v>
      </c>
      <c r="U252" s="36" t="s">
        <v>12615</v>
      </c>
      <c r="V252" s="36" t="s">
        <v>10456</v>
      </c>
      <c r="W252" s="53" t="s">
        <v>12616</v>
      </c>
      <c r="X252" s="30" t="s">
        <v>10823</v>
      </c>
      <c r="Y252" s="30" t="s">
        <v>12093</v>
      </c>
      <c r="Z252" s="144"/>
      <c r="AA252" s="30" t="s">
        <v>10826</v>
      </c>
      <c r="AB252" s="36" t="s">
        <v>10793</v>
      </c>
      <c r="AC252" s="30"/>
      <c r="AD252" s="26"/>
      <c r="AE252" s="36"/>
      <c r="AF252" s="30" t="s">
        <v>10794</v>
      </c>
      <c r="AG252" s="36" t="s">
        <v>12617</v>
      </c>
      <c r="AH252" s="30" t="s">
        <v>10796</v>
      </c>
      <c r="AI252" s="55" t="s">
        <v>10836</v>
      </c>
      <c r="AJ252" s="36" t="s">
        <v>10798</v>
      </c>
      <c r="AK252" s="34" t="s">
        <v>10830</v>
      </c>
      <c r="AL252" s="30" t="s">
        <v>10800</v>
      </c>
      <c r="AM252" s="145" t="s">
        <v>12618</v>
      </c>
      <c r="AN252" s="36"/>
      <c r="AO252" s="52" t="s">
        <v>10823</v>
      </c>
      <c r="AP252" s="52" t="s">
        <v>11585</v>
      </c>
      <c r="AQ252" s="52" t="s">
        <v>10812</v>
      </c>
      <c r="AR252" s="37"/>
      <c r="AS252" s="36"/>
    </row>
    <row r="253" customFormat="false" ht="13.8" hidden="false" customHeight="false" outlineLevel="0" collapsed="false">
      <c r="A253" s="136" t="s">
        <v>12550</v>
      </c>
      <c r="B253" s="36" t="s">
        <v>11257</v>
      </c>
      <c r="C253" s="51" t="n">
        <v>45689</v>
      </c>
      <c r="D253" s="49" t="n">
        <v>45705</v>
      </c>
      <c r="E253" s="29" t="b">
        <f aca="false">TRUE()</f>
        <v>1</v>
      </c>
      <c r="F253" s="29" t="b">
        <f aca="false">TRUE()</f>
        <v>1</v>
      </c>
      <c r="G253" s="29" t="b">
        <f aca="false">TRUE()</f>
        <v>1</v>
      </c>
      <c r="H253" s="29" t="b">
        <f aca="false">TRUE()</f>
        <v>1</v>
      </c>
      <c r="I253" s="29" t="b">
        <f aca="false">TRUE()</f>
        <v>1</v>
      </c>
      <c r="J253" s="29" t="b">
        <f aca="false">TRUE()</f>
        <v>1</v>
      </c>
      <c r="K253" s="29" t="b">
        <f aca="false">TRUE()</f>
        <v>1</v>
      </c>
      <c r="L253" s="29" t="b">
        <f aca="false">TRUE()</f>
        <v>1</v>
      </c>
      <c r="M253" s="29" t="b">
        <f aca="false">TRUE()</f>
        <v>1</v>
      </c>
      <c r="N253" s="36"/>
      <c r="O253" s="36" t="s">
        <v>12619</v>
      </c>
      <c r="P253" s="31" t="n">
        <v>6762407022</v>
      </c>
      <c r="Q253" s="32"/>
      <c r="R253" s="32"/>
      <c r="S253" s="32"/>
      <c r="T253" s="36" t="n">
        <v>48601759769</v>
      </c>
      <c r="U253" s="36" t="s">
        <v>12620</v>
      </c>
      <c r="V253" s="36" t="s">
        <v>10574</v>
      </c>
      <c r="W253" s="53" t="s">
        <v>12621</v>
      </c>
      <c r="X253" s="30" t="s">
        <v>10823</v>
      </c>
      <c r="Y253" s="36" t="s">
        <v>10809</v>
      </c>
      <c r="Z253" s="144"/>
      <c r="AA253" s="30" t="s">
        <v>10826</v>
      </c>
      <c r="AB253" s="36" t="s">
        <v>10793</v>
      </c>
      <c r="AC253" s="30"/>
      <c r="AD253" s="26"/>
      <c r="AE253" s="36"/>
      <c r="AF253" s="30" t="s">
        <v>10794</v>
      </c>
      <c r="AG253" s="36" t="s">
        <v>4480</v>
      </c>
      <c r="AH253" s="30" t="s">
        <v>10796</v>
      </c>
      <c r="AI253" s="55" t="s">
        <v>10836</v>
      </c>
      <c r="AJ253" s="36" t="s">
        <v>10798</v>
      </c>
      <c r="AK253" s="34" t="s">
        <v>10830</v>
      </c>
      <c r="AL253" s="30" t="s">
        <v>10800</v>
      </c>
      <c r="AM253" s="35" t="s">
        <v>12622</v>
      </c>
      <c r="AN253" s="36"/>
      <c r="AO253" s="52" t="s">
        <v>10823</v>
      </c>
      <c r="AP253" s="52" t="s">
        <v>11585</v>
      </c>
      <c r="AQ253" s="52" t="s">
        <v>10812</v>
      </c>
      <c r="AR253" s="37" t="s">
        <v>10830</v>
      </c>
      <c r="AS253" s="36" t="s">
        <v>11896</v>
      </c>
    </row>
    <row r="254" customFormat="false" ht="13.8" hidden="false" customHeight="false" outlineLevel="0" collapsed="false">
      <c r="A254" s="136" t="s">
        <v>12550</v>
      </c>
      <c r="B254" s="36" t="s">
        <v>11857</v>
      </c>
      <c r="C254" s="51" t="n">
        <v>45689</v>
      </c>
      <c r="D254" s="49" t="n">
        <v>45706</v>
      </c>
      <c r="E254" s="29" t="b">
        <f aca="false">TRUE()</f>
        <v>1</v>
      </c>
      <c r="F254" s="29" t="b">
        <f aca="false">FALSE()</f>
        <v>0</v>
      </c>
      <c r="G254" s="29" t="b">
        <f aca="false">FALSE()</f>
        <v>0</v>
      </c>
      <c r="H254" s="29" t="b">
        <f aca="false">FALSE()</f>
        <v>0</v>
      </c>
      <c r="I254" s="29" t="b">
        <f aca="false">FALSE()</f>
        <v>0</v>
      </c>
      <c r="J254" s="29" t="b">
        <f aca="false">FALSE()</f>
        <v>0</v>
      </c>
      <c r="K254" s="29" t="b">
        <f aca="false">FALSE()</f>
        <v>0</v>
      </c>
      <c r="L254" s="29" t="b">
        <f aca="false">FALSE()</f>
        <v>0</v>
      </c>
      <c r="M254" s="29" t="b">
        <f aca="false">FALSE()</f>
        <v>0</v>
      </c>
      <c r="N254" s="36"/>
      <c r="O254" s="39" t="s">
        <v>12623</v>
      </c>
      <c r="P254" s="31" t="n">
        <v>5272904474</v>
      </c>
      <c r="Q254" s="32"/>
      <c r="R254" s="32"/>
      <c r="S254" s="32"/>
      <c r="T254" s="146" t="n">
        <v>48792430102</v>
      </c>
      <c r="U254" s="36" t="s">
        <v>12624</v>
      </c>
      <c r="V254" s="36" t="s">
        <v>12625</v>
      </c>
      <c r="W254" s="53" t="s">
        <v>12626</v>
      </c>
      <c r="X254" s="30" t="s">
        <v>10823</v>
      </c>
      <c r="Y254" s="36" t="s">
        <v>10809</v>
      </c>
      <c r="Z254" s="36"/>
      <c r="AA254" s="30" t="s">
        <v>10826</v>
      </c>
      <c r="AB254" s="36" t="s">
        <v>10793</v>
      </c>
      <c r="AC254" s="30" t="s">
        <v>10812</v>
      </c>
      <c r="AD254" s="54" t="n">
        <v>0.1</v>
      </c>
      <c r="AE254" s="36"/>
      <c r="AF254" s="30" t="s">
        <v>10794</v>
      </c>
      <c r="AG254" s="36" t="s">
        <v>4480</v>
      </c>
      <c r="AH254" s="30" t="s">
        <v>10796</v>
      </c>
      <c r="AI254" s="55" t="s">
        <v>10836</v>
      </c>
      <c r="AJ254" s="36" t="s">
        <v>10798</v>
      </c>
      <c r="AK254" s="34" t="s">
        <v>10830</v>
      </c>
      <c r="AL254" s="30" t="s">
        <v>10800</v>
      </c>
      <c r="AM254" s="35" t="s">
        <v>12627</v>
      </c>
      <c r="AN254" s="36"/>
      <c r="AO254" s="52" t="s">
        <v>10823</v>
      </c>
      <c r="AP254" s="52" t="s">
        <v>11585</v>
      </c>
      <c r="AQ254" s="52" t="s">
        <v>10812</v>
      </c>
      <c r="AR254" s="37" t="s">
        <v>10830</v>
      </c>
      <c r="AS254" s="30" t="s">
        <v>11896</v>
      </c>
    </row>
    <row r="255" customFormat="false" ht="13.8" hidden="false" customHeight="false" outlineLevel="0" collapsed="false">
      <c r="A255" s="136" t="s">
        <v>12550</v>
      </c>
      <c r="B255" s="36"/>
      <c r="C255" s="51" t="n">
        <v>45689</v>
      </c>
      <c r="D255" s="49" t="n">
        <v>45706</v>
      </c>
      <c r="E255" s="29" t="b">
        <f aca="false">TRUE()</f>
        <v>1</v>
      </c>
      <c r="F255" s="29" t="b">
        <f aca="false">FALSE()</f>
        <v>0</v>
      </c>
      <c r="G255" s="29" t="b">
        <f aca="false">FALSE()</f>
        <v>0</v>
      </c>
      <c r="H255" s="29" t="b">
        <f aca="false">FALSE()</f>
        <v>0</v>
      </c>
      <c r="I255" s="29" t="b">
        <f aca="false">FALSE()</f>
        <v>0</v>
      </c>
      <c r="J255" s="29" t="b">
        <f aca="false">FALSE()</f>
        <v>0</v>
      </c>
      <c r="K255" s="29" t="b">
        <f aca="false">FALSE()</f>
        <v>0</v>
      </c>
      <c r="L255" s="29" t="b">
        <f aca="false">FALSE()</f>
        <v>0</v>
      </c>
      <c r="M255" s="29" t="b">
        <f aca="false">FALSE()</f>
        <v>0</v>
      </c>
      <c r="N255" s="36"/>
      <c r="O255" s="36" t="s">
        <v>12628</v>
      </c>
      <c r="P255" s="31" t="n">
        <v>5090013367</v>
      </c>
      <c r="Q255" s="32"/>
      <c r="R255" s="32"/>
      <c r="S255" s="32"/>
      <c r="T255" s="36" t="n">
        <v>796539047</v>
      </c>
      <c r="U255" s="36" t="s">
        <v>12629</v>
      </c>
      <c r="V255" s="36" t="s">
        <v>12630</v>
      </c>
      <c r="W255" s="53" t="s">
        <v>12631</v>
      </c>
      <c r="X255" s="30" t="s">
        <v>10823</v>
      </c>
      <c r="Y255" s="36"/>
      <c r="Z255" s="36"/>
      <c r="AA255" s="30"/>
      <c r="AB255" s="36" t="s">
        <v>10793</v>
      </c>
      <c r="AC255" s="30"/>
      <c r="AD255" s="36"/>
      <c r="AE255" s="36"/>
      <c r="AF255" s="30"/>
      <c r="AG255" s="36"/>
      <c r="AH255" s="30" t="s">
        <v>10796</v>
      </c>
      <c r="AI255" s="55" t="s">
        <v>10836</v>
      </c>
      <c r="AJ255" s="36" t="s">
        <v>10798</v>
      </c>
      <c r="AK255" s="34" t="s">
        <v>10830</v>
      </c>
      <c r="AL255" s="30" t="s">
        <v>10800</v>
      </c>
      <c r="AM255" s="47"/>
      <c r="AN255" s="36"/>
      <c r="AO255" s="52" t="s">
        <v>10823</v>
      </c>
      <c r="AP255" s="52" t="s">
        <v>11585</v>
      </c>
      <c r="AQ255" s="52" t="s">
        <v>10812</v>
      </c>
      <c r="AR255" s="37"/>
      <c r="AS255" s="36"/>
    </row>
    <row r="256" customFormat="false" ht="13.8" hidden="false" customHeight="false" outlineLevel="0" collapsed="false">
      <c r="A256" s="136" t="s">
        <v>12550</v>
      </c>
      <c r="B256" s="36" t="s">
        <v>11881</v>
      </c>
      <c r="C256" s="51" t="n">
        <v>45689</v>
      </c>
      <c r="D256" s="49" t="n">
        <v>45730</v>
      </c>
      <c r="E256" s="29" t="b">
        <f aca="false">TRUE()</f>
        <v>1</v>
      </c>
      <c r="F256" s="29" t="b">
        <f aca="false">TRUE()</f>
        <v>1</v>
      </c>
      <c r="G256" s="29" t="b">
        <f aca="false">TRUE()</f>
        <v>1</v>
      </c>
      <c r="H256" s="29" t="b">
        <f aca="false">TRUE()</f>
        <v>1</v>
      </c>
      <c r="I256" s="29" t="b">
        <f aca="false">TRUE()</f>
        <v>1</v>
      </c>
      <c r="J256" s="29" t="b">
        <f aca="false">TRUE()</f>
        <v>1</v>
      </c>
      <c r="K256" s="29" t="b">
        <f aca="false">TRUE()</f>
        <v>1</v>
      </c>
      <c r="L256" s="29" t="b">
        <f aca="false">TRUE()</f>
        <v>1</v>
      </c>
      <c r="M256" s="29" t="b">
        <f aca="false">FALSE()</f>
        <v>0</v>
      </c>
      <c r="N256" s="36"/>
      <c r="O256" s="36" t="s">
        <v>10476</v>
      </c>
      <c r="P256" s="31" t="n">
        <v>5342503103</v>
      </c>
      <c r="Q256" s="32"/>
      <c r="R256" s="32"/>
      <c r="S256" s="32"/>
      <c r="T256" s="36" t="s">
        <v>12632</v>
      </c>
      <c r="U256" s="36" t="s">
        <v>12633</v>
      </c>
      <c r="V256" s="36" t="s">
        <v>10478</v>
      </c>
      <c r="W256" s="53" t="s">
        <v>12634</v>
      </c>
      <c r="X256" s="30" t="s">
        <v>10823</v>
      </c>
      <c r="Y256" s="36" t="s">
        <v>12093</v>
      </c>
      <c r="Z256" s="36"/>
      <c r="AA256" s="30" t="s">
        <v>10826</v>
      </c>
      <c r="AB256" s="36" t="s">
        <v>10793</v>
      </c>
      <c r="AC256" s="30"/>
      <c r="AD256" s="36"/>
      <c r="AE256" s="36"/>
      <c r="AF256" s="30" t="s">
        <v>10794</v>
      </c>
      <c r="AG256" s="36"/>
      <c r="AH256" s="30" t="s">
        <v>10796</v>
      </c>
      <c r="AI256" s="55" t="s">
        <v>10836</v>
      </c>
      <c r="AJ256" s="36" t="s">
        <v>10798</v>
      </c>
      <c r="AK256" s="34" t="s">
        <v>10830</v>
      </c>
      <c r="AL256" s="30" t="s">
        <v>10800</v>
      </c>
      <c r="AM256" s="35" t="s">
        <v>12635</v>
      </c>
      <c r="AN256" s="36"/>
      <c r="AO256" s="52" t="s">
        <v>10823</v>
      </c>
      <c r="AP256" s="52" t="s">
        <v>11585</v>
      </c>
      <c r="AQ256" s="52" t="s">
        <v>10812</v>
      </c>
      <c r="AR256" s="37" t="n">
        <v>30</v>
      </c>
      <c r="AS256" s="36"/>
    </row>
    <row r="257" customFormat="false" ht="13.8" hidden="false" customHeight="false" outlineLevel="0" collapsed="false">
      <c r="A257" s="136" t="s">
        <v>12550</v>
      </c>
      <c r="B257" s="36" t="s">
        <v>11857</v>
      </c>
      <c r="C257" s="51" t="n">
        <v>45689</v>
      </c>
      <c r="D257" s="49" t="n">
        <v>45712</v>
      </c>
      <c r="E257" s="29" t="b">
        <f aca="false">TRUE()</f>
        <v>1</v>
      </c>
      <c r="F257" s="29" t="b">
        <f aca="false">FALSE()</f>
        <v>0</v>
      </c>
      <c r="G257" s="29" t="b">
        <f aca="false">FALSE()</f>
        <v>0</v>
      </c>
      <c r="H257" s="29" t="b">
        <f aca="false">FALSE()</f>
        <v>0</v>
      </c>
      <c r="I257" s="29" t="b">
        <f aca="false">FALSE()</f>
        <v>0</v>
      </c>
      <c r="J257" s="29" t="b">
        <f aca="false">FALSE()</f>
        <v>0</v>
      </c>
      <c r="K257" s="29" t="b">
        <f aca="false">FALSE()</f>
        <v>0</v>
      </c>
      <c r="L257" s="29" t="b">
        <f aca="false">FALSE()</f>
        <v>0</v>
      </c>
      <c r="M257" s="29" t="b">
        <f aca="false">FALSE()</f>
        <v>0</v>
      </c>
      <c r="N257" s="36"/>
      <c r="O257" s="36" t="s">
        <v>10392</v>
      </c>
      <c r="P257" s="31" t="n">
        <v>6342974613</v>
      </c>
      <c r="Q257" s="32"/>
      <c r="R257" s="32"/>
      <c r="S257" s="32"/>
      <c r="T257" s="36" t="s">
        <v>12636</v>
      </c>
      <c r="U257" s="36"/>
      <c r="V257" s="36" t="s">
        <v>10394</v>
      </c>
      <c r="W257" s="36"/>
      <c r="X257" s="30" t="s">
        <v>10823</v>
      </c>
      <c r="Y257" s="36" t="s">
        <v>10809</v>
      </c>
      <c r="Z257" s="36"/>
      <c r="AA257" s="30" t="s">
        <v>10826</v>
      </c>
      <c r="AB257" s="36" t="s">
        <v>10793</v>
      </c>
      <c r="AC257" s="30" t="s">
        <v>10794</v>
      </c>
      <c r="AD257" s="36"/>
      <c r="AE257" s="36"/>
      <c r="AF257" s="30" t="s">
        <v>10794</v>
      </c>
      <c r="AG257" s="36" t="s">
        <v>4480</v>
      </c>
      <c r="AH257" s="30" t="s">
        <v>10796</v>
      </c>
      <c r="AI257" s="55" t="s">
        <v>10836</v>
      </c>
      <c r="AJ257" s="36" t="s">
        <v>10798</v>
      </c>
      <c r="AK257" s="34" t="s">
        <v>10830</v>
      </c>
      <c r="AL257" s="30" t="s">
        <v>10800</v>
      </c>
      <c r="AM257" s="35" t="s">
        <v>12637</v>
      </c>
      <c r="AN257" s="36"/>
      <c r="AO257" s="52" t="s">
        <v>10823</v>
      </c>
      <c r="AP257" s="52" t="s">
        <v>11585</v>
      </c>
      <c r="AQ257" s="52" t="s">
        <v>10812</v>
      </c>
      <c r="AR257" s="37" t="n">
        <v>30</v>
      </c>
      <c r="AS257" s="36"/>
    </row>
    <row r="258" customFormat="false" ht="13.8" hidden="false" customHeight="false" outlineLevel="0" collapsed="false">
      <c r="A258" s="136" t="s">
        <v>12550</v>
      </c>
      <c r="B258" s="36" t="s">
        <v>11576</v>
      </c>
      <c r="C258" s="51" t="n">
        <v>45689</v>
      </c>
      <c r="D258" s="49" t="n">
        <v>45693</v>
      </c>
      <c r="E258" s="29" t="b">
        <f aca="false">TRUE()</f>
        <v>1</v>
      </c>
      <c r="F258" s="29" t="b">
        <f aca="false">TRUE()</f>
        <v>1</v>
      </c>
      <c r="G258" s="29" t="b">
        <f aca="false">TRUE()</f>
        <v>1</v>
      </c>
      <c r="H258" s="29" t="b">
        <f aca="false">TRUE()</f>
        <v>1</v>
      </c>
      <c r="I258" s="29" t="b">
        <f aca="false">TRUE()</f>
        <v>1</v>
      </c>
      <c r="J258" s="29" t="b">
        <f aca="false">TRUE()</f>
        <v>1</v>
      </c>
      <c r="K258" s="29" t="b">
        <f aca="false">TRUE()</f>
        <v>1</v>
      </c>
      <c r="L258" s="29" t="b">
        <f aca="false">TRUE()</f>
        <v>1</v>
      </c>
      <c r="M258" s="29" t="b">
        <f aca="false">FALSE()</f>
        <v>0</v>
      </c>
      <c r="N258" s="36"/>
      <c r="O258" s="36" t="s">
        <v>12638</v>
      </c>
      <c r="P258" s="31" t="n">
        <v>2030001057</v>
      </c>
      <c r="Q258" s="32"/>
      <c r="R258" s="32"/>
      <c r="S258" s="32"/>
      <c r="T258" s="36" t="n">
        <v>601842271</v>
      </c>
      <c r="U258" s="36"/>
      <c r="V258" s="36" t="s">
        <v>10633</v>
      </c>
      <c r="W258" s="53" t="s">
        <v>12639</v>
      </c>
      <c r="X258" s="30" t="s">
        <v>10823</v>
      </c>
      <c r="Y258" s="36" t="s">
        <v>12093</v>
      </c>
      <c r="Z258" s="36"/>
      <c r="AA258" s="30" t="s">
        <v>10826</v>
      </c>
      <c r="AB258" s="36" t="s">
        <v>10793</v>
      </c>
      <c r="AC258" s="30" t="s">
        <v>10812</v>
      </c>
      <c r="AD258" s="36" t="s">
        <v>12640</v>
      </c>
      <c r="AE258" s="36"/>
      <c r="AF258" s="30" t="s">
        <v>10794</v>
      </c>
      <c r="AG258" s="36" t="s">
        <v>4480</v>
      </c>
      <c r="AH258" s="30" t="s">
        <v>10796</v>
      </c>
      <c r="AI258" s="55" t="s">
        <v>10836</v>
      </c>
      <c r="AJ258" s="36" t="s">
        <v>10798</v>
      </c>
      <c r="AK258" s="34" t="s">
        <v>10830</v>
      </c>
      <c r="AL258" s="30" t="s">
        <v>10800</v>
      </c>
      <c r="AM258" s="35" t="s">
        <v>12641</v>
      </c>
      <c r="AN258" s="36" t="s">
        <v>12642</v>
      </c>
      <c r="AO258" s="52" t="s">
        <v>10823</v>
      </c>
      <c r="AP258" s="52" t="s">
        <v>11585</v>
      </c>
      <c r="AQ258" s="52" t="s">
        <v>10812</v>
      </c>
      <c r="AR258" s="37" t="s">
        <v>10830</v>
      </c>
      <c r="AS258" s="36" t="s">
        <v>11585</v>
      </c>
    </row>
    <row r="259" customFormat="false" ht="13.8" hidden="false" customHeight="false" outlineLevel="0" collapsed="false">
      <c r="A259" s="136" t="s">
        <v>12550</v>
      </c>
      <c r="B259" s="36" t="s">
        <v>11576</v>
      </c>
      <c r="C259" s="51" t="n">
        <v>45690</v>
      </c>
      <c r="D259" s="49" t="n">
        <v>45707</v>
      </c>
      <c r="E259" s="29" t="b">
        <f aca="false">TRUE()</f>
        <v>1</v>
      </c>
      <c r="F259" s="29" t="b">
        <f aca="false">TRUE()</f>
        <v>1</v>
      </c>
      <c r="G259" s="29" t="b">
        <f aca="false">TRUE()</f>
        <v>1</v>
      </c>
      <c r="H259" s="29" t="b">
        <f aca="false">TRUE()</f>
        <v>1</v>
      </c>
      <c r="I259" s="29" t="b">
        <f aca="false">TRUE()</f>
        <v>1</v>
      </c>
      <c r="J259" s="29" t="b">
        <f aca="false">TRUE()</f>
        <v>1</v>
      </c>
      <c r="K259" s="29" t="b">
        <f aca="false">TRUE()</f>
        <v>1</v>
      </c>
      <c r="L259" s="29" t="b">
        <f aca="false">TRUE()</f>
        <v>1</v>
      </c>
      <c r="M259" s="29" t="b">
        <f aca="false">FALSE()</f>
        <v>0</v>
      </c>
      <c r="N259" s="36"/>
      <c r="O259" s="36" t="s">
        <v>10681</v>
      </c>
      <c r="P259" s="31" t="n">
        <v>6262873235</v>
      </c>
      <c r="Q259" s="32"/>
      <c r="R259" s="32"/>
      <c r="S259" s="32"/>
      <c r="T259" s="36" t="s">
        <v>12643</v>
      </c>
      <c r="U259" s="36" t="s">
        <v>12644</v>
      </c>
      <c r="V259" s="36" t="s">
        <v>12645</v>
      </c>
      <c r="W259" s="53" t="s">
        <v>12646</v>
      </c>
      <c r="X259" s="30" t="s">
        <v>10823</v>
      </c>
      <c r="Y259" s="36" t="s">
        <v>12093</v>
      </c>
      <c r="Z259" s="36"/>
      <c r="AA259" s="30" t="s">
        <v>10826</v>
      </c>
      <c r="AB259" s="36" t="s">
        <v>10793</v>
      </c>
      <c r="AC259" s="30" t="s">
        <v>10812</v>
      </c>
      <c r="AD259" s="36"/>
      <c r="AE259" s="36"/>
      <c r="AF259" s="30" t="s">
        <v>10794</v>
      </c>
      <c r="AG259" s="36"/>
      <c r="AH259" s="30" t="s">
        <v>10796</v>
      </c>
      <c r="AI259" s="55" t="s">
        <v>10836</v>
      </c>
      <c r="AJ259" s="36" t="s">
        <v>10798</v>
      </c>
      <c r="AK259" s="34" t="s">
        <v>10830</v>
      </c>
      <c r="AL259" s="30" t="s">
        <v>10800</v>
      </c>
      <c r="AM259" s="35" t="s">
        <v>12647</v>
      </c>
      <c r="AN259" s="36" t="s">
        <v>12648</v>
      </c>
      <c r="AO259" s="52" t="s">
        <v>10823</v>
      </c>
      <c r="AP259" s="52" t="s">
        <v>11585</v>
      </c>
      <c r="AQ259" s="52" t="s">
        <v>10812</v>
      </c>
      <c r="AR259" s="37" t="s">
        <v>10830</v>
      </c>
      <c r="AS259" s="36" t="s">
        <v>11585</v>
      </c>
    </row>
    <row r="260" customFormat="false" ht="13.8" hidden="false" customHeight="false" outlineLevel="0" collapsed="false">
      <c r="A260" s="136" t="s">
        <v>12550</v>
      </c>
      <c r="B260" s="36" t="s">
        <v>11576</v>
      </c>
      <c r="C260" s="51" t="n">
        <v>45689</v>
      </c>
      <c r="D260" s="49" t="n">
        <v>45708</v>
      </c>
      <c r="E260" s="29" t="b">
        <f aca="false">TRUE()</f>
        <v>1</v>
      </c>
      <c r="F260" s="29" t="b">
        <f aca="false">FALSE()</f>
        <v>0</v>
      </c>
      <c r="G260" s="29" t="b">
        <f aca="false">FALSE()</f>
        <v>0</v>
      </c>
      <c r="H260" s="29" t="b">
        <f aca="false">FALSE()</f>
        <v>0</v>
      </c>
      <c r="I260" s="29" t="b">
        <f aca="false">FALSE()</f>
        <v>0</v>
      </c>
      <c r="J260" s="29" t="b">
        <f aca="false">FALSE()</f>
        <v>0</v>
      </c>
      <c r="K260" s="29" t="b">
        <f aca="false">FALSE()</f>
        <v>0</v>
      </c>
      <c r="L260" s="29" t="b">
        <f aca="false">FALSE()</f>
        <v>0</v>
      </c>
      <c r="M260" s="29" t="b">
        <f aca="false">FALSE()</f>
        <v>0</v>
      </c>
      <c r="N260" s="36"/>
      <c r="O260" s="36" t="s">
        <v>12649</v>
      </c>
      <c r="P260" s="31" t="n">
        <v>6040222715</v>
      </c>
      <c r="Q260" s="32"/>
      <c r="R260" s="32"/>
      <c r="S260" s="32"/>
      <c r="T260" s="36" t="s">
        <v>12650</v>
      </c>
      <c r="U260" s="36" t="s">
        <v>12651</v>
      </c>
      <c r="V260" s="36" t="s">
        <v>12652</v>
      </c>
      <c r="W260" s="53" t="s">
        <v>12653</v>
      </c>
      <c r="X260" s="30" t="s">
        <v>10823</v>
      </c>
      <c r="Y260" s="36" t="s">
        <v>12093</v>
      </c>
      <c r="Z260" s="36"/>
      <c r="AA260" s="30" t="s">
        <v>10826</v>
      </c>
      <c r="AB260" s="36" t="s">
        <v>10793</v>
      </c>
      <c r="AC260" s="30" t="s">
        <v>10812</v>
      </c>
      <c r="AD260" s="36"/>
      <c r="AE260" s="36"/>
      <c r="AF260" s="30"/>
      <c r="AG260" s="36" t="s">
        <v>4480</v>
      </c>
      <c r="AH260" s="30" t="s">
        <v>10796</v>
      </c>
      <c r="AI260" s="55" t="s">
        <v>10836</v>
      </c>
      <c r="AJ260" s="36" t="s">
        <v>10798</v>
      </c>
      <c r="AK260" s="34" t="s">
        <v>10830</v>
      </c>
      <c r="AL260" s="30" t="s">
        <v>10800</v>
      </c>
      <c r="AM260" s="47"/>
      <c r="AN260" s="36"/>
      <c r="AO260" s="52" t="s">
        <v>10823</v>
      </c>
      <c r="AP260" s="52" t="s">
        <v>11585</v>
      </c>
      <c r="AQ260" s="52" t="s">
        <v>10812</v>
      </c>
      <c r="AR260" s="37" t="s">
        <v>10830</v>
      </c>
      <c r="AS260" s="36"/>
    </row>
    <row r="261" customFormat="false" ht="13.8" hidden="false" customHeight="false" outlineLevel="0" collapsed="false">
      <c r="A261" s="136" t="s">
        <v>12550</v>
      </c>
      <c r="B261" s="36" t="s">
        <v>11576</v>
      </c>
      <c r="C261" s="51" t="n">
        <v>45689</v>
      </c>
      <c r="D261" s="49" t="n">
        <v>45708</v>
      </c>
      <c r="E261" s="29" t="b">
        <f aca="false">TRUE()</f>
        <v>1</v>
      </c>
      <c r="F261" s="29" t="b">
        <f aca="false">TRUE()</f>
        <v>1</v>
      </c>
      <c r="G261" s="29" t="b">
        <f aca="false">TRUE()</f>
        <v>1</v>
      </c>
      <c r="H261" s="29" t="b">
        <f aca="false">TRUE()</f>
        <v>1</v>
      </c>
      <c r="I261" s="29" t="b">
        <f aca="false">TRUE()</f>
        <v>1</v>
      </c>
      <c r="J261" s="29" t="b">
        <f aca="false">TRUE()</f>
        <v>1</v>
      </c>
      <c r="K261" s="29" t="b">
        <f aca="false">TRUE()</f>
        <v>1</v>
      </c>
      <c r="L261" s="29" t="b">
        <f aca="false">TRUE()</f>
        <v>1</v>
      </c>
      <c r="M261" s="29" t="b">
        <f aca="false">FALSE()</f>
        <v>0</v>
      </c>
      <c r="N261" s="36"/>
      <c r="O261" s="36" t="s">
        <v>12654</v>
      </c>
      <c r="P261" s="31" t="n">
        <v>7792005820</v>
      </c>
      <c r="Q261" s="32"/>
      <c r="R261" s="32"/>
      <c r="S261" s="32"/>
      <c r="T261" s="36" t="s">
        <v>12655</v>
      </c>
      <c r="U261" s="36" t="s">
        <v>12656</v>
      </c>
      <c r="V261" s="36" t="s">
        <v>9996</v>
      </c>
      <c r="W261" s="53" t="s">
        <v>12657</v>
      </c>
      <c r="X261" s="30" t="s">
        <v>10823</v>
      </c>
      <c r="Y261" s="36" t="s">
        <v>12093</v>
      </c>
      <c r="Z261" s="36"/>
      <c r="AA261" s="30" t="s">
        <v>10826</v>
      </c>
      <c r="AB261" s="36" t="s">
        <v>10793</v>
      </c>
      <c r="AC261" s="30"/>
      <c r="AD261" s="36"/>
      <c r="AE261" s="36"/>
      <c r="AF261" s="30" t="s">
        <v>10794</v>
      </c>
      <c r="AG261" s="36" t="s">
        <v>4480</v>
      </c>
      <c r="AH261" s="30" t="s">
        <v>10796</v>
      </c>
      <c r="AI261" s="55" t="s">
        <v>10836</v>
      </c>
      <c r="AJ261" s="36" t="s">
        <v>10798</v>
      </c>
      <c r="AK261" s="34" t="s">
        <v>10830</v>
      </c>
      <c r="AL261" s="30" t="s">
        <v>10800</v>
      </c>
      <c r="AM261" s="35" t="s">
        <v>12658</v>
      </c>
      <c r="AN261" s="36" t="s">
        <v>12659</v>
      </c>
      <c r="AO261" s="52" t="s">
        <v>10823</v>
      </c>
      <c r="AP261" s="52" t="s">
        <v>11585</v>
      </c>
      <c r="AQ261" s="52" t="s">
        <v>10812</v>
      </c>
      <c r="AR261" s="37" t="s">
        <v>10830</v>
      </c>
      <c r="AS261" s="36" t="s">
        <v>12261</v>
      </c>
    </row>
    <row r="262" customFormat="false" ht="13.8" hidden="false" customHeight="false" outlineLevel="0" collapsed="false">
      <c r="A262" s="136" t="s">
        <v>12550</v>
      </c>
      <c r="B262" s="36" t="s">
        <v>11257</v>
      </c>
      <c r="C262" s="51" t="n">
        <v>45689</v>
      </c>
      <c r="D262" s="49" t="n">
        <v>45709</v>
      </c>
      <c r="E262" s="29" t="b">
        <f aca="false">TRUE()</f>
        <v>1</v>
      </c>
      <c r="F262" s="29" t="b">
        <f aca="false">TRUE()</f>
        <v>1</v>
      </c>
      <c r="G262" s="29" t="b">
        <f aca="false">TRUE()</f>
        <v>1</v>
      </c>
      <c r="H262" s="29" t="b">
        <f aca="false">TRUE()</f>
        <v>1</v>
      </c>
      <c r="I262" s="29" t="b">
        <f aca="false">TRUE()</f>
        <v>1</v>
      </c>
      <c r="J262" s="29" t="b">
        <f aca="false">TRUE()</f>
        <v>1</v>
      </c>
      <c r="K262" s="29" t="b">
        <f aca="false">FALSE()</f>
        <v>0</v>
      </c>
      <c r="L262" s="29" t="b">
        <f aca="false">FALSE()</f>
        <v>0</v>
      </c>
      <c r="M262" s="29" t="b">
        <f aca="false">TRUE()</f>
        <v>1</v>
      </c>
      <c r="N262" s="36"/>
      <c r="O262" s="36" t="s">
        <v>10647</v>
      </c>
      <c r="P262" s="31" t="n">
        <v>5592043536</v>
      </c>
      <c r="Q262" s="32"/>
      <c r="R262" s="32"/>
      <c r="S262" s="32"/>
      <c r="T262" s="36" t="s">
        <v>12660</v>
      </c>
      <c r="U262" s="36" t="s">
        <v>12661</v>
      </c>
      <c r="V262" s="36" t="s">
        <v>10650</v>
      </c>
      <c r="W262" s="147" t="s">
        <v>12662</v>
      </c>
      <c r="X262" s="30" t="s">
        <v>10823</v>
      </c>
      <c r="Y262" s="36" t="s">
        <v>12093</v>
      </c>
      <c r="Z262" s="36"/>
      <c r="AA262" s="30" t="s">
        <v>10826</v>
      </c>
      <c r="AB262" s="36" t="s">
        <v>10793</v>
      </c>
      <c r="AC262" s="30" t="s">
        <v>10812</v>
      </c>
      <c r="AD262" s="36"/>
      <c r="AE262" s="36"/>
      <c r="AF262" s="30" t="s">
        <v>10794</v>
      </c>
      <c r="AG262" s="36" t="s">
        <v>4480</v>
      </c>
      <c r="AH262" s="30" t="s">
        <v>10796</v>
      </c>
      <c r="AI262" s="55" t="s">
        <v>10836</v>
      </c>
      <c r="AJ262" s="36" t="s">
        <v>10798</v>
      </c>
      <c r="AK262" s="34" t="s">
        <v>10830</v>
      </c>
      <c r="AL262" s="30" t="s">
        <v>10800</v>
      </c>
      <c r="AM262" s="35" t="s">
        <v>12663</v>
      </c>
      <c r="AN262" s="36"/>
      <c r="AO262" s="52" t="s">
        <v>10823</v>
      </c>
      <c r="AP262" s="52" t="s">
        <v>11585</v>
      </c>
      <c r="AQ262" s="52" t="s">
        <v>10812</v>
      </c>
      <c r="AR262" s="37" t="s">
        <v>10830</v>
      </c>
      <c r="AS262" s="36" t="s">
        <v>11585</v>
      </c>
    </row>
    <row r="263" customFormat="false" ht="13.8" hidden="false" customHeight="false" outlineLevel="0" collapsed="false">
      <c r="A263" s="136" t="s">
        <v>12550</v>
      </c>
      <c r="B263" s="36" t="s">
        <v>11857</v>
      </c>
      <c r="C263" s="51" t="n">
        <v>45689</v>
      </c>
      <c r="D263" s="49" t="n">
        <v>45711</v>
      </c>
      <c r="E263" s="29" t="b">
        <f aca="false">TRUE()</f>
        <v>1</v>
      </c>
      <c r="F263" s="29" t="b">
        <f aca="false">TRUE()</f>
        <v>1</v>
      </c>
      <c r="G263" s="29" t="b">
        <f aca="false">TRUE()</f>
        <v>1</v>
      </c>
      <c r="H263" s="29" t="b">
        <f aca="false">TRUE()</f>
        <v>1</v>
      </c>
      <c r="I263" s="29" t="b">
        <f aca="false">TRUE()</f>
        <v>1</v>
      </c>
      <c r="J263" s="29" t="b">
        <f aca="false">TRUE()</f>
        <v>1</v>
      </c>
      <c r="K263" s="29" t="b">
        <f aca="false">TRUE()</f>
        <v>1</v>
      </c>
      <c r="L263" s="29" t="b">
        <f aca="false">TRUE()</f>
        <v>1</v>
      </c>
      <c r="M263" s="29" t="b">
        <f aca="false">TRUE()</f>
        <v>1</v>
      </c>
      <c r="N263" s="36"/>
      <c r="O263" s="36" t="s">
        <v>12664</v>
      </c>
      <c r="P263" s="31" t="n">
        <v>8792686950</v>
      </c>
      <c r="Q263" s="32"/>
      <c r="R263" s="32"/>
      <c r="S263" s="32"/>
      <c r="T263" s="36" t="n">
        <v>48500695477</v>
      </c>
      <c r="U263" s="36" t="s">
        <v>12665</v>
      </c>
      <c r="V263" s="36" t="s">
        <v>12666</v>
      </c>
      <c r="W263" s="53" t="s">
        <v>12667</v>
      </c>
      <c r="X263" s="30" t="s">
        <v>10823</v>
      </c>
      <c r="Y263" s="36" t="s">
        <v>12093</v>
      </c>
      <c r="Z263" s="36"/>
      <c r="AA263" s="30" t="s">
        <v>10826</v>
      </c>
      <c r="AB263" s="36" t="s">
        <v>10793</v>
      </c>
      <c r="AC263" s="30"/>
      <c r="AD263" s="36"/>
      <c r="AE263" s="36"/>
      <c r="AF263" s="30"/>
      <c r="AG263" s="36"/>
      <c r="AH263" s="30" t="s">
        <v>10796</v>
      </c>
      <c r="AI263" s="55" t="s">
        <v>10836</v>
      </c>
      <c r="AJ263" s="36" t="s">
        <v>10798</v>
      </c>
      <c r="AK263" s="34" t="s">
        <v>10830</v>
      </c>
      <c r="AL263" s="30" t="s">
        <v>10800</v>
      </c>
      <c r="AM263" s="35" t="s">
        <v>12668</v>
      </c>
      <c r="AN263" s="36"/>
      <c r="AO263" s="52" t="s">
        <v>10823</v>
      </c>
      <c r="AP263" s="52" t="s">
        <v>11585</v>
      </c>
      <c r="AQ263" s="52" t="s">
        <v>10812</v>
      </c>
      <c r="AR263" s="37"/>
      <c r="AS263" s="36" t="s">
        <v>11585</v>
      </c>
    </row>
    <row r="264" customFormat="false" ht="13.8" hidden="false" customHeight="false" outlineLevel="0" collapsed="false">
      <c r="A264" s="136" t="s">
        <v>12550</v>
      </c>
      <c r="B264" s="36" t="s">
        <v>11881</v>
      </c>
      <c r="C264" s="51" t="n">
        <v>45689</v>
      </c>
      <c r="D264" s="49" t="n">
        <v>45712</v>
      </c>
      <c r="E264" s="29" t="b">
        <f aca="false">TRUE()</f>
        <v>1</v>
      </c>
      <c r="F264" s="29" t="b">
        <f aca="false">TRUE()</f>
        <v>1</v>
      </c>
      <c r="G264" s="29" t="b">
        <f aca="false">TRUE()</f>
        <v>1</v>
      </c>
      <c r="H264" s="29" t="b">
        <f aca="false">TRUE()</f>
        <v>1</v>
      </c>
      <c r="I264" s="29" t="b">
        <f aca="false">TRUE()</f>
        <v>1</v>
      </c>
      <c r="J264" s="29" t="b">
        <f aca="false">TRUE()</f>
        <v>1</v>
      </c>
      <c r="K264" s="29" t="b">
        <f aca="false">TRUE()</f>
        <v>1</v>
      </c>
      <c r="L264" s="29" t="b">
        <f aca="false">TRUE()</f>
        <v>1</v>
      </c>
      <c r="M264" s="29" t="b">
        <f aca="false">TRUE()</f>
        <v>1</v>
      </c>
      <c r="N264" s="36"/>
      <c r="O264" s="36" t="s">
        <v>12669</v>
      </c>
      <c r="P264" s="31" t="n">
        <v>5391408327</v>
      </c>
      <c r="Q264" s="32"/>
      <c r="R264" s="32"/>
      <c r="S264" s="32"/>
      <c r="T264" s="36" t="s">
        <v>12670</v>
      </c>
      <c r="U264" s="36" t="s">
        <v>12671</v>
      </c>
      <c r="V264" s="36" t="s">
        <v>12672</v>
      </c>
      <c r="W264" s="53" t="s">
        <v>10136</v>
      </c>
      <c r="X264" s="30" t="s">
        <v>10823</v>
      </c>
      <c r="Y264" s="36" t="s">
        <v>12093</v>
      </c>
      <c r="Z264" s="36"/>
      <c r="AA264" s="30" t="s">
        <v>10826</v>
      </c>
      <c r="AB264" s="36" t="s">
        <v>10793</v>
      </c>
      <c r="AC264" s="30"/>
      <c r="AD264" s="36"/>
      <c r="AE264" s="36"/>
      <c r="AF264" s="30"/>
      <c r="AG264" s="36"/>
      <c r="AH264" s="30" t="s">
        <v>10796</v>
      </c>
      <c r="AI264" s="55" t="s">
        <v>10836</v>
      </c>
      <c r="AJ264" s="36" t="s">
        <v>10798</v>
      </c>
      <c r="AK264" s="34" t="s">
        <v>10830</v>
      </c>
      <c r="AL264" s="30" t="s">
        <v>10800</v>
      </c>
      <c r="AM264" s="35" t="s">
        <v>12571</v>
      </c>
      <c r="AN264" s="36" t="s">
        <v>12673</v>
      </c>
      <c r="AO264" s="52" t="s">
        <v>10823</v>
      </c>
      <c r="AP264" s="52" t="s">
        <v>11585</v>
      </c>
      <c r="AQ264" s="52" t="s">
        <v>10812</v>
      </c>
      <c r="AR264" s="37" t="s">
        <v>10830</v>
      </c>
      <c r="AS264" s="36" t="s">
        <v>11585</v>
      </c>
    </row>
    <row r="265" customFormat="false" ht="13.8" hidden="false" customHeight="false" outlineLevel="0" collapsed="false">
      <c r="A265" s="136" t="s">
        <v>12550</v>
      </c>
      <c r="B265" s="36" t="s">
        <v>11257</v>
      </c>
      <c r="C265" s="51" t="n">
        <v>45689</v>
      </c>
      <c r="D265" s="49" t="n">
        <v>45712</v>
      </c>
      <c r="E265" s="29" t="b">
        <f aca="false">TRUE()</f>
        <v>1</v>
      </c>
      <c r="F265" s="29" t="b">
        <f aca="false">FALSE()</f>
        <v>0</v>
      </c>
      <c r="G265" s="29" t="b">
        <f aca="false">FALSE()</f>
        <v>0</v>
      </c>
      <c r="H265" s="29" t="b">
        <f aca="false">FALSE()</f>
        <v>0</v>
      </c>
      <c r="I265" s="29" t="b">
        <f aca="false">FALSE()</f>
        <v>0</v>
      </c>
      <c r="J265" s="29" t="b">
        <f aca="false">FALSE()</f>
        <v>0</v>
      </c>
      <c r="K265" s="29" t="b">
        <f aca="false">FALSE()</f>
        <v>0</v>
      </c>
      <c r="L265" s="29" t="b">
        <f aca="false">FALSE()</f>
        <v>0</v>
      </c>
      <c r="M265" s="29" t="b">
        <f aca="false">FALSE()</f>
        <v>0</v>
      </c>
      <c r="N265" s="36"/>
      <c r="O265" s="36" t="s">
        <v>12674</v>
      </c>
      <c r="P265" s="31" t="n">
        <v>6842325757</v>
      </c>
      <c r="Q265" s="32"/>
      <c r="R265" s="32"/>
      <c r="S265" s="32"/>
      <c r="T265" s="36"/>
      <c r="U265" s="36"/>
      <c r="V265" s="36"/>
      <c r="W265" s="36"/>
      <c r="X265" s="30" t="s">
        <v>10823</v>
      </c>
      <c r="Y265" s="36"/>
      <c r="Z265" s="36"/>
      <c r="AA265" s="30"/>
      <c r="AB265" s="36" t="s">
        <v>10793</v>
      </c>
      <c r="AC265" s="30"/>
      <c r="AD265" s="36"/>
      <c r="AE265" s="36"/>
      <c r="AF265" s="30"/>
      <c r="AG265" s="36"/>
      <c r="AH265" s="30" t="s">
        <v>10796</v>
      </c>
      <c r="AI265" s="55" t="s">
        <v>10836</v>
      </c>
      <c r="AJ265" s="36" t="s">
        <v>10798</v>
      </c>
      <c r="AK265" s="34" t="s">
        <v>10830</v>
      </c>
      <c r="AL265" s="30" t="s">
        <v>10800</v>
      </c>
      <c r="AM265" s="47"/>
      <c r="AN265" s="36"/>
      <c r="AO265" s="52" t="s">
        <v>10823</v>
      </c>
      <c r="AP265" s="52" t="s">
        <v>11585</v>
      </c>
      <c r="AQ265" s="52" t="s">
        <v>10812</v>
      </c>
      <c r="AR265" s="37"/>
      <c r="AS265" s="36"/>
    </row>
    <row r="266" customFormat="false" ht="13.8" hidden="false" customHeight="false" outlineLevel="0" collapsed="false">
      <c r="A266" s="136" t="s">
        <v>12550</v>
      </c>
      <c r="B266" s="36" t="s">
        <v>11857</v>
      </c>
      <c r="C266" s="51" t="n">
        <v>45689</v>
      </c>
      <c r="D266" s="49" t="n">
        <v>45713</v>
      </c>
      <c r="E266" s="29" t="b">
        <f aca="false">TRUE()</f>
        <v>1</v>
      </c>
      <c r="F266" s="29" t="b">
        <f aca="false">FALSE()</f>
        <v>0</v>
      </c>
      <c r="G266" s="29" t="b">
        <f aca="false">FALSE()</f>
        <v>0</v>
      </c>
      <c r="H266" s="29" t="b">
        <f aca="false">FALSE()</f>
        <v>0</v>
      </c>
      <c r="I266" s="29" t="b">
        <f aca="false">FALSE()</f>
        <v>0</v>
      </c>
      <c r="J266" s="29" t="b">
        <f aca="false">FALSE()</f>
        <v>0</v>
      </c>
      <c r="K266" s="29" t="b">
        <f aca="false">FALSE()</f>
        <v>0</v>
      </c>
      <c r="L266" s="29" t="b">
        <f aca="false">FALSE()</f>
        <v>0</v>
      </c>
      <c r="M266" s="29" t="b">
        <f aca="false">FALSE()</f>
        <v>0</v>
      </c>
      <c r="N266" s="36"/>
      <c r="O266" s="36" t="s">
        <v>12675</v>
      </c>
      <c r="P266" s="31" t="n">
        <v>7281318819</v>
      </c>
      <c r="Q266" s="32"/>
      <c r="R266" s="32"/>
      <c r="S266" s="32"/>
      <c r="T266" s="36" t="s">
        <v>12676</v>
      </c>
      <c r="U266" s="36" t="s">
        <v>12677</v>
      </c>
      <c r="V266" s="36" t="s">
        <v>12678</v>
      </c>
      <c r="W266" s="53" t="s">
        <v>12679</v>
      </c>
      <c r="X266" s="30" t="s">
        <v>10823</v>
      </c>
      <c r="Y266" s="36" t="s">
        <v>12093</v>
      </c>
      <c r="Z266" s="36"/>
      <c r="AA266" s="30" t="s">
        <v>10826</v>
      </c>
      <c r="AB266" s="36" t="s">
        <v>10793</v>
      </c>
      <c r="AC266" s="30"/>
      <c r="AD266" s="36"/>
      <c r="AE266" s="36"/>
      <c r="AF266" s="30"/>
      <c r="AG266" s="36"/>
      <c r="AH266" s="30" t="s">
        <v>10796</v>
      </c>
      <c r="AI266" s="55" t="s">
        <v>10836</v>
      </c>
      <c r="AJ266" s="36" t="s">
        <v>10798</v>
      </c>
      <c r="AK266" s="34" t="s">
        <v>10830</v>
      </c>
      <c r="AL266" s="30" t="s">
        <v>10800</v>
      </c>
      <c r="AM266" s="47" t="s">
        <v>12680</v>
      </c>
      <c r="AN266" s="36"/>
      <c r="AO266" s="52" t="s">
        <v>10823</v>
      </c>
      <c r="AP266" s="52" t="s">
        <v>11585</v>
      </c>
      <c r="AQ266" s="52" t="s">
        <v>10812</v>
      </c>
      <c r="AR266" s="37" t="s">
        <v>10830</v>
      </c>
      <c r="AS266" s="36"/>
    </row>
    <row r="267" customFormat="false" ht="13.8" hidden="false" customHeight="false" outlineLevel="0" collapsed="false">
      <c r="A267" s="136" t="s">
        <v>12550</v>
      </c>
      <c r="B267" s="36" t="s">
        <v>11576</v>
      </c>
      <c r="C267" s="51" t="n">
        <v>45689</v>
      </c>
      <c r="D267" s="49" t="n">
        <v>45713</v>
      </c>
      <c r="E267" s="29" t="b">
        <f aca="false">TRUE()</f>
        <v>1</v>
      </c>
      <c r="F267" s="29" t="b">
        <f aca="false">FALSE()</f>
        <v>0</v>
      </c>
      <c r="G267" s="29" t="b">
        <f aca="false">FALSE()</f>
        <v>0</v>
      </c>
      <c r="H267" s="29" t="b">
        <f aca="false">FALSE()</f>
        <v>0</v>
      </c>
      <c r="I267" s="29" t="b">
        <f aca="false">FALSE()</f>
        <v>0</v>
      </c>
      <c r="J267" s="29" t="b">
        <f aca="false">FALSE()</f>
        <v>0</v>
      </c>
      <c r="K267" s="29" t="b">
        <f aca="false">FALSE()</f>
        <v>0</v>
      </c>
      <c r="L267" s="29" t="b">
        <f aca="false">FALSE()</f>
        <v>0</v>
      </c>
      <c r="M267" s="29" t="b">
        <f aca="false">FALSE()</f>
        <v>0</v>
      </c>
      <c r="N267" s="36"/>
      <c r="O267" s="36" t="s">
        <v>10015</v>
      </c>
      <c r="P267" s="31" t="n">
        <v>1132122775</v>
      </c>
      <c r="Q267" s="32"/>
      <c r="R267" s="32"/>
      <c r="S267" s="32"/>
      <c r="T267" s="36" t="s">
        <v>12681</v>
      </c>
      <c r="U267" s="36" t="s">
        <v>12682</v>
      </c>
      <c r="V267" s="36" t="s">
        <v>10017</v>
      </c>
      <c r="W267" s="53" t="s">
        <v>12683</v>
      </c>
      <c r="X267" s="30" t="s">
        <v>10823</v>
      </c>
      <c r="Y267" s="36" t="s">
        <v>12093</v>
      </c>
      <c r="Z267" s="36"/>
      <c r="AA267" s="30" t="s">
        <v>10826</v>
      </c>
      <c r="AB267" s="36" t="s">
        <v>10793</v>
      </c>
      <c r="AC267" s="30"/>
      <c r="AD267" s="36"/>
      <c r="AE267" s="36"/>
      <c r="AF267" s="30" t="s">
        <v>10794</v>
      </c>
      <c r="AG267" s="36" t="s">
        <v>3831</v>
      </c>
      <c r="AH267" s="30" t="s">
        <v>10796</v>
      </c>
      <c r="AI267" s="55" t="s">
        <v>10836</v>
      </c>
      <c r="AJ267" s="36" t="s">
        <v>10798</v>
      </c>
      <c r="AK267" s="34" t="s">
        <v>10830</v>
      </c>
      <c r="AL267" s="30" t="s">
        <v>10800</v>
      </c>
      <c r="AM267" s="35" t="s">
        <v>12684</v>
      </c>
      <c r="AN267" s="36" t="s">
        <v>12685</v>
      </c>
      <c r="AO267" s="52" t="s">
        <v>10823</v>
      </c>
      <c r="AP267" s="52" t="s">
        <v>11585</v>
      </c>
      <c r="AQ267" s="52" t="s">
        <v>10812</v>
      </c>
      <c r="AR267" s="37" t="s">
        <v>10830</v>
      </c>
      <c r="AS267" s="36"/>
    </row>
    <row r="268" customFormat="false" ht="13.8" hidden="false" customHeight="false" outlineLevel="0" collapsed="false">
      <c r="A268" s="136" t="s">
        <v>12550</v>
      </c>
      <c r="B268" s="36" t="s">
        <v>11576</v>
      </c>
      <c r="C268" s="51" t="n">
        <v>45690</v>
      </c>
      <c r="D268" s="49" t="n">
        <v>45713</v>
      </c>
      <c r="E268" s="29" t="b">
        <f aca="false">TRUE()</f>
        <v>1</v>
      </c>
      <c r="F268" s="29" t="b">
        <f aca="false">TRUE()</f>
        <v>1</v>
      </c>
      <c r="G268" s="29" t="b">
        <f aca="false">TRUE()</f>
        <v>1</v>
      </c>
      <c r="H268" s="29" t="b">
        <f aca="false">TRUE()</f>
        <v>1</v>
      </c>
      <c r="I268" s="29" t="b">
        <f aca="false">TRUE()</f>
        <v>1</v>
      </c>
      <c r="J268" s="29" t="b">
        <f aca="false">TRUE()</f>
        <v>1</v>
      </c>
      <c r="K268" s="29" t="b">
        <f aca="false">TRUE()</f>
        <v>1</v>
      </c>
      <c r="L268" s="29" t="b">
        <f aca="false">TRUE()</f>
        <v>1</v>
      </c>
      <c r="M268" s="29" t="b">
        <f aca="false">FALSE()</f>
        <v>0</v>
      </c>
      <c r="N268" s="36"/>
      <c r="O268" s="36" t="s">
        <v>10069</v>
      </c>
      <c r="P268" s="31" t="n">
        <v>5531392260</v>
      </c>
      <c r="Q268" s="32"/>
      <c r="R268" s="32"/>
      <c r="S268" s="32"/>
      <c r="T268" s="36" t="s">
        <v>12686</v>
      </c>
      <c r="U268" s="36"/>
      <c r="V268" s="36" t="s">
        <v>10071</v>
      </c>
      <c r="W268" s="53" t="s">
        <v>12687</v>
      </c>
      <c r="X268" s="30" t="s">
        <v>10823</v>
      </c>
      <c r="Y268" s="36" t="s">
        <v>12093</v>
      </c>
      <c r="Z268" s="36"/>
      <c r="AA268" s="30" t="s">
        <v>10826</v>
      </c>
      <c r="AB268" s="36" t="s">
        <v>10793</v>
      </c>
      <c r="AC268" s="30" t="s">
        <v>10812</v>
      </c>
      <c r="AD268" s="36"/>
      <c r="AE268" s="36"/>
      <c r="AF268" s="30" t="s">
        <v>10794</v>
      </c>
      <c r="AG268" s="36" t="s">
        <v>3831</v>
      </c>
      <c r="AH268" s="30" t="s">
        <v>10796</v>
      </c>
      <c r="AI268" s="55" t="s">
        <v>10836</v>
      </c>
      <c r="AJ268" s="36" t="s">
        <v>10798</v>
      </c>
      <c r="AK268" s="34" t="s">
        <v>10830</v>
      </c>
      <c r="AL268" s="30" t="s">
        <v>10800</v>
      </c>
      <c r="AM268" s="35" t="s">
        <v>12688</v>
      </c>
      <c r="AN268" s="36" t="s">
        <v>12689</v>
      </c>
      <c r="AO268" s="52" t="s">
        <v>10823</v>
      </c>
      <c r="AP268" s="52" t="s">
        <v>11585</v>
      </c>
      <c r="AQ268" s="52" t="s">
        <v>10812</v>
      </c>
      <c r="AR268" s="37" t="s">
        <v>10830</v>
      </c>
      <c r="AS268" s="36" t="s">
        <v>12377</v>
      </c>
    </row>
    <row r="269" customFormat="false" ht="13.8" hidden="false" customHeight="false" outlineLevel="0" collapsed="false">
      <c r="A269" s="136" t="s">
        <v>12550</v>
      </c>
      <c r="B269" s="36" t="s">
        <v>11576</v>
      </c>
      <c r="C269" s="51" t="n">
        <v>45691</v>
      </c>
      <c r="D269" s="49" t="n">
        <v>45713</v>
      </c>
      <c r="E269" s="29" t="b">
        <f aca="false">TRUE()</f>
        <v>1</v>
      </c>
      <c r="F269" s="29" t="b">
        <f aca="false">FALSE()</f>
        <v>0</v>
      </c>
      <c r="G269" s="29" t="b">
        <f aca="false">FALSE()</f>
        <v>0</v>
      </c>
      <c r="H269" s="29" t="b">
        <f aca="false">FALSE()</f>
        <v>0</v>
      </c>
      <c r="I269" s="29" t="b">
        <f aca="false">FALSE()</f>
        <v>0</v>
      </c>
      <c r="J269" s="29" t="b">
        <f aca="false">FALSE()</f>
        <v>0</v>
      </c>
      <c r="K269" s="29" t="b">
        <f aca="false">FALSE()</f>
        <v>0</v>
      </c>
      <c r="L269" s="29" t="b">
        <f aca="false">FALSE()</f>
        <v>0</v>
      </c>
      <c r="M269" s="29" t="b">
        <f aca="false">FALSE()</f>
        <v>0</v>
      </c>
      <c r="N269" s="36"/>
      <c r="O269" s="36" t="s">
        <v>12690</v>
      </c>
      <c r="P269" s="31" t="n">
        <v>9542386911</v>
      </c>
      <c r="Q269" s="32"/>
      <c r="R269" s="32"/>
      <c r="S269" s="32"/>
      <c r="T269" s="36" t="n">
        <v>327350600</v>
      </c>
      <c r="U269" s="36" t="s">
        <v>12691</v>
      </c>
      <c r="V269" s="36" t="s">
        <v>12692</v>
      </c>
      <c r="W269" s="53" t="s">
        <v>12693</v>
      </c>
      <c r="X269" s="30" t="s">
        <v>10823</v>
      </c>
      <c r="Y269" s="36" t="s">
        <v>12093</v>
      </c>
      <c r="Z269" s="36"/>
      <c r="AA269" s="30"/>
      <c r="AB269" s="36" t="s">
        <v>10793</v>
      </c>
      <c r="AC269" s="30" t="s">
        <v>10812</v>
      </c>
      <c r="AD269" s="36"/>
      <c r="AE269" s="36"/>
      <c r="AF269" s="30" t="s">
        <v>10794</v>
      </c>
      <c r="AG269" s="36" t="s">
        <v>3831</v>
      </c>
      <c r="AH269" s="30" t="s">
        <v>10796</v>
      </c>
      <c r="AI269" s="55" t="s">
        <v>10836</v>
      </c>
      <c r="AJ269" s="36" t="s">
        <v>10798</v>
      </c>
      <c r="AK269" s="34" t="s">
        <v>10830</v>
      </c>
      <c r="AL269" s="30" t="s">
        <v>10800</v>
      </c>
      <c r="AM269" s="47"/>
      <c r="AN269" s="36"/>
      <c r="AO269" s="52" t="s">
        <v>10823</v>
      </c>
      <c r="AP269" s="52" t="s">
        <v>11585</v>
      </c>
      <c r="AQ269" s="52" t="s">
        <v>10812</v>
      </c>
      <c r="AR269" s="37"/>
      <c r="AS269" s="36"/>
    </row>
    <row r="270" customFormat="false" ht="13.8" hidden="false" customHeight="false" outlineLevel="0" collapsed="false">
      <c r="A270" s="136" t="s">
        <v>12550</v>
      </c>
      <c r="B270" s="36" t="s">
        <v>11857</v>
      </c>
      <c r="C270" s="51" t="n">
        <v>45689</v>
      </c>
      <c r="D270" s="49" t="n">
        <v>45713</v>
      </c>
      <c r="E270" s="29" t="b">
        <f aca="false">TRUE()</f>
        <v>1</v>
      </c>
      <c r="F270" s="29" t="b">
        <f aca="false">TRUE()</f>
        <v>1</v>
      </c>
      <c r="G270" s="29" t="b">
        <f aca="false">TRUE()</f>
        <v>1</v>
      </c>
      <c r="H270" s="29" t="b">
        <f aca="false">TRUE()</f>
        <v>1</v>
      </c>
      <c r="I270" s="29" t="b">
        <f aca="false">TRUE()</f>
        <v>1</v>
      </c>
      <c r="J270" s="29" t="b">
        <f aca="false">TRUE()</f>
        <v>1</v>
      </c>
      <c r="K270" s="29" t="b">
        <f aca="false">TRUE()</f>
        <v>1</v>
      </c>
      <c r="L270" s="29" t="b">
        <f aca="false">TRUE()</f>
        <v>1</v>
      </c>
      <c r="M270" s="29" t="b">
        <f aca="false">FALSE()</f>
        <v>0</v>
      </c>
      <c r="N270" s="36" t="s">
        <v>9807</v>
      </c>
      <c r="O270" s="36" t="s">
        <v>9807</v>
      </c>
      <c r="P270" s="31" t="n">
        <v>7371898542</v>
      </c>
      <c r="Q270" s="32"/>
      <c r="R270" s="32"/>
      <c r="S270" s="32"/>
      <c r="T270" s="36" t="n">
        <v>600365844</v>
      </c>
      <c r="U270" s="36"/>
      <c r="V270" s="36" t="s">
        <v>9809</v>
      </c>
      <c r="W270" s="36"/>
      <c r="X270" s="30" t="s">
        <v>10823</v>
      </c>
      <c r="Y270" s="36" t="s">
        <v>12093</v>
      </c>
      <c r="Z270" s="36"/>
      <c r="AA270" s="30" t="s">
        <v>10826</v>
      </c>
      <c r="AB270" s="36" t="s">
        <v>10793</v>
      </c>
      <c r="AC270" s="30"/>
      <c r="AD270" s="36"/>
      <c r="AE270" s="36"/>
      <c r="AF270" s="30" t="s">
        <v>10794</v>
      </c>
      <c r="AG270" s="36" t="s">
        <v>3831</v>
      </c>
      <c r="AH270" s="30" t="s">
        <v>10796</v>
      </c>
      <c r="AI270" s="55" t="s">
        <v>10836</v>
      </c>
      <c r="AJ270" s="36" t="s">
        <v>10798</v>
      </c>
      <c r="AK270" s="34" t="s">
        <v>10830</v>
      </c>
      <c r="AL270" s="30" t="s">
        <v>10800</v>
      </c>
      <c r="AM270" s="35" t="s">
        <v>12597</v>
      </c>
      <c r="AN270" s="36" t="s">
        <v>12694</v>
      </c>
      <c r="AO270" s="52" t="s">
        <v>10823</v>
      </c>
      <c r="AP270" s="52" t="s">
        <v>11585</v>
      </c>
      <c r="AQ270" s="52" t="s">
        <v>10812</v>
      </c>
      <c r="AR270" s="37" t="s">
        <v>10830</v>
      </c>
      <c r="AS270" s="36" t="s">
        <v>12377</v>
      </c>
    </row>
    <row r="271" customFormat="false" ht="13.8" hidden="false" customHeight="false" outlineLevel="0" collapsed="false">
      <c r="A271" s="136" t="s">
        <v>12550</v>
      </c>
      <c r="B271" s="36" t="s">
        <v>11576</v>
      </c>
      <c r="C271" s="51" t="n">
        <v>45689</v>
      </c>
      <c r="D271" s="49" t="n">
        <v>45714</v>
      </c>
      <c r="E271" s="29" t="b">
        <f aca="false">TRUE()</f>
        <v>1</v>
      </c>
      <c r="F271" s="29" t="b">
        <f aca="false">TRUE()</f>
        <v>1</v>
      </c>
      <c r="G271" s="29" t="b">
        <f aca="false">TRUE()</f>
        <v>1</v>
      </c>
      <c r="H271" s="29" t="b">
        <f aca="false">TRUE()</f>
        <v>1</v>
      </c>
      <c r="I271" s="29" t="b">
        <f aca="false">TRUE()</f>
        <v>1</v>
      </c>
      <c r="J271" s="29" t="b">
        <f aca="false">TRUE()</f>
        <v>1</v>
      </c>
      <c r="K271" s="29" t="b">
        <f aca="false">TRUE()</f>
        <v>1</v>
      </c>
      <c r="L271" s="29" t="b">
        <f aca="false">TRUE()</f>
        <v>1</v>
      </c>
      <c r="M271" s="29" t="b">
        <f aca="false">FALSE()</f>
        <v>0</v>
      </c>
      <c r="N271" s="36"/>
      <c r="O271" s="36" t="s">
        <v>10061</v>
      </c>
      <c r="P271" s="31" t="n">
        <v>7181977534</v>
      </c>
      <c r="Q271" s="32"/>
      <c r="R271" s="32"/>
      <c r="S271" s="32"/>
      <c r="T271" s="36" t="n">
        <v>509670607</v>
      </c>
      <c r="U271" s="36"/>
      <c r="V271" s="36" t="s">
        <v>10063</v>
      </c>
      <c r="W271" s="53" t="s">
        <v>12695</v>
      </c>
      <c r="X271" s="30" t="s">
        <v>10823</v>
      </c>
      <c r="Y271" s="36" t="s">
        <v>12093</v>
      </c>
      <c r="Z271" s="36"/>
      <c r="AA271" s="30" t="s">
        <v>10826</v>
      </c>
      <c r="AB271" s="36" t="s">
        <v>10793</v>
      </c>
      <c r="AC271" s="30" t="s">
        <v>10812</v>
      </c>
      <c r="AD271" s="36"/>
      <c r="AE271" s="36"/>
      <c r="AF271" s="30" t="s">
        <v>10794</v>
      </c>
      <c r="AG271" s="36" t="s">
        <v>3831</v>
      </c>
      <c r="AH271" s="30" t="s">
        <v>10796</v>
      </c>
      <c r="AI271" s="55" t="s">
        <v>10836</v>
      </c>
      <c r="AJ271" s="36" t="s">
        <v>10798</v>
      </c>
      <c r="AK271" s="34" t="s">
        <v>10830</v>
      </c>
      <c r="AL271" s="30" t="s">
        <v>10800</v>
      </c>
      <c r="AM271" s="35" t="s">
        <v>11482</v>
      </c>
      <c r="AN271" s="36" t="s">
        <v>12696</v>
      </c>
      <c r="AO271" s="52" t="s">
        <v>10823</v>
      </c>
      <c r="AP271" s="52" t="s">
        <v>11585</v>
      </c>
      <c r="AQ271" s="52" t="s">
        <v>10812</v>
      </c>
      <c r="AR271" s="37" t="s">
        <v>10830</v>
      </c>
      <c r="AS271" s="36" t="s">
        <v>12377</v>
      </c>
    </row>
    <row r="272" customFormat="false" ht="13.8" hidden="false" customHeight="false" outlineLevel="0" collapsed="false">
      <c r="A272" s="136" t="s">
        <v>12550</v>
      </c>
      <c r="B272" s="36" t="s">
        <v>11576</v>
      </c>
      <c r="C272" s="51" t="n">
        <v>45689</v>
      </c>
      <c r="D272" s="49" t="n">
        <v>45714</v>
      </c>
      <c r="E272" s="29" t="b">
        <f aca="false">TRUE()</f>
        <v>1</v>
      </c>
      <c r="F272" s="29" t="b">
        <f aca="false">FALSE()</f>
        <v>0</v>
      </c>
      <c r="G272" s="29" t="b">
        <f aca="false">FALSE()</f>
        <v>0</v>
      </c>
      <c r="H272" s="29" t="b">
        <f aca="false">FALSE()</f>
        <v>0</v>
      </c>
      <c r="I272" s="29" t="b">
        <f aca="false">FALSE()</f>
        <v>0</v>
      </c>
      <c r="J272" s="29" t="b">
        <f aca="false">FALSE()</f>
        <v>0</v>
      </c>
      <c r="K272" s="29" t="b">
        <f aca="false">FALSE()</f>
        <v>0</v>
      </c>
      <c r="L272" s="29" t="b">
        <f aca="false">FALSE()</f>
        <v>0</v>
      </c>
      <c r="M272" s="29" t="b">
        <f aca="false">FALSE()</f>
        <v>0</v>
      </c>
      <c r="N272" s="36"/>
      <c r="O272" s="36" t="s">
        <v>9816</v>
      </c>
      <c r="P272" s="31" t="n">
        <v>8212358383</v>
      </c>
      <c r="Q272" s="32"/>
      <c r="R272" s="32"/>
      <c r="S272" s="32"/>
      <c r="T272" s="36" t="s">
        <v>12697</v>
      </c>
      <c r="U272" s="36" t="s">
        <v>12698</v>
      </c>
      <c r="V272" s="36" t="s">
        <v>12699</v>
      </c>
      <c r="W272" s="53" t="s">
        <v>9822</v>
      </c>
      <c r="X272" s="30" t="s">
        <v>10823</v>
      </c>
      <c r="Y272" s="36" t="s">
        <v>12093</v>
      </c>
      <c r="Z272" s="36"/>
      <c r="AA272" s="30" t="s">
        <v>10826</v>
      </c>
      <c r="AB272" s="36" t="s">
        <v>10793</v>
      </c>
      <c r="AC272" s="30" t="s">
        <v>10812</v>
      </c>
      <c r="AD272" s="54" t="n">
        <v>0.2</v>
      </c>
      <c r="AE272" s="36"/>
      <c r="AF272" s="30" t="s">
        <v>10794</v>
      </c>
      <c r="AG272" s="36" t="s">
        <v>12700</v>
      </c>
      <c r="AH272" s="30" t="s">
        <v>10796</v>
      </c>
      <c r="AI272" s="55" t="s">
        <v>10836</v>
      </c>
      <c r="AJ272" s="36" t="s">
        <v>10798</v>
      </c>
      <c r="AK272" s="34" t="s">
        <v>10830</v>
      </c>
      <c r="AL272" s="30" t="s">
        <v>10800</v>
      </c>
      <c r="AM272" s="145" t="s">
        <v>12701</v>
      </c>
      <c r="AN272" s="36"/>
      <c r="AO272" s="52" t="s">
        <v>10823</v>
      </c>
      <c r="AP272" s="52" t="s">
        <v>11585</v>
      </c>
      <c r="AQ272" s="52" t="s">
        <v>10812</v>
      </c>
      <c r="AR272" s="37" t="s">
        <v>10830</v>
      </c>
      <c r="AS272" s="36" t="s">
        <v>12377</v>
      </c>
    </row>
    <row r="273" customFormat="false" ht="13.8" hidden="false" customHeight="false" outlineLevel="0" collapsed="false">
      <c r="A273" s="136" t="s">
        <v>12550</v>
      </c>
      <c r="B273" s="91" t="s">
        <v>11857</v>
      </c>
      <c r="C273" s="51" t="n">
        <v>45689</v>
      </c>
      <c r="D273" s="49" t="n">
        <v>45714</v>
      </c>
      <c r="E273" s="29" t="b">
        <f aca="false">TRUE()</f>
        <v>1</v>
      </c>
      <c r="F273" s="29" t="b">
        <f aca="false">FALSE()</f>
        <v>0</v>
      </c>
      <c r="G273" s="29" t="b">
        <f aca="false">FALSE()</f>
        <v>0</v>
      </c>
      <c r="H273" s="29" t="b">
        <f aca="false">FALSE()</f>
        <v>0</v>
      </c>
      <c r="I273" s="29" t="b">
        <f aca="false">FALSE()</f>
        <v>0</v>
      </c>
      <c r="J273" s="29" t="b">
        <f aca="false">FALSE()</f>
        <v>0</v>
      </c>
      <c r="K273" s="29" t="b">
        <f aca="false">FALSE()</f>
        <v>0</v>
      </c>
      <c r="L273" s="29" t="b">
        <f aca="false">FALSE()</f>
        <v>0</v>
      </c>
      <c r="M273" s="29" t="b">
        <f aca="false">FALSE()</f>
        <v>0</v>
      </c>
      <c r="N273" s="91"/>
      <c r="O273" s="91" t="s">
        <v>12702</v>
      </c>
      <c r="P273" s="31" t="n">
        <v>1133143064</v>
      </c>
      <c r="Q273" s="74"/>
      <c r="R273" s="74"/>
      <c r="S273" s="74"/>
      <c r="T273" s="91" t="s">
        <v>12089</v>
      </c>
      <c r="U273" s="91" t="s">
        <v>12090</v>
      </c>
      <c r="V273" s="91" t="s">
        <v>12091</v>
      </c>
      <c r="W273" s="92" t="s">
        <v>12092</v>
      </c>
      <c r="X273" s="30" t="s">
        <v>10823</v>
      </c>
      <c r="Y273" s="91" t="s">
        <v>12093</v>
      </c>
      <c r="Z273" s="91"/>
      <c r="AA273" s="30" t="s">
        <v>10826</v>
      </c>
      <c r="AB273" s="36" t="s">
        <v>10793</v>
      </c>
      <c r="AC273" s="30" t="s">
        <v>10812</v>
      </c>
      <c r="AD273" s="91" t="s">
        <v>12094</v>
      </c>
      <c r="AE273" s="91"/>
      <c r="AF273" s="30" t="s">
        <v>10794</v>
      </c>
      <c r="AG273" s="91" t="s">
        <v>3831</v>
      </c>
      <c r="AH273" s="30" t="s">
        <v>10796</v>
      </c>
      <c r="AI273" s="55" t="s">
        <v>10836</v>
      </c>
      <c r="AJ273" s="36" t="s">
        <v>10798</v>
      </c>
      <c r="AK273" s="34" t="s">
        <v>10830</v>
      </c>
      <c r="AL273" s="30" t="s">
        <v>10800</v>
      </c>
      <c r="AM273" s="47"/>
      <c r="AN273" s="52" t="s">
        <v>11838</v>
      </c>
      <c r="AO273" s="52" t="s">
        <v>10823</v>
      </c>
      <c r="AP273" s="52" t="s">
        <v>11585</v>
      </c>
      <c r="AQ273" s="30" t="s">
        <v>10812</v>
      </c>
      <c r="AR273" s="79" t="s">
        <v>10830</v>
      </c>
      <c r="AS273" s="91" t="s">
        <v>10838</v>
      </c>
    </row>
    <row r="274" customFormat="false" ht="13.8" hidden="false" customHeight="false" outlineLevel="0" collapsed="false">
      <c r="A274" s="136" t="s">
        <v>12550</v>
      </c>
      <c r="B274" s="36" t="s">
        <v>12613</v>
      </c>
      <c r="C274" s="51" t="n">
        <v>45689</v>
      </c>
      <c r="D274" s="49" t="n">
        <v>45715</v>
      </c>
      <c r="E274" s="29" t="b">
        <f aca="false">TRUE()</f>
        <v>1</v>
      </c>
      <c r="F274" s="29" t="b">
        <f aca="false">TRUE()</f>
        <v>1</v>
      </c>
      <c r="G274" s="29" t="b">
        <f aca="false">TRUE()</f>
        <v>1</v>
      </c>
      <c r="H274" s="29" t="b">
        <f aca="false">TRUE()</f>
        <v>1</v>
      </c>
      <c r="I274" s="29" t="b">
        <f aca="false">TRUE()</f>
        <v>1</v>
      </c>
      <c r="J274" s="29" t="b">
        <f aca="false">TRUE()</f>
        <v>1</v>
      </c>
      <c r="K274" s="29" t="b">
        <f aca="false">FALSE()</f>
        <v>0</v>
      </c>
      <c r="L274" s="29" t="b">
        <f aca="false">FALSE()</f>
        <v>0</v>
      </c>
      <c r="M274" s="29" t="b">
        <f aca="false">FALSE()</f>
        <v>0</v>
      </c>
      <c r="N274" s="36"/>
      <c r="O274" s="36" t="s">
        <v>10427</v>
      </c>
      <c r="P274" s="31" t="n">
        <v>9461802357</v>
      </c>
      <c r="Q274" s="32"/>
      <c r="R274" s="32"/>
      <c r="S274" s="32"/>
      <c r="T274" s="36" t="n">
        <v>601337578</v>
      </c>
      <c r="U274" s="36" t="s">
        <v>12703</v>
      </c>
      <c r="V274" s="36" t="s">
        <v>10429</v>
      </c>
      <c r="W274" s="53" t="s">
        <v>12704</v>
      </c>
      <c r="X274" s="30" t="s">
        <v>10823</v>
      </c>
      <c r="Y274" s="91" t="s">
        <v>12093</v>
      </c>
      <c r="Z274" s="36"/>
      <c r="AA274" s="30" t="s">
        <v>10826</v>
      </c>
      <c r="AB274" s="36" t="s">
        <v>10793</v>
      </c>
      <c r="AC274" s="30" t="s">
        <v>10812</v>
      </c>
      <c r="AD274" s="54" t="n">
        <v>0.1</v>
      </c>
      <c r="AE274" s="36"/>
      <c r="AF274" s="30" t="s">
        <v>10794</v>
      </c>
      <c r="AG274" s="36" t="s">
        <v>12705</v>
      </c>
      <c r="AH274" s="30" t="s">
        <v>10796</v>
      </c>
      <c r="AI274" s="55" t="s">
        <v>10836</v>
      </c>
      <c r="AJ274" s="36" t="s">
        <v>10798</v>
      </c>
      <c r="AK274" s="34" t="s">
        <v>10830</v>
      </c>
      <c r="AL274" s="30" t="s">
        <v>10800</v>
      </c>
      <c r="AM274" s="35" t="s">
        <v>12706</v>
      </c>
      <c r="AN274" s="36" t="s">
        <v>12707</v>
      </c>
      <c r="AO274" s="52" t="s">
        <v>10823</v>
      </c>
      <c r="AP274" s="52" t="s">
        <v>11585</v>
      </c>
      <c r="AQ274" s="30" t="s">
        <v>10812</v>
      </c>
      <c r="AR274" s="37" t="s">
        <v>10830</v>
      </c>
      <c r="AS274" s="36"/>
    </row>
    <row r="275" customFormat="false" ht="13.8" hidden="false" customHeight="false" outlineLevel="0" collapsed="false">
      <c r="A275" s="136" t="s">
        <v>12550</v>
      </c>
      <c r="B275" s="36" t="s">
        <v>11857</v>
      </c>
      <c r="C275" s="51" t="n">
        <v>45689</v>
      </c>
      <c r="D275" s="49" t="n">
        <v>45716</v>
      </c>
      <c r="E275" s="29" t="b">
        <f aca="false">TRUE()</f>
        <v>1</v>
      </c>
      <c r="F275" s="29" t="b">
        <f aca="false">FALSE()</f>
        <v>0</v>
      </c>
      <c r="G275" s="29" t="b">
        <f aca="false">FALSE()</f>
        <v>0</v>
      </c>
      <c r="H275" s="29" t="b">
        <f aca="false">FALSE()</f>
        <v>0</v>
      </c>
      <c r="I275" s="29" t="b">
        <f aca="false">FALSE()</f>
        <v>0</v>
      </c>
      <c r="J275" s="29" t="b">
        <f aca="false">FALSE()</f>
        <v>0</v>
      </c>
      <c r="K275" s="29" t="b">
        <f aca="false">FALSE()</f>
        <v>0</v>
      </c>
      <c r="L275" s="29" t="b">
        <f aca="false">FALSE()</f>
        <v>0</v>
      </c>
      <c r="M275" s="29" t="b">
        <f aca="false">TRUE()</f>
        <v>1</v>
      </c>
      <c r="N275" s="36"/>
      <c r="O275" s="36" t="s">
        <v>10280</v>
      </c>
      <c r="P275" s="31" t="n">
        <v>1181792694</v>
      </c>
      <c r="Q275" s="32"/>
      <c r="R275" s="32"/>
      <c r="S275" s="32"/>
      <c r="T275" s="36" t="n">
        <v>48503171047</v>
      </c>
      <c r="U275" s="36" t="s">
        <v>12703</v>
      </c>
      <c r="V275" s="36" t="s">
        <v>10282</v>
      </c>
      <c r="W275" s="53" t="s">
        <v>12708</v>
      </c>
      <c r="X275" s="30" t="s">
        <v>10823</v>
      </c>
      <c r="Y275" s="91" t="s">
        <v>12093</v>
      </c>
      <c r="Z275" s="36"/>
      <c r="AA275" s="30" t="s">
        <v>10826</v>
      </c>
      <c r="AB275" s="36" t="s">
        <v>10793</v>
      </c>
      <c r="AC275" s="30"/>
      <c r="AD275" s="36"/>
      <c r="AE275" s="36"/>
      <c r="AF275" s="30"/>
      <c r="AG275" s="36"/>
      <c r="AH275" s="30" t="s">
        <v>10796</v>
      </c>
      <c r="AI275" s="55" t="s">
        <v>10836</v>
      </c>
      <c r="AJ275" s="36" t="s">
        <v>10798</v>
      </c>
      <c r="AK275" s="34" t="s">
        <v>10830</v>
      </c>
      <c r="AL275" s="30" t="s">
        <v>10800</v>
      </c>
      <c r="AM275" s="35" t="s">
        <v>11583</v>
      </c>
      <c r="AN275" s="36"/>
      <c r="AO275" s="52" t="s">
        <v>10823</v>
      </c>
      <c r="AP275" s="52" t="s">
        <v>11585</v>
      </c>
      <c r="AQ275" s="30" t="s">
        <v>10812</v>
      </c>
      <c r="AR275" s="37" t="s">
        <v>10830</v>
      </c>
      <c r="AS275" s="36" t="s">
        <v>12377</v>
      </c>
    </row>
    <row r="276" customFormat="false" ht="13.8" hidden="false" customHeight="false" outlineLevel="0" collapsed="false">
      <c r="A276" s="136" t="s">
        <v>12550</v>
      </c>
      <c r="B276" s="36" t="s">
        <v>11257</v>
      </c>
      <c r="C276" s="51" t="n">
        <v>45717</v>
      </c>
      <c r="D276" s="49" t="n">
        <v>45719</v>
      </c>
      <c r="E276" s="29" t="b">
        <f aca="false">TRUE()</f>
        <v>1</v>
      </c>
      <c r="F276" s="29" t="b">
        <f aca="false">FALSE()</f>
        <v>0</v>
      </c>
      <c r="G276" s="29" t="b">
        <f aca="false">FALSE()</f>
        <v>0</v>
      </c>
      <c r="H276" s="29" t="b">
        <f aca="false">FALSE()</f>
        <v>0</v>
      </c>
      <c r="I276" s="29" t="b">
        <f aca="false">FALSE()</f>
        <v>0</v>
      </c>
      <c r="J276" s="29" t="b">
        <f aca="false">FALSE()</f>
        <v>0</v>
      </c>
      <c r="K276" s="29" t="b">
        <f aca="false">FALSE()</f>
        <v>0</v>
      </c>
      <c r="L276" s="29" t="b">
        <f aca="false">FALSE()</f>
        <v>0</v>
      </c>
      <c r="M276" s="29" t="b">
        <f aca="false">FALSE()</f>
        <v>0</v>
      </c>
      <c r="N276" s="36"/>
      <c r="O276" s="36" t="s">
        <v>9719</v>
      </c>
      <c r="P276" s="31" t="n">
        <v>6131589120</v>
      </c>
      <c r="Q276" s="32"/>
      <c r="R276" s="32"/>
      <c r="S276" s="32"/>
      <c r="T276" s="36" t="s">
        <v>12709</v>
      </c>
      <c r="U276" s="36"/>
      <c r="V276" s="36" t="s">
        <v>9721</v>
      </c>
      <c r="W276" s="53" t="s">
        <v>12710</v>
      </c>
      <c r="X276" s="30" t="s">
        <v>10823</v>
      </c>
      <c r="Y276" s="91" t="s">
        <v>12093</v>
      </c>
      <c r="Z276" s="36"/>
      <c r="AA276" s="30" t="s">
        <v>10826</v>
      </c>
      <c r="AB276" s="36" t="s">
        <v>10793</v>
      </c>
      <c r="AC276" s="30"/>
      <c r="AD276" s="36"/>
      <c r="AE276" s="36"/>
      <c r="AF276" s="30" t="s">
        <v>10794</v>
      </c>
      <c r="AG276" s="36" t="s">
        <v>3831</v>
      </c>
      <c r="AH276" s="30" t="s">
        <v>10796</v>
      </c>
      <c r="AI276" s="55" t="s">
        <v>10836</v>
      </c>
      <c r="AJ276" s="36" t="s">
        <v>10798</v>
      </c>
      <c r="AK276" s="34" t="s">
        <v>10830</v>
      </c>
      <c r="AL276" s="30" t="s">
        <v>10800</v>
      </c>
      <c r="AM276" s="35" t="s">
        <v>12711</v>
      </c>
      <c r="AN276" s="36"/>
      <c r="AO276" s="52" t="s">
        <v>10823</v>
      </c>
      <c r="AP276" s="52" t="s">
        <v>11585</v>
      </c>
      <c r="AQ276" s="30" t="s">
        <v>10812</v>
      </c>
      <c r="AR276" s="37" t="s">
        <v>10830</v>
      </c>
      <c r="AS276" s="36" t="s">
        <v>12377</v>
      </c>
    </row>
    <row r="277" customFormat="false" ht="13.8" hidden="false" customHeight="false" outlineLevel="0" collapsed="false">
      <c r="A277" s="136" t="s">
        <v>12550</v>
      </c>
      <c r="B277" s="36" t="s">
        <v>11257</v>
      </c>
      <c r="C277" s="51" t="n">
        <v>45717</v>
      </c>
      <c r="D277" s="49" t="n">
        <v>45720</v>
      </c>
      <c r="E277" s="29" t="b">
        <f aca="false">TRUE()</f>
        <v>1</v>
      </c>
      <c r="F277" s="29" t="b">
        <f aca="false">TRUE()</f>
        <v>1</v>
      </c>
      <c r="G277" s="29" t="b">
        <f aca="false">TRUE()</f>
        <v>1</v>
      </c>
      <c r="H277" s="29" t="b">
        <f aca="false">TRUE()</f>
        <v>1</v>
      </c>
      <c r="I277" s="29" t="b">
        <f aca="false">TRUE()</f>
        <v>1</v>
      </c>
      <c r="J277" s="29" t="b">
        <f aca="false">TRUE()</f>
        <v>1</v>
      </c>
      <c r="K277" s="29" t="b">
        <f aca="false">TRUE()</f>
        <v>1</v>
      </c>
      <c r="L277" s="29" t="b">
        <f aca="false">TRUE()</f>
        <v>1</v>
      </c>
      <c r="M277" s="29" t="b">
        <f aca="false">FALSE()</f>
        <v>0</v>
      </c>
      <c r="N277" s="36"/>
      <c r="O277" s="36" t="s">
        <v>12712</v>
      </c>
      <c r="P277" s="31" t="n">
        <v>6342954556</v>
      </c>
      <c r="Q277" s="32"/>
      <c r="R277" s="32"/>
      <c r="S277" s="32"/>
      <c r="T277" s="137" t="n">
        <v>48576226224</v>
      </c>
      <c r="U277" s="36"/>
      <c r="V277" s="137" t="s">
        <v>12713</v>
      </c>
      <c r="W277" s="53" t="s">
        <v>12714</v>
      </c>
      <c r="X277" s="30" t="s">
        <v>10823</v>
      </c>
      <c r="Y277" s="91" t="s">
        <v>12093</v>
      </c>
      <c r="Z277" s="36"/>
      <c r="AA277" s="30" t="s">
        <v>10826</v>
      </c>
      <c r="AB277" s="36" t="s">
        <v>10793</v>
      </c>
      <c r="AC277" s="30"/>
      <c r="AD277" s="36"/>
      <c r="AE277" s="36"/>
      <c r="AF277" s="30" t="s">
        <v>10794</v>
      </c>
      <c r="AG277" s="36" t="s">
        <v>3831</v>
      </c>
      <c r="AH277" s="30" t="s">
        <v>10796</v>
      </c>
      <c r="AI277" s="55" t="s">
        <v>10836</v>
      </c>
      <c r="AJ277" s="36" t="s">
        <v>10798</v>
      </c>
      <c r="AK277" s="34" t="s">
        <v>10830</v>
      </c>
      <c r="AL277" s="30" t="s">
        <v>10800</v>
      </c>
      <c r="AM277" s="47"/>
      <c r="AN277" s="36"/>
      <c r="AO277" s="52" t="s">
        <v>10823</v>
      </c>
      <c r="AP277" s="52" t="s">
        <v>11585</v>
      </c>
      <c r="AQ277" s="30" t="s">
        <v>10812</v>
      </c>
      <c r="AR277" s="37" t="s">
        <v>10830</v>
      </c>
      <c r="AS277" s="36" t="s">
        <v>12377</v>
      </c>
    </row>
    <row r="278" customFormat="false" ht="13.8" hidden="false" customHeight="false" outlineLevel="0" collapsed="false">
      <c r="A278" s="136" t="s">
        <v>12550</v>
      </c>
      <c r="B278" s="36" t="s">
        <v>11881</v>
      </c>
      <c r="C278" s="51" t="n">
        <v>45717</v>
      </c>
      <c r="D278" s="49" t="n">
        <v>45720</v>
      </c>
      <c r="E278" s="29" t="b">
        <f aca="false">TRUE()</f>
        <v>1</v>
      </c>
      <c r="F278" s="29" t="b">
        <f aca="false">TRUE()</f>
        <v>1</v>
      </c>
      <c r="G278" s="29" t="b">
        <f aca="false">TRUE()</f>
        <v>1</v>
      </c>
      <c r="H278" s="29" t="b">
        <f aca="false">TRUE()</f>
        <v>1</v>
      </c>
      <c r="I278" s="29" t="b">
        <f aca="false">TRUE()</f>
        <v>1</v>
      </c>
      <c r="J278" s="29" t="b">
        <f aca="false">TRUE()</f>
        <v>1</v>
      </c>
      <c r="K278" s="29" t="b">
        <f aca="false">TRUE()</f>
        <v>1</v>
      </c>
      <c r="L278" s="29" t="b">
        <f aca="false">TRUE()</f>
        <v>1</v>
      </c>
      <c r="M278" s="29" t="b">
        <f aca="false">FALSE()</f>
        <v>0</v>
      </c>
      <c r="N278" s="36"/>
      <c r="O278" s="36" t="s">
        <v>12715</v>
      </c>
      <c r="P278" s="31" t="n">
        <v>1990127532</v>
      </c>
      <c r="Q278" s="32"/>
      <c r="R278" s="32"/>
      <c r="S278" s="32"/>
      <c r="T278" s="36" t="s">
        <v>12619</v>
      </c>
      <c r="U278" s="36"/>
      <c r="V278" s="36" t="s">
        <v>10566</v>
      </c>
      <c r="W278" s="53" t="s">
        <v>12716</v>
      </c>
      <c r="X278" s="30" t="s">
        <v>10823</v>
      </c>
      <c r="Y278" s="91" t="s">
        <v>12093</v>
      </c>
      <c r="Z278" s="36"/>
      <c r="AA278" s="30" t="s">
        <v>10826</v>
      </c>
      <c r="AB278" s="36" t="s">
        <v>10793</v>
      </c>
      <c r="AC278" s="30"/>
      <c r="AD278" s="36"/>
      <c r="AE278" s="36"/>
      <c r="AF278" s="30"/>
      <c r="AG278" s="36"/>
      <c r="AH278" s="30" t="s">
        <v>10796</v>
      </c>
      <c r="AI278" s="55" t="s">
        <v>10836</v>
      </c>
      <c r="AJ278" s="36" t="s">
        <v>10798</v>
      </c>
      <c r="AK278" s="34" t="s">
        <v>10830</v>
      </c>
      <c r="AL278" s="30" t="s">
        <v>10800</v>
      </c>
      <c r="AM278" s="35" t="s">
        <v>12717</v>
      </c>
      <c r="AN278" s="36"/>
      <c r="AO278" s="52" t="s">
        <v>10823</v>
      </c>
      <c r="AP278" s="52"/>
      <c r="AQ278" s="30"/>
      <c r="AR278" s="37"/>
      <c r="AS278" s="36"/>
    </row>
    <row r="279" customFormat="false" ht="13.8" hidden="false" customHeight="false" outlineLevel="0" collapsed="false">
      <c r="A279" s="136" t="s">
        <v>12550</v>
      </c>
      <c r="B279" s="36" t="s">
        <v>11576</v>
      </c>
      <c r="C279" s="51" t="n">
        <v>45717</v>
      </c>
      <c r="D279" s="49" t="n">
        <v>45720</v>
      </c>
      <c r="E279" s="29" t="b">
        <f aca="false">TRUE()</f>
        <v>1</v>
      </c>
      <c r="F279" s="29" t="b">
        <f aca="false">TRUE()</f>
        <v>1</v>
      </c>
      <c r="G279" s="29" t="b">
        <f aca="false">TRUE()</f>
        <v>1</v>
      </c>
      <c r="H279" s="29" t="b">
        <f aca="false">TRUE()</f>
        <v>1</v>
      </c>
      <c r="I279" s="29" t="b">
        <f aca="false">TRUE()</f>
        <v>1</v>
      </c>
      <c r="J279" s="29" t="b">
        <f aca="false">TRUE()</f>
        <v>1</v>
      </c>
      <c r="K279" s="29" t="b">
        <f aca="false">TRUE()</f>
        <v>1</v>
      </c>
      <c r="L279" s="29" t="b">
        <f aca="false">TRUE()</f>
        <v>1</v>
      </c>
      <c r="M279" s="29" t="b">
        <f aca="false">TRUE()</f>
        <v>1</v>
      </c>
      <c r="N279" s="36"/>
      <c r="O279" s="36" t="s">
        <v>9638</v>
      </c>
      <c r="P279" s="31" t="n">
        <v>5992740345</v>
      </c>
      <c r="Q279" s="32"/>
      <c r="R279" s="32"/>
      <c r="S279" s="32"/>
      <c r="T279" s="36" t="s">
        <v>12718</v>
      </c>
      <c r="U279" s="36" t="s">
        <v>12719</v>
      </c>
      <c r="V279" s="36" t="s">
        <v>12720</v>
      </c>
      <c r="W279" s="53" t="s">
        <v>12721</v>
      </c>
      <c r="X279" s="30" t="s">
        <v>10823</v>
      </c>
      <c r="Y279" s="36" t="s">
        <v>12093</v>
      </c>
      <c r="Z279" s="36"/>
      <c r="AA279" s="30" t="s">
        <v>10826</v>
      </c>
      <c r="AB279" s="36" t="s">
        <v>10793</v>
      </c>
      <c r="AC279" s="30" t="s">
        <v>10794</v>
      </c>
      <c r="AD279" s="36"/>
      <c r="AE279" s="36"/>
      <c r="AF279" s="30" t="s">
        <v>10794</v>
      </c>
      <c r="AG279" s="148" t="s">
        <v>12722</v>
      </c>
      <c r="AH279" s="30" t="s">
        <v>10796</v>
      </c>
      <c r="AI279" s="55" t="s">
        <v>10836</v>
      </c>
      <c r="AJ279" s="36" t="s">
        <v>10798</v>
      </c>
      <c r="AK279" s="34" t="s">
        <v>10830</v>
      </c>
      <c r="AL279" s="30" t="s">
        <v>10800</v>
      </c>
      <c r="AM279" s="35" t="s">
        <v>12723</v>
      </c>
      <c r="AN279" s="36" t="s">
        <v>12724</v>
      </c>
      <c r="AO279" s="52" t="s">
        <v>10823</v>
      </c>
      <c r="AP279" s="52" t="s">
        <v>11585</v>
      </c>
      <c r="AQ279" s="30" t="s">
        <v>10812</v>
      </c>
      <c r="AR279" s="37" t="s">
        <v>10830</v>
      </c>
      <c r="AS279" s="36" t="s">
        <v>10838</v>
      </c>
    </row>
    <row r="280" customFormat="false" ht="13.8" hidden="false" customHeight="false" outlineLevel="0" collapsed="false">
      <c r="A280" s="136" t="s">
        <v>12550</v>
      </c>
      <c r="B280" s="36" t="s">
        <v>11257</v>
      </c>
      <c r="C280" s="51" t="n">
        <v>45717</v>
      </c>
      <c r="D280" s="49" t="n">
        <v>45720</v>
      </c>
      <c r="E280" s="29" t="b">
        <f aca="false">TRUE()</f>
        <v>1</v>
      </c>
      <c r="F280" s="29" t="b">
        <f aca="false">TRUE()</f>
        <v>1</v>
      </c>
      <c r="G280" s="29" t="b">
        <f aca="false">TRUE()</f>
        <v>1</v>
      </c>
      <c r="H280" s="29" t="b">
        <f aca="false">TRUE()</f>
        <v>1</v>
      </c>
      <c r="I280" s="29" t="b">
        <f aca="false">TRUE()</f>
        <v>1</v>
      </c>
      <c r="J280" s="29" t="b">
        <f aca="false">TRUE()</f>
        <v>1</v>
      </c>
      <c r="K280" s="29" t="b">
        <f aca="false">TRUE()</f>
        <v>1</v>
      </c>
      <c r="L280" s="29" t="b">
        <f aca="false">TRUE()</f>
        <v>1</v>
      </c>
      <c r="M280" s="29" t="b">
        <f aca="false">TRUE()</f>
        <v>1</v>
      </c>
      <c r="N280" s="36"/>
      <c r="O280" s="36" t="s">
        <v>10663</v>
      </c>
      <c r="P280" s="31" t="n">
        <v>7141404364</v>
      </c>
      <c r="Q280" s="32"/>
      <c r="R280" s="32"/>
      <c r="S280" s="32"/>
      <c r="T280" s="36" t="n">
        <v>48886223582</v>
      </c>
      <c r="U280" s="36" t="s">
        <v>12725</v>
      </c>
      <c r="V280" s="36" t="s">
        <v>10665</v>
      </c>
      <c r="W280" s="36"/>
      <c r="X280" s="30" t="s">
        <v>10823</v>
      </c>
      <c r="Y280" s="36" t="s">
        <v>12093</v>
      </c>
      <c r="Z280" s="36"/>
      <c r="AA280" s="30" t="s">
        <v>10826</v>
      </c>
      <c r="AB280" s="36" t="s">
        <v>10793</v>
      </c>
      <c r="AC280" s="30"/>
      <c r="AD280" s="36"/>
      <c r="AE280" s="36"/>
      <c r="AF280" s="30" t="s">
        <v>10794</v>
      </c>
      <c r="AG280" s="36"/>
      <c r="AH280" s="30" t="s">
        <v>10796</v>
      </c>
      <c r="AI280" s="55" t="s">
        <v>10836</v>
      </c>
      <c r="AJ280" s="36" t="s">
        <v>10798</v>
      </c>
      <c r="AK280" s="34" t="s">
        <v>10830</v>
      </c>
      <c r="AL280" s="30" t="s">
        <v>10800</v>
      </c>
      <c r="AM280" s="35" t="s">
        <v>12423</v>
      </c>
      <c r="AN280" s="36"/>
      <c r="AO280" s="52" t="s">
        <v>10823</v>
      </c>
      <c r="AP280" s="52" t="s">
        <v>11585</v>
      </c>
      <c r="AQ280" s="30" t="s">
        <v>10812</v>
      </c>
      <c r="AR280" s="37" t="s">
        <v>10830</v>
      </c>
      <c r="AS280" s="36" t="s">
        <v>12377</v>
      </c>
    </row>
    <row r="281" customFormat="false" ht="13.8" hidden="false" customHeight="false" outlineLevel="0" collapsed="false">
      <c r="A281" s="136" t="s">
        <v>12550</v>
      </c>
      <c r="B281" s="36" t="s">
        <v>11257</v>
      </c>
      <c r="C281" s="51" t="n">
        <v>45717</v>
      </c>
      <c r="D281" s="49" t="n">
        <v>45720</v>
      </c>
      <c r="E281" s="29" t="b">
        <f aca="false">TRUE()</f>
        <v>1</v>
      </c>
      <c r="F281" s="29" t="b">
        <f aca="false">TRUE()</f>
        <v>1</v>
      </c>
      <c r="G281" s="29" t="b">
        <f aca="false">TRUE()</f>
        <v>1</v>
      </c>
      <c r="H281" s="29" t="b">
        <f aca="false">TRUE()</f>
        <v>1</v>
      </c>
      <c r="I281" s="29" t="b">
        <f aca="false">TRUE()</f>
        <v>1</v>
      </c>
      <c r="J281" s="29" t="b">
        <f aca="false">TRUE()</f>
        <v>1</v>
      </c>
      <c r="K281" s="29" t="b">
        <f aca="false">TRUE()</f>
        <v>1</v>
      </c>
      <c r="L281" s="29" t="b">
        <f aca="false">TRUE()</f>
        <v>1</v>
      </c>
      <c r="M281" s="29" t="b">
        <f aca="false">TRUE()</f>
        <v>1</v>
      </c>
      <c r="N281" s="36"/>
      <c r="O281" s="36" t="s">
        <v>10663</v>
      </c>
      <c r="P281" s="31" t="n">
        <v>7141404364</v>
      </c>
      <c r="Q281" s="32"/>
      <c r="R281" s="32"/>
      <c r="S281" s="32"/>
      <c r="T281" s="36" t="n">
        <v>48886223582</v>
      </c>
      <c r="U281" s="36" t="s">
        <v>12725</v>
      </c>
      <c r="V281" s="36" t="s">
        <v>10665</v>
      </c>
      <c r="W281" s="36"/>
      <c r="X281" s="30" t="s">
        <v>10823</v>
      </c>
      <c r="Y281" s="36" t="s">
        <v>12093</v>
      </c>
      <c r="Z281" s="36"/>
      <c r="AA281" s="30" t="s">
        <v>10826</v>
      </c>
      <c r="AB281" s="36" t="s">
        <v>10793</v>
      </c>
      <c r="AC281" s="30"/>
      <c r="AD281" s="36"/>
      <c r="AE281" s="36"/>
      <c r="AF281" s="30" t="s">
        <v>10794</v>
      </c>
      <c r="AG281" s="36"/>
      <c r="AH281" s="30" t="s">
        <v>10796</v>
      </c>
      <c r="AI281" s="55" t="s">
        <v>10836</v>
      </c>
      <c r="AJ281" s="36" t="s">
        <v>10798</v>
      </c>
      <c r="AK281" s="34" t="s">
        <v>10830</v>
      </c>
      <c r="AL281" s="30" t="s">
        <v>10800</v>
      </c>
      <c r="AM281" s="35" t="s">
        <v>12423</v>
      </c>
      <c r="AN281" s="36"/>
      <c r="AO281" s="52" t="s">
        <v>10823</v>
      </c>
      <c r="AP281" s="52" t="s">
        <v>11585</v>
      </c>
      <c r="AQ281" s="30" t="s">
        <v>10812</v>
      </c>
      <c r="AR281" s="37" t="s">
        <v>10830</v>
      </c>
      <c r="AS281" s="36" t="s">
        <v>12377</v>
      </c>
    </row>
    <row r="282" customFormat="false" ht="13.8" hidden="false" customHeight="false" outlineLevel="0" collapsed="false">
      <c r="A282" s="136" t="s">
        <v>12550</v>
      </c>
      <c r="B282" s="36" t="s">
        <v>11576</v>
      </c>
      <c r="C282" s="51" t="n">
        <v>45717</v>
      </c>
      <c r="D282" s="49" t="n">
        <v>45720</v>
      </c>
      <c r="E282" s="29" t="b">
        <f aca="false">TRUE()</f>
        <v>1</v>
      </c>
      <c r="F282" s="29" t="b">
        <f aca="false">TRUE()</f>
        <v>1</v>
      </c>
      <c r="G282" s="29" t="b">
        <f aca="false">TRUE()</f>
        <v>1</v>
      </c>
      <c r="H282" s="29" t="b">
        <f aca="false">TRUE()</f>
        <v>1</v>
      </c>
      <c r="I282" s="29" t="b">
        <f aca="false">TRUE()</f>
        <v>1</v>
      </c>
      <c r="J282" s="29" t="b">
        <f aca="false">TRUE()</f>
        <v>1</v>
      </c>
      <c r="K282" s="29" t="b">
        <f aca="false">TRUE()</f>
        <v>1</v>
      </c>
      <c r="L282" s="29" t="b">
        <f aca="false">TRUE()</f>
        <v>1</v>
      </c>
      <c r="M282" s="29" t="b">
        <f aca="false">TRUE()</f>
        <v>1</v>
      </c>
      <c r="N282" s="36"/>
      <c r="O282" s="36" t="s">
        <v>9548</v>
      </c>
      <c r="P282" s="31" t="n">
        <v>6991854001</v>
      </c>
      <c r="Q282" s="32"/>
      <c r="R282" s="32"/>
      <c r="S282" s="32"/>
      <c r="T282" s="36" t="s">
        <v>12726</v>
      </c>
      <c r="U282" s="36" t="s">
        <v>12725</v>
      </c>
      <c r="V282" s="36" t="s">
        <v>9245</v>
      </c>
      <c r="W282" s="53" t="s">
        <v>9554</v>
      </c>
      <c r="X282" s="30" t="s">
        <v>10823</v>
      </c>
      <c r="Y282" s="36" t="s">
        <v>12093</v>
      </c>
      <c r="Z282" s="36"/>
      <c r="AA282" s="30" t="s">
        <v>10826</v>
      </c>
      <c r="AB282" s="36" t="s">
        <v>10793</v>
      </c>
      <c r="AC282" s="30" t="s">
        <v>10812</v>
      </c>
      <c r="AD282" s="36"/>
      <c r="AE282" s="36"/>
      <c r="AF282" s="30" t="s">
        <v>10794</v>
      </c>
      <c r="AG282" s="36" t="s">
        <v>3831</v>
      </c>
      <c r="AH282" s="30" t="s">
        <v>10796</v>
      </c>
      <c r="AI282" s="55" t="s">
        <v>10836</v>
      </c>
      <c r="AJ282" s="36" t="s">
        <v>10798</v>
      </c>
      <c r="AK282" s="34" t="s">
        <v>10830</v>
      </c>
      <c r="AL282" s="30" t="s">
        <v>10800</v>
      </c>
      <c r="AM282" s="35" t="s">
        <v>12727</v>
      </c>
      <c r="AN282" s="36" t="s">
        <v>12728</v>
      </c>
      <c r="AO282" s="52" t="s">
        <v>10823</v>
      </c>
      <c r="AP282" s="52" t="s">
        <v>11585</v>
      </c>
      <c r="AQ282" s="30" t="s">
        <v>10812</v>
      </c>
      <c r="AR282" s="37" t="s">
        <v>10830</v>
      </c>
      <c r="AS282" s="36" t="s">
        <v>12261</v>
      </c>
    </row>
    <row r="283" customFormat="false" ht="13.8" hidden="false" customHeight="false" outlineLevel="0" collapsed="false">
      <c r="A283" s="136" t="s">
        <v>12550</v>
      </c>
      <c r="B283" s="36" t="s">
        <v>11857</v>
      </c>
      <c r="C283" s="51" t="n">
        <v>45718</v>
      </c>
      <c r="D283" s="49" t="n">
        <v>45721</v>
      </c>
      <c r="E283" s="29" t="b">
        <f aca="false">TRUE()</f>
        <v>1</v>
      </c>
      <c r="F283" s="29" t="b">
        <f aca="false">FALSE()</f>
        <v>0</v>
      </c>
      <c r="G283" s="29" t="b">
        <f aca="false">FALSE()</f>
        <v>0</v>
      </c>
      <c r="H283" s="29" t="b">
        <f aca="false">FALSE()</f>
        <v>0</v>
      </c>
      <c r="I283" s="29" t="b">
        <f aca="false">FALSE()</f>
        <v>0</v>
      </c>
      <c r="J283" s="29" t="b">
        <f aca="false">FALSE()</f>
        <v>0</v>
      </c>
      <c r="K283" s="29" t="b">
        <f aca="false">FALSE()</f>
        <v>0</v>
      </c>
      <c r="L283" s="29" t="b">
        <f aca="false">FALSE()</f>
        <v>0</v>
      </c>
      <c r="M283" s="29" t="b">
        <f aca="false">FALSE()</f>
        <v>0</v>
      </c>
      <c r="N283" s="36" t="s">
        <v>12729</v>
      </c>
      <c r="O283" s="36" t="s">
        <v>12729</v>
      </c>
      <c r="P283" s="31" t="n">
        <v>7792567564</v>
      </c>
      <c r="Q283" s="32"/>
      <c r="R283" s="32"/>
      <c r="S283" s="32"/>
      <c r="T283" s="36" t="n">
        <v>48603807419</v>
      </c>
      <c r="U283" s="36"/>
      <c r="V283" s="36" t="s">
        <v>12730</v>
      </c>
      <c r="W283" s="36"/>
      <c r="X283" s="30" t="s">
        <v>10823</v>
      </c>
      <c r="Y283" s="36" t="s">
        <v>12093</v>
      </c>
      <c r="Z283" s="36"/>
      <c r="AA283" s="30" t="s">
        <v>10826</v>
      </c>
      <c r="AB283" s="36" t="s">
        <v>10793</v>
      </c>
      <c r="AC283" s="30"/>
      <c r="AD283" s="36"/>
      <c r="AE283" s="36"/>
      <c r="AF283" s="30" t="s">
        <v>10794</v>
      </c>
      <c r="AG283" s="36" t="s">
        <v>12731</v>
      </c>
      <c r="AH283" s="30" t="s">
        <v>10796</v>
      </c>
      <c r="AI283" s="55" t="s">
        <v>10836</v>
      </c>
      <c r="AJ283" s="36" t="s">
        <v>10798</v>
      </c>
      <c r="AK283" s="34" t="s">
        <v>10830</v>
      </c>
      <c r="AL283" s="30" t="s">
        <v>10800</v>
      </c>
      <c r="AM283" s="35" t="s">
        <v>12732</v>
      </c>
      <c r="AN283" s="36"/>
      <c r="AO283" s="52" t="s">
        <v>10823</v>
      </c>
      <c r="AP283" s="52" t="s">
        <v>11585</v>
      </c>
      <c r="AQ283" s="30" t="s">
        <v>10812</v>
      </c>
      <c r="AR283" s="37" t="s">
        <v>10830</v>
      </c>
      <c r="AS283" s="36" t="s">
        <v>11585</v>
      </c>
    </row>
    <row r="284" customFormat="false" ht="13.8" hidden="false" customHeight="false" outlineLevel="0" collapsed="false">
      <c r="A284" s="136" t="s">
        <v>12550</v>
      </c>
      <c r="B284" s="36" t="s">
        <v>11257</v>
      </c>
      <c r="C284" s="51" t="n">
        <v>45717</v>
      </c>
      <c r="D284" s="49" t="n">
        <v>45721</v>
      </c>
      <c r="E284" s="29" t="b">
        <f aca="false">TRUE()</f>
        <v>1</v>
      </c>
      <c r="F284" s="29" t="b">
        <f aca="false">FALSE()</f>
        <v>0</v>
      </c>
      <c r="G284" s="29" t="b">
        <f aca="false">TRUE()</f>
        <v>1</v>
      </c>
      <c r="H284" s="29" t="b">
        <f aca="false">FALSE()</f>
        <v>0</v>
      </c>
      <c r="I284" s="29" t="b">
        <f aca="false">FALSE()</f>
        <v>0</v>
      </c>
      <c r="J284" s="29" t="b">
        <f aca="false">FALSE()</f>
        <v>0</v>
      </c>
      <c r="K284" s="29" t="b">
        <f aca="false">FALSE()</f>
        <v>0</v>
      </c>
      <c r="L284" s="29" t="b">
        <f aca="false">FALSE()</f>
        <v>0</v>
      </c>
      <c r="M284" s="29" t="b">
        <f aca="false">FALSE()</f>
        <v>0</v>
      </c>
      <c r="N284" s="36"/>
      <c r="O284" s="36" t="s">
        <v>9836</v>
      </c>
      <c r="P284" s="31" t="n">
        <v>8751487998</v>
      </c>
      <c r="Q284" s="32"/>
      <c r="R284" s="32"/>
      <c r="S284" s="32"/>
      <c r="T284" s="137" t="s">
        <v>12733</v>
      </c>
      <c r="U284" s="36" t="s">
        <v>12734</v>
      </c>
      <c r="V284" s="137" t="s">
        <v>12735</v>
      </c>
      <c r="W284" s="139" t="s">
        <v>12736</v>
      </c>
      <c r="X284" s="30" t="s">
        <v>10823</v>
      </c>
      <c r="Y284" s="36" t="s">
        <v>12093</v>
      </c>
      <c r="Z284" s="36"/>
      <c r="AA284" s="30" t="s">
        <v>10826</v>
      </c>
      <c r="AB284" s="36" t="s">
        <v>10793</v>
      </c>
      <c r="AC284" s="30" t="s">
        <v>10812</v>
      </c>
      <c r="AD284" s="36"/>
      <c r="AE284" s="36"/>
      <c r="AF284" s="30" t="s">
        <v>10794</v>
      </c>
      <c r="AG284" s="36" t="s">
        <v>12737</v>
      </c>
      <c r="AH284" s="30" t="s">
        <v>10796</v>
      </c>
      <c r="AI284" s="55" t="s">
        <v>10836</v>
      </c>
      <c r="AJ284" s="36" t="s">
        <v>10798</v>
      </c>
      <c r="AK284" s="34" t="s">
        <v>10830</v>
      </c>
      <c r="AL284" s="30" t="s">
        <v>10800</v>
      </c>
      <c r="AM284" s="35" t="s">
        <v>12738</v>
      </c>
      <c r="AN284" s="36"/>
      <c r="AO284" s="52" t="s">
        <v>10823</v>
      </c>
      <c r="AP284" s="52" t="s">
        <v>11585</v>
      </c>
      <c r="AQ284" s="30" t="s">
        <v>10812</v>
      </c>
      <c r="AR284" s="37" t="s">
        <v>10830</v>
      </c>
      <c r="AS284" s="36" t="s">
        <v>11585</v>
      </c>
    </row>
    <row r="285" customFormat="false" ht="13.8" hidden="false" customHeight="false" outlineLevel="0" collapsed="false">
      <c r="A285" s="136" t="s">
        <v>12550</v>
      </c>
      <c r="B285" s="36" t="s">
        <v>11257</v>
      </c>
      <c r="C285" s="51" t="n">
        <v>45718</v>
      </c>
      <c r="D285" s="49" t="n">
        <v>45721</v>
      </c>
      <c r="E285" s="29" t="b">
        <f aca="false">TRUE()</f>
        <v>1</v>
      </c>
      <c r="F285" s="29" t="b">
        <f aca="false">TRUE()</f>
        <v>1</v>
      </c>
      <c r="G285" s="29" t="b">
        <f aca="false">TRUE()</f>
        <v>1</v>
      </c>
      <c r="H285" s="29" t="b">
        <f aca="false">TRUE()</f>
        <v>1</v>
      </c>
      <c r="I285" s="29" t="b">
        <f aca="false">TRUE()</f>
        <v>1</v>
      </c>
      <c r="J285" s="29" t="b">
        <f aca="false">TRUE()</f>
        <v>1</v>
      </c>
      <c r="K285" s="29" t="b">
        <f aca="false">TRUE()</f>
        <v>1</v>
      </c>
      <c r="L285" s="29" t="b">
        <f aca="false">TRUE()</f>
        <v>1</v>
      </c>
      <c r="M285" s="29" t="b">
        <f aca="false">TRUE()</f>
        <v>1</v>
      </c>
      <c r="N285" s="36"/>
      <c r="O285" s="149" t="s">
        <v>12739</v>
      </c>
      <c r="P285" s="31" t="n">
        <v>6852326468</v>
      </c>
      <c r="Q285" s="32"/>
      <c r="R285" s="32"/>
      <c r="S285" s="32"/>
      <c r="T285" s="36" t="s">
        <v>12740</v>
      </c>
      <c r="U285" s="36"/>
      <c r="V285" s="137" t="s">
        <v>7555</v>
      </c>
      <c r="W285" s="139" t="s">
        <v>12741</v>
      </c>
      <c r="X285" s="30" t="s">
        <v>10823</v>
      </c>
      <c r="Y285" s="36" t="s">
        <v>12093</v>
      </c>
      <c r="Z285" s="36"/>
      <c r="AA285" s="30" t="s">
        <v>10826</v>
      </c>
      <c r="AB285" s="36" t="s">
        <v>10793</v>
      </c>
      <c r="AC285" s="30" t="s">
        <v>10812</v>
      </c>
      <c r="AD285" s="36"/>
      <c r="AE285" s="36"/>
      <c r="AF285" s="30" t="s">
        <v>10794</v>
      </c>
      <c r="AG285" s="36" t="s">
        <v>3831</v>
      </c>
      <c r="AH285" s="30" t="s">
        <v>10796</v>
      </c>
      <c r="AI285" s="55" t="s">
        <v>10836</v>
      </c>
      <c r="AJ285" s="36" t="s">
        <v>10798</v>
      </c>
      <c r="AK285" s="34" t="s">
        <v>10830</v>
      </c>
      <c r="AL285" s="30" t="s">
        <v>10800</v>
      </c>
      <c r="AM285" s="35" t="s">
        <v>12742</v>
      </c>
      <c r="AN285" s="36"/>
      <c r="AO285" s="52" t="s">
        <v>10823</v>
      </c>
      <c r="AP285" s="52" t="s">
        <v>11585</v>
      </c>
      <c r="AQ285" s="30" t="s">
        <v>10812</v>
      </c>
      <c r="AR285" s="37" t="s">
        <v>10830</v>
      </c>
      <c r="AS285" s="36" t="s">
        <v>11585</v>
      </c>
    </row>
    <row r="286" customFormat="false" ht="13.8" hidden="false" customHeight="false" outlineLevel="0" collapsed="false">
      <c r="A286" s="136" t="s">
        <v>12550</v>
      </c>
      <c r="B286" s="36" t="s">
        <v>12613</v>
      </c>
      <c r="C286" s="51" t="n">
        <v>45718</v>
      </c>
      <c r="D286" s="49" t="n">
        <v>45722</v>
      </c>
      <c r="E286" s="29" t="b">
        <f aca="false">TRUE()</f>
        <v>1</v>
      </c>
      <c r="F286" s="29" t="b">
        <f aca="false">FALSE()</f>
        <v>0</v>
      </c>
      <c r="G286" s="29" t="b">
        <f aca="false">FALSE()</f>
        <v>0</v>
      </c>
      <c r="H286" s="29" t="b">
        <f aca="false">FALSE()</f>
        <v>0</v>
      </c>
      <c r="I286" s="29" t="b">
        <f aca="false">FALSE()</f>
        <v>0</v>
      </c>
      <c r="J286" s="29" t="b">
        <f aca="false">FALSE()</f>
        <v>0</v>
      </c>
      <c r="K286" s="29" t="b">
        <f aca="false">FALSE()</f>
        <v>0</v>
      </c>
      <c r="L286" s="29" t="b">
        <f aca="false">FALSE()</f>
        <v>0</v>
      </c>
      <c r="M286" s="29" t="b">
        <f aca="false">TRUE()</f>
        <v>1</v>
      </c>
      <c r="N286" s="36" t="s">
        <v>10672</v>
      </c>
      <c r="O286" s="36" t="s">
        <v>10672</v>
      </c>
      <c r="P286" s="31" t="n">
        <v>5341759409</v>
      </c>
      <c r="Q286" s="32"/>
      <c r="R286" s="32"/>
      <c r="S286" s="32"/>
      <c r="T286" s="36" t="s">
        <v>12743</v>
      </c>
      <c r="U286" s="36" t="s">
        <v>12744</v>
      </c>
      <c r="V286" s="36" t="s">
        <v>10674</v>
      </c>
      <c r="W286" s="53" t="s">
        <v>12745</v>
      </c>
      <c r="X286" s="30" t="s">
        <v>10823</v>
      </c>
      <c r="Y286" s="36" t="s">
        <v>12093</v>
      </c>
      <c r="Z286" s="36"/>
      <c r="AA286" s="30" t="s">
        <v>10826</v>
      </c>
      <c r="AB286" s="36" t="s">
        <v>10793</v>
      </c>
      <c r="AC286" s="30"/>
      <c r="AD286" s="36"/>
      <c r="AE286" s="36"/>
      <c r="AF286" s="30"/>
      <c r="AG286" s="36" t="s">
        <v>12746</v>
      </c>
      <c r="AH286" s="30" t="s">
        <v>10796</v>
      </c>
      <c r="AI286" s="55" t="s">
        <v>10836</v>
      </c>
      <c r="AJ286" s="36" t="s">
        <v>10798</v>
      </c>
      <c r="AK286" s="34" t="s">
        <v>10830</v>
      </c>
      <c r="AL286" s="30" t="s">
        <v>10800</v>
      </c>
      <c r="AM286" s="35" t="s">
        <v>12423</v>
      </c>
      <c r="AN286" s="36"/>
      <c r="AO286" s="52" t="s">
        <v>10823</v>
      </c>
      <c r="AP286" s="52"/>
      <c r="AQ286" s="30" t="s">
        <v>10812</v>
      </c>
      <c r="AR286" s="37" t="s">
        <v>12747</v>
      </c>
      <c r="AS286" s="36" t="s">
        <v>12748</v>
      </c>
    </row>
    <row r="287" customFormat="false" ht="13.8" hidden="false" customHeight="false" outlineLevel="0" collapsed="false">
      <c r="A287" s="136" t="s">
        <v>12550</v>
      </c>
      <c r="B287" s="36" t="s">
        <v>11576</v>
      </c>
      <c r="C287" s="51" t="n">
        <v>45717</v>
      </c>
      <c r="D287" s="49" t="n">
        <v>45722</v>
      </c>
      <c r="E287" s="29" t="b">
        <f aca="false">TRUE()</f>
        <v>1</v>
      </c>
      <c r="F287" s="29" t="b">
        <f aca="false">FALSE()</f>
        <v>0</v>
      </c>
      <c r="G287" s="29" t="b">
        <f aca="false">FALSE()</f>
        <v>0</v>
      </c>
      <c r="H287" s="29" t="b">
        <f aca="false">FALSE()</f>
        <v>0</v>
      </c>
      <c r="I287" s="29" t="b">
        <f aca="false">FALSE()</f>
        <v>0</v>
      </c>
      <c r="J287" s="29" t="b">
        <f aca="false">FALSE()</f>
        <v>0</v>
      </c>
      <c r="K287" s="29" t="b">
        <f aca="false">FALSE()</f>
        <v>0</v>
      </c>
      <c r="L287" s="29" t="b">
        <f aca="false">FALSE()</f>
        <v>0</v>
      </c>
      <c r="M287" s="29" t="b">
        <f aca="false">FALSE()</f>
        <v>0</v>
      </c>
      <c r="N287" s="36"/>
      <c r="O287" s="36" t="s">
        <v>12749</v>
      </c>
      <c r="P287" s="31" t="n">
        <v>5732707291</v>
      </c>
      <c r="Q287" s="32"/>
      <c r="R287" s="32"/>
      <c r="S287" s="32"/>
      <c r="T287" s="36" t="n">
        <v>343671566</v>
      </c>
      <c r="U287" s="36" t="s">
        <v>12750</v>
      </c>
      <c r="V287" s="36" t="s">
        <v>10017</v>
      </c>
      <c r="W287" s="53" t="s">
        <v>12751</v>
      </c>
      <c r="X287" s="30" t="s">
        <v>10823</v>
      </c>
      <c r="Y287" s="36" t="s">
        <v>12093</v>
      </c>
      <c r="Z287" s="36"/>
      <c r="AA287" s="30" t="s">
        <v>10826</v>
      </c>
      <c r="AB287" s="36" t="s">
        <v>10793</v>
      </c>
      <c r="AC287" s="30"/>
      <c r="AD287" s="36"/>
      <c r="AE287" s="36"/>
      <c r="AF287" s="30" t="s">
        <v>10794</v>
      </c>
      <c r="AG287" s="36"/>
      <c r="AH287" s="30" t="s">
        <v>10796</v>
      </c>
      <c r="AI287" s="55" t="s">
        <v>10836</v>
      </c>
      <c r="AJ287" s="36" t="s">
        <v>10798</v>
      </c>
      <c r="AK287" s="34" t="s">
        <v>10830</v>
      </c>
      <c r="AL287" s="30" t="s">
        <v>10800</v>
      </c>
      <c r="AM287" s="35" t="s">
        <v>12752</v>
      </c>
      <c r="AN287" s="36" t="s">
        <v>12753</v>
      </c>
      <c r="AO287" s="52" t="s">
        <v>10823</v>
      </c>
      <c r="AP287" s="52" t="s">
        <v>11585</v>
      </c>
      <c r="AQ287" s="30" t="s">
        <v>10812</v>
      </c>
      <c r="AR287" s="37" t="s">
        <v>10830</v>
      </c>
      <c r="AS287" s="36" t="s">
        <v>11585</v>
      </c>
    </row>
    <row r="288" customFormat="false" ht="13.8" hidden="false" customHeight="false" outlineLevel="0" collapsed="false">
      <c r="A288" s="136" t="s">
        <v>12550</v>
      </c>
      <c r="B288" s="36" t="s">
        <v>11881</v>
      </c>
      <c r="C288" s="51" t="n">
        <v>45717</v>
      </c>
      <c r="D288" s="49" t="n">
        <v>45722</v>
      </c>
      <c r="E288" s="29" t="b">
        <f aca="false">TRUE()</f>
        <v>1</v>
      </c>
      <c r="F288" s="29" t="b">
        <f aca="false">TRUE()</f>
        <v>1</v>
      </c>
      <c r="G288" s="29" t="b">
        <f aca="false">TRUE()</f>
        <v>1</v>
      </c>
      <c r="H288" s="29" t="b">
        <f aca="false">TRUE()</f>
        <v>1</v>
      </c>
      <c r="I288" s="29" t="b">
        <f aca="false">TRUE()</f>
        <v>1</v>
      </c>
      <c r="J288" s="29" t="b">
        <f aca="false">TRUE()</f>
        <v>1</v>
      </c>
      <c r="K288" s="29" t="b">
        <f aca="false">TRUE()</f>
        <v>1</v>
      </c>
      <c r="L288" s="29" t="b">
        <f aca="false">TRUE()</f>
        <v>1</v>
      </c>
      <c r="M288" s="29" t="b">
        <f aca="false">TRUE()</f>
        <v>1</v>
      </c>
      <c r="N288" s="36" t="s">
        <v>12754</v>
      </c>
      <c r="O288" s="36" t="s">
        <v>12754</v>
      </c>
      <c r="P288" s="31" t="n">
        <v>5273012424</v>
      </c>
      <c r="Q288" s="32"/>
      <c r="R288" s="32"/>
      <c r="S288" s="32"/>
      <c r="T288" s="36" t="n">
        <v>48502858224</v>
      </c>
      <c r="U288" s="36" t="s">
        <v>12755</v>
      </c>
      <c r="V288" s="36" t="s">
        <v>12756</v>
      </c>
      <c r="W288" s="53" t="s">
        <v>12757</v>
      </c>
      <c r="X288" s="30" t="s">
        <v>10823</v>
      </c>
      <c r="Y288" s="36" t="s">
        <v>12093</v>
      </c>
      <c r="Z288" s="36"/>
      <c r="AA288" s="30" t="s">
        <v>10826</v>
      </c>
      <c r="AB288" s="36" t="s">
        <v>10793</v>
      </c>
      <c r="AC288" s="30"/>
      <c r="AD288" s="36"/>
      <c r="AE288" s="36"/>
      <c r="AF288" s="30"/>
      <c r="AG288" s="36"/>
      <c r="AH288" s="30" t="s">
        <v>10796</v>
      </c>
      <c r="AI288" s="55" t="s">
        <v>10836</v>
      </c>
      <c r="AJ288" s="36" t="s">
        <v>10798</v>
      </c>
      <c r="AK288" s="34" t="s">
        <v>10830</v>
      </c>
      <c r="AL288" s="30" t="s">
        <v>10800</v>
      </c>
      <c r="AM288" s="35" t="s">
        <v>12758</v>
      </c>
      <c r="AN288" s="36" t="s">
        <v>12759</v>
      </c>
      <c r="AO288" s="52" t="s">
        <v>10823</v>
      </c>
      <c r="AP288" s="52" t="s">
        <v>11585</v>
      </c>
      <c r="AQ288" s="30" t="s">
        <v>10812</v>
      </c>
      <c r="AR288" s="37" t="s">
        <v>10830</v>
      </c>
      <c r="AS288" s="116" t="s">
        <v>12261</v>
      </c>
    </row>
    <row r="289" customFormat="false" ht="13.8" hidden="false" customHeight="false" outlineLevel="0" collapsed="false">
      <c r="A289" s="136" t="s">
        <v>12550</v>
      </c>
      <c r="B289" s="36" t="s">
        <v>11576</v>
      </c>
      <c r="C289" s="51" t="n">
        <v>45717</v>
      </c>
      <c r="D289" s="49" t="n">
        <v>45723</v>
      </c>
      <c r="E289" s="29" t="b">
        <f aca="false">TRUE()</f>
        <v>1</v>
      </c>
      <c r="F289" s="29" t="b">
        <f aca="false">TRUE()</f>
        <v>1</v>
      </c>
      <c r="G289" s="29" t="b">
        <f aca="false">FALSE()</f>
        <v>0</v>
      </c>
      <c r="H289" s="29" t="b">
        <f aca="false">FALSE()</f>
        <v>0</v>
      </c>
      <c r="I289" s="29" t="b">
        <f aca="false">FALSE()</f>
        <v>0</v>
      </c>
      <c r="J289" s="29" t="b">
        <f aca="false">FALSE()</f>
        <v>0</v>
      </c>
      <c r="K289" s="29" t="b">
        <f aca="false">FALSE()</f>
        <v>0</v>
      </c>
      <c r="L289" s="29" t="b">
        <f aca="false">FALSE()</f>
        <v>0</v>
      </c>
      <c r="M289" s="29" t="b">
        <f aca="false">FALSE()</f>
        <v>0</v>
      </c>
      <c r="N289" s="36"/>
      <c r="O289" s="36" t="s">
        <v>12760</v>
      </c>
      <c r="P289" s="31" t="n">
        <v>5223043546</v>
      </c>
      <c r="Q289" s="32"/>
      <c r="R289" s="32"/>
      <c r="S289" s="32"/>
      <c r="T289" s="36" t="s">
        <v>12366</v>
      </c>
      <c r="U289" s="36" t="s">
        <v>12367</v>
      </c>
      <c r="V289" s="36" t="s">
        <v>12761</v>
      </c>
      <c r="W289" s="36"/>
      <c r="X289" s="30" t="s">
        <v>10823</v>
      </c>
      <c r="Y289" s="36" t="s">
        <v>12093</v>
      </c>
      <c r="Z289" s="36"/>
      <c r="AA289" s="30" t="s">
        <v>10826</v>
      </c>
      <c r="AB289" s="36" t="s">
        <v>10793</v>
      </c>
      <c r="AC289" s="30" t="s">
        <v>10812</v>
      </c>
      <c r="AD289" s="36"/>
      <c r="AE289" s="36"/>
      <c r="AF289" s="30" t="s">
        <v>10794</v>
      </c>
      <c r="AG289" s="15" t="s">
        <v>11434</v>
      </c>
      <c r="AH289" s="30" t="s">
        <v>10796</v>
      </c>
      <c r="AI289" s="55" t="s">
        <v>10836</v>
      </c>
      <c r="AJ289" s="52" t="s">
        <v>10798</v>
      </c>
      <c r="AK289" s="34" t="s">
        <v>10830</v>
      </c>
      <c r="AL289" s="30" t="s">
        <v>10800</v>
      </c>
      <c r="AM289" s="47"/>
      <c r="AN289" s="36"/>
      <c r="AO289" s="52" t="s">
        <v>10823</v>
      </c>
      <c r="AP289" s="52" t="s">
        <v>11585</v>
      </c>
      <c r="AQ289" s="30" t="s">
        <v>10812</v>
      </c>
      <c r="AR289" s="37" t="s">
        <v>10830</v>
      </c>
      <c r="AS289" s="36" t="s">
        <v>12261</v>
      </c>
    </row>
    <row r="290" customFormat="false" ht="13.8" hidden="false" customHeight="false" outlineLevel="0" collapsed="false">
      <c r="A290" s="136" t="s">
        <v>12550</v>
      </c>
      <c r="B290" s="36" t="s">
        <v>11257</v>
      </c>
      <c r="C290" s="51" t="n">
        <v>45717</v>
      </c>
      <c r="D290" s="49" t="n">
        <v>45723</v>
      </c>
      <c r="E290" s="29" t="b">
        <f aca="false">TRUE()</f>
        <v>1</v>
      </c>
      <c r="F290" s="29" t="b">
        <f aca="false">FALSE()</f>
        <v>0</v>
      </c>
      <c r="G290" s="29" t="b">
        <f aca="false">FALSE()</f>
        <v>0</v>
      </c>
      <c r="H290" s="29" t="b">
        <f aca="false">FALSE()</f>
        <v>0</v>
      </c>
      <c r="I290" s="29" t="b">
        <f aca="false">FALSE()</f>
        <v>0</v>
      </c>
      <c r="J290" s="29" t="b">
        <f aca="false">FALSE()</f>
        <v>0</v>
      </c>
      <c r="K290" s="29" t="b">
        <f aca="false">FALSE()</f>
        <v>0</v>
      </c>
      <c r="L290" s="29" t="b">
        <f aca="false">FALSE()</f>
        <v>0</v>
      </c>
      <c r="M290" s="29" t="b">
        <f aca="false">FALSE()</f>
        <v>0</v>
      </c>
      <c r="N290" s="36"/>
      <c r="O290" s="150" t="s">
        <v>10085</v>
      </c>
      <c r="P290" s="31" t="n">
        <v>7792280609</v>
      </c>
      <c r="Q290" s="32"/>
      <c r="R290" s="32"/>
      <c r="S290" s="32"/>
      <c r="T290" s="36" t="s">
        <v>12762</v>
      </c>
      <c r="U290" s="36" t="s">
        <v>12763</v>
      </c>
      <c r="V290" s="36" t="s">
        <v>10087</v>
      </c>
      <c r="W290" s="53" t="s">
        <v>12764</v>
      </c>
      <c r="X290" s="30" t="s">
        <v>10823</v>
      </c>
      <c r="Y290" s="36" t="s">
        <v>12093</v>
      </c>
      <c r="Z290" s="36"/>
      <c r="AA290" s="30" t="s">
        <v>10826</v>
      </c>
      <c r="AB290" s="36" t="s">
        <v>10793</v>
      </c>
      <c r="AC290" s="30" t="s">
        <v>10812</v>
      </c>
      <c r="AD290" s="36"/>
      <c r="AE290" s="36"/>
      <c r="AF290" s="30" t="s">
        <v>10794</v>
      </c>
      <c r="AG290" s="36" t="s">
        <v>3831</v>
      </c>
      <c r="AH290" s="30" t="s">
        <v>10796</v>
      </c>
      <c r="AI290" s="55" t="s">
        <v>10836</v>
      </c>
      <c r="AJ290" s="52" t="s">
        <v>10798</v>
      </c>
      <c r="AK290" s="34" t="s">
        <v>10830</v>
      </c>
      <c r="AL290" s="30" t="s">
        <v>10800</v>
      </c>
      <c r="AM290" s="47"/>
      <c r="AN290" s="36"/>
      <c r="AO290" s="52" t="s">
        <v>10823</v>
      </c>
      <c r="AP290" s="52" t="s">
        <v>11585</v>
      </c>
      <c r="AQ290" s="30" t="s">
        <v>10812</v>
      </c>
      <c r="AR290" s="37" t="s">
        <v>10830</v>
      </c>
      <c r="AS290" s="36" t="s">
        <v>12261</v>
      </c>
    </row>
    <row r="291" customFormat="false" ht="13.8" hidden="false" customHeight="false" outlineLevel="0" collapsed="false">
      <c r="A291" s="136" t="s">
        <v>12550</v>
      </c>
      <c r="B291" s="36" t="s">
        <v>11576</v>
      </c>
      <c r="C291" s="51" t="n">
        <v>45717</v>
      </c>
      <c r="D291" s="49" t="n">
        <v>45723</v>
      </c>
      <c r="E291" s="29" t="b">
        <f aca="false">TRUE()</f>
        <v>1</v>
      </c>
      <c r="F291" s="29" t="b">
        <f aca="false">TRUE()</f>
        <v>1</v>
      </c>
      <c r="G291" s="29" t="b">
        <f aca="false">TRUE()</f>
        <v>1</v>
      </c>
      <c r="H291" s="29" t="b">
        <f aca="false">FALSE()</f>
        <v>0</v>
      </c>
      <c r="I291" s="29" t="b">
        <f aca="false">FALSE()</f>
        <v>0</v>
      </c>
      <c r="J291" s="29" t="b">
        <f aca="false">FALSE()</f>
        <v>0</v>
      </c>
      <c r="K291" s="29" t="b">
        <f aca="false">TRUE()</f>
        <v>1</v>
      </c>
      <c r="L291" s="29" t="b">
        <f aca="false">TRUE()</f>
        <v>1</v>
      </c>
      <c r="M291" s="29" t="b">
        <f aca="false">TRUE()</f>
        <v>1</v>
      </c>
      <c r="N291" s="36"/>
      <c r="O291" s="36" t="s">
        <v>9361</v>
      </c>
      <c r="P291" s="31" t="n">
        <v>5213258564</v>
      </c>
      <c r="Q291" s="32"/>
      <c r="R291" s="32"/>
      <c r="S291" s="32"/>
      <c r="T291" s="36" t="s">
        <v>12765</v>
      </c>
      <c r="U291" s="36"/>
      <c r="V291" s="36" t="s">
        <v>9363</v>
      </c>
      <c r="W291" s="53" t="s">
        <v>12766</v>
      </c>
      <c r="X291" s="30" t="s">
        <v>10823</v>
      </c>
      <c r="Y291" s="36" t="s">
        <v>12093</v>
      </c>
      <c r="Z291" s="36"/>
      <c r="AA291" s="30" t="s">
        <v>10826</v>
      </c>
      <c r="AB291" s="36" t="s">
        <v>10793</v>
      </c>
      <c r="AC291" s="30" t="s">
        <v>10812</v>
      </c>
      <c r="AD291" s="36"/>
      <c r="AE291" s="36"/>
      <c r="AF291" s="30" t="s">
        <v>10794</v>
      </c>
      <c r="AG291" s="36" t="s">
        <v>3831</v>
      </c>
      <c r="AH291" s="30" t="s">
        <v>10796</v>
      </c>
      <c r="AI291" s="55" t="s">
        <v>10836</v>
      </c>
      <c r="AJ291" s="52" t="s">
        <v>10798</v>
      </c>
      <c r="AK291" s="34" t="s">
        <v>10830</v>
      </c>
      <c r="AL291" s="30" t="s">
        <v>10800</v>
      </c>
      <c r="AM291" s="35" t="s">
        <v>12767</v>
      </c>
      <c r="AN291" s="36" t="s">
        <v>12768</v>
      </c>
      <c r="AO291" s="52" t="s">
        <v>10823</v>
      </c>
      <c r="AP291" s="52" t="s">
        <v>11585</v>
      </c>
      <c r="AQ291" s="30" t="s">
        <v>10812</v>
      </c>
      <c r="AR291" s="37" t="s">
        <v>10830</v>
      </c>
      <c r="AS291" s="36" t="s">
        <v>11585</v>
      </c>
    </row>
    <row r="292" customFormat="false" ht="13.8" hidden="false" customHeight="false" outlineLevel="0" collapsed="false">
      <c r="A292" s="136" t="s">
        <v>12550</v>
      </c>
      <c r="B292" s="36" t="s">
        <v>11576</v>
      </c>
      <c r="C292" s="51" t="n">
        <v>45717</v>
      </c>
      <c r="D292" s="49" t="n">
        <v>45726</v>
      </c>
      <c r="E292" s="29" t="b">
        <f aca="false">TRUE()</f>
        <v>1</v>
      </c>
      <c r="F292" s="29" t="b">
        <f aca="false">FALSE()</f>
        <v>0</v>
      </c>
      <c r="G292" s="29" t="b">
        <f aca="false">FALSE()</f>
        <v>0</v>
      </c>
      <c r="H292" s="29" t="b">
        <f aca="false">FALSE()</f>
        <v>0</v>
      </c>
      <c r="I292" s="29" t="b">
        <f aca="false">FALSE()</f>
        <v>0</v>
      </c>
      <c r="J292" s="29" t="b">
        <f aca="false">FALSE()</f>
        <v>0</v>
      </c>
      <c r="K292" s="29" t="b">
        <f aca="false">FALSE()</f>
        <v>0</v>
      </c>
      <c r="L292" s="29" t="b">
        <f aca="false">FALSE()</f>
        <v>0</v>
      </c>
      <c r="M292" s="29" t="b">
        <f aca="false">FALSE()</f>
        <v>0</v>
      </c>
      <c r="N292" s="36"/>
      <c r="O292" s="36" t="s">
        <v>12769</v>
      </c>
      <c r="P292" s="31" t="n">
        <v>5272996453</v>
      </c>
      <c r="Q292" s="32"/>
      <c r="R292" s="32"/>
      <c r="S292" s="32"/>
      <c r="T292" s="36" t="s">
        <v>12770</v>
      </c>
      <c r="U292" s="36"/>
      <c r="V292" s="36" t="s">
        <v>9784</v>
      </c>
      <c r="W292" s="53" t="s">
        <v>12771</v>
      </c>
      <c r="X292" s="30" t="s">
        <v>10823</v>
      </c>
      <c r="Y292" s="36" t="s">
        <v>12093</v>
      </c>
      <c r="Z292" s="36"/>
      <c r="AA292" s="30"/>
      <c r="AB292" s="36" t="s">
        <v>10793</v>
      </c>
      <c r="AC292" s="30"/>
      <c r="AD292" s="36"/>
      <c r="AE292" s="36"/>
      <c r="AF292" s="30" t="s">
        <v>10794</v>
      </c>
      <c r="AG292" s="36"/>
      <c r="AH292" s="30" t="s">
        <v>10796</v>
      </c>
      <c r="AI292" s="55" t="s">
        <v>10836</v>
      </c>
      <c r="AJ292" s="52" t="s">
        <v>10798</v>
      </c>
      <c r="AK292" s="34" t="s">
        <v>10830</v>
      </c>
      <c r="AL292" s="30" t="s">
        <v>10800</v>
      </c>
      <c r="AM292" s="47"/>
      <c r="AN292" s="36"/>
      <c r="AO292" s="52" t="s">
        <v>10823</v>
      </c>
      <c r="AP292" s="52" t="s">
        <v>11585</v>
      </c>
      <c r="AQ292" s="30" t="s">
        <v>10812</v>
      </c>
      <c r="AR292" s="37" t="s">
        <v>10830</v>
      </c>
      <c r="AS292" s="36"/>
    </row>
    <row r="293" customFormat="false" ht="13.8" hidden="false" customHeight="false" outlineLevel="0" collapsed="false">
      <c r="A293" s="136" t="s">
        <v>12550</v>
      </c>
      <c r="B293" s="36" t="s">
        <v>11576</v>
      </c>
      <c r="C293" s="51" t="n">
        <v>45717</v>
      </c>
      <c r="D293" s="49" t="n">
        <v>45726</v>
      </c>
      <c r="E293" s="29" t="b">
        <f aca="false">TRUE()</f>
        <v>1</v>
      </c>
      <c r="F293" s="29" t="b">
        <f aca="false">FALSE()</f>
        <v>0</v>
      </c>
      <c r="G293" s="29" t="b">
        <f aca="false">FALSE()</f>
        <v>0</v>
      </c>
      <c r="H293" s="29" t="b">
        <f aca="false">FALSE()</f>
        <v>0</v>
      </c>
      <c r="I293" s="29" t="b">
        <f aca="false">FALSE()</f>
        <v>0</v>
      </c>
      <c r="J293" s="29" t="b">
        <f aca="false">FALSE()</f>
        <v>0</v>
      </c>
      <c r="K293" s="29" t="b">
        <f aca="false">FALSE()</f>
        <v>0</v>
      </c>
      <c r="L293" s="29" t="b">
        <f aca="false">FALSE()</f>
        <v>0</v>
      </c>
      <c r="M293" s="29" t="b">
        <f aca="false">TRUE()</f>
        <v>1</v>
      </c>
      <c r="N293" s="36"/>
      <c r="O293" s="36" t="s">
        <v>12772</v>
      </c>
      <c r="P293" s="31" t="n">
        <v>9661940839</v>
      </c>
      <c r="Q293" s="32"/>
      <c r="R293" s="32"/>
      <c r="S293" s="32"/>
      <c r="T293" s="36" t="s">
        <v>12773</v>
      </c>
      <c r="U293" s="36" t="s">
        <v>12774</v>
      </c>
      <c r="V293" s="36" t="s">
        <v>9756</v>
      </c>
      <c r="W293" s="53" t="s">
        <v>12775</v>
      </c>
      <c r="X293" s="30" t="s">
        <v>10823</v>
      </c>
      <c r="Y293" s="36" t="s">
        <v>12093</v>
      </c>
      <c r="Z293" s="36"/>
      <c r="AA293" s="30" t="s">
        <v>10826</v>
      </c>
      <c r="AB293" s="36" t="s">
        <v>10793</v>
      </c>
      <c r="AC293" s="30"/>
      <c r="AD293" s="36"/>
      <c r="AE293" s="36"/>
      <c r="AF293" s="30" t="s">
        <v>10794</v>
      </c>
      <c r="AG293" s="36"/>
      <c r="AH293" s="30" t="s">
        <v>10796</v>
      </c>
      <c r="AI293" s="55" t="s">
        <v>10836</v>
      </c>
      <c r="AJ293" s="52" t="s">
        <v>10798</v>
      </c>
      <c r="AK293" s="34" t="s">
        <v>10830</v>
      </c>
      <c r="AL293" s="30" t="s">
        <v>10800</v>
      </c>
      <c r="AM293" s="35" t="s">
        <v>12776</v>
      </c>
      <c r="AN293" s="36" t="s">
        <v>12777</v>
      </c>
      <c r="AO293" s="52" t="s">
        <v>10823</v>
      </c>
      <c r="AP293" s="52" t="s">
        <v>11585</v>
      </c>
      <c r="AQ293" s="30" t="s">
        <v>10812</v>
      </c>
      <c r="AR293" s="37" t="s">
        <v>10830</v>
      </c>
      <c r="AS293" s="36" t="s">
        <v>12778</v>
      </c>
    </row>
    <row r="294" customFormat="false" ht="13.8" hidden="false" customHeight="false" outlineLevel="0" collapsed="false">
      <c r="A294" s="136" t="s">
        <v>12550</v>
      </c>
      <c r="B294" s="36" t="s">
        <v>11257</v>
      </c>
      <c r="C294" s="51" t="n">
        <v>45717</v>
      </c>
      <c r="D294" s="49" t="n">
        <v>45727</v>
      </c>
      <c r="E294" s="29" t="b">
        <f aca="false">TRUE()</f>
        <v>1</v>
      </c>
      <c r="F294" s="29" t="b">
        <f aca="false">FALSE()</f>
        <v>0</v>
      </c>
      <c r="G294" s="29" t="b">
        <f aca="false">FALSE()</f>
        <v>0</v>
      </c>
      <c r="H294" s="29" t="b">
        <f aca="false">FALSE()</f>
        <v>0</v>
      </c>
      <c r="I294" s="29" t="b">
        <f aca="false">FALSE()</f>
        <v>0</v>
      </c>
      <c r="J294" s="29" t="b">
        <f aca="false">FALSE()</f>
        <v>0</v>
      </c>
      <c r="K294" s="29" t="b">
        <f aca="false">FALSE()</f>
        <v>0</v>
      </c>
      <c r="L294" s="29" t="b">
        <f aca="false">FALSE()</f>
        <v>0</v>
      </c>
      <c r="M294" s="29" t="b">
        <f aca="false">FALSE()</f>
        <v>0</v>
      </c>
      <c r="N294" s="36"/>
      <c r="O294" s="36" t="s">
        <v>12779</v>
      </c>
      <c r="P294" s="31" t="n">
        <v>8311643276</v>
      </c>
      <c r="Q294" s="32"/>
      <c r="R294" s="32"/>
      <c r="S294" s="32"/>
      <c r="T294" s="36" t="s">
        <v>12780</v>
      </c>
      <c r="U294" s="36" t="s">
        <v>12781</v>
      </c>
      <c r="V294" s="36" t="s">
        <v>9230</v>
      </c>
      <c r="W294" s="53" t="s">
        <v>12782</v>
      </c>
      <c r="X294" s="30" t="s">
        <v>10823</v>
      </c>
      <c r="Y294" s="36" t="s">
        <v>12093</v>
      </c>
      <c r="Z294" s="36"/>
      <c r="AA294" s="30" t="s">
        <v>10826</v>
      </c>
      <c r="AB294" s="36"/>
      <c r="AC294" s="30" t="s">
        <v>10812</v>
      </c>
      <c r="AD294" s="36"/>
      <c r="AE294" s="36"/>
      <c r="AF294" s="30" t="s">
        <v>10794</v>
      </c>
      <c r="AG294" s="36" t="s">
        <v>3831</v>
      </c>
      <c r="AH294" s="30" t="s">
        <v>10796</v>
      </c>
      <c r="AI294" s="55" t="s">
        <v>10836</v>
      </c>
      <c r="AJ294" s="52" t="s">
        <v>10798</v>
      </c>
      <c r="AK294" s="34" t="s">
        <v>10830</v>
      </c>
      <c r="AL294" s="30" t="s">
        <v>10800</v>
      </c>
      <c r="AM294" s="35" t="s">
        <v>12259</v>
      </c>
      <c r="AN294" s="36"/>
      <c r="AO294" s="52" t="s">
        <v>10823</v>
      </c>
      <c r="AP294" s="52" t="s">
        <v>11585</v>
      </c>
      <c r="AQ294" s="30" t="s">
        <v>10812</v>
      </c>
      <c r="AR294" s="37" t="s">
        <v>10830</v>
      </c>
      <c r="AS294" s="36" t="s">
        <v>11585</v>
      </c>
    </row>
    <row r="295" customFormat="false" ht="13.8" hidden="false" customHeight="false" outlineLevel="0" collapsed="false">
      <c r="A295" s="136" t="s">
        <v>12550</v>
      </c>
      <c r="B295" s="36" t="s">
        <v>11257</v>
      </c>
      <c r="C295" s="51" t="n">
        <v>45717</v>
      </c>
      <c r="D295" s="49" t="n">
        <v>45727</v>
      </c>
      <c r="E295" s="29" t="b">
        <f aca="false">TRUE()</f>
        <v>1</v>
      </c>
      <c r="F295" s="29" t="b">
        <f aca="false">FALSE()</f>
        <v>0</v>
      </c>
      <c r="G295" s="29" t="b">
        <f aca="false">FALSE()</f>
        <v>0</v>
      </c>
      <c r="H295" s="29" t="b">
        <f aca="false">FALSE()</f>
        <v>0</v>
      </c>
      <c r="I295" s="29" t="b">
        <f aca="false">FALSE()</f>
        <v>0</v>
      </c>
      <c r="J295" s="29" t="b">
        <f aca="false">FALSE()</f>
        <v>0</v>
      </c>
      <c r="K295" s="29" t="b">
        <f aca="false">FALSE()</f>
        <v>0</v>
      </c>
      <c r="L295" s="29" t="b">
        <f aca="false">FALSE()</f>
        <v>0</v>
      </c>
      <c r="M295" s="29" t="b">
        <f aca="false">FALSE()</f>
        <v>0</v>
      </c>
      <c r="N295" s="36"/>
      <c r="O295" s="36" t="s">
        <v>9399</v>
      </c>
      <c r="P295" s="31" t="n">
        <v>6452395796</v>
      </c>
      <c r="Q295" s="32"/>
      <c r="R295" s="32"/>
      <c r="S295" s="32"/>
      <c r="T295" s="36" t="n">
        <v>48504374385</v>
      </c>
      <c r="U295" s="36" t="s">
        <v>12783</v>
      </c>
      <c r="V295" s="36" t="s">
        <v>9401</v>
      </c>
      <c r="W295" s="36"/>
      <c r="X295" s="30" t="s">
        <v>10823</v>
      </c>
      <c r="Y295" s="36" t="s">
        <v>12093</v>
      </c>
      <c r="Z295" s="36"/>
      <c r="AA295" s="30" t="s">
        <v>10826</v>
      </c>
      <c r="AB295" s="36"/>
      <c r="AC295" s="30" t="s">
        <v>10812</v>
      </c>
      <c r="AD295" s="36"/>
      <c r="AE295" s="36"/>
      <c r="AF295" s="30" t="s">
        <v>10794</v>
      </c>
      <c r="AG295" s="36" t="s">
        <v>3831</v>
      </c>
      <c r="AH295" s="30" t="s">
        <v>10796</v>
      </c>
      <c r="AI295" s="55" t="s">
        <v>10836</v>
      </c>
      <c r="AJ295" s="52" t="s">
        <v>10798</v>
      </c>
      <c r="AK295" s="34" t="s">
        <v>10830</v>
      </c>
      <c r="AL295" s="30" t="s">
        <v>10800</v>
      </c>
      <c r="AM295" s="47"/>
      <c r="AN295" s="36"/>
      <c r="AO295" s="52" t="s">
        <v>10823</v>
      </c>
      <c r="AP295" s="52" t="s">
        <v>11585</v>
      </c>
      <c r="AQ295" s="30" t="s">
        <v>10812</v>
      </c>
      <c r="AR295" s="37" t="s">
        <v>10830</v>
      </c>
      <c r="AS295" s="36" t="s">
        <v>11585</v>
      </c>
    </row>
    <row r="296" customFormat="false" ht="13.8" hidden="false" customHeight="false" outlineLevel="0" collapsed="false">
      <c r="A296" s="136" t="s">
        <v>12550</v>
      </c>
      <c r="B296" s="36" t="s">
        <v>11881</v>
      </c>
      <c r="C296" s="51" t="n">
        <v>45717</v>
      </c>
      <c r="D296" s="49" t="n">
        <v>45727</v>
      </c>
      <c r="E296" s="29" t="b">
        <f aca="false">TRUE()</f>
        <v>1</v>
      </c>
      <c r="F296" s="29" t="b">
        <f aca="false">TRUE()</f>
        <v>1</v>
      </c>
      <c r="G296" s="29" t="b">
        <f aca="false">TRUE()</f>
        <v>1</v>
      </c>
      <c r="H296" s="29" t="b">
        <f aca="false">TRUE()</f>
        <v>1</v>
      </c>
      <c r="I296" s="29" t="b">
        <f aca="false">TRUE()</f>
        <v>1</v>
      </c>
      <c r="J296" s="29" t="b">
        <f aca="false">TRUE()</f>
        <v>1</v>
      </c>
      <c r="K296" s="29" t="b">
        <f aca="false">TRUE()</f>
        <v>1</v>
      </c>
      <c r="L296" s="29" t="b">
        <f aca="false">TRUE()</f>
        <v>1</v>
      </c>
      <c r="M296" s="29" t="b">
        <f aca="false">TRUE()</f>
        <v>1</v>
      </c>
      <c r="N296" s="36" t="s">
        <v>10349</v>
      </c>
      <c r="O296" s="36" t="s">
        <v>10349</v>
      </c>
      <c r="P296" s="31" t="n">
        <v>6941694825</v>
      </c>
      <c r="Q296" s="32"/>
      <c r="R296" s="32"/>
      <c r="S296" s="32"/>
      <c r="T296" s="36" t="n">
        <v>48505747547</v>
      </c>
      <c r="U296" s="36" t="s">
        <v>12784</v>
      </c>
      <c r="V296" s="36" t="s">
        <v>10351</v>
      </c>
      <c r="W296" s="53" t="s">
        <v>12785</v>
      </c>
      <c r="X296" s="30" t="s">
        <v>10823</v>
      </c>
      <c r="Y296" s="36" t="s">
        <v>12093</v>
      </c>
      <c r="Z296" s="36"/>
      <c r="AA296" s="30" t="s">
        <v>10826</v>
      </c>
      <c r="AB296" s="36" t="s">
        <v>10793</v>
      </c>
      <c r="AC296" s="30" t="s">
        <v>10812</v>
      </c>
      <c r="AD296" s="54" t="n">
        <v>0.08</v>
      </c>
      <c r="AE296" s="36"/>
      <c r="AF296" s="30"/>
      <c r="AG296" s="36" t="s">
        <v>12786</v>
      </c>
      <c r="AH296" s="30"/>
      <c r="AI296" s="55" t="s">
        <v>10836</v>
      </c>
      <c r="AJ296" s="52" t="s">
        <v>10798</v>
      </c>
      <c r="AK296" s="34" t="s">
        <v>10830</v>
      </c>
      <c r="AL296" s="30" t="s">
        <v>10800</v>
      </c>
      <c r="AM296" s="35" t="s">
        <v>10837</v>
      </c>
      <c r="AN296" s="36" t="s">
        <v>12787</v>
      </c>
      <c r="AO296" s="52" t="s">
        <v>10823</v>
      </c>
      <c r="AP296" s="52" t="s">
        <v>11585</v>
      </c>
      <c r="AQ296" s="30" t="s">
        <v>10812</v>
      </c>
      <c r="AR296" s="37" t="s">
        <v>10830</v>
      </c>
      <c r="AS296" s="36"/>
    </row>
    <row r="297" customFormat="false" ht="13.8" hidden="false" customHeight="false" outlineLevel="0" collapsed="false">
      <c r="A297" s="136" t="s">
        <v>12550</v>
      </c>
      <c r="B297" s="36" t="s">
        <v>11257</v>
      </c>
      <c r="C297" s="51" t="n">
        <v>45717</v>
      </c>
      <c r="D297" s="49" t="n">
        <v>45727</v>
      </c>
      <c r="E297" s="29" t="b">
        <f aca="false">TRUE()</f>
        <v>1</v>
      </c>
      <c r="F297" s="29" t="b">
        <f aca="false">TRUE()</f>
        <v>1</v>
      </c>
      <c r="G297" s="29" t="b">
        <f aca="false">TRUE()</f>
        <v>1</v>
      </c>
      <c r="H297" s="29" t="b">
        <f aca="false">TRUE()</f>
        <v>1</v>
      </c>
      <c r="I297" s="29" t="b">
        <f aca="false">TRUE()</f>
        <v>1</v>
      </c>
      <c r="J297" s="29" t="b">
        <f aca="false">TRUE()</f>
        <v>1</v>
      </c>
      <c r="K297" s="29" t="b">
        <f aca="false">TRUE()</f>
        <v>1</v>
      </c>
      <c r="L297" s="29" t="b">
        <f aca="false">TRUE()</f>
        <v>1</v>
      </c>
      <c r="M297" s="29" t="b">
        <f aca="false">TRUE()</f>
        <v>1</v>
      </c>
      <c r="N297" s="36"/>
      <c r="O297" s="36" t="s">
        <v>12788</v>
      </c>
      <c r="P297" s="31" t="n">
        <v>2220661609</v>
      </c>
      <c r="Q297" s="32"/>
      <c r="R297" s="32"/>
      <c r="S297" s="32"/>
      <c r="T297" s="36" t="s">
        <v>12789</v>
      </c>
      <c r="U297" s="36" t="s">
        <v>12790</v>
      </c>
      <c r="V297" s="36" t="s">
        <v>9343</v>
      </c>
      <c r="W297" s="53" t="s">
        <v>12791</v>
      </c>
      <c r="X297" s="30" t="s">
        <v>10823</v>
      </c>
      <c r="Y297" s="36" t="s">
        <v>12093</v>
      </c>
      <c r="Z297" s="36"/>
      <c r="AA297" s="30" t="s">
        <v>10826</v>
      </c>
      <c r="AB297" s="36"/>
      <c r="AC297" s="30" t="s">
        <v>10812</v>
      </c>
      <c r="AD297" s="36"/>
      <c r="AE297" s="36"/>
      <c r="AF297" s="30" t="s">
        <v>10794</v>
      </c>
      <c r="AG297" s="36" t="s">
        <v>3831</v>
      </c>
      <c r="AH297" s="30" t="s">
        <v>10796</v>
      </c>
      <c r="AI297" s="55" t="s">
        <v>10836</v>
      </c>
      <c r="AJ297" s="52" t="s">
        <v>10798</v>
      </c>
      <c r="AK297" s="34" t="s">
        <v>10830</v>
      </c>
      <c r="AL297" s="30" t="s">
        <v>10800</v>
      </c>
      <c r="AM297" s="35" t="s">
        <v>12792</v>
      </c>
      <c r="AN297" s="36"/>
      <c r="AO297" s="52" t="s">
        <v>10823</v>
      </c>
      <c r="AP297" s="52" t="s">
        <v>11585</v>
      </c>
      <c r="AQ297" s="30" t="s">
        <v>10812</v>
      </c>
      <c r="AR297" s="37" t="s">
        <v>10830</v>
      </c>
      <c r="AS297" s="36" t="s">
        <v>11585</v>
      </c>
    </row>
    <row r="298" customFormat="false" ht="13.8" hidden="false" customHeight="false" outlineLevel="0" collapsed="false">
      <c r="A298" s="136" t="s">
        <v>12550</v>
      </c>
      <c r="B298" s="36" t="s">
        <v>11857</v>
      </c>
      <c r="C298" s="51" t="n">
        <v>45689</v>
      </c>
      <c r="D298" s="49" t="n">
        <v>45692</v>
      </c>
      <c r="E298" s="29" t="b">
        <f aca="false">TRUE()</f>
        <v>1</v>
      </c>
      <c r="F298" s="29" t="b">
        <f aca="false">FALSE()</f>
        <v>0</v>
      </c>
      <c r="G298" s="29" t="b">
        <f aca="false">FALSE()</f>
        <v>0</v>
      </c>
      <c r="H298" s="29" t="b">
        <f aca="false">FALSE()</f>
        <v>0</v>
      </c>
      <c r="I298" s="29" t="b">
        <f aca="false">FALSE()</f>
        <v>0</v>
      </c>
      <c r="J298" s="29" t="b">
        <f aca="false">FALSE()</f>
        <v>0</v>
      </c>
      <c r="K298" s="29" t="b">
        <f aca="false">FALSE()</f>
        <v>0</v>
      </c>
      <c r="L298" s="29" t="b">
        <f aca="false">FALSE()</f>
        <v>0</v>
      </c>
      <c r="M298" s="29" t="b">
        <f aca="false">TRUE()</f>
        <v>1</v>
      </c>
      <c r="N298" s="36" t="s">
        <v>10505</v>
      </c>
      <c r="O298" s="36" t="s">
        <v>10505</v>
      </c>
      <c r="P298" s="31" t="n">
        <v>9372748521</v>
      </c>
      <c r="Q298" s="32"/>
      <c r="R298" s="32"/>
      <c r="S298" s="32"/>
      <c r="T298" s="36" t="s">
        <v>12793</v>
      </c>
      <c r="U298" s="36" t="s">
        <v>12794</v>
      </c>
      <c r="V298" s="36" t="s">
        <v>12795</v>
      </c>
      <c r="W298" s="53" t="s">
        <v>12796</v>
      </c>
      <c r="X298" s="30" t="s">
        <v>10823</v>
      </c>
      <c r="Y298" s="36" t="s">
        <v>12093</v>
      </c>
      <c r="Z298" s="36"/>
      <c r="AA298" s="30" t="s">
        <v>10826</v>
      </c>
      <c r="AB298" s="36"/>
      <c r="AC298" s="30"/>
      <c r="AD298" s="36"/>
      <c r="AE298" s="36"/>
      <c r="AF298" s="30" t="s">
        <v>10794</v>
      </c>
      <c r="AG298" s="36" t="s">
        <v>12797</v>
      </c>
      <c r="AH298" s="30" t="s">
        <v>10796</v>
      </c>
      <c r="AI298" s="55" t="s">
        <v>10836</v>
      </c>
      <c r="AJ298" s="52" t="s">
        <v>10798</v>
      </c>
      <c r="AK298" s="34" t="s">
        <v>10830</v>
      </c>
      <c r="AL298" s="30" t="s">
        <v>10800</v>
      </c>
      <c r="AM298" s="35" t="s">
        <v>12095</v>
      </c>
      <c r="AN298" s="36"/>
      <c r="AO298" s="52" t="s">
        <v>10823</v>
      </c>
      <c r="AP298" s="52" t="s">
        <v>11585</v>
      </c>
      <c r="AQ298" s="30" t="s">
        <v>10812</v>
      </c>
      <c r="AR298" s="37" t="s">
        <v>10830</v>
      </c>
      <c r="AS298" s="36" t="s">
        <v>11585</v>
      </c>
    </row>
    <row r="299" customFormat="false" ht="13.8" hidden="false" customHeight="false" outlineLevel="0" collapsed="false">
      <c r="A299" s="136" t="s">
        <v>12550</v>
      </c>
      <c r="B299" s="36" t="s">
        <v>11857</v>
      </c>
      <c r="C299" s="51" t="n">
        <v>45717</v>
      </c>
      <c r="D299" s="49" t="n">
        <v>45723</v>
      </c>
      <c r="E299" s="29" t="b">
        <f aca="false">TRUE()</f>
        <v>1</v>
      </c>
      <c r="F299" s="29" t="b">
        <f aca="false">FALSE()</f>
        <v>0</v>
      </c>
      <c r="G299" s="29" t="b">
        <f aca="false">FALSE()</f>
        <v>0</v>
      </c>
      <c r="H299" s="29" t="b">
        <f aca="false">FALSE()</f>
        <v>0</v>
      </c>
      <c r="I299" s="29" t="b">
        <f aca="false">FALSE()</f>
        <v>0</v>
      </c>
      <c r="J299" s="29" t="b">
        <f aca="false">FALSE()</f>
        <v>0</v>
      </c>
      <c r="K299" s="29" t="b">
        <f aca="false">FALSE()</f>
        <v>0</v>
      </c>
      <c r="L299" s="29" t="b">
        <f aca="false">FALSE()</f>
        <v>0</v>
      </c>
      <c r="M299" s="29" t="b">
        <f aca="false">FALSE()</f>
        <v>0</v>
      </c>
      <c r="N299" s="36" t="s">
        <v>10049</v>
      </c>
      <c r="O299" s="36" t="s">
        <v>10049</v>
      </c>
      <c r="P299" s="31" t="n">
        <v>5170406436</v>
      </c>
      <c r="Q299" s="32"/>
      <c r="R299" s="32"/>
      <c r="S299" s="32"/>
      <c r="T299" s="36" t="n">
        <v>48731204202</v>
      </c>
      <c r="U299" s="36" t="s">
        <v>12798</v>
      </c>
      <c r="V299" s="36" t="s">
        <v>12799</v>
      </c>
      <c r="W299" s="53" t="s">
        <v>12800</v>
      </c>
      <c r="X299" s="30" t="s">
        <v>10823</v>
      </c>
      <c r="Y299" s="36" t="s">
        <v>12093</v>
      </c>
      <c r="Z299" s="36"/>
      <c r="AA299" s="30" t="s">
        <v>10826</v>
      </c>
      <c r="AB299" s="36"/>
      <c r="AC299" s="30"/>
      <c r="AD299" s="36"/>
      <c r="AE299" s="36"/>
      <c r="AF299" s="30"/>
      <c r="AG299" s="36"/>
      <c r="AH299" s="30" t="s">
        <v>10796</v>
      </c>
      <c r="AI299" s="55" t="s">
        <v>10836</v>
      </c>
      <c r="AJ299" s="52" t="s">
        <v>10798</v>
      </c>
      <c r="AK299" s="34" t="s">
        <v>10830</v>
      </c>
      <c r="AL299" s="30" t="s">
        <v>10800</v>
      </c>
      <c r="AM299" s="145" t="s">
        <v>12801</v>
      </c>
      <c r="AN299" s="36"/>
      <c r="AO299" s="52" t="s">
        <v>10823</v>
      </c>
      <c r="AP299" s="52" t="s">
        <v>11585</v>
      </c>
      <c r="AQ299" s="30" t="s">
        <v>10812</v>
      </c>
      <c r="AR299" s="37" t="s">
        <v>10830</v>
      </c>
      <c r="AS299" s="36" t="s">
        <v>11585</v>
      </c>
    </row>
    <row r="300" customFormat="false" ht="13.8" hidden="false" customHeight="false" outlineLevel="0" collapsed="false">
      <c r="A300" s="136" t="s">
        <v>12550</v>
      </c>
      <c r="B300" s="36" t="s">
        <v>11257</v>
      </c>
      <c r="C300" s="51" t="n">
        <v>45717</v>
      </c>
      <c r="D300" s="49" t="n">
        <v>45728</v>
      </c>
      <c r="E300" s="29" t="b">
        <f aca="false">TRUE()</f>
        <v>1</v>
      </c>
      <c r="F300" s="29" t="b">
        <f aca="false">FALSE()</f>
        <v>0</v>
      </c>
      <c r="G300" s="29" t="b">
        <f aca="false">FALSE()</f>
        <v>0</v>
      </c>
      <c r="H300" s="29" t="b">
        <f aca="false">FALSE()</f>
        <v>0</v>
      </c>
      <c r="I300" s="29" t="b">
        <f aca="false">FALSE()</f>
        <v>0</v>
      </c>
      <c r="J300" s="29" t="b">
        <f aca="false">FALSE()</f>
        <v>0</v>
      </c>
      <c r="K300" s="29" t="b">
        <f aca="false">FALSE()</f>
        <v>0</v>
      </c>
      <c r="L300" s="29" t="b">
        <f aca="false">FALSE()</f>
        <v>0</v>
      </c>
      <c r="M300" s="29" t="b">
        <f aca="false">TRUE()</f>
        <v>1</v>
      </c>
      <c r="N300" s="36"/>
      <c r="O300" s="36" t="s">
        <v>9438</v>
      </c>
      <c r="P300" s="31" t="n">
        <v>6423189255</v>
      </c>
      <c r="Q300" s="32"/>
      <c r="R300" s="32"/>
      <c r="S300" s="32"/>
      <c r="T300" s="36" t="n">
        <v>48792640403</v>
      </c>
      <c r="U300" s="36"/>
      <c r="V300" s="36" t="s">
        <v>9440</v>
      </c>
      <c r="W300" s="53" t="s">
        <v>12802</v>
      </c>
      <c r="X300" s="30" t="s">
        <v>10823</v>
      </c>
      <c r="Y300" s="36" t="s">
        <v>12093</v>
      </c>
      <c r="Z300" s="36"/>
      <c r="AA300" s="30" t="s">
        <v>10826</v>
      </c>
      <c r="AB300" s="36"/>
      <c r="AC300" s="30"/>
      <c r="AD300" s="36"/>
      <c r="AE300" s="36"/>
      <c r="AF300" s="30"/>
      <c r="AG300" s="36"/>
      <c r="AH300" s="30" t="s">
        <v>10796</v>
      </c>
      <c r="AI300" s="55" t="s">
        <v>10836</v>
      </c>
      <c r="AJ300" s="52" t="s">
        <v>10798</v>
      </c>
      <c r="AK300" s="34" t="s">
        <v>10830</v>
      </c>
      <c r="AL300" s="30" t="s">
        <v>10800</v>
      </c>
      <c r="AM300" s="35" t="s">
        <v>12803</v>
      </c>
      <c r="AN300" s="36"/>
      <c r="AO300" s="52" t="s">
        <v>10823</v>
      </c>
      <c r="AP300" s="52" t="s">
        <v>11585</v>
      </c>
      <c r="AQ300" s="30" t="s">
        <v>10812</v>
      </c>
      <c r="AR300" s="37" t="s">
        <v>10830</v>
      </c>
      <c r="AS300" s="36" t="s">
        <v>11585</v>
      </c>
    </row>
    <row r="301" customFormat="false" ht="13.8" hidden="false" customHeight="false" outlineLevel="0" collapsed="false">
      <c r="A301" s="136" t="s">
        <v>12550</v>
      </c>
      <c r="B301" s="36" t="s">
        <v>11257</v>
      </c>
      <c r="C301" s="51" t="n">
        <v>45717</v>
      </c>
      <c r="D301" s="49" t="n">
        <v>45728</v>
      </c>
      <c r="E301" s="29" t="b">
        <f aca="false">TRUE()</f>
        <v>1</v>
      </c>
      <c r="F301" s="29" t="b">
        <f aca="false">FALSE()</f>
        <v>0</v>
      </c>
      <c r="G301" s="29" t="b">
        <f aca="false">FALSE()</f>
        <v>0</v>
      </c>
      <c r="H301" s="29" t="b">
        <f aca="false">FALSE()</f>
        <v>0</v>
      </c>
      <c r="I301" s="29" t="b">
        <f aca="false">FALSE()</f>
        <v>0</v>
      </c>
      <c r="J301" s="29" t="b">
        <f aca="false">FALSE()</f>
        <v>0</v>
      </c>
      <c r="K301" s="29" t="b">
        <f aca="false">FALSE()</f>
        <v>0</v>
      </c>
      <c r="L301" s="29" t="b">
        <f aca="false">FALSE()</f>
        <v>0</v>
      </c>
      <c r="M301" s="29" t="b">
        <f aca="false">FALSE()</f>
        <v>0</v>
      </c>
      <c r="N301" s="36"/>
      <c r="O301" s="36" t="s">
        <v>12804</v>
      </c>
      <c r="P301" s="31" t="n">
        <v>6911497758</v>
      </c>
      <c r="Q301" s="32"/>
      <c r="R301" s="32"/>
      <c r="S301" s="32"/>
      <c r="T301" s="36" t="n">
        <v>48602343933</v>
      </c>
      <c r="U301" s="36"/>
      <c r="V301" s="36" t="s">
        <v>12805</v>
      </c>
      <c r="W301" s="53" t="s">
        <v>12806</v>
      </c>
      <c r="X301" s="30" t="s">
        <v>10823</v>
      </c>
      <c r="Y301" s="36" t="s">
        <v>12093</v>
      </c>
      <c r="Z301" s="36"/>
      <c r="AA301" s="30" t="s">
        <v>10826</v>
      </c>
      <c r="AB301" s="36"/>
      <c r="AC301" s="30"/>
      <c r="AD301" s="36"/>
      <c r="AE301" s="36"/>
      <c r="AF301" s="30"/>
      <c r="AG301" s="36"/>
      <c r="AH301" s="30" t="s">
        <v>10796</v>
      </c>
      <c r="AI301" s="55" t="s">
        <v>10836</v>
      </c>
      <c r="AJ301" s="52" t="s">
        <v>10798</v>
      </c>
      <c r="AK301" s="34" t="s">
        <v>10830</v>
      </c>
      <c r="AL301" s="30" t="s">
        <v>10800</v>
      </c>
      <c r="AM301" s="47"/>
      <c r="AN301" s="36"/>
      <c r="AO301" s="52" t="s">
        <v>10823</v>
      </c>
      <c r="AP301" s="52" t="s">
        <v>11585</v>
      </c>
      <c r="AQ301" s="30" t="s">
        <v>10812</v>
      </c>
      <c r="AR301" s="37" t="s">
        <v>10830</v>
      </c>
      <c r="AS301" s="36" t="s">
        <v>11585</v>
      </c>
    </row>
    <row r="302" customFormat="false" ht="13.8" hidden="false" customHeight="false" outlineLevel="0" collapsed="false">
      <c r="A302" s="136" t="s">
        <v>12550</v>
      </c>
      <c r="B302" s="36" t="s">
        <v>10903</v>
      </c>
      <c r="C302" s="51" t="n">
        <v>45717</v>
      </c>
      <c r="D302" s="28"/>
      <c r="E302" s="29" t="b">
        <f aca="false">FALSE()</f>
        <v>0</v>
      </c>
      <c r="F302" s="29" t="b">
        <f aca="false">FALSE()</f>
        <v>0</v>
      </c>
      <c r="G302" s="29" t="b">
        <f aca="false">TRUE()</f>
        <v>1</v>
      </c>
      <c r="H302" s="29" t="b">
        <f aca="false">FALSE()</f>
        <v>0</v>
      </c>
      <c r="I302" s="29" t="b">
        <f aca="false">FALSE()</f>
        <v>0</v>
      </c>
      <c r="J302" s="29" t="b">
        <f aca="false">FALSE()</f>
        <v>0</v>
      </c>
      <c r="K302" s="29" t="b">
        <f aca="false">TRUE()</f>
        <v>1</v>
      </c>
      <c r="L302" s="29" t="b">
        <f aca="false">TRUE()</f>
        <v>1</v>
      </c>
      <c r="M302" s="29" t="b">
        <f aca="false">TRUE()</f>
        <v>1</v>
      </c>
      <c r="N302" s="36"/>
      <c r="O302" s="36" t="s">
        <v>12807</v>
      </c>
      <c r="P302" s="31" t="n">
        <v>8691998116</v>
      </c>
      <c r="Q302" s="32"/>
      <c r="R302" s="32"/>
      <c r="S302" s="32"/>
      <c r="T302" s="36" t="s">
        <v>12808</v>
      </c>
      <c r="U302" s="36" t="s">
        <v>12809</v>
      </c>
      <c r="V302" s="53" t="s">
        <v>10335</v>
      </c>
      <c r="W302" s="63" t="s">
        <v>12810</v>
      </c>
      <c r="X302" s="30" t="s">
        <v>10823</v>
      </c>
      <c r="Y302" s="36" t="s">
        <v>12093</v>
      </c>
      <c r="Z302" s="36"/>
      <c r="AA302" s="30" t="s">
        <v>10826</v>
      </c>
      <c r="AB302" s="36" t="s">
        <v>10793</v>
      </c>
      <c r="AC302" s="30"/>
      <c r="AD302" s="36"/>
      <c r="AE302" s="36"/>
      <c r="AF302" s="30"/>
      <c r="AG302" s="36"/>
      <c r="AH302" s="30" t="s">
        <v>10796</v>
      </c>
      <c r="AI302" s="55" t="s">
        <v>10836</v>
      </c>
      <c r="AJ302" s="52" t="s">
        <v>10798</v>
      </c>
      <c r="AK302" s="34" t="s">
        <v>10830</v>
      </c>
      <c r="AL302" s="30" t="s">
        <v>10800</v>
      </c>
      <c r="AM302" s="35" t="s">
        <v>12811</v>
      </c>
      <c r="AN302" s="36"/>
      <c r="AO302" s="52" t="s">
        <v>10823</v>
      </c>
      <c r="AP302" s="52" t="s">
        <v>11585</v>
      </c>
      <c r="AQ302" s="30" t="s">
        <v>10812</v>
      </c>
      <c r="AR302" s="37" t="s">
        <v>10830</v>
      </c>
      <c r="AS302" s="36"/>
    </row>
    <row r="303" customFormat="false" ht="13.8" hidden="false" customHeight="false" outlineLevel="0" collapsed="false">
      <c r="A303" s="136" t="s">
        <v>12550</v>
      </c>
      <c r="B303" s="36" t="s">
        <v>11576</v>
      </c>
      <c r="C303" s="51" t="n">
        <v>45717</v>
      </c>
      <c r="D303" s="49" t="n">
        <v>45728</v>
      </c>
      <c r="E303" s="29" t="b">
        <f aca="false">TRUE()</f>
        <v>1</v>
      </c>
      <c r="F303" s="29" t="b">
        <f aca="false">TRUE()</f>
        <v>1</v>
      </c>
      <c r="G303" s="29" t="b">
        <f aca="false">TRUE()</f>
        <v>1</v>
      </c>
      <c r="H303" s="29" t="b">
        <f aca="false">TRUE()</f>
        <v>1</v>
      </c>
      <c r="I303" s="29" t="b">
        <f aca="false">TRUE()</f>
        <v>1</v>
      </c>
      <c r="J303" s="29" t="b">
        <f aca="false">TRUE()</f>
        <v>1</v>
      </c>
      <c r="K303" s="29" t="b">
        <f aca="false">TRUE()</f>
        <v>1</v>
      </c>
      <c r="L303" s="29" t="b">
        <f aca="false">TRUE()</f>
        <v>1</v>
      </c>
      <c r="M303" s="29" t="b">
        <f aca="false">TRUE()</f>
        <v>1</v>
      </c>
      <c r="N303" s="36"/>
      <c r="O303" s="36" t="s">
        <v>9262</v>
      </c>
      <c r="P303" s="31" t="n">
        <v>5781013200</v>
      </c>
      <c r="Q303" s="32"/>
      <c r="R303" s="32"/>
      <c r="S303" s="32"/>
      <c r="T303" s="36" t="s">
        <v>12812</v>
      </c>
      <c r="U303" s="36"/>
      <c r="V303" s="36" t="s">
        <v>9264</v>
      </c>
      <c r="W303" s="53" t="s">
        <v>12813</v>
      </c>
      <c r="X303" s="30" t="s">
        <v>10823</v>
      </c>
      <c r="Y303" s="36" t="s">
        <v>12093</v>
      </c>
      <c r="Z303" s="36"/>
      <c r="AA303" s="30" t="s">
        <v>10826</v>
      </c>
      <c r="AB303" s="36" t="s">
        <v>10793</v>
      </c>
      <c r="AC303" s="30"/>
      <c r="AD303" s="36"/>
      <c r="AE303" s="36"/>
      <c r="AF303" s="30" t="s">
        <v>10794</v>
      </c>
      <c r="AG303" s="36"/>
      <c r="AH303" s="30" t="s">
        <v>10796</v>
      </c>
      <c r="AI303" s="55" t="s">
        <v>10836</v>
      </c>
      <c r="AJ303" s="52" t="s">
        <v>10798</v>
      </c>
      <c r="AK303" s="34" t="s">
        <v>10830</v>
      </c>
      <c r="AL303" s="30" t="s">
        <v>10800</v>
      </c>
      <c r="AM303" s="35" t="s">
        <v>10837</v>
      </c>
      <c r="AN303" s="36" t="s">
        <v>12814</v>
      </c>
      <c r="AO303" s="52" t="s">
        <v>10823</v>
      </c>
      <c r="AP303" s="52" t="s">
        <v>11585</v>
      </c>
      <c r="AQ303" s="30" t="s">
        <v>10812</v>
      </c>
      <c r="AR303" s="37" t="s">
        <v>10830</v>
      </c>
      <c r="AS303" s="36" t="s">
        <v>12261</v>
      </c>
    </row>
    <row r="304" customFormat="false" ht="13.8" hidden="false" customHeight="false" outlineLevel="0" collapsed="false">
      <c r="A304" s="136" t="s">
        <v>12550</v>
      </c>
      <c r="B304" s="36" t="s">
        <v>11257</v>
      </c>
      <c r="C304" s="51" t="n">
        <v>45717</v>
      </c>
      <c r="D304" s="49" t="n">
        <v>45728</v>
      </c>
      <c r="E304" s="29" t="b">
        <f aca="false">TRUE()</f>
        <v>1</v>
      </c>
      <c r="F304" s="29" t="b">
        <f aca="false">FALSE()</f>
        <v>0</v>
      </c>
      <c r="G304" s="29" t="b">
        <f aca="false">FALSE()</f>
        <v>0</v>
      </c>
      <c r="H304" s="29" t="b">
        <f aca="false">FALSE()</f>
        <v>0</v>
      </c>
      <c r="I304" s="29" t="b">
        <f aca="false">FALSE()</f>
        <v>0</v>
      </c>
      <c r="J304" s="29" t="b">
        <f aca="false">FALSE()</f>
        <v>0</v>
      </c>
      <c r="K304" s="29" t="b">
        <f aca="false">FALSE()</f>
        <v>0</v>
      </c>
      <c r="L304" s="29" t="b">
        <f aca="false">FALSE()</f>
        <v>0</v>
      </c>
      <c r="M304" s="29" t="b">
        <f aca="false">FALSE()</f>
        <v>0</v>
      </c>
      <c r="N304" s="36"/>
      <c r="O304" s="36" t="s">
        <v>9489</v>
      </c>
      <c r="P304" s="31" t="n">
        <v>8992978887</v>
      </c>
      <c r="Q304" s="32"/>
      <c r="R304" s="32"/>
      <c r="S304" s="32"/>
      <c r="T304" s="36" t="s">
        <v>12815</v>
      </c>
      <c r="U304" s="36" t="s">
        <v>12816</v>
      </c>
      <c r="V304" s="36" t="s">
        <v>9491</v>
      </c>
      <c r="W304" s="53" t="s">
        <v>12817</v>
      </c>
      <c r="X304" s="30" t="s">
        <v>10823</v>
      </c>
      <c r="Y304" s="36" t="s">
        <v>12093</v>
      </c>
      <c r="Z304" s="36"/>
      <c r="AA304" s="30" t="s">
        <v>10826</v>
      </c>
      <c r="AB304" s="36" t="s">
        <v>10793</v>
      </c>
      <c r="AC304" s="30"/>
      <c r="AD304" s="36"/>
      <c r="AE304" s="36"/>
      <c r="AF304" s="30" t="s">
        <v>10794</v>
      </c>
      <c r="AG304" s="36"/>
      <c r="AH304" s="30" t="s">
        <v>10796</v>
      </c>
      <c r="AI304" s="55" t="s">
        <v>10836</v>
      </c>
      <c r="AJ304" s="52" t="s">
        <v>10798</v>
      </c>
      <c r="AK304" s="34" t="s">
        <v>10830</v>
      </c>
      <c r="AL304" s="30" t="s">
        <v>10800</v>
      </c>
      <c r="AM304" s="47"/>
      <c r="AN304" s="36"/>
      <c r="AO304" s="52" t="s">
        <v>10823</v>
      </c>
      <c r="AP304" s="52" t="s">
        <v>11585</v>
      </c>
      <c r="AQ304" s="30" t="s">
        <v>10812</v>
      </c>
      <c r="AR304" s="37" t="s">
        <v>10830</v>
      </c>
      <c r="AS304" s="36" t="s">
        <v>11585</v>
      </c>
    </row>
    <row r="305" customFormat="false" ht="13.8" hidden="false" customHeight="false" outlineLevel="0" collapsed="false">
      <c r="A305" s="136" t="s">
        <v>12550</v>
      </c>
      <c r="B305" s="36" t="s">
        <v>11576</v>
      </c>
      <c r="C305" s="51" t="n">
        <v>45717</v>
      </c>
      <c r="D305" s="49" t="n">
        <v>45729</v>
      </c>
      <c r="E305" s="29" t="b">
        <f aca="false">TRUE()</f>
        <v>1</v>
      </c>
      <c r="F305" s="29" t="b">
        <f aca="false">TRUE()</f>
        <v>1</v>
      </c>
      <c r="G305" s="29" t="b">
        <f aca="false">TRUE()</f>
        <v>1</v>
      </c>
      <c r="H305" s="29" t="b">
        <f aca="false">TRUE()</f>
        <v>1</v>
      </c>
      <c r="I305" s="29" t="b">
        <f aca="false">TRUE()</f>
        <v>1</v>
      </c>
      <c r="J305" s="29" t="b">
        <f aca="false">TRUE()</f>
        <v>1</v>
      </c>
      <c r="K305" s="29" t="b">
        <f aca="false">TRUE()</f>
        <v>1</v>
      </c>
      <c r="L305" s="29" t="b">
        <f aca="false">TRUE()</f>
        <v>1</v>
      </c>
      <c r="M305" s="29" t="b">
        <f aca="false">TRUE()</f>
        <v>1</v>
      </c>
      <c r="N305" s="36"/>
      <c r="O305" s="36" t="s">
        <v>9081</v>
      </c>
      <c r="P305" s="31" t="n">
        <v>5242962679</v>
      </c>
      <c r="Q305" s="32"/>
      <c r="R305" s="32"/>
      <c r="S305" s="32"/>
      <c r="T305" s="36" t="s">
        <v>12818</v>
      </c>
      <c r="U305" s="36"/>
      <c r="V305" s="36" t="s">
        <v>9083</v>
      </c>
      <c r="W305" s="36"/>
      <c r="X305" s="30" t="s">
        <v>10823</v>
      </c>
      <c r="Y305" s="36" t="s">
        <v>12093</v>
      </c>
      <c r="Z305" s="36"/>
      <c r="AA305" s="30" t="s">
        <v>10826</v>
      </c>
      <c r="AB305" s="36" t="s">
        <v>10793</v>
      </c>
      <c r="AC305" s="30" t="s">
        <v>10812</v>
      </c>
      <c r="AD305" s="36" t="s">
        <v>12819</v>
      </c>
      <c r="AE305" s="36"/>
      <c r="AF305" s="30" t="s">
        <v>10794</v>
      </c>
      <c r="AG305" s="36"/>
      <c r="AH305" s="30" t="s">
        <v>10828</v>
      </c>
      <c r="AI305" s="55" t="s">
        <v>12820</v>
      </c>
      <c r="AJ305" s="52" t="s">
        <v>10798</v>
      </c>
      <c r="AK305" s="34" t="s">
        <v>10830</v>
      </c>
      <c r="AL305" s="30" t="s">
        <v>10800</v>
      </c>
      <c r="AM305" s="35" t="s">
        <v>12821</v>
      </c>
      <c r="AN305" s="36" t="s">
        <v>12822</v>
      </c>
      <c r="AO305" s="52" t="s">
        <v>10823</v>
      </c>
      <c r="AP305" s="52" t="s">
        <v>11585</v>
      </c>
      <c r="AQ305" s="30" t="s">
        <v>10812</v>
      </c>
      <c r="AR305" s="37" t="s">
        <v>10830</v>
      </c>
      <c r="AS305" s="36" t="s">
        <v>11585</v>
      </c>
    </row>
    <row r="306" customFormat="false" ht="13.8" hidden="false" customHeight="false" outlineLevel="0" collapsed="false">
      <c r="A306" s="136" t="s">
        <v>12550</v>
      </c>
      <c r="B306" s="36" t="s">
        <v>11576</v>
      </c>
      <c r="C306" s="51" t="n">
        <v>45717</v>
      </c>
      <c r="D306" s="49" t="n">
        <v>45729</v>
      </c>
      <c r="E306" s="29" t="b">
        <f aca="false">TRUE()</f>
        <v>1</v>
      </c>
      <c r="F306" s="29" t="b">
        <f aca="false">FALSE()</f>
        <v>0</v>
      </c>
      <c r="G306" s="29" t="b">
        <f aca="false">FALSE()</f>
        <v>0</v>
      </c>
      <c r="H306" s="29" t="b">
        <f aca="false">FALSE()</f>
        <v>0</v>
      </c>
      <c r="I306" s="29" t="b">
        <f aca="false">FALSE()</f>
        <v>0</v>
      </c>
      <c r="J306" s="29" t="b">
        <f aca="false">FALSE()</f>
        <v>0</v>
      </c>
      <c r="K306" s="29" t="b">
        <f aca="false">FALSE()</f>
        <v>0</v>
      </c>
      <c r="L306" s="29" t="b">
        <f aca="false">FALSE()</f>
        <v>0</v>
      </c>
      <c r="M306" s="29" t="b">
        <f aca="false">FALSE()</f>
        <v>0</v>
      </c>
      <c r="N306" s="36"/>
      <c r="O306" s="36" t="s">
        <v>12823</v>
      </c>
      <c r="P306" s="31" t="n">
        <v>7262159828</v>
      </c>
      <c r="Q306" s="32"/>
      <c r="R306" s="32"/>
      <c r="S306" s="32"/>
      <c r="T306" s="36" t="s">
        <v>12824</v>
      </c>
      <c r="U306" s="36"/>
      <c r="V306" s="36" t="s">
        <v>12825</v>
      </c>
      <c r="W306" s="36"/>
      <c r="X306" s="30" t="s">
        <v>10823</v>
      </c>
      <c r="Y306" s="36" t="s">
        <v>12093</v>
      </c>
      <c r="Z306" s="36"/>
      <c r="AA306" s="30" t="s">
        <v>10826</v>
      </c>
      <c r="AB306" s="36" t="s">
        <v>10793</v>
      </c>
      <c r="AC306" s="30"/>
      <c r="AD306" s="36"/>
      <c r="AE306" s="36"/>
      <c r="AF306" s="30" t="s">
        <v>10794</v>
      </c>
      <c r="AG306" s="36"/>
      <c r="AH306" s="30" t="s">
        <v>10796</v>
      </c>
      <c r="AI306" s="55" t="s">
        <v>10836</v>
      </c>
      <c r="AJ306" s="52" t="s">
        <v>10798</v>
      </c>
      <c r="AK306" s="34" t="s">
        <v>10830</v>
      </c>
      <c r="AL306" s="30" t="s">
        <v>10800</v>
      </c>
      <c r="AM306" s="47"/>
      <c r="AN306" s="36"/>
      <c r="AO306" s="52" t="s">
        <v>10823</v>
      </c>
      <c r="AP306" s="52" t="s">
        <v>11585</v>
      </c>
      <c r="AQ306" s="30" t="s">
        <v>10812</v>
      </c>
      <c r="AR306" s="37" t="s">
        <v>10830</v>
      </c>
      <c r="AS306" s="36" t="s">
        <v>11585</v>
      </c>
    </row>
    <row r="307" customFormat="false" ht="13.8" hidden="false" customHeight="false" outlineLevel="0" collapsed="false">
      <c r="A307" s="136" t="s">
        <v>12550</v>
      </c>
      <c r="B307" s="36" t="s">
        <v>11576</v>
      </c>
      <c r="C307" s="51" t="n">
        <v>45717</v>
      </c>
      <c r="D307" s="49" t="n">
        <v>45729</v>
      </c>
      <c r="E307" s="29" t="b">
        <f aca="false">TRUE()</f>
        <v>1</v>
      </c>
      <c r="F307" s="29" t="b">
        <f aca="false">TRUE()</f>
        <v>1</v>
      </c>
      <c r="G307" s="29" t="b">
        <f aca="false">TRUE()</f>
        <v>1</v>
      </c>
      <c r="H307" s="29" t="b">
        <f aca="false">TRUE()</f>
        <v>1</v>
      </c>
      <c r="I307" s="29" t="b">
        <f aca="false">TRUE()</f>
        <v>1</v>
      </c>
      <c r="J307" s="29" t="b">
        <f aca="false">TRUE()</f>
        <v>1</v>
      </c>
      <c r="K307" s="29" t="b">
        <f aca="false">TRUE()</f>
        <v>1</v>
      </c>
      <c r="L307" s="29" t="b">
        <f aca="false">TRUE()</f>
        <v>1</v>
      </c>
      <c r="M307" s="29" t="b">
        <f aca="false">TRUE()</f>
        <v>1</v>
      </c>
      <c r="N307" s="36"/>
      <c r="O307" s="36" t="s">
        <v>10036</v>
      </c>
      <c r="P307" s="31" t="n">
        <v>6172212642</v>
      </c>
      <c r="Q307" s="32"/>
      <c r="R307" s="32"/>
      <c r="S307" s="32"/>
      <c r="T307" s="36" t="s">
        <v>12826</v>
      </c>
      <c r="U307" s="36" t="s">
        <v>12827</v>
      </c>
      <c r="V307" s="36" t="s">
        <v>10038</v>
      </c>
      <c r="W307" s="53" t="s">
        <v>12828</v>
      </c>
      <c r="X307" s="30" t="s">
        <v>10823</v>
      </c>
      <c r="Y307" s="36" t="s">
        <v>12093</v>
      </c>
      <c r="Z307" s="36"/>
      <c r="AA307" s="30" t="s">
        <v>10792</v>
      </c>
      <c r="AB307" s="36" t="s">
        <v>10793</v>
      </c>
      <c r="AC307" s="30"/>
      <c r="AD307" s="36"/>
      <c r="AE307" s="36"/>
      <c r="AF307" s="30" t="s">
        <v>10794</v>
      </c>
      <c r="AG307" s="36" t="s">
        <v>3831</v>
      </c>
      <c r="AH307" s="30" t="s">
        <v>10796</v>
      </c>
      <c r="AI307" s="55" t="s">
        <v>10836</v>
      </c>
      <c r="AJ307" s="52" t="s">
        <v>10798</v>
      </c>
      <c r="AK307" s="34" t="s">
        <v>10830</v>
      </c>
      <c r="AL307" s="30" t="s">
        <v>10800</v>
      </c>
      <c r="AM307" s="35" t="s">
        <v>12829</v>
      </c>
      <c r="AN307" s="36" t="s">
        <v>12830</v>
      </c>
      <c r="AO307" s="52" t="s">
        <v>10823</v>
      </c>
      <c r="AP307" s="52" t="s">
        <v>11585</v>
      </c>
      <c r="AQ307" s="30" t="s">
        <v>10812</v>
      </c>
      <c r="AR307" s="37" t="s">
        <v>10830</v>
      </c>
      <c r="AS307" s="36" t="s">
        <v>11585</v>
      </c>
    </row>
    <row r="308" customFormat="false" ht="13.8" hidden="false" customHeight="false" outlineLevel="0" collapsed="false">
      <c r="A308" s="136" t="s">
        <v>12550</v>
      </c>
      <c r="B308" s="36" t="s">
        <v>11257</v>
      </c>
      <c r="C308" s="51" t="n">
        <v>45717</v>
      </c>
      <c r="D308" s="49" t="n">
        <v>45729</v>
      </c>
      <c r="E308" s="29" t="b">
        <f aca="false">TRUE()</f>
        <v>1</v>
      </c>
      <c r="F308" s="29" t="b">
        <f aca="false">FALSE()</f>
        <v>0</v>
      </c>
      <c r="G308" s="29" t="b">
        <f aca="false">FALSE()</f>
        <v>0</v>
      </c>
      <c r="H308" s="29" t="b">
        <f aca="false">FALSE()</f>
        <v>0</v>
      </c>
      <c r="I308" s="29" t="b">
        <f aca="false">FALSE()</f>
        <v>0</v>
      </c>
      <c r="J308" s="29" t="b">
        <f aca="false">FALSE()</f>
        <v>0</v>
      </c>
      <c r="K308" s="29" t="b">
        <f aca="false">FALSE()</f>
        <v>0</v>
      </c>
      <c r="L308" s="29" t="b">
        <f aca="false">FALSE()</f>
        <v>0</v>
      </c>
      <c r="M308" s="29" t="b">
        <f aca="false">TRUE()</f>
        <v>1</v>
      </c>
      <c r="N308" s="36"/>
      <c r="O308" s="36" t="s">
        <v>9406</v>
      </c>
      <c r="P308" s="31" t="n">
        <v>7011201042</v>
      </c>
      <c r="Q308" s="32"/>
      <c r="R308" s="32"/>
      <c r="S308" s="32"/>
      <c r="T308" s="36" t="s">
        <v>12831</v>
      </c>
      <c r="U308" s="36" t="s">
        <v>12832</v>
      </c>
      <c r="V308" s="36" t="s">
        <v>9408</v>
      </c>
      <c r="W308" s="53" t="s">
        <v>12833</v>
      </c>
      <c r="X308" s="30" t="s">
        <v>10823</v>
      </c>
      <c r="Y308" s="36" t="s">
        <v>12093</v>
      </c>
      <c r="Z308" s="36"/>
      <c r="AA308" s="30" t="s">
        <v>10826</v>
      </c>
      <c r="AB308" s="36" t="s">
        <v>10793</v>
      </c>
      <c r="AC308" s="30"/>
      <c r="AD308" s="36"/>
      <c r="AE308" s="36"/>
      <c r="AF308" s="30" t="s">
        <v>10794</v>
      </c>
      <c r="AG308" s="36" t="s">
        <v>3831</v>
      </c>
      <c r="AH308" s="30" t="s">
        <v>10796</v>
      </c>
      <c r="AI308" s="55" t="s">
        <v>10836</v>
      </c>
      <c r="AJ308" s="52" t="s">
        <v>10798</v>
      </c>
      <c r="AK308" s="34" t="s">
        <v>10830</v>
      </c>
      <c r="AL308" s="30" t="s">
        <v>10800</v>
      </c>
      <c r="AM308" s="35" t="s">
        <v>12571</v>
      </c>
      <c r="AN308" s="36"/>
      <c r="AO308" s="52" t="s">
        <v>10823</v>
      </c>
      <c r="AP308" s="52" t="s">
        <v>11585</v>
      </c>
      <c r="AQ308" s="30" t="s">
        <v>10812</v>
      </c>
      <c r="AR308" s="37" t="s">
        <v>10830</v>
      </c>
      <c r="AS308" s="36" t="s">
        <v>11585</v>
      </c>
    </row>
    <row r="309" customFormat="false" ht="13.8" hidden="false" customHeight="false" outlineLevel="0" collapsed="false">
      <c r="A309" s="136" t="s">
        <v>12550</v>
      </c>
      <c r="B309" s="36" t="s">
        <v>11857</v>
      </c>
      <c r="C309" s="51" t="n">
        <v>45717</v>
      </c>
      <c r="D309" s="49" t="n">
        <v>45730</v>
      </c>
      <c r="E309" s="29" t="b">
        <f aca="false">TRUE()</f>
        <v>1</v>
      </c>
      <c r="F309" s="29" t="b">
        <f aca="false">FALSE()</f>
        <v>0</v>
      </c>
      <c r="G309" s="29" t="b">
        <f aca="false">FALSE()</f>
        <v>0</v>
      </c>
      <c r="H309" s="29" t="b">
        <f aca="false">FALSE()</f>
        <v>0</v>
      </c>
      <c r="I309" s="29" t="b">
        <f aca="false">FALSE()</f>
        <v>0</v>
      </c>
      <c r="J309" s="29" t="b">
        <f aca="false">FALSE()</f>
        <v>0</v>
      </c>
      <c r="K309" s="29" t="b">
        <f aca="false">FALSE()</f>
        <v>0</v>
      </c>
      <c r="L309" s="29" t="b">
        <f aca="false">FALSE()</f>
        <v>0</v>
      </c>
      <c r="M309" s="29" t="b">
        <f aca="false">TRUE()</f>
        <v>1</v>
      </c>
      <c r="N309" s="36"/>
      <c r="O309" s="36" t="s">
        <v>12834</v>
      </c>
      <c r="P309" s="31" t="n">
        <v>2910231683</v>
      </c>
      <c r="Q309" s="32"/>
      <c r="R309" s="32"/>
      <c r="S309" s="32"/>
      <c r="T309" s="36" t="s">
        <v>12835</v>
      </c>
      <c r="U309" s="36" t="s">
        <v>12836</v>
      </c>
      <c r="V309" s="36" t="s">
        <v>12837</v>
      </c>
      <c r="W309" s="53" t="s">
        <v>12838</v>
      </c>
      <c r="X309" s="30" t="s">
        <v>10823</v>
      </c>
      <c r="Y309" s="36" t="s">
        <v>12093</v>
      </c>
      <c r="Z309" s="36"/>
      <c r="AA309" s="30" t="s">
        <v>10826</v>
      </c>
      <c r="AB309" s="36" t="s">
        <v>10793</v>
      </c>
      <c r="AC309" s="30" t="s">
        <v>10812</v>
      </c>
      <c r="AD309" s="54" t="n">
        <v>0.15</v>
      </c>
      <c r="AE309" s="36"/>
      <c r="AF309" s="30" t="s">
        <v>10794</v>
      </c>
      <c r="AG309" s="36"/>
      <c r="AH309" s="30" t="s">
        <v>10828</v>
      </c>
      <c r="AI309" s="55" t="s">
        <v>12820</v>
      </c>
      <c r="AJ309" s="52" t="s">
        <v>10798</v>
      </c>
      <c r="AK309" s="34" t="s">
        <v>10830</v>
      </c>
      <c r="AL309" s="30" t="s">
        <v>10800</v>
      </c>
      <c r="AM309" s="35" t="s">
        <v>12095</v>
      </c>
      <c r="AN309" s="36"/>
      <c r="AO309" s="52" t="s">
        <v>10823</v>
      </c>
      <c r="AP309" s="52" t="s">
        <v>11585</v>
      </c>
      <c r="AQ309" s="30" t="s">
        <v>10812</v>
      </c>
      <c r="AR309" s="37" t="s">
        <v>10830</v>
      </c>
      <c r="AS309" s="36" t="s">
        <v>11585</v>
      </c>
    </row>
    <row r="310" customFormat="false" ht="13.8" hidden="false" customHeight="false" outlineLevel="0" collapsed="false">
      <c r="A310" s="136" t="s">
        <v>12550</v>
      </c>
      <c r="B310" s="36" t="s">
        <v>11857</v>
      </c>
      <c r="C310" s="51" t="n">
        <v>45717</v>
      </c>
      <c r="D310" s="49" t="n">
        <v>45730</v>
      </c>
      <c r="E310" s="29" t="b">
        <f aca="false">TRUE()</f>
        <v>1</v>
      </c>
      <c r="F310" s="29" t="b">
        <f aca="false">FALSE()</f>
        <v>0</v>
      </c>
      <c r="G310" s="29" t="b">
        <f aca="false">FALSE()</f>
        <v>0</v>
      </c>
      <c r="H310" s="29" t="b">
        <f aca="false">FALSE()</f>
        <v>0</v>
      </c>
      <c r="I310" s="29" t="b">
        <f aca="false">FALSE()</f>
        <v>0</v>
      </c>
      <c r="J310" s="29" t="b">
        <f aca="false">FALSE()</f>
        <v>0</v>
      </c>
      <c r="K310" s="29" t="b">
        <f aca="false">FALSE()</f>
        <v>0</v>
      </c>
      <c r="L310" s="29" t="b">
        <f aca="false">FALSE()</f>
        <v>0</v>
      </c>
      <c r="M310" s="29" t="b">
        <f aca="false">FALSE()</f>
        <v>0</v>
      </c>
      <c r="N310" s="36"/>
      <c r="O310" s="36" t="s">
        <v>12839</v>
      </c>
      <c r="P310" s="31" t="n">
        <v>7831719306</v>
      </c>
      <c r="Q310" s="32"/>
      <c r="R310" s="32"/>
      <c r="S310" s="32"/>
      <c r="T310" s="36" t="n">
        <v>48695398121</v>
      </c>
      <c r="U310" s="36"/>
      <c r="V310" s="36" t="s">
        <v>12840</v>
      </c>
      <c r="W310" s="36"/>
      <c r="X310" s="30" t="s">
        <v>10823</v>
      </c>
      <c r="Y310" s="36" t="s">
        <v>12093</v>
      </c>
      <c r="Z310" s="36"/>
      <c r="AA310" s="30" t="s">
        <v>10792</v>
      </c>
      <c r="AB310" s="36" t="s">
        <v>10793</v>
      </c>
      <c r="AC310" s="30"/>
      <c r="AD310" s="36"/>
      <c r="AE310" s="36"/>
      <c r="AF310" s="30" t="s">
        <v>10794</v>
      </c>
      <c r="AG310" s="36"/>
      <c r="AH310" s="30" t="s">
        <v>10796</v>
      </c>
      <c r="AI310" s="55" t="s">
        <v>10836</v>
      </c>
      <c r="AJ310" s="52" t="s">
        <v>10798</v>
      </c>
      <c r="AK310" s="34" t="s">
        <v>10830</v>
      </c>
      <c r="AL310" s="30" t="s">
        <v>10800</v>
      </c>
      <c r="AM310" s="35" t="s">
        <v>12841</v>
      </c>
      <c r="AN310" s="36"/>
      <c r="AO310" s="52" t="s">
        <v>10823</v>
      </c>
      <c r="AP310" s="52" t="s">
        <v>11585</v>
      </c>
      <c r="AQ310" s="30" t="s">
        <v>10812</v>
      </c>
      <c r="AR310" s="37" t="s">
        <v>10830</v>
      </c>
      <c r="AS310" s="36" t="s">
        <v>11585</v>
      </c>
    </row>
    <row r="311" customFormat="false" ht="13.8" hidden="false" customHeight="false" outlineLevel="0" collapsed="false">
      <c r="A311" s="136" t="s">
        <v>12550</v>
      </c>
      <c r="B311" s="36" t="s">
        <v>11576</v>
      </c>
      <c r="C311" s="51" t="n">
        <v>45717</v>
      </c>
      <c r="D311" s="49" t="n">
        <v>45730</v>
      </c>
      <c r="E311" s="29" t="b">
        <f aca="false">TRUE()</f>
        <v>1</v>
      </c>
      <c r="F311" s="29" t="b">
        <f aca="false">FALSE()</f>
        <v>0</v>
      </c>
      <c r="G311" s="29" t="b">
        <f aca="false">FALSE()</f>
        <v>0</v>
      </c>
      <c r="H311" s="29" t="b">
        <f aca="false">FALSE()</f>
        <v>0</v>
      </c>
      <c r="I311" s="29" t="b">
        <f aca="false">FALSE()</f>
        <v>0</v>
      </c>
      <c r="J311" s="29" t="b">
        <f aca="false">FALSE()</f>
        <v>0</v>
      </c>
      <c r="K311" s="29" t="b">
        <f aca="false">FALSE()</f>
        <v>0</v>
      </c>
      <c r="L311" s="29" t="b">
        <f aca="false">FALSE()</f>
        <v>0</v>
      </c>
      <c r="M311" s="29" t="b">
        <f aca="false">FALSE()</f>
        <v>0</v>
      </c>
      <c r="N311" s="36"/>
      <c r="O311" s="36" t="s">
        <v>12842</v>
      </c>
      <c r="P311" s="31" t="n">
        <v>7422063009</v>
      </c>
      <c r="Q311" s="32"/>
      <c r="R311" s="32"/>
      <c r="S311" s="32"/>
      <c r="T311" s="36" t="n">
        <v>693850203</v>
      </c>
      <c r="U311" s="36"/>
      <c r="V311" s="36" t="s">
        <v>9499</v>
      </c>
      <c r="W311" s="36"/>
      <c r="X311" s="30" t="s">
        <v>10823</v>
      </c>
      <c r="Y311" s="36" t="s">
        <v>12093</v>
      </c>
      <c r="Z311" s="36"/>
      <c r="AA311" s="30" t="s">
        <v>10826</v>
      </c>
      <c r="AB311" s="36" t="s">
        <v>10793</v>
      </c>
      <c r="AC311" s="30"/>
      <c r="AD311" s="36"/>
      <c r="AE311" s="36"/>
      <c r="AF311" s="30" t="s">
        <v>10794</v>
      </c>
      <c r="AG311" s="36" t="s">
        <v>3831</v>
      </c>
      <c r="AH311" s="30" t="s">
        <v>10796</v>
      </c>
      <c r="AI311" s="55" t="s">
        <v>10836</v>
      </c>
      <c r="AJ311" s="52" t="s">
        <v>10798</v>
      </c>
      <c r="AK311" s="34" t="s">
        <v>10830</v>
      </c>
      <c r="AL311" s="30" t="s">
        <v>10800</v>
      </c>
      <c r="AM311" s="35" t="s">
        <v>12843</v>
      </c>
      <c r="AN311" s="36" t="s">
        <v>12844</v>
      </c>
      <c r="AO311" s="52" t="s">
        <v>10823</v>
      </c>
      <c r="AP311" s="52" t="s">
        <v>11585</v>
      </c>
      <c r="AQ311" s="30" t="s">
        <v>10812</v>
      </c>
      <c r="AR311" s="37" t="s">
        <v>10830</v>
      </c>
      <c r="AS311" s="36" t="s">
        <v>11585</v>
      </c>
    </row>
    <row r="312" customFormat="false" ht="13.8" hidden="false" customHeight="false" outlineLevel="0" collapsed="false">
      <c r="A312" s="136" t="s">
        <v>12550</v>
      </c>
      <c r="B312" s="36" t="s">
        <v>11576</v>
      </c>
      <c r="C312" s="51" t="n">
        <v>45717</v>
      </c>
      <c r="D312" s="49" t="n">
        <v>45730</v>
      </c>
      <c r="E312" s="29" t="b">
        <f aca="false">TRUE()</f>
        <v>1</v>
      </c>
      <c r="F312" s="29" t="b">
        <f aca="false">FALSE()</f>
        <v>0</v>
      </c>
      <c r="G312" s="29" t="b">
        <f aca="false">FALSE()</f>
        <v>0</v>
      </c>
      <c r="H312" s="29" t="b">
        <f aca="false">FALSE()</f>
        <v>0</v>
      </c>
      <c r="I312" s="29" t="b">
        <f aca="false">FALSE()</f>
        <v>0</v>
      </c>
      <c r="J312" s="29" t="b">
        <f aca="false">FALSE()</f>
        <v>0</v>
      </c>
      <c r="K312" s="29" t="b">
        <f aca="false">FALSE()</f>
        <v>0</v>
      </c>
      <c r="L312" s="29" t="b">
        <f aca="false">FALSE()</f>
        <v>0</v>
      </c>
      <c r="M312" s="29" t="b">
        <f aca="false">FALSE()</f>
        <v>0</v>
      </c>
      <c r="N312" s="36"/>
      <c r="O312" s="36" t="s">
        <v>12845</v>
      </c>
      <c r="P312" s="31" t="n">
        <v>5911621749</v>
      </c>
      <c r="Q312" s="32"/>
      <c r="R312" s="32"/>
      <c r="S312" s="32"/>
      <c r="T312" s="36" t="n">
        <v>690646456</v>
      </c>
      <c r="U312" s="36"/>
      <c r="V312" s="36" t="s">
        <v>9922</v>
      </c>
      <c r="W312" s="36"/>
      <c r="X312" s="30"/>
      <c r="Y312" s="36"/>
      <c r="Z312" s="36"/>
      <c r="AA312" s="30"/>
      <c r="AB312" s="36"/>
      <c r="AC312" s="30"/>
      <c r="AD312" s="36"/>
      <c r="AE312" s="36"/>
      <c r="AF312" s="30"/>
      <c r="AG312" s="36"/>
      <c r="AH312" s="30"/>
      <c r="AI312" s="55"/>
      <c r="AJ312" s="52"/>
      <c r="AK312" s="34"/>
      <c r="AL312" s="30"/>
      <c r="AM312" s="47"/>
      <c r="AN312" s="36"/>
      <c r="AO312" s="52"/>
      <c r="AP312" s="52"/>
      <c r="AQ312" s="30"/>
      <c r="AR312" s="37"/>
      <c r="AS312" s="36"/>
    </row>
    <row r="313" customFormat="false" ht="13.8" hidden="false" customHeight="false" outlineLevel="0" collapsed="false">
      <c r="A313" s="136" t="s">
        <v>12550</v>
      </c>
      <c r="B313" s="36" t="s">
        <v>11576</v>
      </c>
      <c r="C313" s="51" t="n">
        <v>45717</v>
      </c>
      <c r="D313" s="49" t="n">
        <v>45730</v>
      </c>
      <c r="E313" s="29" t="b">
        <f aca="false">TRUE()</f>
        <v>1</v>
      </c>
      <c r="F313" s="29" t="b">
        <f aca="false">FALSE()</f>
        <v>0</v>
      </c>
      <c r="G313" s="29" t="b">
        <f aca="false">FALSE()</f>
        <v>0</v>
      </c>
      <c r="H313" s="29" t="b">
        <f aca="false">FALSE()</f>
        <v>0</v>
      </c>
      <c r="I313" s="29" t="b">
        <f aca="false">FALSE()</f>
        <v>0</v>
      </c>
      <c r="J313" s="29" t="b">
        <f aca="false">FALSE()</f>
        <v>0</v>
      </c>
      <c r="K313" s="29" t="b">
        <f aca="false">FALSE()</f>
        <v>0</v>
      </c>
      <c r="L313" s="29" t="b">
        <f aca="false">FALSE()</f>
        <v>0</v>
      </c>
      <c r="M313" s="29" t="b">
        <f aca="false">FALSE()</f>
        <v>0</v>
      </c>
      <c r="N313" s="36"/>
      <c r="O313" s="36" t="s">
        <v>12846</v>
      </c>
      <c r="P313" s="31" t="n">
        <v>5732486217</v>
      </c>
      <c r="Q313" s="32"/>
      <c r="R313" s="32"/>
      <c r="S313" s="32"/>
      <c r="T313" s="36" t="n">
        <v>730731000</v>
      </c>
      <c r="U313" s="36"/>
      <c r="V313" s="36" t="s">
        <v>9245</v>
      </c>
      <c r="W313" s="36"/>
      <c r="X313" s="30"/>
      <c r="Y313" s="36"/>
      <c r="Z313" s="36"/>
      <c r="AA313" s="30"/>
      <c r="AB313" s="36"/>
      <c r="AC313" s="30"/>
      <c r="AD313" s="36"/>
      <c r="AE313" s="36"/>
      <c r="AF313" s="30"/>
      <c r="AG313" s="36"/>
      <c r="AH313" s="30"/>
      <c r="AI313" s="55"/>
      <c r="AJ313" s="52"/>
      <c r="AK313" s="34"/>
      <c r="AL313" s="30"/>
      <c r="AM313" s="47"/>
      <c r="AN313" s="36"/>
      <c r="AO313" s="52"/>
      <c r="AP313" s="52"/>
      <c r="AQ313" s="30"/>
      <c r="AR313" s="37"/>
      <c r="AS313" s="36"/>
    </row>
    <row r="314" customFormat="false" ht="13.8" hidden="false" customHeight="false" outlineLevel="0" collapsed="false">
      <c r="A314" s="136" t="s">
        <v>12550</v>
      </c>
      <c r="B314" s="36" t="s">
        <v>11257</v>
      </c>
      <c r="C314" s="51" t="n">
        <v>45717</v>
      </c>
      <c r="D314" s="49" t="n">
        <v>45730</v>
      </c>
      <c r="E314" s="29" t="b">
        <f aca="false">TRUE()</f>
        <v>1</v>
      </c>
      <c r="F314" s="29" t="b">
        <f aca="false">FALSE()</f>
        <v>0</v>
      </c>
      <c r="G314" s="29" t="b">
        <f aca="false">FALSE()</f>
        <v>0</v>
      </c>
      <c r="H314" s="29" t="b">
        <f aca="false">FALSE()</f>
        <v>0</v>
      </c>
      <c r="I314" s="29" t="b">
        <f aca="false">FALSE()</f>
        <v>0</v>
      </c>
      <c r="J314" s="29" t="b">
        <f aca="false">FALSE()</f>
        <v>0</v>
      </c>
      <c r="K314" s="29" t="b">
        <f aca="false">FALSE()</f>
        <v>0</v>
      </c>
      <c r="L314" s="29" t="b">
        <f aca="false">FALSE()</f>
        <v>0</v>
      </c>
      <c r="M314" s="29" t="b">
        <f aca="false">FALSE()</f>
        <v>0</v>
      </c>
      <c r="N314" s="36"/>
      <c r="O314" s="36" t="s">
        <v>9073</v>
      </c>
      <c r="P314" s="31" t="n">
        <v>7952574410</v>
      </c>
      <c r="Q314" s="32"/>
      <c r="R314" s="32"/>
      <c r="S314" s="32"/>
      <c r="T314" s="52" t="n">
        <v>48722177317</v>
      </c>
      <c r="U314" s="36"/>
      <c r="V314" s="52" t="s">
        <v>9075</v>
      </c>
      <c r="W314" s="63" t="s">
        <v>12847</v>
      </c>
      <c r="X314" s="30" t="s">
        <v>10823</v>
      </c>
      <c r="Y314" s="52" t="s">
        <v>12093</v>
      </c>
      <c r="Z314" s="64"/>
      <c r="AA314" s="30" t="s">
        <v>10826</v>
      </c>
      <c r="AB314" s="52" t="s">
        <v>10793</v>
      </c>
      <c r="AC314" s="30"/>
      <c r="AD314" s="36"/>
      <c r="AE314" s="36"/>
      <c r="AF314" s="30" t="s">
        <v>10794</v>
      </c>
      <c r="AG314" s="36"/>
      <c r="AH314" s="30" t="s">
        <v>10796</v>
      </c>
      <c r="AI314" s="55" t="s">
        <v>10836</v>
      </c>
      <c r="AJ314" s="52" t="s">
        <v>10798</v>
      </c>
      <c r="AK314" s="34" t="s">
        <v>10830</v>
      </c>
      <c r="AL314" s="30" t="s">
        <v>10800</v>
      </c>
      <c r="AM314" s="35" t="s">
        <v>12848</v>
      </c>
      <c r="AN314" s="36"/>
      <c r="AO314" s="52" t="s">
        <v>10823</v>
      </c>
      <c r="AP314" s="52" t="s">
        <v>11585</v>
      </c>
      <c r="AQ314" s="30" t="s">
        <v>10812</v>
      </c>
      <c r="AR314" s="37" t="s">
        <v>10830</v>
      </c>
      <c r="AS314" s="36" t="s">
        <v>11585</v>
      </c>
    </row>
    <row r="315" customFormat="false" ht="13.8" hidden="false" customHeight="false" outlineLevel="0" collapsed="false">
      <c r="A315" s="136" t="s">
        <v>12550</v>
      </c>
      <c r="B315" s="36" t="s">
        <v>11257</v>
      </c>
      <c r="C315" s="51" t="n">
        <v>45717</v>
      </c>
      <c r="D315" s="49" t="n">
        <v>45732</v>
      </c>
      <c r="E315" s="29" t="b">
        <f aca="false">TRUE()</f>
        <v>1</v>
      </c>
      <c r="F315" s="29" t="b">
        <f aca="false">FALSE()</f>
        <v>0</v>
      </c>
      <c r="G315" s="29" t="b">
        <f aca="false">FALSE()</f>
        <v>0</v>
      </c>
      <c r="H315" s="29" t="b">
        <f aca="false">FALSE()</f>
        <v>0</v>
      </c>
      <c r="I315" s="29" t="b">
        <f aca="false">FALSE()</f>
        <v>0</v>
      </c>
      <c r="J315" s="29" t="b">
        <f aca="false">FALSE()</f>
        <v>0</v>
      </c>
      <c r="K315" s="29" t="b">
        <f aca="false">FALSE()</f>
        <v>0</v>
      </c>
      <c r="L315" s="29" t="b">
        <f aca="false">FALSE()</f>
        <v>0</v>
      </c>
      <c r="M315" s="29" t="b">
        <f aca="false">TRUE()</f>
        <v>1</v>
      </c>
      <c r="N315" s="36"/>
      <c r="O315" s="36" t="s">
        <v>12849</v>
      </c>
      <c r="P315" s="31" t="n">
        <v>6981838087</v>
      </c>
      <c r="Q315" s="32"/>
      <c r="R315" s="32"/>
      <c r="S315" s="32"/>
      <c r="T315" s="36" t="n">
        <v>48697309919</v>
      </c>
      <c r="U315" s="36" t="s">
        <v>8977</v>
      </c>
      <c r="V315" s="36" t="s">
        <v>8979</v>
      </c>
      <c r="W315" s="53" t="s">
        <v>12850</v>
      </c>
      <c r="X315" s="30" t="s">
        <v>10823</v>
      </c>
      <c r="Y315" s="36" t="s">
        <v>12093</v>
      </c>
      <c r="Z315" s="36"/>
      <c r="AA315" s="30" t="s">
        <v>10826</v>
      </c>
      <c r="AB315" s="36" t="s">
        <v>10793</v>
      </c>
      <c r="AC315" s="30"/>
      <c r="AD315" s="36"/>
      <c r="AE315" s="36"/>
      <c r="AF315" s="30" t="s">
        <v>10794</v>
      </c>
      <c r="AG315" s="36"/>
      <c r="AH315" s="30" t="s">
        <v>10828</v>
      </c>
      <c r="AI315" s="55" t="s">
        <v>12851</v>
      </c>
      <c r="AJ315" s="52" t="s">
        <v>10798</v>
      </c>
      <c r="AK315" s="34" t="s">
        <v>10830</v>
      </c>
      <c r="AL315" s="30" t="s">
        <v>10800</v>
      </c>
      <c r="AM315" s="35" t="s">
        <v>12852</v>
      </c>
      <c r="AN315" s="36"/>
      <c r="AO315" s="52" t="s">
        <v>10823</v>
      </c>
      <c r="AP315" s="52" t="s">
        <v>11585</v>
      </c>
      <c r="AQ315" s="30" t="s">
        <v>10812</v>
      </c>
      <c r="AR315" s="37" t="s">
        <v>10830</v>
      </c>
      <c r="AS315" s="36" t="s">
        <v>11585</v>
      </c>
    </row>
    <row r="316" customFormat="false" ht="13.8" hidden="false" customHeight="false" outlineLevel="0" collapsed="false">
      <c r="A316" s="136" t="s">
        <v>12550</v>
      </c>
      <c r="B316" s="36" t="s">
        <v>11576</v>
      </c>
      <c r="C316" s="51" t="n">
        <v>45717</v>
      </c>
      <c r="D316" s="49" t="n">
        <v>45733</v>
      </c>
      <c r="E316" s="29" t="b">
        <f aca="false">TRUE()</f>
        <v>1</v>
      </c>
      <c r="F316" s="29" t="b">
        <f aca="false">FALSE()</f>
        <v>0</v>
      </c>
      <c r="G316" s="29" t="b">
        <f aca="false">FALSE()</f>
        <v>0</v>
      </c>
      <c r="H316" s="29" t="b">
        <f aca="false">FALSE()</f>
        <v>0</v>
      </c>
      <c r="I316" s="29" t="b">
        <f aca="false">FALSE()</f>
        <v>0</v>
      </c>
      <c r="J316" s="29" t="b">
        <f aca="false">FALSE()</f>
        <v>0</v>
      </c>
      <c r="K316" s="29" t="b">
        <f aca="false">FALSE()</f>
        <v>0</v>
      </c>
      <c r="L316" s="29" t="b">
        <f aca="false">FALSE()</f>
        <v>0</v>
      </c>
      <c r="M316" s="29" t="b">
        <f aca="false">TRUE()</f>
        <v>1</v>
      </c>
      <c r="N316" s="36"/>
      <c r="O316" s="36" t="s">
        <v>12853</v>
      </c>
      <c r="P316" s="31" t="n">
        <v>9231033984</v>
      </c>
      <c r="Q316" s="32"/>
      <c r="R316" s="32"/>
      <c r="S316" s="32"/>
      <c r="T316" s="36" t="n">
        <v>512170426</v>
      </c>
      <c r="U316" s="36" t="s">
        <v>12854</v>
      </c>
      <c r="V316" s="36" t="s">
        <v>9172</v>
      </c>
      <c r="W316" s="36"/>
      <c r="X316" s="30" t="s">
        <v>10823</v>
      </c>
      <c r="Y316" s="36" t="s">
        <v>12093</v>
      </c>
      <c r="Z316" s="36"/>
      <c r="AA316" s="30" t="s">
        <v>10826</v>
      </c>
      <c r="AB316" s="36" t="s">
        <v>10793</v>
      </c>
      <c r="AC316" s="30"/>
      <c r="AD316" s="36"/>
      <c r="AE316" s="36"/>
      <c r="AF316" s="30" t="s">
        <v>10794</v>
      </c>
      <c r="AG316" s="36"/>
      <c r="AH316" s="30" t="s">
        <v>10796</v>
      </c>
      <c r="AI316" s="55" t="s">
        <v>10836</v>
      </c>
      <c r="AJ316" s="52" t="s">
        <v>10798</v>
      </c>
      <c r="AK316" s="34" t="s">
        <v>10830</v>
      </c>
      <c r="AL316" s="30" t="s">
        <v>10800</v>
      </c>
      <c r="AM316" s="95" t="str">
        <f aca="false">IF(M196=TRUE(),"FORMULARZ INFORMACYJNY","")</f>
        <v/>
      </c>
      <c r="AN316" s="36"/>
      <c r="AO316" s="52" t="s">
        <v>10823</v>
      </c>
      <c r="AP316" s="52" t="s">
        <v>11585</v>
      </c>
      <c r="AQ316" s="30" t="s">
        <v>10812</v>
      </c>
      <c r="AR316" s="37" t="s">
        <v>10830</v>
      </c>
      <c r="AS316" s="36" t="s">
        <v>12377</v>
      </c>
    </row>
    <row r="317" customFormat="false" ht="13.8" hidden="false" customHeight="false" outlineLevel="0" collapsed="false">
      <c r="A317" s="136" t="s">
        <v>12550</v>
      </c>
      <c r="B317" s="36" t="s">
        <v>11257</v>
      </c>
      <c r="C317" s="51" t="n">
        <v>45717</v>
      </c>
      <c r="D317" s="49" t="n">
        <v>45733</v>
      </c>
      <c r="E317" s="29" t="b">
        <f aca="false">TRUE()</f>
        <v>1</v>
      </c>
      <c r="F317" s="29" t="b">
        <f aca="false">FALSE()</f>
        <v>0</v>
      </c>
      <c r="G317" s="29" t="b">
        <f aca="false">FALSE()</f>
        <v>0</v>
      </c>
      <c r="H317" s="29" t="b">
        <f aca="false">FALSE()</f>
        <v>0</v>
      </c>
      <c r="I317" s="29" t="b">
        <f aca="false">FALSE()</f>
        <v>0</v>
      </c>
      <c r="J317" s="29" t="b">
        <f aca="false">FALSE()</f>
        <v>0</v>
      </c>
      <c r="K317" s="29" t="b">
        <f aca="false">FALSE()</f>
        <v>0</v>
      </c>
      <c r="L317" s="29" t="b">
        <f aca="false">FALSE()</f>
        <v>0</v>
      </c>
      <c r="M317" s="29" t="b">
        <f aca="false">TRUE()</f>
        <v>1</v>
      </c>
      <c r="N317" s="36"/>
      <c r="O317" s="36" t="s">
        <v>9533</v>
      </c>
      <c r="P317" s="31" t="n">
        <v>6972376836</v>
      </c>
      <c r="Q317" s="32"/>
      <c r="R317" s="32"/>
      <c r="S317" s="32"/>
      <c r="T317" s="36" t="s">
        <v>12855</v>
      </c>
      <c r="U317" s="36" t="s">
        <v>12856</v>
      </c>
      <c r="V317" s="36" t="s">
        <v>12857</v>
      </c>
      <c r="W317" s="53" t="s">
        <v>12858</v>
      </c>
      <c r="X317" s="30" t="s">
        <v>10823</v>
      </c>
      <c r="Y317" s="52" t="s">
        <v>12093</v>
      </c>
      <c r="Z317" s="36"/>
      <c r="AA317" s="30" t="s">
        <v>10826</v>
      </c>
      <c r="AB317" s="52" t="s">
        <v>10793</v>
      </c>
      <c r="AC317" s="30"/>
      <c r="AD317" s="36"/>
      <c r="AE317" s="36"/>
      <c r="AF317" s="30" t="s">
        <v>10812</v>
      </c>
      <c r="AG317" s="36"/>
      <c r="AH317" s="30" t="s">
        <v>10796</v>
      </c>
      <c r="AI317" s="55" t="s">
        <v>10836</v>
      </c>
      <c r="AJ317" s="52" t="s">
        <v>10798</v>
      </c>
      <c r="AK317" s="34" t="s">
        <v>10830</v>
      </c>
      <c r="AL317" s="30" t="s">
        <v>10800</v>
      </c>
      <c r="AM317" s="35" t="s">
        <v>10837</v>
      </c>
      <c r="AN317" s="36"/>
      <c r="AO317" s="52" t="s">
        <v>10823</v>
      </c>
      <c r="AP317" s="52" t="s">
        <v>11585</v>
      </c>
      <c r="AQ317" s="30" t="s">
        <v>10812</v>
      </c>
      <c r="AR317" s="37" t="s">
        <v>10830</v>
      </c>
      <c r="AS317" s="36" t="s">
        <v>11585</v>
      </c>
    </row>
    <row r="318" customFormat="false" ht="13.8" hidden="false" customHeight="false" outlineLevel="0" collapsed="false">
      <c r="A318" s="136" t="s">
        <v>12550</v>
      </c>
      <c r="B318" s="36" t="s">
        <v>11257</v>
      </c>
      <c r="C318" s="51" t="n">
        <v>45717</v>
      </c>
      <c r="D318" s="49" t="n">
        <v>45733</v>
      </c>
      <c r="E318" s="29" t="b">
        <f aca="false">TRUE()</f>
        <v>1</v>
      </c>
      <c r="F318" s="29" t="b">
        <f aca="false">FALSE()</f>
        <v>0</v>
      </c>
      <c r="G318" s="29" t="b">
        <f aca="false">FALSE()</f>
        <v>0</v>
      </c>
      <c r="H318" s="29" t="b">
        <f aca="false">FALSE()</f>
        <v>0</v>
      </c>
      <c r="I318" s="29" t="b">
        <f aca="false">FALSE()</f>
        <v>0</v>
      </c>
      <c r="J318" s="29" t="b">
        <f aca="false">FALSE()</f>
        <v>0</v>
      </c>
      <c r="K318" s="29" t="b">
        <f aca="false">FALSE()</f>
        <v>0</v>
      </c>
      <c r="L318" s="29" t="b">
        <f aca="false">FALSE()</f>
        <v>0</v>
      </c>
      <c r="M318" s="29" t="b">
        <f aca="false">FALSE()</f>
        <v>0</v>
      </c>
      <c r="N318" s="36"/>
      <c r="O318" s="36" t="s">
        <v>9253</v>
      </c>
      <c r="P318" s="31" t="n">
        <v>8821724499</v>
      </c>
      <c r="Q318" s="32"/>
      <c r="R318" s="32"/>
      <c r="S318" s="32"/>
      <c r="T318" s="36" t="n">
        <v>797390006</v>
      </c>
      <c r="U318" s="36" t="s">
        <v>12859</v>
      </c>
      <c r="V318" s="36" t="s">
        <v>9255</v>
      </c>
      <c r="W318" s="53" t="s">
        <v>12860</v>
      </c>
      <c r="X318" s="30" t="s">
        <v>10823</v>
      </c>
      <c r="Y318" s="36" t="s">
        <v>12093</v>
      </c>
      <c r="Z318" s="36"/>
      <c r="AA318" s="30" t="s">
        <v>10826</v>
      </c>
      <c r="AB318" s="36" t="s">
        <v>10793</v>
      </c>
      <c r="AC318" s="30"/>
      <c r="AD318" s="36"/>
      <c r="AE318" s="36"/>
      <c r="AF318" s="30" t="s">
        <v>10794</v>
      </c>
      <c r="AG318" s="36"/>
      <c r="AH318" s="30" t="s">
        <v>10796</v>
      </c>
      <c r="AI318" s="55" t="s">
        <v>10836</v>
      </c>
      <c r="AJ318" s="52" t="s">
        <v>10798</v>
      </c>
      <c r="AK318" s="34" t="s">
        <v>10830</v>
      </c>
      <c r="AL318" s="30" t="s">
        <v>10800</v>
      </c>
      <c r="AM318" s="35" t="s">
        <v>11482</v>
      </c>
      <c r="AN318" s="36"/>
      <c r="AO318" s="52" t="s">
        <v>10823</v>
      </c>
      <c r="AP318" s="52" t="s">
        <v>11585</v>
      </c>
      <c r="AQ318" s="30" t="s">
        <v>10812</v>
      </c>
      <c r="AR318" s="37" t="s">
        <v>10830</v>
      </c>
      <c r="AS318" s="36" t="s">
        <v>11585</v>
      </c>
    </row>
    <row r="319" customFormat="false" ht="13.8" hidden="false" customHeight="false" outlineLevel="0" collapsed="false">
      <c r="A319" s="136" t="s">
        <v>12550</v>
      </c>
      <c r="B319" s="36" t="s">
        <v>11257</v>
      </c>
      <c r="C319" s="51" t="n">
        <v>45717</v>
      </c>
      <c r="D319" s="49" t="n">
        <v>45734</v>
      </c>
      <c r="E319" s="29" t="b">
        <f aca="false">TRUE()</f>
        <v>1</v>
      </c>
      <c r="F319" s="29" t="b">
        <f aca="false">FALSE()</f>
        <v>0</v>
      </c>
      <c r="G319" s="29" t="b">
        <f aca="false">FALSE()</f>
        <v>0</v>
      </c>
      <c r="H319" s="29" t="b">
        <f aca="false">FALSE()</f>
        <v>0</v>
      </c>
      <c r="I319" s="29" t="b">
        <f aca="false">FALSE()</f>
        <v>0</v>
      </c>
      <c r="J319" s="29" t="b">
        <f aca="false">FALSE()</f>
        <v>0</v>
      </c>
      <c r="K319" s="29" t="b">
        <f aca="false">FALSE()</f>
        <v>0</v>
      </c>
      <c r="L319" s="29" t="b">
        <f aca="false">FALSE()</f>
        <v>0</v>
      </c>
      <c r="M319" s="29" t="b">
        <f aca="false">TRUE()</f>
        <v>1</v>
      </c>
      <c r="N319" s="36"/>
      <c r="O319" s="36" t="s">
        <v>8926</v>
      </c>
      <c r="P319" s="31" t="n">
        <v>5222833654</v>
      </c>
      <c r="Q319" s="32"/>
      <c r="R319" s="32"/>
      <c r="S319" s="32"/>
      <c r="T319" s="36" t="n">
        <v>48662429545</v>
      </c>
      <c r="U319" s="36" t="s">
        <v>12861</v>
      </c>
      <c r="V319" s="36" t="s">
        <v>8928</v>
      </c>
      <c r="W319" s="53" t="s">
        <v>12862</v>
      </c>
      <c r="X319" s="30" t="s">
        <v>10823</v>
      </c>
      <c r="Y319" s="36" t="s">
        <v>12093</v>
      </c>
      <c r="Z319" s="36"/>
      <c r="AA319" s="30"/>
      <c r="AB319" s="36" t="s">
        <v>10793</v>
      </c>
      <c r="AC319" s="30"/>
      <c r="AD319" s="36"/>
      <c r="AE319" s="36"/>
      <c r="AF319" s="30" t="s">
        <v>10794</v>
      </c>
      <c r="AG319" s="36"/>
      <c r="AH319" s="30" t="s">
        <v>10796</v>
      </c>
      <c r="AI319" s="55" t="s">
        <v>10836</v>
      </c>
      <c r="AJ319" s="52" t="s">
        <v>10798</v>
      </c>
      <c r="AK319" s="34" t="s">
        <v>10830</v>
      </c>
      <c r="AL319" s="30" t="s">
        <v>10800</v>
      </c>
      <c r="AM319" s="35" t="s">
        <v>12423</v>
      </c>
      <c r="AN319" s="36"/>
      <c r="AO319" s="52" t="s">
        <v>10823</v>
      </c>
      <c r="AP319" s="52" t="s">
        <v>11585</v>
      </c>
      <c r="AQ319" s="30" t="s">
        <v>10812</v>
      </c>
      <c r="AR319" s="37" t="s">
        <v>10830</v>
      </c>
      <c r="AS319" s="36" t="s">
        <v>12377</v>
      </c>
    </row>
    <row r="320" customFormat="false" ht="13.8" hidden="false" customHeight="false" outlineLevel="0" collapsed="false">
      <c r="A320" s="136" t="s">
        <v>12550</v>
      </c>
      <c r="B320" s="36" t="s">
        <v>11857</v>
      </c>
      <c r="C320" s="51" t="n">
        <v>45717</v>
      </c>
      <c r="D320" s="49" t="n">
        <v>45734</v>
      </c>
      <c r="E320" s="29" t="b">
        <f aca="false">TRUE()</f>
        <v>1</v>
      </c>
      <c r="F320" s="29" t="b">
        <f aca="false">FALSE()</f>
        <v>0</v>
      </c>
      <c r="G320" s="29" t="b">
        <f aca="false">FALSE()</f>
        <v>0</v>
      </c>
      <c r="H320" s="29" t="b">
        <f aca="false">FALSE()</f>
        <v>0</v>
      </c>
      <c r="I320" s="29" t="b">
        <f aca="false">FALSE()</f>
        <v>0</v>
      </c>
      <c r="J320" s="29" t="b">
        <f aca="false">FALSE()</f>
        <v>0</v>
      </c>
      <c r="K320" s="29" t="b">
        <f aca="false">FALSE()</f>
        <v>0</v>
      </c>
      <c r="L320" s="29" t="b">
        <f aca="false">FALSE()</f>
        <v>0</v>
      </c>
      <c r="M320" s="29" t="b">
        <f aca="false">TRUE()</f>
        <v>1</v>
      </c>
      <c r="N320" s="36"/>
      <c r="O320" s="36" t="s">
        <v>12863</v>
      </c>
      <c r="P320" s="31" t="n">
        <v>7011103078</v>
      </c>
      <c r="Q320" s="32"/>
      <c r="R320" s="32"/>
      <c r="S320" s="32"/>
      <c r="T320" s="36" t="n">
        <v>48606522277</v>
      </c>
      <c r="U320" s="36" t="s">
        <v>12864</v>
      </c>
      <c r="V320" s="146" t="s">
        <v>8989</v>
      </c>
      <c r="W320" s="53" t="s">
        <v>8993</v>
      </c>
      <c r="X320" s="30" t="s">
        <v>10823</v>
      </c>
      <c r="Y320" s="52" t="s">
        <v>12093</v>
      </c>
      <c r="Z320" s="36"/>
      <c r="AA320" s="30" t="s">
        <v>10826</v>
      </c>
      <c r="AB320" s="52" t="s">
        <v>11529</v>
      </c>
      <c r="AC320" s="30" t="s">
        <v>10812</v>
      </c>
      <c r="AD320" s="36"/>
      <c r="AE320" s="36"/>
      <c r="AF320" s="30" t="s">
        <v>10794</v>
      </c>
      <c r="AG320" s="36"/>
      <c r="AH320" s="30" t="s">
        <v>10796</v>
      </c>
      <c r="AI320" s="55" t="s">
        <v>10836</v>
      </c>
      <c r="AJ320" s="52" t="s">
        <v>10798</v>
      </c>
      <c r="AK320" s="34" t="s">
        <v>10830</v>
      </c>
      <c r="AL320" s="30" t="s">
        <v>10800</v>
      </c>
      <c r="AM320" s="35" t="s">
        <v>12865</v>
      </c>
      <c r="AN320" s="36"/>
      <c r="AO320" s="52" t="s">
        <v>10823</v>
      </c>
      <c r="AP320" s="52" t="s">
        <v>11585</v>
      </c>
      <c r="AQ320" s="30" t="s">
        <v>10812</v>
      </c>
      <c r="AR320" s="37" t="s">
        <v>10830</v>
      </c>
      <c r="AS320" s="36" t="s">
        <v>11585</v>
      </c>
    </row>
    <row r="321" customFormat="false" ht="13.8" hidden="false" customHeight="false" outlineLevel="0" collapsed="false">
      <c r="A321" s="136" t="s">
        <v>12550</v>
      </c>
      <c r="B321" s="36" t="s">
        <v>11257</v>
      </c>
      <c r="C321" s="51" t="n">
        <v>45717</v>
      </c>
      <c r="D321" s="49" t="n">
        <v>45734</v>
      </c>
      <c r="E321" s="29" t="b">
        <f aca="false">TRUE()</f>
        <v>1</v>
      </c>
      <c r="F321" s="29" t="b">
        <f aca="false">FALSE()</f>
        <v>0</v>
      </c>
      <c r="G321" s="29" t="b">
        <f aca="false">FALSE()</f>
        <v>0</v>
      </c>
      <c r="H321" s="29" t="b">
        <f aca="false">FALSE()</f>
        <v>0</v>
      </c>
      <c r="I321" s="29" t="b">
        <f aca="false">FALSE()</f>
        <v>0</v>
      </c>
      <c r="J321" s="29" t="b">
        <f aca="false">FALSE()</f>
        <v>0</v>
      </c>
      <c r="K321" s="29" t="b">
        <f aca="false">FALSE()</f>
        <v>0</v>
      </c>
      <c r="L321" s="29" t="b">
        <f aca="false">FALSE()</f>
        <v>0</v>
      </c>
      <c r="M321" s="29" t="b">
        <f aca="false">FALSE()</f>
        <v>0</v>
      </c>
      <c r="N321" s="36"/>
      <c r="O321" s="36" t="s">
        <v>8902</v>
      </c>
      <c r="P321" s="31" t="n">
        <v>6462881423</v>
      </c>
      <c r="Q321" s="32"/>
      <c r="R321" s="32"/>
      <c r="S321" s="32"/>
      <c r="T321" s="36" t="s">
        <v>12866</v>
      </c>
      <c r="U321" s="36" t="s">
        <v>12867</v>
      </c>
      <c r="V321" s="36" t="s">
        <v>8904</v>
      </c>
      <c r="W321" s="53" t="s">
        <v>12868</v>
      </c>
      <c r="X321" s="30" t="s">
        <v>10823</v>
      </c>
      <c r="Y321" s="36" t="s">
        <v>12093</v>
      </c>
      <c r="Z321" s="36"/>
      <c r="AA321" s="30" t="s">
        <v>10826</v>
      </c>
      <c r="AB321" s="36" t="s">
        <v>10793</v>
      </c>
      <c r="AC321" s="30"/>
      <c r="AD321" s="54"/>
      <c r="AE321" s="36"/>
      <c r="AF321" s="30" t="s">
        <v>10794</v>
      </c>
      <c r="AG321" s="36"/>
      <c r="AH321" s="30" t="s">
        <v>10796</v>
      </c>
      <c r="AI321" s="55" t="s">
        <v>10836</v>
      </c>
      <c r="AJ321" s="52" t="s">
        <v>10798</v>
      </c>
      <c r="AK321" s="34" t="s">
        <v>10830</v>
      </c>
      <c r="AL321" s="30" t="s">
        <v>10800</v>
      </c>
      <c r="AM321" s="47"/>
      <c r="AN321" s="36"/>
      <c r="AO321" s="52" t="s">
        <v>10823</v>
      </c>
      <c r="AP321" s="52" t="s">
        <v>11585</v>
      </c>
      <c r="AQ321" s="30" t="s">
        <v>10812</v>
      </c>
      <c r="AR321" s="37" t="s">
        <v>10830</v>
      </c>
      <c r="AS321" s="36" t="s">
        <v>11585</v>
      </c>
    </row>
    <row r="322" customFormat="false" ht="13.8" hidden="false" customHeight="false" outlineLevel="0" collapsed="false">
      <c r="A322" s="136" t="s">
        <v>12550</v>
      </c>
      <c r="B322" s="36" t="s">
        <v>11881</v>
      </c>
      <c r="C322" s="51" t="n">
        <v>45717</v>
      </c>
      <c r="D322" s="49" t="n">
        <v>45734</v>
      </c>
      <c r="E322" s="29" t="b">
        <f aca="false">TRUE()</f>
        <v>1</v>
      </c>
      <c r="F322" s="29" t="b">
        <f aca="false">FALSE()</f>
        <v>0</v>
      </c>
      <c r="G322" s="29" t="b">
        <f aca="false">FALSE()</f>
        <v>0</v>
      </c>
      <c r="H322" s="29" t="b">
        <f aca="false">FALSE()</f>
        <v>0</v>
      </c>
      <c r="I322" s="29" t="b">
        <f aca="false">FALSE()</f>
        <v>0</v>
      </c>
      <c r="J322" s="29" t="b">
        <f aca="false">FALSE()</f>
        <v>0</v>
      </c>
      <c r="K322" s="29" t="b">
        <f aca="false">FALSE()</f>
        <v>0</v>
      </c>
      <c r="L322" s="29" t="b">
        <f aca="false">FALSE()</f>
        <v>0</v>
      </c>
      <c r="M322" s="29" t="b">
        <f aca="false">FALSE()</f>
        <v>0</v>
      </c>
      <c r="N322" s="36"/>
      <c r="O322" s="36" t="s">
        <v>9332</v>
      </c>
      <c r="P322" s="31" t="n">
        <v>1181774124</v>
      </c>
      <c r="Q322" s="32"/>
      <c r="R322" s="32"/>
      <c r="S322" s="32"/>
      <c r="T322" s="36" t="s">
        <v>12869</v>
      </c>
      <c r="U322" s="36" t="s">
        <v>12870</v>
      </c>
      <c r="V322" s="36" t="s">
        <v>9334</v>
      </c>
      <c r="W322" s="36"/>
      <c r="X322" s="30" t="s">
        <v>10823</v>
      </c>
      <c r="Y322" s="36" t="s">
        <v>12093</v>
      </c>
      <c r="Z322" s="36"/>
      <c r="AA322" s="30" t="s">
        <v>10826</v>
      </c>
      <c r="AB322" s="36" t="s">
        <v>10793</v>
      </c>
      <c r="AC322" s="30"/>
      <c r="AD322" s="36"/>
      <c r="AE322" s="36"/>
      <c r="AF322" s="30"/>
      <c r="AG322" s="36"/>
      <c r="AH322" s="30" t="s">
        <v>10796</v>
      </c>
      <c r="AI322" s="55" t="s">
        <v>10836</v>
      </c>
      <c r="AJ322" s="52" t="s">
        <v>10798</v>
      </c>
      <c r="AK322" s="34" t="s">
        <v>10830</v>
      </c>
      <c r="AL322" s="30" t="s">
        <v>10800</v>
      </c>
      <c r="AM322" s="35" t="s">
        <v>12871</v>
      </c>
      <c r="AN322" s="36"/>
      <c r="AO322" s="52" t="s">
        <v>10823</v>
      </c>
      <c r="AP322" s="52" t="s">
        <v>11585</v>
      </c>
      <c r="AQ322" s="30" t="s">
        <v>10812</v>
      </c>
      <c r="AR322" s="37" t="s">
        <v>10830</v>
      </c>
      <c r="AS322" s="36" t="s">
        <v>12377</v>
      </c>
    </row>
    <row r="323" customFormat="false" ht="13.8" hidden="false" customHeight="false" outlineLevel="0" collapsed="false">
      <c r="A323" s="136" t="s">
        <v>12550</v>
      </c>
      <c r="B323" s="36" t="s">
        <v>11857</v>
      </c>
      <c r="C323" s="51" t="n">
        <v>45717</v>
      </c>
      <c r="D323" s="49" t="n">
        <v>45735</v>
      </c>
      <c r="E323" s="29" t="b">
        <f aca="false">TRUE()</f>
        <v>1</v>
      </c>
      <c r="F323" s="29" t="b">
        <f aca="false">FALSE()</f>
        <v>0</v>
      </c>
      <c r="G323" s="29" t="b">
        <f aca="false">FALSE()</f>
        <v>0</v>
      </c>
      <c r="H323" s="29" t="b">
        <f aca="false">FALSE()</f>
        <v>0</v>
      </c>
      <c r="I323" s="29" t="b">
        <f aca="false">FALSE()</f>
        <v>0</v>
      </c>
      <c r="J323" s="29" t="b">
        <f aca="false">FALSE()</f>
        <v>0</v>
      </c>
      <c r="K323" s="29" t="b">
        <f aca="false">FALSE()</f>
        <v>0</v>
      </c>
      <c r="L323" s="29" t="b">
        <f aca="false">FALSE()</f>
        <v>0</v>
      </c>
      <c r="M323" s="29" t="b">
        <f aca="false">TRUE()</f>
        <v>1</v>
      </c>
      <c r="N323" s="36"/>
      <c r="O323" s="36" t="s">
        <v>12872</v>
      </c>
      <c r="P323" s="31" t="n">
        <v>9512552434</v>
      </c>
      <c r="Q323" s="32"/>
      <c r="R323" s="32"/>
      <c r="S323" s="32"/>
      <c r="T323" s="36" t="n">
        <v>48690133380</v>
      </c>
      <c r="U323" s="36" t="s">
        <v>12873</v>
      </c>
      <c r="V323" s="36" t="s">
        <v>12874</v>
      </c>
      <c r="W323" s="53" t="s">
        <v>12875</v>
      </c>
      <c r="X323" s="30" t="s">
        <v>10823</v>
      </c>
      <c r="Y323" s="36" t="s">
        <v>12093</v>
      </c>
      <c r="Z323" s="36"/>
      <c r="AA323" s="30" t="s">
        <v>10826</v>
      </c>
      <c r="AB323" s="36" t="s">
        <v>10793</v>
      </c>
      <c r="AC323" s="30" t="s">
        <v>10812</v>
      </c>
      <c r="AD323" s="54" t="n">
        <v>0.25</v>
      </c>
      <c r="AE323" s="36"/>
      <c r="AF323" s="30" t="s">
        <v>10794</v>
      </c>
      <c r="AG323" s="36" t="s">
        <v>12876</v>
      </c>
      <c r="AH323" s="30" t="s">
        <v>10796</v>
      </c>
      <c r="AI323" s="55" t="s">
        <v>10836</v>
      </c>
      <c r="AJ323" s="52" t="s">
        <v>10798</v>
      </c>
      <c r="AK323" s="34" t="s">
        <v>10830</v>
      </c>
      <c r="AL323" s="30" t="s">
        <v>10800</v>
      </c>
      <c r="AM323" s="35" t="s">
        <v>11871</v>
      </c>
      <c r="AN323" s="36"/>
      <c r="AO323" s="52" t="s">
        <v>10823</v>
      </c>
      <c r="AP323" s="52" t="s">
        <v>11585</v>
      </c>
      <c r="AQ323" s="30" t="s">
        <v>10812</v>
      </c>
      <c r="AR323" s="37" t="s">
        <v>10830</v>
      </c>
      <c r="AS323" s="36" t="s">
        <v>12377</v>
      </c>
    </row>
    <row r="324" customFormat="false" ht="13.8" hidden="false" customHeight="false" outlineLevel="0" collapsed="false">
      <c r="A324" s="136" t="s">
        <v>12550</v>
      </c>
      <c r="B324" s="36" t="s">
        <v>11576</v>
      </c>
      <c r="C324" s="51" t="n">
        <v>45717</v>
      </c>
      <c r="D324" s="49" t="n">
        <v>45734</v>
      </c>
      <c r="E324" s="29" t="b">
        <f aca="false">TRUE()</f>
        <v>1</v>
      </c>
      <c r="F324" s="29" t="b">
        <f aca="false">FALSE()</f>
        <v>0</v>
      </c>
      <c r="G324" s="29" t="b">
        <f aca="false">FALSE()</f>
        <v>0</v>
      </c>
      <c r="H324" s="29" t="b">
        <f aca="false">FALSE()</f>
        <v>0</v>
      </c>
      <c r="I324" s="29" t="b">
        <f aca="false">FALSE()</f>
        <v>0</v>
      </c>
      <c r="J324" s="29" t="b">
        <f aca="false">FALSE()</f>
        <v>0</v>
      </c>
      <c r="K324" s="29" t="b">
        <f aca="false">FALSE()</f>
        <v>0</v>
      </c>
      <c r="L324" s="29" t="b">
        <f aca="false">FALSE()</f>
        <v>0</v>
      </c>
      <c r="M324" s="29" t="b">
        <f aca="false">FALSE()</f>
        <v>0</v>
      </c>
      <c r="N324" s="36"/>
      <c r="O324" s="36" t="s">
        <v>9422</v>
      </c>
      <c r="P324" s="31" t="n">
        <v>5222678478</v>
      </c>
      <c r="Q324" s="32"/>
      <c r="R324" s="32"/>
      <c r="S324" s="32"/>
      <c r="T324" s="36" t="n">
        <v>518660452</v>
      </c>
      <c r="U324" s="36" t="s">
        <v>12877</v>
      </c>
      <c r="V324" s="36" t="s">
        <v>9423</v>
      </c>
      <c r="W324" s="36"/>
      <c r="X324" s="30" t="s">
        <v>10823</v>
      </c>
      <c r="Y324" s="36"/>
      <c r="Z324" s="36"/>
      <c r="AA324" s="30"/>
      <c r="AB324" s="36" t="s">
        <v>10793</v>
      </c>
      <c r="AC324" s="30"/>
      <c r="AD324" s="36"/>
      <c r="AE324" s="36"/>
      <c r="AF324" s="30" t="s">
        <v>10794</v>
      </c>
      <c r="AG324" s="36"/>
      <c r="AH324" s="30" t="s">
        <v>10796</v>
      </c>
      <c r="AI324" s="55" t="s">
        <v>10836</v>
      </c>
      <c r="AJ324" s="52" t="s">
        <v>10798</v>
      </c>
      <c r="AK324" s="34" t="s">
        <v>10830</v>
      </c>
      <c r="AL324" s="30" t="s">
        <v>10800</v>
      </c>
      <c r="AM324" s="47"/>
      <c r="AN324" s="36"/>
      <c r="AO324" s="52" t="s">
        <v>10823</v>
      </c>
      <c r="AP324" s="52" t="s">
        <v>11585</v>
      </c>
      <c r="AQ324" s="30" t="s">
        <v>10812</v>
      </c>
      <c r="AR324" s="37" t="s">
        <v>10830</v>
      </c>
      <c r="AS324" s="36" t="s">
        <v>11585</v>
      </c>
    </row>
    <row r="325" customFormat="false" ht="13.8" hidden="false" customHeight="false" outlineLevel="0" collapsed="false">
      <c r="A325" s="136" t="s">
        <v>12550</v>
      </c>
      <c r="B325" s="36" t="s">
        <v>11257</v>
      </c>
      <c r="C325" s="51" t="n">
        <v>45717</v>
      </c>
      <c r="D325" s="49" t="n">
        <v>45736</v>
      </c>
      <c r="E325" s="29" t="b">
        <f aca="false">TRUE()</f>
        <v>1</v>
      </c>
      <c r="F325" s="29" t="b">
        <f aca="false">FALSE()</f>
        <v>0</v>
      </c>
      <c r="G325" s="29" t="b">
        <f aca="false">FALSE()</f>
        <v>0</v>
      </c>
      <c r="H325" s="29" t="b">
        <f aca="false">FALSE()</f>
        <v>0</v>
      </c>
      <c r="I325" s="29" t="b">
        <f aca="false">FALSE()</f>
        <v>0</v>
      </c>
      <c r="J325" s="29" t="b">
        <f aca="false">FALSE()</f>
        <v>0</v>
      </c>
      <c r="K325" s="29" t="b">
        <f aca="false">FALSE()</f>
        <v>0</v>
      </c>
      <c r="L325" s="29" t="b">
        <f aca="false">FALSE()</f>
        <v>0</v>
      </c>
      <c r="M325" s="29" t="b">
        <f aca="false">FALSE()</f>
        <v>0</v>
      </c>
      <c r="N325" s="36"/>
      <c r="O325" s="137" t="s">
        <v>12878</v>
      </c>
      <c r="P325" s="31" t="n">
        <v>9482617576</v>
      </c>
      <c r="Q325" s="32"/>
      <c r="R325" s="32"/>
      <c r="S325" s="32"/>
      <c r="T325" s="36" t="n">
        <v>48885506646</v>
      </c>
      <c r="U325" s="36" t="s">
        <v>12879</v>
      </c>
      <c r="V325" s="36" t="s">
        <v>12880</v>
      </c>
      <c r="W325" s="36"/>
      <c r="X325" s="30" t="s">
        <v>10823</v>
      </c>
      <c r="Y325" s="36" t="s">
        <v>12093</v>
      </c>
      <c r="Z325" s="36"/>
      <c r="AA325" s="30" t="s">
        <v>10826</v>
      </c>
      <c r="AB325" s="36" t="s">
        <v>10793</v>
      </c>
      <c r="AC325" s="30"/>
      <c r="AD325" s="36"/>
      <c r="AE325" s="36"/>
      <c r="AF325" s="30" t="s">
        <v>10794</v>
      </c>
      <c r="AG325" s="36"/>
      <c r="AH325" s="30" t="s">
        <v>10796</v>
      </c>
      <c r="AI325" s="55" t="s">
        <v>10836</v>
      </c>
      <c r="AJ325" s="52" t="s">
        <v>10798</v>
      </c>
      <c r="AK325" s="34" t="s">
        <v>10830</v>
      </c>
      <c r="AL325" s="30" t="s">
        <v>10800</v>
      </c>
      <c r="AM325" s="35" t="s">
        <v>11482</v>
      </c>
      <c r="AN325" s="36"/>
      <c r="AO325" s="52" t="s">
        <v>10823</v>
      </c>
      <c r="AP325" s="52" t="s">
        <v>11585</v>
      </c>
      <c r="AQ325" s="30" t="s">
        <v>10812</v>
      </c>
      <c r="AR325" s="37" t="s">
        <v>10830</v>
      </c>
      <c r="AS325" s="36" t="s">
        <v>11585</v>
      </c>
    </row>
    <row r="326" customFormat="false" ht="13.8" hidden="false" customHeight="false" outlineLevel="0" collapsed="false">
      <c r="A326" s="136" t="s">
        <v>12550</v>
      </c>
      <c r="B326" s="36" t="s">
        <v>11257</v>
      </c>
      <c r="C326" s="51" t="n">
        <v>45717</v>
      </c>
      <c r="D326" s="49" t="n">
        <v>45736</v>
      </c>
      <c r="E326" s="29" t="b">
        <f aca="false">TRUE()</f>
        <v>1</v>
      </c>
      <c r="F326" s="29" t="b">
        <f aca="false">FALSE()</f>
        <v>0</v>
      </c>
      <c r="G326" s="29" t="b">
        <f aca="false">FALSE()</f>
        <v>0</v>
      </c>
      <c r="H326" s="29" t="b">
        <f aca="false">FALSE()</f>
        <v>0</v>
      </c>
      <c r="I326" s="29" t="b">
        <f aca="false">FALSE()</f>
        <v>0</v>
      </c>
      <c r="J326" s="29" t="b">
        <f aca="false">FALSE()</f>
        <v>0</v>
      </c>
      <c r="K326" s="29" t="b">
        <f aca="false">FALSE()</f>
        <v>0</v>
      </c>
      <c r="L326" s="29" t="b">
        <f aca="false">FALSE()</f>
        <v>0</v>
      </c>
      <c r="M326" s="29" t="b">
        <f aca="false">FALSE()</f>
        <v>0</v>
      </c>
      <c r="N326" s="36"/>
      <c r="O326" s="36" t="s">
        <v>9287</v>
      </c>
      <c r="P326" s="31" t="n">
        <v>7342907310</v>
      </c>
      <c r="Q326" s="32"/>
      <c r="R326" s="32"/>
      <c r="S326" s="32"/>
      <c r="T326" s="36" t="n">
        <v>48502062726</v>
      </c>
      <c r="U326" s="36" t="s">
        <v>12881</v>
      </c>
      <c r="V326" s="36" t="s">
        <v>9289</v>
      </c>
      <c r="W326" s="53" t="s">
        <v>12882</v>
      </c>
      <c r="X326" s="30" t="s">
        <v>10823</v>
      </c>
      <c r="Y326" s="36" t="s">
        <v>12093</v>
      </c>
      <c r="Z326" s="36"/>
      <c r="AA326" s="30" t="s">
        <v>10826</v>
      </c>
      <c r="AB326" s="36" t="s">
        <v>10793</v>
      </c>
      <c r="AC326" s="30"/>
      <c r="AD326" s="36"/>
      <c r="AE326" s="36"/>
      <c r="AF326" s="30" t="s">
        <v>10794</v>
      </c>
      <c r="AG326" s="36"/>
      <c r="AH326" s="30" t="s">
        <v>10796</v>
      </c>
      <c r="AI326" s="55" t="s">
        <v>10836</v>
      </c>
      <c r="AJ326" s="52" t="s">
        <v>10798</v>
      </c>
      <c r="AK326" s="34" t="s">
        <v>12883</v>
      </c>
      <c r="AL326" s="30" t="s">
        <v>10800</v>
      </c>
      <c r="AM326" s="35" t="s">
        <v>12884</v>
      </c>
      <c r="AN326" s="36"/>
      <c r="AO326" s="52" t="s">
        <v>10823</v>
      </c>
      <c r="AP326" s="52" t="s">
        <v>11585</v>
      </c>
      <c r="AQ326" s="30" t="s">
        <v>10812</v>
      </c>
      <c r="AR326" s="37" t="s">
        <v>10830</v>
      </c>
      <c r="AS326" s="36" t="s">
        <v>11585</v>
      </c>
    </row>
    <row r="327" customFormat="false" ht="13.8" hidden="false" customHeight="false" outlineLevel="0" collapsed="false">
      <c r="A327" s="136" t="s">
        <v>12550</v>
      </c>
      <c r="B327" s="36" t="s">
        <v>11257</v>
      </c>
      <c r="C327" s="51" t="n">
        <v>45717</v>
      </c>
      <c r="D327" s="49" t="n">
        <v>45737</v>
      </c>
      <c r="E327" s="29" t="b">
        <f aca="false">TRUE()</f>
        <v>1</v>
      </c>
      <c r="F327" s="29" t="b">
        <f aca="false">FALSE()</f>
        <v>0</v>
      </c>
      <c r="G327" s="29" t="b">
        <f aca="false">FALSE()</f>
        <v>0</v>
      </c>
      <c r="H327" s="29" t="b">
        <f aca="false">FALSE()</f>
        <v>0</v>
      </c>
      <c r="I327" s="29" t="b">
        <f aca="false">FALSE()</f>
        <v>0</v>
      </c>
      <c r="J327" s="29" t="b">
        <f aca="false">FALSE()</f>
        <v>0</v>
      </c>
      <c r="K327" s="29" t="b">
        <f aca="false">FALSE()</f>
        <v>0</v>
      </c>
      <c r="L327" s="29" t="b">
        <f aca="false">FALSE()</f>
        <v>0</v>
      </c>
      <c r="M327" s="29" t="b">
        <f aca="false">FALSE()</f>
        <v>0</v>
      </c>
      <c r="N327" s="36"/>
      <c r="O327" s="36" t="s">
        <v>8837</v>
      </c>
      <c r="P327" s="31" t="n">
        <v>5991161013</v>
      </c>
      <c r="Q327" s="32"/>
      <c r="R327" s="32"/>
      <c r="S327" s="32"/>
      <c r="T327" s="137" t="n">
        <v>48511071121</v>
      </c>
      <c r="U327" s="137" t="s">
        <v>12885</v>
      </c>
      <c r="V327" s="36" t="s">
        <v>8839</v>
      </c>
      <c r="W327" s="53" t="s">
        <v>12886</v>
      </c>
      <c r="X327" s="30" t="s">
        <v>10823</v>
      </c>
      <c r="Y327" s="36" t="s">
        <v>12093</v>
      </c>
      <c r="Z327" s="36"/>
      <c r="AA327" s="30" t="s">
        <v>10826</v>
      </c>
      <c r="AB327" s="36" t="s">
        <v>10793</v>
      </c>
      <c r="AC327" s="30"/>
      <c r="AD327" s="36"/>
      <c r="AE327" s="36"/>
      <c r="AF327" s="30" t="s">
        <v>10794</v>
      </c>
      <c r="AG327" s="36"/>
      <c r="AH327" s="30" t="s">
        <v>10796</v>
      </c>
      <c r="AI327" s="55" t="s">
        <v>10836</v>
      </c>
      <c r="AJ327" s="52" t="s">
        <v>10798</v>
      </c>
      <c r="AK327" s="34" t="s">
        <v>12883</v>
      </c>
      <c r="AL327" s="30" t="s">
        <v>10800</v>
      </c>
      <c r="AM327" s="35" t="s">
        <v>12887</v>
      </c>
      <c r="AN327" s="36"/>
      <c r="AO327" s="52" t="s">
        <v>10823</v>
      </c>
      <c r="AP327" s="52" t="s">
        <v>11585</v>
      </c>
      <c r="AQ327" s="30" t="s">
        <v>10812</v>
      </c>
      <c r="AR327" s="37" t="s">
        <v>10830</v>
      </c>
      <c r="AS327" s="36" t="s">
        <v>11585</v>
      </c>
    </row>
    <row r="328" customFormat="false" ht="44.9" hidden="false" customHeight="false" outlineLevel="0" collapsed="false">
      <c r="A328" s="136" t="s">
        <v>12550</v>
      </c>
      <c r="B328" s="36" t="s">
        <v>11881</v>
      </c>
      <c r="C328" s="51" t="n">
        <v>45717</v>
      </c>
      <c r="D328" s="49" t="n">
        <v>45736</v>
      </c>
      <c r="E328" s="29" t="b">
        <f aca="false">TRUE()</f>
        <v>1</v>
      </c>
      <c r="F328" s="29" t="b">
        <f aca="false">FALSE()</f>
        <v>0</v>
      </c>
      <c r="G328" s="29" t="b">
        <f aca="false">FALSE()</f>
        <v>0</v>
      </c>
      <c r="H328" s="29" t="b">
        <f aca="false">FALSE()</f>
        <v>0</v>
      </c>
      <c r="I328" s="29" t="b">
        <f aca="false">FALSE()</f>
        <v>0</v>
      </c>
      <c r="J328" s="29" t="b">
        <f aca="false">FALSE()</f>
        <v>0</v>
      </c>
      <c r="K328" s="29" t="b">
        <f aca="false">FALSE()</f>
        <v>0</v>
      </c>
      <c r="L328" s="29" t="b">
        <f aca="false">FALSE()</f>
        <v>0</v>
      </c>
      <c r="M328" s="29" t="b">
        <f aca="false">TRUE()</f>
        <v>1</v>
      </c>
      <c r="N328" s="36"/>
      <c r="O328" s="36" t="s">
        <v>8917</v>
      </c>
      <c r="P328" s="31" t="n">
        <v>9531113813</v>
      </c>
      <c r="Q328" s="32"/>
      <c r="R328" s="32"/>
      <c r="S328" s="32"/>
      <c r="T328" s="58" t="s">
        <v>12888</v>
      </c>
      <c r="U328" s="36" t="s">
        <v>12889</v>
      </c>
      <c r="V328" s="36" t="s">
        <v>12890</v>
      </c>
      <c r="W328" s="53" t="s">
        <v>12891</v>
      </c>
      <c r="X328" s="30" t="s">
        <v>10823</v>
      </c>
      <c r="Y328" s="36" t="s">
        <v>12093</v>
      </c>
      <c r="Z328" s="36"/>
      <c r="AA328" s="30" t="s">
        <v>10826</v>
      </c>
      <c r="AB328" s="36" t="s">
        <v>10793</v>
      </c>
      <c r="AC328" s="30"/>
      <c r="AD328" s="36"/>
      <c r="AE328" s="36"/>
      <c r="AF328" s="30"/>
      <c r="AG328" s="36"/>
      <c r="AH328" s="30" t="s">
        <v>10796</v>
      </c>
      <c r="AI328" s="55" t="s">
        <v>10836</v>
      </c>
      <c r="AJ328" s="52" t="s">
        <v>10798</v>
      </c>
      <c r="AK328" s="34" t="s">
        <v>12883</v>
      </c>
      <c r="AL328" s="30" t="s">
        <v>10800</v>
      </c>
      <c r="AM328" s="35" t="s">
        <v>12892</v>
      </c>
      <c r="AN328" s="36" t="s">
        <v>12893</v>
      </c>
      <c r="AO328" s="52" t="s">
        <v>10823</v>
      </c>
      <c r="AP328" s="52" t="s">
        <v>11585</v>
      </c>
      <c r="AQ328" s="30" t="s">
        <v>10812</v>
      </c>
      <c r="AR328" s="37" t="s">
        <v>10830</v>
      </c>
      <c r="AS328" s="36" t="s">
        <v>11585</v>
      </c>
    </row>
    <row r="329" customFormat="false" ht="13.8" hidden="false" customHeight="false" outlineLevel="0" collapsed="false">
      <c r="A329" s="136" t="s">
        <v>12550</v>
      </c>
      <c r="B329" s="36" t="s">
        <v>11881</v>
      </c>
      <c r="C329" s="51" t="n">
        <v>45717</v>
      </c>
      <c r="D329" s="49" t="n">
        <v>45737</v>
      </c>
      <c r="E329" s="29" t="b">
        <f aca="false">TRUE()</f>
        <v>1</v>
      </c>
      <c r="F329" s="29" t="b">
        <f aca="false">FALSE()</f>
        <v>0</v>
      </c>
      <c r="G329" s="29" t="b">
        <f aca="false">FALSE()</f>
        <v>0</v>
      </c>
      <c r="H329" s="29" t="b">
        <f aca="false">FALSE()</f>
        <v>0</v>
      </c>
      <c r="I329" s="29" t="b">
        <f aca="false">FALSE()</f>
        <v>0</v>
      </c>
      <c r="J329" s="29" t="b">
        <f aca="false">FALSE()</f>
        <v>0</v>
      </c>
      <c r="K329" s="29" t="b">
        <f aca="false">FALSE()</f>
        <v>0</v>
      </c>
      <c r="L329" s="29" t="b">
        <f aca="false">FALSE()</f>
        <v>0</v>
      </c>
      <c r="M329" s="29" t="b">
        <f aca="false">TRUE()</f>
        <v>1</v>
      </c>
      <c r="N329" s="36"/>
      <c r="O329" s="36" t="s">
        <v>8845</v>
      </c>
      <c r="P329" s="31" t="n">
        <v>8481431449</v>
      </c>
      <c r="Q329" s="32"/>
      <c r="R329" s="32"/>
      <c r="S329" s="32"/>
      <c r="T329" s="36" t="s">
        <v>12894</v>
      </c>
      <c r="U329" s="36" t="s">
        <v>12895</v>
      </c>
      <c r="V329" s="36" t="s">
        <v>12896</v>
      </c>
      <c r="W329" s="53" t="s">
        <v>8851</v>
      </c>
      <c r="X329" s="30" t="s">
        <v>10823</v>
      </c>
      <c r="Y329" s="36" t="s">
        <v>12093</v>
      </c>
      <c r="Z329" s="36"/>
      <c r="AA329" s="30" t="s">
        <v>10826</v>
      </c>
      <c r="AB329" s="36" t="s">
        <v>10793</v>
      </c>
      <c r="AC329" s="30"/>
      <c r="AD329" s="36"/>
      <c r="AE329" s="36"/>
      <c r="AF329" s="30"/>
      <c r="AG329" s="36"/>
      <c r="AH329" s="30" t="s">
        <v>10796</v>
      </c>
      <c r="AI329" s="55" t="s">
        <v>10836</v>
      </c>
      <c r="AJ329" s="52" t="s">
        <v>10798</v>
      </c>
      <c r="AK329" s="34" t="s">
        <v>12883</v>
      </c>
      <c r="AL329" s="30" t="s">
        <v>10800</v>
      </c>
      <c r="AM329" s="35" t="s">
        <v>12897</v>
      </c>
      <c r="AN329" s="36"/>
      <c r="AO329" s="52" t="s">
        <v>10823</v>
      </c>
      <c r="AP329" s="52" t="s">
        <v>11585</v>
      </c>
      <c r="AQ329" s="30" t="s">
        <v>10812</v>
      </c>
      <c r="AR329" s="37" t="s">
        <v>10830</v>
      </c>
      <c r="AS329" s="36"/>
    </row>
    <row r="330" customFormat="false" ht="13.8" hidden="false" customHeight="false" outlineLevel="0" collapsed="false">
      <c r="A330" s="136" t="s">
        <v>12550</v>
      </c>
      <c r="B330" s="36" t="s">
        <v>11881</v>
      </c>
      <c r="C330" s="51" t="n">
        <v>45717</v>
      </c>
      <c r="D330" s="49" t="n">
        <v>45737</v>
      </c>
      <c r="E330" s="29" t="b">
        <f aca="false">TRUE()</f>
        <v>1</v>
      </c>
      <c r="F330" s="29" t="b">
        <f aca="false">FALSE()</f>
        <v>0</v>
      </c>
      <c r="G330" s="29" t="b">
        <f aca="false">FALSE()</f>
        <v>0</v>
      </c>
      <c r="H330" s="29" t="b">
        <f aca="false">FALSE()</f>
        <v>0</v>
      </c>
      <c r="I330" s="29" t="b">
        <f aca="false">FALSE()</f>
        <v>0</v>
      </c>
      <c r="J330" s="29" t="b">
        <f aca="false">FALSE()</f>
        <v>0</v>
      </c>
      <c r="K330" s="29" t="b">
        <f aca="false">FALSE()</f>
        <v>0</v>
      </c>
      <c r="L330" s="29" t="b">
        <f aca="false">FALSE()</f>
        <v>0</v>
      </c>
      <c r="M330" s="29" t="b">
        <f aca="false">TRUE()</f>
        <v>1</v>
      </c>
      <c r="N330" s="36" t="s">
        <v>10410</v>
      </c>
      <c r="O330" s="36" t="s">
        <v>10410</v>
      </c>
      <c r="P330" s="31" t="n">
        <v>7871459633</v>
      </c>
      <c r="Q330" s="32"/>
      <c r="R330" s="32"/>
      <c r="S330" s="32"/>
      <c r="T330" s="36" t="s">
        <v>12898</v>
      </c>
      <c r="U330" s="36" t="s">
        <v>12899</v>
      </c>
      <c r="V330" s="36" t="s">
        <v>10412</v>
      </c>
      <c r="W330" s="53" t="s">
        <v>12900</v>
      </c>
      <c r="X330" s="30" t="s">
        <v>10823</v>
      </c>
      <c r="Y330" s="36" t="s">
        <v>12093</v>
      </c>
      <c r="Z330" s="36"/>
      <c r="AA330" s="30" t="s">
        <v>10826</v>
      </c>
      <c r="AB330" s="36" t="s">
        <v>10793</v>
      </c>
      <c r="AC330" s="30"/>
      <c r="AD330" s="36"/>
      <c r="AE330" s="36"/>
      <c r="AF330" s="30" t="s">
        <v>10794</v>
      </c>
      <c r="AG330" s="36" t="s">
        <v>3831</v>
      </c>
      <c r="AH330" s="30" t="s">
        <v>10796</v>
      </c>
      <c r="AI330" s="55" t="s">
        <v>10836</v>
      </c>
      <c r="AJ330" s="52" t="s">
        <v>10798</v>
      </c>
      <c r="AK330" s="34" t="s">
        <v>10830</v>
      </c>
      <c r="AL330" s="30" t="s">
        <v>10800</v>
      </c>
      <c r="AM330" s="35" t="s">
        <v>12901</v>
      </c>
      <c r="AN330" s="36"/>
      <c r="AO330" s="52" t="s">
        <v>10823</v>
      </c>
      <c r="AP330" s="52" t="s">
        <v>11585</v>
      </c>
      <c r="AQ330" s="30" t="s">
        <v>10812</v>
      </c>
      <c r="AR330" s="37" t="s">
        <v>10830</v>
      </c>
      <c r="AS330" s="36" t="s">
        <v>12778</v>
      </c>
    </row>
    <row r="331" customFormat="false" ht="13.8" hidden="false" customHeight="false" outlineLevel="0" collapsed="false">
      <c r="A331" s="136" t="s">
        <v>12550</v>
      </c>
      <c r="B331" s="36" t="s">
        <v>11576</v>
      </c>
      <c r="C331" s="51" t="n">
        <v>45690</v>
      </c>
      <c r="D331" s="49" t="n">
        <v>45708</v>
      </c>
      <c r="E331" s="29" t="b">
        <f aca="false">TRUE()</f>
        <v>1</v>
      </c>
      <c r="F331" s="29" t="b">
        <f aca="false">FALSE()</f>
        <v>0</v>
      </c>
      <c r="G331" s="29" t="b">
        <f aca="false">FALSE()</f>
        <v>0</v>
      </c>
      <c r="H331" s="29" t="b">
        <f aca="false">FALSE()</f>
        <v>0</v>
      </c>
      <c r="I331" s="29" t="b">
        <f aca="false">FALSE()</f>
        <v>0</v>
      </c>
      <c r="J331" s="29" t="b">
        <f aca="false">FALSE()</f>
        <v>0</v>
      </c>
      <c r="K331" s="29" t="b">
        <f aca="false">FALSE()</f>
        <v>0</v>
      </c>
      <c r="L331" s="29" t="b">
        <f aca="false">FALSE()</f>
        <v>0</v>
      </c>
      <c r="M331" s="29" t="b">
        <f aca="false">FALSE()</f>
        <v>0</v>
      </c>
      <c r="N331" s="36"/>
      <c r="O331" s="36" t="s">
        <v>10482</v>
      </c>
      <c r="P331" s="31" t="n">
        <v>1182235547</v>
      </c>
      <c r="Q331" s="32"/>
      <c r="R331" s="32"/>
      <c r="S331" s="32"/>
      <c r="T331" s="36" t="n">
        <v>730307553</v>
      </c>
      <c r="U331" s="36"/>
      <c r="V331" s="36" t="s">
        <v>10484</v>
      </c>
      <c r="W331" s="53" t="s">
        <v>12902</v>
      </c>
      <c r="X331" s="30" t="s">
        <v>10823</v>
      </c>
      <c r="Y331" s="36" t="s">
        <v>12093</v>
      </c>
      <c r="Z331" s="36"/>
      <c r="AA331" s="30" t="s">
        <v>10826</v>
      </c>
      <c r="AB331" s="36" t="s">
        <v>10793</v>
      </c>
      <c r="AC331" s="30" t="s">
        <v>10812</v>
      </c>
      <c r="AD331" s="36" t="s">
        <v>12903</v>
      </c>
      <c r="AE331" s="36"/>
      <c r="AF331" s="30" t="s">
        <v>10794</v>
      </c>
      <c r="AG331" s="36"/>
      <c r="AH331" s="30" t="s">
        <v>10796</v>
      </c>
      <c r="AI331" s="55" t="s">
        <v>10836</v>
      </c>
      <c r="AJ331" s="52" t="s">
        <v>10798</v>
      </c>
      <c r="AK331" s="34" t="s">
        <v>10830</v>
      </c>
      <c r="AL331" s="30" t="s">
        <v>10800</v>
      </c>
      <c r="AM331" s="35" t="s">
        <v>12641</v>
      </c>
      <c r="AN331" s="36" t="s">
        <v>12904</v>
      </c>
      <c r="AO331" s="52" t="s">
        <v>10823</v>
      </c>
      <c r="AP331" s="52" t="s">
        <v>11585</v>
      </c>
      <c r="AQ331" s="30" t="s">
        <v>10812</v>
      </c>
      <c r="AR331" s="37" t="s">
        <v>10830</v>
      </c>
      <c r="AS331" s="36" t="s">
        <v>11585</v>
      </c>
    </row>
    <row r="332" customFormat="false" ht="13.8" hidden="false" customHeight="false" outlineLevel="0" collapsed="false">
      <c r="A332" s="136" t="s">
        <v>12550</v>
      </c>
      <c r="B332" s="36" t="s">
        <v>11257</v>
      </c>
      <c r="C332" s="51" t="n">
        <v>45717</v>
      </c>
      <c r="D332" s="49" t="n">
        <v>45738</v>
      </c>
      <c r="E332" s="29" t="b">
        <f aca="false">TRUE()</f>
        <v>1</v>
      </c>
      <c r="F332" s="29" t="b">
        <f aca="false">FALSE()</f>
        <v>0</v>
      </c>
      <c r="G332" s="29" t="b">
        <f aca="false">FALSE()</f>
        <v>0</v>
      </c>
      <c r="H332" s="29" t="b">
        <f aca="false">FALSE()</f>
        <v>0</v>
      </c>
      <c r="I332" s="29" t="b">
        <f aca="false">FALSE()</f>
        <v>0</v>
      </c>
      <c r="J332" s="29" t="b">
        <f aca="false">FALSE()</f>
        <v>0</v>
      </c>
      <c r="K332" s="29" t="b">
        <f aca="false">FALSE()</f>
        <v>0</v>
      </c>
      <c r="L332" s="29" t="b">
        <f aca="false">FALSE()</f>
        <v>0</v>
      </c>
      <c r="M332" s="29" t="b">
        <f aca="false">FALSE()</f>
        <v>0</v>
      </c>
      <c r="N332" s="36"/>
      <c r="O332" s="36" t="s">
        <v>8862</v>
      </c>
      <c r="P332" s="31" t="n">
        <v>7262558356</v>
      </c>
      <c r="Q332" s="32"/>
      <c r="R332" s="32"/>
      <c r="S332" s="32"/>
      <c r="T332" s="36" t="n">
        <v>48796670628</v>
      </c>
      <c r="U332" s="36" t="s">
        <v>12905</v>
      </c>
      <c r="V332" s="36" t="s">
        <v>8864</v>
      </c>
      <c r="W332" s="53" t="s">
        <v>12906</v>
      </c>
      <c r="X332" s="30" t="s">
        <v>10823</v>
      </c>
      <c r="Y332" s="36" t="s">
        <v>12093</v>
      </c>
      <c r="Z332" s="36"/>
      <c r="AA332" s="30" t="s">
        <v>10826</v>
      </c>
      <c r="AB332" s="36" t="s">
        <v>10793</v>
      </c>
      <c r="AC332" s="30" t="s">
        <v>10812</v>
      </c>
      <c r="AD332" s="36" t="s">
        <v>12907</v>
      </c>
      <c r="AE332" s="36"/>
      <c r="AF332" s="30"/>
      <c r="AG332" s="36"/>
      <c r="AH332" s="30" t="s">
        <v>10796</v>
      </c>
      <c r="AI332" s="55" t="s">
        <v>10836</v>
      </c>
      <c r="AJ332" s="52" t="s">
        <v>10798</v>
      </c>
      <c r="AK332" s="34" t="s">
        <v>10830</v>
      </c>
      <c r="AL332" s="30" t="s">
        <v>10800</v>
      </c>
      <c r="AM332" s="47"/>
      <c r="AN332" s="36"/>
      <c r="AO332" s="52" t="s">
        <v>10823</v>
      </c>
      <c r="AP332" s="52"/>
      <c r="AQ332" s="30" t="s">
        <v>10812</v>
      </c>
      <c r="AR332" s="37" t="s">
        <v>10830</v>
      </c>
      <c r="AS332" s="36" t="s">
        <v>11585</v>
      </c>
    </row>
    <row r="333" customFormat="false" ht="13.8" hidden="false" customHeight="false" outlineLevel="0" collapsed="false">
      <c r="A333" s="136" t="s">
        <v>12550</v>
      </c>
      <c r="B333" s="36" t="s">
        <v>11576</v>
      </c>
      <c r="C333" s="51" t="n">
        <v>45717</v>
      </c>
      <c r="D333" s="49" t="n">
        <v>45738</v>
      </c>
      <c r="E333" s="29" t="b">
        <f aca="false">TRUE()</f>
        <v>1</v>
      </c>
      <c r="F333" s="29" t="b">
        <f aca="false">FALSE()</f>
        <v>0</v>
      </c>
      <c r="G333" s="29" t="b">
        <f aca="false">FALSE()</f>
        <v>0</v>
      </c>
      <c r="H333" s="29" t="b">
        <f aca="false">FALSE()</f>
        <v>0</v>
      </c>
      <c r="I333" s="29" t="b">
        <f aca="false">FALSE()</f>
        <v>0</v>
      </c>
      <c r="J333" s="29" t="b">
        <f aca="false">FALSE()</f>
        <v>0</v>
      </c>
      <c r="K333" s="29" t="b">
        <f aca="false">FALSE()</f>
        <v>0</v>
      </c>
      <c r="L333" s="29" t="b">
        <f aca="false">FALSE()</f>
        <v>0</v>
      </c>
      <c r="M333" s="29" t="b">
        <f aca="false">FALSE()</f>
        <v>0</v>
      </c>
      <c r="N333" s="36"/>
      <c r="O333" s="36" t="s">
        <v>8872</v>
      </c>
      <c r="P333" s="31" t="n">
        <v>5471972886</v>
      </c>
      <c r="Q333" s="32"/>
      <c r="R333" s="32"/>
      <c r="S333" s="32"/>
      <c r="T333" s="36" t="n">
        <v>793719088</v>
      </c>
      <c r="U333" s="36"/>
      <c r="V333" s="36" t="s">
        <v>12908</v>
      </c>
      <c r="W333" s="36"/>
      <c r="X333" s="30" t="s">
        <v>10823</v>
      </c>
      <c r="Y333" s="36" t="s">
        <v>12093</v>
      </c>
      <c r="Z333" s="36"/>
      <c r="AA333" s="30" t="s">
        <v>10826</v>
      </c>
      <c r="AB333" s="36" t="s">
        <v>10793</v>
      </c>
      <c r="AC333" s="30"/>
      <c r="AD333" s="36"/>
      <c r="AE333" s="36"/>
      <c r="AF333" s="30" t="s">
        <v>10794</v>
      </c>
      <c r="AG333" s="36"/>
      <c r="AH333" s="30" t="s">
        <v>10796</v>
      </c>
      <c r="AI333" s="55" t="s">
        <v>10836</v>
      </c>
      <c r="AJ333" s="52" t="s">
        <v>10798</v>
      </c>
      <c r="AK333" s="34" t="s">
        <v>12883</v>
      </c>
      <c r="AL333" s="30" t="s">
        <v>10800</v>
      </c>
      <c r="AM333" s="47"/>
      <c r="AN333" s="36"/>
      <c r="AO333" s="52" t="s">
        <v>10823</v>
      </c>
      <c r="AP333" s="52" t="s">
        <v>11585</v>
      </c>
      <c r="AQ333" s="30" t="s">
        <v>10812</v>
      </c>
      <c r="AR333" s="37" t="s">
        <v>10830</v>
      </c>
      <c r="AS333" s="36"/>
    </row>
    <row r="334" customFormat="false" ht="13.8" hidden="false" customHeight="false" outlineLevel="0" collapsed="false">
      <c r="A334" s="136" t="s">
        <v>12550</v>
      </c>
      <c r="B334" s="36" t="s">
        <v>11257</v>
      </c>
      <c r="C334" s="51" t="n">
        <v>45717</v>
      </c>
      <c r="D334" s="49" t="n">
        <v>45740</v>
      </c>
      <c r="E334" s="29" t="b">
        <f aca="false">TRUE()</f>
        <v>1</v>
      </c>
      <c r="F334" s="29" t="b">
        <f aca="false">FALSE()</f>
        <v>0</v>
      </c>
      <c r="G334" s="29" t="b">
        <f aca="false">FALSE()</f>
        <v>0</v>
      </c>
      <c r="H334" s="29" t="b">
        <f aca="false">FALSE()</f>
        <v>0</v>
      </c>
      <c r="I334" s="29" t="b">
        <f aca="false">FALSE()</f>
        <v>0</v>
      </c>
      <c r="J334" s="29" t="b">
        <f aca="false">FALSE()</f>
        <v>0</v>
      </c>
      <c r="K334" s="29" t="b">
        <f aca="false">FALSE()</f>
        <v>0</v>
      </c>
      <c r="L334" s="29" t="b">
        <f aca="false">FALSE()</f>
        <v>0</v>
      </c>
      <c r="M334" s="29" t="b">
        <f aca="false">FALSE()</f>
        <v>0</v>
      </c>
      <c r="N334" s="36"/>
      <c r="O334" s="36" t="s">
        <v>8674</v>
      </c>
      <c r="P334" s="31" t="n">
        <v>9662104134</v>
      </c>
      <c r="Q334" s="32"/>
      <c r="R334" s="32"/>
      <c r="S334" s="32"/>
      <c r="T334" s="36" t="n">
        <v>48732850600</v>
      </c>
      <c r="U334" s="36" t="s">
        <v>12909</v>
      </c>
      <c r="V334" s="36" t="s">
        <v>12910</v>
      </c>
      <c r="W334" s="53" t="s">
        <v>12911</v>
      </c>
      <c r="X334" s="30" t="s">
        <v>10823</v>
      </c>
      <c r="Y334" s="36" t="s">
        <v>12093</v>
      </c>
      <c r="Z334" s="36"/>
      <c r="AA334" s="30"/>
      <c r="AB334" s="36"/>
      <c r="AC334" s="30"/>
      <c r="AD334" s="36"/>
      <c r="AE334" s="36"/>
      <c r="AF334" s="30"/>
      <c r="AG334" s="36"/>
      <c r="AH334" s="30" t="s">
        <v>10796</v>
      </c>
      <c r="AI334" s="55" t="s">
        <v>10836</v>
      </c>
      <c r="AJ334" s="52" t="s">
        <v>10798</v>
      </c>
      <c r="AK334" s="34" t="s">
        <v>12883</v>
      </c>
      <c r="AL334" s="30" t="s">
        <v>10800</v>
      </c>
      <c r="AM334" s="35" t="s">
        <v>12912</v>
      </c>
      <c r="AN334" s="36"/>
      <c r="AO334" s="52"/>
      <c r="AP334" s="52"/>
      <c r="AQ334" s="30"/>
      <c r="AR334" s="37"/>
      <c r="AS334" s="36"/>
    </row>
    <row r="335" customFormat="false" ht="13.8" hidden="false" customHeight="false" outlineLevel="0" collapsed="false">
      <c r="A335" s="136" t="s">
        <v>12550</v>
      </c>
      <c r="B335" s="36" t="s">
        <v>11576</v>
      </c>
      <c r="C335" s="51" t="n">
        <v>45717</v>
      </c>
      <c r="D335" s="49" t="n">
        <v>45741</v>
      </c>
      <c r="E335" s="29" t="b">
        <f aca="false">TRUE()</f>
        <v>1</v>
      </c>
      <c r="F335" s="29" t="b">
        <f aca="false">FALSE()</f>
        <v>0</v>
      </c>
      <c r="G335" s="29" t="b">
        <f aca="false">FALSE()</f>
        <v>0</v>
      </c>
      <c r="H335" s="29" t="b">
        <f aca="false">FALSE()</f>
        <v>0</v>
      </c>
      <c r="I335" s="29" t="b">
        <f aca="false">FALSE()</f>
        <v>0</v>
      </c>
      <c r="J335" s="29" t="b">
        <f aca="false">FALSE()</f>
        <v>0</v>
      </c>
      <c r="K335" s="29" t="b">
        <f aca="false">FALSE()</f>
        <v>0</v>
      </c>
      <c r="L335" s="29" t="b">
        <f aca="false">FALSE()</f>
        <v>0</v>
      </c>
      <c r="M335" s="29" t="b">
        <f aca="false">TRUE()</f>
        <v>1</v>
      </c>
      <c r="N335" s="36"/>
      <c r="O335" s="36" t="s">
        <v>12913</v>
      </c>
      <c r="P335" s="31" t="n">
        <v>5783134801</v>
      </c>
      <c r="Q335" s="32"/>
      <c r="R335" s="32"/>
      <c r="S335" s="32"/>
      <c r="T335" s="36" t="s">
        <v>12914</v>
      </c>
      <c r="U335" s="36" t="s">
        <v>12915</v>
      </c>
      <c r="V335" s="36" t="s">
        <v>9126</v>
      </c>
      <c r="W335" s="53" t="s">
        <v>12916</v>
      </c>
      <c r="X335" s="30" t="s">
        <v>10823</v>
      </c>
      <c r="Y335" s="36" t="s">
        <v>12093</v>
      </c>
      <c r="Z335" s="36"/>
      <c r="AA335" s="30" t="s">
        <v>10826</v>
      </c>
      <c r="AB335" s="36" t="s">
        <v>10793</v>
      </c>
      <c r="AC335" s="30"/>
      <c r="AD335" s="36"/>
      <c r="AE335" s="36"/>
      <c r="AF335" s="30" t="s">
        <v>10794</v>
      </c>
      <c r="AG335" s="15" t="s">
        <v>12917</v>
      </c>
      <c r="AH335" s="30" t="s">
        <v>10796</v>
      </c>
      <c r="AI335" s="55" t="s">
        <v>10836</v>
      </c>
      <c r="AJ335" s="52" t="s">
        <v>10798</v>
      </c>
      <c r="AK335" s="34" t="s">
        <v>10830</v>
      </c>
      <c r="AL335" s="30" t="s">
        <v>10800</v>
      </c>
      <c r="AM335" s="35" t="s">
        <v>12918</v>
      </c>
      <c r="AN335" s="36" t="s">
        <v>12919</v>
      </c>
      <c r="AO335" s="52" t="s">
        <v>10823</v>
      </c>
      <c r="AP335" s="52" t="s">
        <v>11585</v>
      </c>
      <c r="AQ335" s="30" t="s">
        <v>10812</v>
      </c>
      <c r="AR335" s="37" t="s">
        <v>10830</v>
      </c>
      <c r="AS335" s="36" t="s">
        <v>11585</v>
      </c>
    </row>
    <row r="336" customFormat="false" ht="13.8" hidden="false" customHeight="false" outlineLevel="0" collapsed="false">
      <c r="A336" s="136"/>
      <c r="B336" s="36" t="s">
        <v>11881</v>
      </c>
      <c r="C336" s="51" t="n">
        <v>45717</v>
      </c>
      <c r="D336" s="49" t="n">
        <v>45741</v>
      </c>
      <c r="E336" s="29" t="b">
        <f aca="false">TRUE()</f>
        <v>1</v>
      </c>
      <c r="F336" s="29" t="b">
        <f aca="false">FALSE()</f>
        <v>0</v>
      </c>
      <c r="G336" s="29" t="b">
        <f aca="false">FALSE()</f>
        <v>0</v>
      </c>
      <c r="H336" s="29" t="b">
        <f aca="false">FALSE()</f>
        <v>0</v>
      </c>
      <c r="I336" s="29" t="b">
        <f aca="false">FALSE()</f>
        <v>0</v>
      </c>
      <c r="J336" s="29" t="b">
        <f aca="false">FALSE()</f>
        <v>0</v>
      </c>
      <c r="K336" s="29" t="b">
        <f aca="false">FALSE()</f>
        <v>0</v>
      </c>
      <c r="L336" s="29" t="b">
        <f aca="false">FALSE()</f>
        <v>0</v>
      </c>
      <c r="M336" s="29" t="b">
        <f aca="false">TRUE()</f>
        <v>1</v>
      </c>
      <c r="N336" s="36"/>
      <c r="O336" s="36" t="s">
        <v>12920</v>
      </c>
      <c r="P336" s="31" t="n">
        <v>7772871879</v>
      </c>
      <c r="Q336" s="32"/>
      <c r="R336" s="32"/>
      <c r="S336" s="32"/>
      <c r="T336" s="36" t="n">
        <v>48517551414</v>
      </c>
      <c r="U336" s="36" t="s">
        <v>12921</v>
      </c>
      <c r="V336" s="36" t="s">
        <v>12922</v>
      </c>
      <c r="W336" s="53" t="s">
        <v>12923</v>
      </c>
      <c r="X336" s="30" t="s">
        <v>10823</v>
      </c>
      <c r="Y336" s="36" t="s">
        <v>12093</v>
      </c>
      <c r="Z336" s="36"/>
      <c r="AA336" s="30" t="s">
        <v>10826</v>
      </c>
      <c r="AB336" s="36" t="s">
        <v>10793</v>
      </c>
      <c r="AC336" s="30"/>
      <c r="AD336" s="36"/>
      <c r="AE336" s="36"/>
      <c r="AF336" s="30"/>
      <c r="AG336" s="36"/>
      <c r="AH336" s="30" t="s">
        <v>10796</v>
      </c>
      <c r="AI336" s="55" t="s">
        <v>10836</v>
      </c>
      <c r="AJ336" s="52" t="s">
        <v>10798</v>
      </c>
      <c r="AK336" s="34" t="s">
        <v>10830</v>
      </c>
      <c r="AL336" s="30" t="s">
        <v>10800</v>
      </c>
      <c r="AM336" s="35" t="s">
        <v>12924</v>
      </c>
      <c r="AN336" s="36" t="s">
        <v>12925</v>
      </c>
      <c r="AO336" s="52" t="s">
        <v>10823</v>
      </c>
      <c r="AP336" s="52" t="s">
        <v>11585</v>
      </c>
      <c r="AQ336" s="30" t="s">
        <v>10812</v>
      </c>
      <c r="AR336" s="37" t="s">
        <v>10830</v>
      </c>
      <c r="AS336" s="36" t="s">
        <v>11585</v>
      </c>
    </row>
    <row r="337" customFormat="false" ht="13.8" hidden="false" customHeight="false" outlineLevel="0" collapsed="false">
      <c r="A337" s="136" t="s">
        <v>12550</v>
      </c>
      <c r="B337" s="36" t="s">
        <v>11576</v>
      </c>
      <c r="C337" s="51" t="n">
        <v>45717</v>
      </c>
      <c r="D337" s="49" t="n">
        <v>45741</v>
      </c>
      <c r="E337" s="29" t="b">
        <f aca="false">TRUE()</f>
        <v>1</v>
      </c>
      <c r="F337" s="29" t="b">
        <f aca="false">FALSE()</f>
        <v>0</v>
      </c>
      <c r="G337" s="29" t="b">
        <f aca="false">FALSE()</f>
        <v>0</v>
      </c>
      <c r="H337" s="29" t="b">
        <f aca="false">FALSE()</f>
        <v>0</v>
      </c>
      <c r="I337" s="29" t="b">
        <f aca="false">FALSE()</f>
        <v>0</v>
      </c>
      <c r="J337" s="29" t="b">
        <f aca="false">FALSE()</f>
        <v>0</v>
      </c>
      <c r="K337" s="29" t="b">
        <f aca="false">FALSE()</f>
        <v>0</v>
      </c>
      <c r="L337" s="29" t="b">
        <f aca="false">FALSE()</f>
        <v>0</v>
      </c>
      <c r="M337" s="29" t="b">
        <f aca="false">TRUE()</f>
        <v>1</v>
      </c>
      <c r="N337" s="36"/>
      <c r="O337" s="36" t="s">
        <v>8741</v>
      </c>
      <c r="P337" s="31" t="n">
        <v>7542671987</v>
      </c>
      <c r="Q337" s="32"/>
      <c r="R337" s="32"/>
      <c r="S337" s="32"/>
      <c r="T337" s="36" t="s">
        <v>12926</v>
      </c>
      <c r="U337" s="36"/>
      <c r="V337" s="36" t="s">
        <v>12927</v>
      </c>
      <c r="W337" s="53" t="s">
        <v>8747</v>
      </c>
      <c r="X337" s="30" t="s">
        <v>10823</v>
      </c>
      <c r="Y337" s="36" t="s">
        <v>12093</v>
      </c>
      <c r="Z337" s="36"/>
      <c r="AA337" s="30" t="s">
        <v>10826</v>
      </c>
      <c r="AB337" s="36" t="s">
        <v>10793</v>
      </c>
      <c r="AC337" s="30"/>
      <c r="AD337" s="36"/>
      <c r="AE337" s="36"/>
      <c r="AF337" s="30" t="s">
        <v>10794</v>
      </c>
      <c r="AG337" s="36"/>
      <c r="AH337" s="30" t="s">
        <v>10796</v>
      </c>
      <c r="AI337" s="55" t="s">
        <v>10836</v>
      </c>
      <c r="AJ337" s="52" t="s">
        <v>10798</v>
      </c>
      <c r="AK337" s="34" t="s">
        <v>10830</v>
      </c>
      <c r="AL337" s="30" t="s">
        <v>10800</v>
      </c>
      <c r="AM337" s="35"/>
      <c r="AN337" s="36"/>
      <c r="AO337" s="52" t="s">
        <v>10823</v>
      </c>
      <c r="AP337" s="52" t="s">
        <v>11585</v>
      </c>
      <c r="AQ337" s="30" t="s">
        <v>10812</v>
      </c>
      <c r="AR337" s="37" t="s">
        <v>10830</v>
      </c>
      <c r="AS337" s="36" t="s">
        <v>11585</v>
      </c>
    </row>
    <row r="338" customFormat="false" ht="13.8" hidden="false" customHeight="false" outlineLevel="0" collapsed="false">
      <c r="A338" s="136"/>
      <c r="B338" s="36" t="s">
        <v>11881</v>
      </c>
      <c r="C338" s="51" t="n">
        <v>45717</v>
      </c>
      <c r="D338" s="49" t="n">
        <v>45741</v>
      </c>
      <c r="E338" s="29" t="b">
        <f aca="false">TRUE()</f>
        <v>1</v>
      </c>
      <c r="F338" s="29" t="b">
        <f aca="false">FALSE()</f>
        <v>0</v>
      </c>
      <c r="G338" s="29" t="b">
        <f aca="false">FALSE()</f>
        <v>0</v>
      </c>
      <c r="H338" s="29" t="b">
        <f aca="false">FALSE()</f>
        <v>0</v>
      </c>
      <c r="I338" s="29" t="b">
        <f aca="false">FALSE()</f>
        <v>0</v>
      </c>
      <c r="J338" s="29" t="b">
        <f aca="false">FALSE()</f>
        <v>0</v>
      </c>
      <c r="K338" s="29" t="b">
        <f aca="false">FALSE()</f>
        <v>0</v>
      </c>
      <c r="L338" s="29" t="b">
        <f aca="false">FALSE()</f>
        <v>0</v>
      </c>
      <c r="M338" s="29" t="b">
        <f aca="false">FALSE()</f>
        <v>0</v>
      </c>
      <c r="N338" s="36"/>
      <c r="O338" s="36" t="s">
        <v>8588</v>
      </c>
      <c r="P338" s="31" t="n">
        <v>5542639735</v>
      </c>
      <c r="Q338" s="32"/>
      <c r="R338" s="32"/>
      <c r="S338" s="32"/>
      <c r="T338" s="36" t="s">
        <v>12928</v>
      </c>
      <c r="U338" s="36"/>
      <c r="V338" s="36" t="s">
        <v>12929</v>
      </c>
      <c r="W338" s="36"/>
      <c r="X338" s="30" t="s">
        <v>10823</v>
      </c>
      <c r="Y338" s="36" t="s">
        <v>12093</v>
      </c>
      <c r="Z338" s="36"/>
      <c r="AA338" s="30" t="s">
        <v>10826</v>
      </c>
      <c r="AB338" s="36" t="s">
        <v>10793</v>
      </c>
      <c r="AC338" s="30"/>
      <c r="AD338" s="36"/>
      <c r="AE338" s="36"/>
      <c r="AF338" s="30"/>
      <c r="AG338" s="36"/>
      <c r="AH338" s="30"/>
      <c r="AI338" s="55"/>
      <c r="AJ338" s="52"/>
      <c r="AK338" s="34"/>
      <c r="AL338" s="30"/>
      <c r="AM338" s="35"/>
      <c r="AN338" s="36"/>
      <c r="AO338" s="52"/>
      <c r="AP338" s="52"/>
      <c r="AQ338" s="30"/>
      <c r="AR338" s="37"/>
      <c r="AS338" s="36"/>
    </row>
    <row r="339" customFormat="false" ht="13.8" hidden="false" customHeight="false" outlineLevel="0" collapsed="false">
      <c r="A339" s="136"/>
      <c r="B339" s="36" t="s">
        <v>11881</v>
      </c>
      <c r="C339" s="51" t="n">
        <v>45717</v>
      </c>
      <c r="D339" s="49" t="n">
        <v>45743</v>
      </c>
      <c r="E339" s="29" t="b">
        <f aca="false">TRUE()</f>
        <v>1</v>
      </c>
      <c r="F339" s="29" t="b">
        <f aca="false">FALSE()</f>
        <v>0</v>
      </c>
      <c r="G339" s="29" t="b">
        <f aca="false">FALSE()</f>
        <v>0</v>
      </c>
      <c r="H339" s="29" t="b">
        <f aca="false">FALSE()</f>
        <v>0</v>
      </c>
      <c r="I339" s="29" t="b">
        <f aca="false">FALSE()</f>
        <v>0</v>
      </c>
      <c r="J339" s="29" t="b">
        <f aca="false">FALSE()</f>
        <v>0</v>
      </c>
      <c r="K339" s="29" t="b">
        <f aca="false">FALSE()</f>
        <v>0</v>
      </c>
      <c r="L339" s="29" t="b">
        <f aca="false">FALSE()</f>
        <v>0</v>
      </c>
      <c r="M339" s="29" t="b">
        <f aca="false">FALSE()</f>
        <v>0</v>
      </c>
      <c r="N339" s="36"/>
      <c r="O339" s="36" t="s">
        <v>12930</v>
      </c>
      <c r="P339" s="31" t="n">
        <v>6351714024</v>
      </c>
      <c r="Q339" s="32"/>
      <c r="R339" s="32"/>
      <c r="S339" s="32"/>
      <c r="T339" s="36"/>
      <c r="U339" s="36"/>
      <c r="V339" s="36"/>
      <c r="W339" s="36"/>
      <c r="X339" s="30"/>
      <c r="Y339" s="36"/>
      <c r="Z339" s="36"/>
      <c r="AA339" s="30"/>
      <c r="AB339" s="36"/>
      <c r="AC339" s="30"/>
      <c r="AD339" s="36"/>
      <c r="AE339" s="36"/>
      <c r="AF339" s="30"/>
      <c r="AG339" s="36"/>
      <c r="AH339" s="30"/>
      <c r="AI339" s="55"/>
      <c r="AJ339" s="52"/>
      <c r="AK339" s="34"/>
      <c r="AL339" s="30"/>
      <c r="AM339" s="35"/>
      <c r="AN339" s="36"/>
      <c r="AO339" s="52"/>
      <c r="AP339" s="52"/>
      <c r="AQ339" s="30"/>
      <c r="AR339" s="37"/>
      <c r="AS339" s="36"/>
    </row>
    <row r="340" customFormat="false" ht="13.8" hidden="false" customHeight="false" outlineLevel="0" collapsed="false">
      <c r="A340" s="136" t="s">
        <v>12550</v>
      </c>
      <c r="B340" s="36" t="s">
        <v>11857</v>
      </c>
      <c r="C340" s="51" t="n">
        <v>45717</v>
      </c>
      <c r="D340" s="49" t="n">
        <v>45737</v>
      </c>
      <c r="E340" s="29" t="b">
        <f aca="false">TRUE()</f>
        <v>1</v>
      </c>
      <c r="F340" s="29" t="b">
        <f aca="false">FALSE()</f>
        <v>0</v>
      </c>
      <c r="G340" s="29" t="b">
        <f aca="false">FALSE()</f>
        <v>0</v>
      </c>
      <c r="H340" s="29" t="b">
        <f aca="false">FALSE()</f>
        <v>0</v>
      </c>
      <c r="I340" s="29" t="b">
        <f aca="false">FALSE()</f>
        <v>0</v>
      </c>
      <c r="J340" s="29" t="b">
        <f aca="false">FALSE()</f>
        <v>0</v>
      </c>
      <c r="K340" s="29" t="b">
        <f aca="false">FALSE()</f>
        <v>0</v>
      </c>
      <c r="L340" s="29" t="b">
        <f aca="false">FALSE()</f>
        <v>0</v>
      </c>
      <c r="M340" s="29" t="b">
        <f aca="false">FALSE()</f>
        <v>0</v>
      </c>
      <c r="N340" s="36"/>
      <c r="O340" s="36" t="s">
        <v>12931</v>
      </c>
      <c r="P340" s="31" t="n">
        <v>6842661426</v>
      </c>
      <c r="Q340" s="32"/>
      <c r="R340" s="32"/>
      <c r="S340" s="32"/>
      <c r="T340" s="36" t="s">
        <v>12932</v>
      </c>
      <c r="U340" s="36" t="s">
        <v>12933</v>
      </c>
      <c r="V340" s="36" t="s">
        <v>12934</v>
      </c>
      <c r="W340" s="53" t="s">
        <v>9486</v>
      </c>
      <c r="X340" s="30" t="s">
        <v>10823</v>
      </c>
      <c r="Y340" s="36" t="s">
        <v>12093</v>
      </c>
      <c r="Z340" s="36"/>
      <c r="AA340" s="30" t="s">
        <v>10826</v>
      </c>
      <c r="AB340" s="36" t="s">
        <v>10793</v>
      </c>
      <c r="AC340" s="30"/>
      <c r="AD340" s="36"/>
      <c r="AE340" s="36"/>
      <c r="AF340" s="30"/>
      <c r="AG340" s="36"/>
      <c r="AH340" s="30" t="s">
        <v>10796</v>
      </c>
      <c r="AI340" s="55" t="s">
        <v>10836</v>
      </c>
      <c r="AJ340" s="52" t="s">
        <v>10798</v>
      </c>
      <c r="AK340" s="34" t="s">
        <v>10830</v>
      </c>
      <c r="AL340" s="30" t="s">
        <v>10800</v>
      </c>
      <c r="AM340" s="35" t="s">
        <v>12935</v>
      </c>
      <c r="AN340" s="36"/>
      <c r="AO340" s="52" t="s">
        <v>10823</v>
      </c>
      <c r="AP340" s="52" t="s">
        <v>11585</v>
      </c>
      <c r="AQ340" s="30" t="s">
        <v>10812</v>
      </c>
      <c r="AR340" s="37" t="s">
        <v>10830</v>
      </c>
      <c r="AS340" s="36" t="s">
        <v>11585</v>
      </c>
    </row>
    <row r="341" customFormat="false" ht="13.8" hidden="false" customHeight="false" outlineLevel="0" collapsed="false">
      <c r="A341" s="136" t="s">
        <v>12550</v>
      </c>
      <c r="B341" s="36" t="s">
        <v>11857</v>
      </c>
      <c r="C341" s="51" t="n">
        <v>45717</v>
      </c>
      <c r="D341" s="49" t="n">
        <v>45728</v>
      </c>
      <c r="E341" s="29" t="b">
        <f aca="false">TRUE()</f>
        <v>1</v>
      </c>
      <c r="F341" s="29" t="b">
        <f aca="false">FALSE()</f>
        <v>0</v>
      </c>
      <c r="G341" s="29" t="b">
        <f aca="false">FALSE()</f>
        <v>0</v>
      </c>
      <c r="H341" s="29" t="b">
        <f aca="false">FALSE()</f>
        <v>0</v>
      </c>
      <c r="I341" s="29" t="b">
        <f aca="false">FALSE()</f>
        <v>0</v>
      </c>
      <c r="J341" s="29" t="b">
        <f aca="false">FALSE()</f>
        <v>0</v>
      </c>
      <c r="K341" s="29" t="b">
        <f aca="false">FALSE()</f>
        <v>0</v>
      </c>
      <c r="L341" s="29" t="b">
        <f aca="false">FALSE()</f>
        <v>0</v>
      </c>
      <c r="M341" s="29" t="b">
        <f aca="false">FALSE()</f>
        <v>0</v>
      </c>
      <c r="N341" s="36"/>
      <c r="O341" s="36" t="s">
        <v>9865</v>
      </c>
      <c r="P341" s="31" t="n">
        <v>5170428248</v>
      </c>
      <c r="Q341" s="32"/>
      <c r="R341" s="32"/>
      <c r="S341" s="32"/>
      <c r="T341" s="36" t="s">
        <v>12936</v>
      </c>
      <c r="U341" s="36" t="s">
        <v>2852</v>
      </c>
      <c r="V341" s="146" t="s">
        <v>9867</v>
      </c>
      <c r="W341" s="36"/>
      <c r="X341" s="30" t="s">
        <v>10823</v>
      </c>
      <c r="Y341" s="36" t="s">
        <v>12093</v>
      </c>
      <c r="Z341" s="36"/>
      <c r="AA341" s="30" t="s">
        <v>10826</v>
      </c>
      <c r="AB341" s="36" t="s">
        <v>10793</v>
      </c>
      <c r="AC341" s="30"/>
      <c r="AD341" s="36"/>
      <c r="AE341" s="36"/>
      <c r="AF341" s="30"/>
      <c r="AG341" s="36"/>
      <c r="AH341" s="30" t="s">
        <v>10796</v>
      </c>
      <c r="AI341" s="55" t="s">
        <v>10836</v>
      </c>
      <c r="AJ341" s="52" t="s">
        <v>10798</v>
      </c>
      <c r="AK341" s="34" t="s">
        <v>10830</v>
      </c>
      <c r="AL341" s="30" t="s">
        <v>10800</v>
      </c>
      <c r="AM341" s="35"/>
      <c r="AN341" s="36"/>
      <c r="AO341" s="52" t="s">
        <v>10823</v>
      </c>
      <c r="AP341" s="52" t="s">
        <v>11585</v>
      </c>
      <c r="AQ341" s="30" t="s">
        <v>10812</v>
      </c>
      <c r="AR341" s="37" t="s">
        <v>10830</v>
      </c>
      <c r="AS341" s="36" t="s">
        <v>11585</v>
      </c>
    </row>
    <row r="342" customFormat="false" ht="13.8" hidden="false" customHeight="false" outlineLevel="0" collapsed="false">
      <c r="A342" s="136" t="s">
        <v>12550</v>
      </c>
      <c r="B342" s="36" t="s">
        <v>11881</v>
      </c>
      <c r="C342" s="51" t="n">
        <v>45717</v>
      </c>
      <c r="D342" s="49" t="n">
        <v>45743</v>
      </c>
      <c r="E342" s="29" t="b">
        <f aca="false">TRUE()</f>
        <v>1</v>
      </c>
      <c r="F342" s="29" t="b">
        <f aca="false">FALSE()</f>
        <v>0</v>
      </c>
      <c r="G342" s="29" t="b">
        <f aca="false">FALSE()</f>
        <v>0</v>
      </c>
      <c r="H342" s="29" t="b">
        <f aca="false">FALSE()</f>
        <v>0</v>
      </c>
      <c r="I342" s="29" t="b">
        <f aca="false">FALSE()</f>
        <v>0</v>
      </c>
      <c r="J342" s="29" t="b">
        <f aca="false">FALSE()</f>
        <v>0</v>
      </c>
      <c r="K342" s="29" t="b">
        <f aca="false">FALSE()</f>
        <v>0</v>
      </c>
      <c r="L342" s="29" t="b">
        <f aca="false">FALSE()</f>
        <v>0</v>
      </c>
      <c r="M342" s="29" t="b">
        <f aca="false">TRUE()</f>
        <v>1</v>
      </c>
      <c r="N342" s="36"/>
      <c r="O342" s="36" t="s">
        <v>12937</v>
      </c>
      <c r="P342" s="31" t="n">
        <v>5252805616</v>
      </c>
      <c r="Q342" s="32"/>
      <c r="R342" s="32"/>
      <c r="S342" s="32"/>
      <c r="T342" s="36" t="s">
        <v>12938</v>
      </c>
      <c r="U342" s="36" t="s">
        <v>12939</v>
      </c>
      <c r="V342" s="36" t="s">
        <v>8759</v>
      </c>
      <c r="W342" s="36"/>
      <c r="X342" s="30" t="s">
        <v>10823</v>
      </c>
      <c r="Y342" s="36" t="s">
        <v>12093</v>
      </c>
      <c r="Z342" s="36"/>
      <c r="AA342" s="30" t="s">
        <v>10826</v>
      </c>
      <c r="AB342" s="36" t="s">
        <v>10793</v>
      </c>
      <c r="AC342" s="30"/>
      <c r="AD342" s="36"/>
      <c r="AE342" s="36"/>
      <c r="AF342" s="30"/>
      <c r="AG342" s="36" t="s">
        <v>12940</v>
      </c>
      <c r="AH342" s="30" t="s">
        <v>10796</v>
      </c>
      <c r="AI342" s="55" t="s">
        <v>10836</v>
      </c>
      <c r="AJ342" s="52" t="s">
        <v>10798</v>
      </c>
      <c r="AK342" s="34" t="s">
        <v>10830</v>
      </c>
      <c r="AL342" s="30" t="s">
        <v>10800</v>
      </c>
      <c r="AM342" s="35" t="s">
        <v>12901</v>
      </c>
      <c r="AN342" s="36" t="s">
        <v>12941</v>
      </c>
      <c r="AO342" s="52" t="s">
        <v>10823</v>
      </c>
      <c r="AP342" s="52" t="s">
        <v>11585</v>
      </c>
      <c r="AQ342" s="30" t="s">
        <v>10812</v>
      </c>
      <c r="AR342" s="37" t="s">
        <v>10830</v>
      </c>
      <c r="AS342" s="36" t="s">
        <v>11585</v>
      </c>
    </row>
    <row r="343" customFormat="false" ht="13.8" hidden="false" customHeight="false" outlineLevel="0" collapsed="false">
      <c r="A343" s="136" t="s">
        <v>12550</v>
      </c>
      <c r="B343" s="36" t="s">
        <v>11881</v>
      </c>
      <c r="C343" s="51" t="n">
        <v>45717</v>
      </c>
      <c r="D343" s="49" t="n">
        <v>45743</v>
      </c>
      <c r="E343" s="29" t="b">
        <f aca="false">TRUE()</f>
        <v>1</v>
      </c>
      <c r="F343" s="29" t="b">
        <f aca="false">FALSE()</f>
        <v>0</v>
      </c>
      <c r="G343" s="29" t="b">
        <f aca="false">FALSE()</f>
        <v>0</v>
      </c>
      <c r="H343" s="29" t="b">
        <f aca="false">FALSE()</f>
        <v>0</v>
      </c>
      <c r="I343" s="29" t="b">
        <f aca="false">FALSE()</f>
        <v>0</v>
      </c>
      <c r="J343" s="29" t="b">
        <f aca="false">FALSE()</f>
        <v>0</v>
      </c>
      <c r="K343" s="29" t="b">
        <f aca="false">FALSE()</f>
        <v>0</v>
      </c>
      <c r="L343" s="29" t="b">
        <f aca="false">FALSE()</f>
        <v>0</v>
      </c>
      <c r="M343" s="29" t="b">
        <f aca="false">FALSE()</f>
        <v>0</v>
      </c>
      <c r="N343" s="36"/>
      <c r="O343" s="36" t="s">
        <v>12930</v>
      </c>
      <c r="P343" s="31" t="n">
        <v>6351714024</v>
      </c>
      <c r="Q343" s="32"/>
      <c r="R343" s="32"/>
      <c r="S343" s="32"/>
      <c r="T343" s="36"/>
      <c r="U343" s="36"/>
      <c r="V343" s="36"/>
      <c r="W343" s="36"/>
      <c r="X343" s="30"/>
      <c r="Y343" s="36"/>
      <c r="Z343" s="36"/>
      <c r="AA343" s="30"/>
      <c r="AB343" s="36"/>
      <c r="AC343" s="30"/>
      <c r="AD343" s="36"/>
      <c r="AE343" s="36"/>
      <c r="AF343" s="30"/>
      <c r="AG343" s="36"/>
      <c r="AH343" s="30"/>
      <c r="AI343" s="55" t="s">
        <v>10836</v>
      </c>
      <c r="AJ343" s="52"/>
      <c r="AK343" s="34"/>
      <c r="AL343" s="30"/>
      <c r="AM343" s="35"/>
      <c r="AN343" s="36"/>
      <c r="AO343" s="52"/>
      <c r="AP343" s="52"/>
      <c r="AQ343" s="30"/>
      <c r="AR343" s="37"/>
      <c r="AS343" s="36"/>
    </row>
    <row r="344" customFormat="false" ht="13.8" hidden="false" customHeight="false" outlineLevel="0" collapsed="false">
      <c r="A344" s="50" t="s">
        <v>12550</v>
      </c>
      <c r="B344" s="36" t="s">
        <v>11576</v>
      </c>
      <c r="C344" s="51" t="n">
        <v>45717</v>
      </c>
      <c r="D344" s="49" t="n">
        <v>45743</v>
      </c>
      <c r="E344" s="29" t="b">
        <f aca="false">TRUE()</f>
        <v>1</v>
      </c>
      <c r="F344" s="29" t="b">
        <f aca="false">FALSE()</f>
        <v>0</v>
      </c>
      <c r="G344" s="29" t="b">
        <f aca="false">FALSE()</f>
        <v>0</v>
      </c>
      <c r="H344" s="29" t="b">
        <f aca="false">FALSE()</f>
        <v>0</v>
      </c>
      <c r="I344" s="29" t="b">
        <f aca="false">FALSE()</f>
        <v>0</v>
      </c>
      <c r="J344" s="29" t="b">
        <f aca="false">FALSE()</f>
        <v>0</v>
      </c>
      <c r="K344" s="29" t="b">
        <f aca="false">FALSE()</f>
        <v>0</v>
      </c>
      <c r="L344" s="29" t="b">
        <f aca="false">FALSE()</f>
        <v>0</v>
      </c>
      <c r="M344" s="29" t="b">
        <f aca="false">FALSE()</f>
        <v>0</v>
      </c>
      <c r="N344" s="36"/>
      <c r="O344" s="36" t="s">
        <v>8767</v>
      </c>
      <c r="P344" s="31" t="n">
        <v>6762460482</v>
      </c>
      <c r="Q344" s="32"/>
      <c r="R344" s="32"/>
      <c r="S344" s="32"/>
      <c r="T344" s="36"/>
      <c r="U344" s="36"/>
      <c r="V344" s="36"/>
      <c r="W344" s="36"/>
      <c r="X344" s="30" t="s">
        <v>10823</v>
      </c>
      <c r="Y344" s="36" t="s">
        <v>12093</v>
      </c>
      <c r="Z344" s="36"/>
      <c r="AA344" s="30"/>
      <c r="AB344" s="36"/>
      <c r="AC344" s="30"/>
      <c r="AD344" s="36"/>
      <c r="AE344" s="36"/>
      <c r="AF344" s="30" t="s">
        <v>10794</v>
      </c>
      <c r="AG344" s="36"/>
      <c r="AH344" s="30" t="s">
        <v>10796</v>
      </c>
      <c r="AI344" s="55" t="s">
        <v>10836</v>
      </c>
      <c r="AJ344" s="52" t="s">
        <v>10798</v>
      </c>
      <c r="AK344" s="34" t="s">
        <v>10830</v>
      </c>
      <c r="AL344" s="30" t="s">
        <v>10800</v>
      </c>
      <c r="AM344" s="35"/>
      <c r="AN344" s="36"/>
      <c r="AO344" s="52" t="s">
        <v>10823</v>
      </c>
      <c r="AP344" s="52" t="s">
        <v>11585</v>
      </c>
      <c r="AQ344" s="30" t="s">
        <v>10812</v>
      </c>
      <c r="AR344" s="37" t="s">
        <v>10830</v>
      </c>
      <c r="AS344" s="36" t="s">
        <v>11585</v>
      </c>
    </row>
    <row r="345" customFormat="false" ht="13.8" hidden="false" customHeight="false" outlineLevel="0" collapsed="false">
      <c r="A345" s="50" t="s">
        <v>12550</v>
      </c>
      <c r="B345" s="36" t="s">
        <v>11576</v>
      </c>
      <c r="C345" s="51" t="n">
        <v>45717</v>
      </c>
      <c r="D345" s="49" t="n">
        <v>45743</v>
      </c>
      <c r="E345" s="29" t="b">
        <f aca="false">TRUE()</f>
        <v>1</v>
      </c>
      <c r="F345" s="29" t="b">
        <f aca="false">FALSE()</f>
        <v>0</v>
      </c>
      <c r="G345" s="29" t="b">
        <f aca="false">FALSE()</f>
        <v>0</v>
      </c>
      <c r="H345" s="29" t="b">
        <f aca="false">FALSE()</f>
        <v>0</v>
      </c>
      <c r="I345" s="29" t="b">
        <f aca="false">FALSE()</f>
        <v>0</v>
      </c>
      <c r="J345" s="29" t="b">
        <f aca="false">FALSE()</f>
        <v>0</v>
      </c>
      <c r="K345" s="29" t="b">
        <f aca="false">FALSE()</f>
        <v>0</v>
      </c>
      <c r="L345" s="29" t="b">
        <f aca="false">FALSE()</f>
        <v>0</v>
      </c>
      <c r="M345" s="29" t="b">
        <f aca="false">TRUE()</f>
        <v>1</v>
      </c>
      <c r="N345" s="36"/>
      <c r="O345" s="36" t="s">
        <v>8308</v>
      </c>
      <c r="P345" s="31" t="n">
        <v>6572935226</v>
      </c>
      <c r="Q345" s="32"/>
      <c r="R345" s="32"/>
      <c r="S345" s="32"/>
      <c r="T345" s="36" t="s">
        <v>12942</v>
      </c>
      <c r="U345" s="36"/>
      <c r="V345" s="36" t="s">
        <v>8310</v>
      </c>
      <c r="W345" s="53" t="s">
        <v>8314</v>
      </c>
      <c r="X345" s="30" t="s">
        <v>10823</v>
      </c>
      <c r="Y345" s="36" t="s">
        <v>12093</v>
      </c>
      <c r="Z345" s="36"/>
      <c r="AA345" s="30"/>
      <c r="AB345" s="36"/>
      <c r="AC345" s="30"/>
      <c r="AD345" s="36"/>
      <c r="AE345" s="36"/>
      <c r="AF345" s="30" t="s">
        <v>10794</v>
      </c>
      <c r="AG345" s="36"/>
      <c r="AH345" s="30" t="s">
        <v>10796</v>
      </c>
      <c r="AI345" s="55" t="s">
        <v>10836</v>
      </c>
      <c r="AJ345" s="52" t="s">
        <v>10798</v>
      </c>
      <c r="AK345" s="34" t="s">
        <v>10830</v>
      </c>
      <c r="AL345" s="30" t="s">
        <v>10800</v>
      </c>
      <c r="AM345" s="35"/>
      <c r="AN345" s="36"/>
      <c r="AO345" s="52" t="s">
        <v>10823</v>
      </c>
      <c r="AP345" s="52" t="s">
        <v>11585</v>
      </c>
      <c r="AQ345" s="30" t="s">
        <v>10812</v>
      </c>
      <c r="AR345" s="37" t="s">
        <v>10830</v>
      </c>
      <c r="AS345" s="36" t="s">
        <v>11585</v>
      </c>
    </row>
    <row r="346" customFormat="false" ht="13.8" hidden="false" customHeight="false" outlineLevel="0" collapsed="false">
      <c r="A346" s="50" t="s">
        <v>12550</v>
      </c>
      <c r="B346" s="36" t="s">
        <v>11857</v>
      </c>
      <c r="C346" s="51" t="n">
        <v>45717</v>
      </c>
      <c r="D346" s="49" t="n">
        <v>45736</v>
      </c>
      <c r="E346" s="29" t="b">
        <f aca="false">TRUE()</f>
        <v>1</v>
      </c>
      <c r="F346" s="29" t="b">
        <f aca="false">FALSE()</f>
        <v>0</v>
      </c>
      <c r="G346" s="29" t="b">
        <f aca="false">FALSE()</f>
        <v>0</v>
      </c>
      <c r="H346" s="29" t="b">
        <f aca="false">FALSE()</f>
        <v>0</v>
      </c>
      <c r="I346" s="29" t="b">
        <f aca="false">FALSE()</f>
        <v>0</v>
      </c>
      <c r="J346" s="29" t="b">
        <f aca="false">FALSE()</f>
        <v>0</v>
      </c>
      <c r="K346" s="29" t="b">
        <f aca="false">FALSE()</f>
        <v>0</v>
      </c>
      <c r="L346" s="29" t="b">
        <f aca="false">FALSE()</f>
        <v>0</v>
      </c>
      <c r="M346" s="29" t="b">
        <f aca="false">FALSE()</f>
        <v>0</v>
      </c>
      <c r="N346" s="36"/>
      <c r="O346" s="36" t="s">
        <v>12943</v>
      </c>
      <c r="P346" s="31" t="n">
        <v>5981646080</v>
      </c>
      <c r="Q346" s="32"/>
      <c r="R346" s="32"/>
      <c r="S346" s="32"/>
      <c r="T346" s="36" t="s">
        <v>12944</v>
      </c>
      <c r="U346" s="36"/>
      <c r="V346" s="36" t="s">
        <v>9033</v>
      </c>
      <c r="W346" s="36"/>
      <c r="X346" s="30" t="s">
        <v>10823</v>
      </c>
      <c r="Y346" s="36" t="s">
        <v>12093</v>
      </c>
      <c r="Z346" s="36"/>
      <c r="AA346" s="30" t="s">
        <v>10826</v>
      </c>
      <c r="AB346" s="36" t="s">
        <v>10793</v>
      </c>
      <c r="AC346" s="30" t="s">
        <v>10794</v>
      </c>
      <c r="AD346" s="54" t="n">
        <v>0.07</v>
      </c>
      <c r="AE346" s="36"/>
      <c r="AF346" s="30" t="s">
        <v>10794</v>
      </c>
      <c r="AG346" s="36"/>
      <c r="AH346" s="30" t="s">
        <v>10796</v>
      </c>
      <c r="AI346" s="55" t="s">
        <v>10836</v>
      </c>
      <c r="AJ346" s="52" t="s">
        <v>10798</v>
      </c>
      <c r="AK346" s="34" t="s">
        <v>10830</v>
      </c>
      <c r="AL346" s="30" t="s">
        <v>10800</v>
      </c>
      <c r="AM346" s="35"/>
      <c r="AN346" s="36"/>
      <c r="AO346" s="52" t="s">
        <v>10823</v>
      </c>
      <c r="AP346" s="52" t="s">
        <v>11585</v>
      </c>
      <c r="AQ346" s="30" t="s">
        <v>10812</v>
      </c>
      <c r="AR346" s="37" t="s">
        <v>10830</v>
      </c>
      <c r="AS346" s="36" t="s">
        <v>11585</v>
      </c>
    </row>
    <row r="347" customFormat="false" ht="13.8" hidden="false" customHeight="false" outlineLevel="0" collapsed="false">
      <c r="A347" s="136" t="s">
        <v>12550</v>
      </c>
      <c r="B347" s="36" t="s">
        <v>11576</v>
      </c>
      <c r="C347" s="51" t="n">
        <v>45717</v>
      </c>
      <c r="D347" s="49" t="n">
        <v>45744</v>
      </c>
      <c r="E347" s="29" t="b">
        <f aca="false">TRUE()</f>
        <v>1</v>
      </c>
      <c r="F347" s="29" t="b">
        <f aca="false">FALSE()</f>
        <v>0</v>
      </c>
      <c r="G347" s="29" t="b">
        <f aca="false">FALSE()</f>
        <v>0</v>
      </c>
      <c r="H347" s="29" t="b">
        <f aca="false">FALSE()</f>
        <v>0</v>
      </c>
      <c r="I347" s="29" t="b">
        <f aca="false">FALSE()</f>
        <v>0</v>
      </c>
      <c r="J347" s="29" t="b">
        <f aca="false">FALSE()</f>
        <v>0</v>
      </c>
      <c r="K347" s="29" t="b">
        <f aca="false">FALSE()</f>
        <v>0</v>
      </c>
      <c r="L347" s="29" t="b">
        <f aca="false">FALSE()</f>
        <v>0</v>
      </c>
      <c r="M347" s="29" t="b">
        <f aca="false">TRUE()</f>
        <v>1</v>
      </c>
      <c r="N347" s="36"/>
      <c r="O347" s="36" t="s">
        <v>8664</v>
      </c>
      <c r="P347" s="31" t="n">
        <v>6521726518</v>
      </c>
      <c r="Q347" s="32"/>
      <c r="R347" s="32"/>
      <c r="S347" s="32"/>
      <c r="T347" s="36" t="s">
        <v>12945</v>
      </c>
      <c r="U347" s="36" t="s">
        <v>12946</v>
      </c>
      <c r="V347" s="36" t="s">
        <v>12947</v>
      </c>
      <c r="W347" s="53" t="s">
        <v>12948</v>
      </c>
      <c r="X347" s="30" t="s">
        <v>10823</v>
      </c>
      <c r="Y347" s="36" t="s">
        <v>12093</v>
      </c>
      <c r="Z347" s="36"/>
      <c r="AA347" s="30" t="s">
        <v>10826</v>
      </c>
      <c r="AB347" s="36" t="s">
        <v>10793</v>
      </c>
      <c r="AC347" s="30"/>
      <c r="AD347" s="36"/>
      <c r="AE347" s="36"/>
      <c r="AF347" s="30" t="s">
        <v>10794</v>
      </c>
      <c r="AG347" s="36"/>
      <c r="AH347" s="30" t="s">
        <v>10796</v>
      </c>
      <c r="AI347" s="55" t="s">
        <v>10836</v>
      </c>
      <c r="AJ347" s="52" t="s">
        <v>10798</v>
      </c>
      <c r="AK347" s="34" t="s">
        <v>10830</v>
      </c>
      <c r="AL347" s="30" t="s">
        <v>10800</v>
      </c>
      <c r="AM347" s="35"/>
      <c r="AN347" s="36"/>
      <c r="AO347" s="52" t="s">
        <v>10823</v>
      </c>
      <c r="AP347" s="52" t="s">
        <v>11585</v>
      </c>
      <c r="AQ347" s="30" t="s">
        <v>10812</v>
      </c>
      <c r="AR347" s="37" t="s">
        <v>10830</v>
      </c>
      <c r="AS347" s="36" t="s">
        <v>11585</v>
      </c>
    </row>
    <row r="348" customFormat="false" ht="13.8" hidden="false" customHeight="false" outlineLevel="0" collapsed="false">
      <c r="A348" s="136" t="s">
        <v>12550</v>
      </c>
      <c r="B348" s="36" t="s">
        <v>11576</v>
      </c>
      <c r="C348" s="51" t="n">
        <v>45717</v>
      </c>
      <c r="D348" s="49" t="n">
        <v>45744</v>
      </c>
      <c r="E348" s="29" t="b">
        <f aca="false">TRUE()</f>
        <v>1</v>
      </c>
      <c r="F348" s="29" t="b">
        <f aca="false">FALSE()</f>
        <v>0</v>
      </c>
      <c r="G348" s="29" t="b">
        <f aca="false">FALSE()</f>
        <v>0</v>
      </c>
      <c r="H348" s="29" t="b">
        <f aca="false">FALSE()</f>
        <v>0</v>
      </c>
      <c r="I348" s="29" t="b">
        <f aca="false">FALSE()</f>
        <v>0</v>
      </c>
      <c r="J348" s="29" t="b">
        <f aca="false">FALSE()</f>
        <v>0</v>
      </c>
      <c r="K348" s="29" t="b">
        <f aca="false">FALSE()</f>
        <v>0</v>
      </c>
      <c r="L348" s="29" t="b">
        <f aca="false">FALSE()</f>
        <v>0</v>
      </c>
      <c r="M348" s="29" t="b">
        <f aca="false">TRUE()</f>
        <v>1</v>
      </c>
      <c r="N348" s="36"/>
      <c r="O348" s="36" t="s">
        <v>10325</v>
      </c>
      <c r="P348" s="31" t="n">
        <v>6751512637</v>
      </c>
      <c r="Q348" s="32"/>
      <c r="R348" s="32"/>
      <c r="S348" s="32"/>
      <c r="T348" s="36" t="n">
        <v>721541920</v>
      </c>
      <c r="U348" s="36" t="s">
        <v>12949</v>
      </c>
      <c r="V348" s="36" t="s">
        <v>10327</v>
      </c>
      <c r="W348" s="53" t="s">
        <v>12950</v>
      </c>
      <c r="X348" s="30" t="s">
        <v>10823</v>
      </c>
      <c r="Y348" s="36" t="s">
        <v>12093</v>
      </c>
      <c r="Z348" s="36"/>
      <c r="AA348" s="30" t="s">
        <v>10826</v>
      </c>
      <c r="AB348" s="36" t="s">
        <v>10793</v>
      </c>
      <c r="AC348" s="30"/>
      <c r="AD348" s="36"/>
      <c r="AE348" s="36"/>
      <c r="AF348" s="30" t="s">
        <v>10794</v>
      </c>
      <c r="AG348" s="36"/>
      <c r="AH348" s="30" t="s">
        <v>10796</v>
      </c>
      <c r="AI348" s="55" t="s">
        <v>10836</v>
      </c>
      <c r="AJ348" s="52" t="s">
        <v>10798</v>
      </c>
      <c r="AK348" s="34" t="s">
        <v>10830</v>
      </c>
      <c r="AL348" s="30" t="s">
        <v>10800</v>
      </c>
      <c r="AM348" s="35"/>
      <c r="AN348" s="36"/>
      <c r="AO348" s="52" t="s">
        <v>10823</v>
      </c>
      <c r="AP348" s="52" t="s">
        <v>11585</v>
      </c>
      <c r="AQ348" s="30" t="s">
        <v>10812</v>
      </c>
      <c r="AR348" s="37" t="s">
        <v>10830</v>
      </c>
      <c r="AS348" s="36" t="s">
        <v>11585</v>
      </c>
    </row>
    <row r="349" customFormat="false" ht="13.8" hidden="false" customHeight="false" outlineLevel="0" collapsed="false">
      <c r="A349" s="50" t="s">
        <v>12550</v>
      </c>
      <c r="B349" s="36" t="s">
        <v>11576</v>
      </c>
      <c r="C349" s="51" t="n">
        <v>45717</v>
      </c>
      <c r="D349" s="49" t="n">
        <v>45744</v>
      </c>
      <c r="E349" s="29" t="b">
        <f aca="false">TRUE()</f>
        <v>1</v>
      </c>
      <c r="F349" s="29" t="b">
        <f aca="false">FALSE()</f>
        <v>0</v>
      </c>
      <c r="G349" s="29" t="b">
        <f aca="false">FALSE()</f>
        <v>0</v>
      </c>
      <c r="H349" s="29" t="b">
        <f aca="false">FALSE()</f>
        <v>0</v>
      </c>
      <c r="I349" s="29" t="b">
        <f aca="false">FALSE()</f>
        <v>0</v>
      </c>
      <c r="J349" s="29" t="b">
        <f aca="false">FALSE()</f>
        <v>0</v>
      </c>
      <c r="K349" s="29" t="b">
        <f aca="false">FALSE()</f>
        <v>0</v>
      </c>
      <c r="L349" s="29" t="b">
        <f aca="false">FALSE()</f>
        <v>0</v>
      </c>
      <c r="M349" s="29" t="b">
        <f aca="false">FALSE()</f>
        <v>0</v>
      </c>
      <c r="N349" s="36"/>
      <c r="O349" s="36" t="s">
        <v>8462</v>
      </c>
      <c r="P349" s="31" t="n">
        <v>5321759085</v>
      </c>
      <c r="Q349" s="32"/>
      <c r="R349" s="32"/>
      <c r="S349" s="32"/>
      <c r="T349" s="36" t="n">
        <v>501677916</v>
      </c>
      <c r="U349" s="36" t="s">
        <v>12951</v>
      </c>
      <c r="V349" s="36" t="s">
        <v>8464</v>
      </c>
      <c r="W349" s="53" t="s">
        <v>12952</v>
      </c>
      <c r="X349" s="30" t="s">
        <v>10823</v>
      </c>
      <c r="Y349" s="36" t="s">
        <v>12093</v>
      </c>
      <c r="Z349" s="36"/>
      <c r="AA349" s="30"/>
      <c r="AB349" s="36" t="s">
        <v>10793</v>
      </c>
      <c r="AC349" s="30"/>
      <c r="AD349" s="36"/>
      <c r="AE349" s="36"/>
      <c r="AF349" s="30" t="s">
        <v>10794</v>
      </c>
      <c r="AG349" s="36"/>
      <c r="AH349" s="30" t="s">
        <v>10796</v>
      </c>
      <c r="AI349" s="55" t="s">
        <v>10836</v>
      </c>
      <c r="AJ349" s="52" t="s">
        <v>10798</v>
      </c>
      <c r="AK349" s="34" t="s">
        <v>10830</v>
      </c>
      <c r="AL349" s="30" t="s">
        <v>10800</v>
      </c>
      <c r="AM349" s="35"/>
      <c r="AN349" s="36"/>
      <c r="AO349" s="52" t="s">
        <v>10823</v>
      </c>
      <c r="AP349" s="52" t="s">
        <v>11585</v>
      </c>
      <c r="AQ349" s="30" t="s">
        <v>10812</v>
      </c>
      <c r="AR349" s="37" t="s">
        <v>10830</v>
      </c>
      <c r="AS349" s="36" t="s">
        <v>12377</v>
      </c>
    </row>
    <row r="350" customFormat="false" ht="13.8" hidden="false" customHeight="false" outlineLevel="0" collapsed="false">
      <c r="A350" s="50" t="s">
        <v>12550</v>
      </c>
      <c r="B350" s="36" t="s">
        <v>11576</v>
      </c>
      <c r="C350" s="51" t="n">
        <v>45717</v>
      </c>
      <c r="D350" s="49" t="n">
        <v>45744</v>
      </c>
      <c r="E350" s="29" t="b">
        <f aca="false">TRUE()</f>
        <v>1</v>
      </c>
      <c r="F350" s="29" t="b">
        <f aca="false">FALSE()</f>
        <v>0</v>
      </c>
      <c r="G350" s="29" t="b">
        <f aca="false">FALSE()</f>
        <v>0</v>
      </c>
      <c r="H350" s="29" t="b">
        <f aca="false">FALSE()</f>
        <v>0</v>
      </c>
      <c r="I350" s="29" t="b">
        <f aca="false">FALSE()</f>
        <v>0</v>
      </c>
      <c r="J350" s="29" t="b">
        <f aca="false">FALSE()</f>
        <v>0</v>
      </c>
      <c r="K350" s="29" t="b">
        <f aca="false">FALSE()</f>
        <v>0</v>
      </c>
      <c r="L350" s="29" t="b">
        <f aca="false">FALSE()</f>
        <v>0</v>
      </c>
      <c r="M350" s="29" t="b">
        <f aca="false">FALSE()</f>
        <v>0</v>
      </c>
      <c r="N350" s="36"/>
      <c r="O350" s="36" t="s">
        <v>8881</v>
      </c>
      <c r="P350" s="31" t="n">
        <v>6941611259</v>
      </c>
      <c r="Q350" s="32"/>
      <c r="R350" s="32"/>
      <c r="S350" s="32"/>
      <c r="T350" s="36" t="n">
        <v>791053603</v>
      </c>
      <c r="U350" s="36" t="s">
        <v>12953</v>
      </c>
      <c r="V350" s="36" t="s">
        <v>8882</v>
      </c>
      <c r="W350" s="53" t="s">
        <v>8886</v>
      </c>
      <c r="X350" s="30" t="s">
        <v>10823</v>
      </c>
      <c r="Y350" s="36" t="s">
        <v>12093</v>
      </c>
      <c r="Z350" s="36"/>
      <c r="AA350" s="30"/>
      <c r="AB350" s="36" t="s">
        <v>10793</v>
      </c>
      <c r="AC350" s="30"/>
      <c r="AD350" s="36"/>
      <c r="AE350" s="36"/>
      <c r="AF350" s="30" t="s">
        <v>10794</v>
      </c>
      <c r="AG350" s="36"/>
      <c r="AH350" s="30" t="s">
        <v>10796</v>
      </c>
      <c r="AI350" s="55" t="s">
        <v>10836</v>
      </c>
      <c r="AJ350" s="52" t="s">
        <v>10798</v>
      </c>
      <c r="AK350" s="34" t="s">
        <v>10830</v>
      </c>
      <c r="AL350" s="30" t="s">
        <v>10800</v>
      </c>
      <c r="AM350" s="35"/>
      <c r="AN350" s="36"/>
      <c r="AO350" s="52" t="s">
        <v>10823</v>
      </c>
      <c r="AP350" s="52" t="s">
        <v>11585</v>
      </c>
      <c r="AQ350" s="30" t="s">
        <v>10812</v>
      </c>
      <c r="AR350" s="37" t="s">
        <v>10830</v>
      </c>
      <c r="AS350" s="36" t="s">
        <v>12377</v>
      </c>
    </row>
    <row r="351" customFormat="false" ht="13.8" hidden="false" customHeight="false" outlineLevel="0" collapsed="false">
      <c r="A351" s="50" t="s">
        <v>12550</v>
      </c>
      <c r="B351" s="36" t="s">
        <v>11576</v>
      </c>
      <c r="C351" s="51" t="n">
        <v>45717</v>
      </c>
      <c r="D351" s="49" t="n">
        <v>45744</v>
      </c>
      <c r="E351" s="29" t="b">
        <f aca="false">TRUE()</f>
        <v>1</v>
      </c>
      <c r="F351" s="29" t="b">
        <f aca="false">FALSE()</f>
        <v>0</v>
      </c>
      <c r="G351" s="29" t="b">
        <f aca="false">FALSE()</f>
        <v>0</v>
      </c>
      <c r="H351" s="29" t="b">
        <f aca="false">FALSE()</f>
        <v>0</v>
      </c>
      <c r="I351" s="29" t="b">
        <f aca="false">FALSE()</f>
        <v>0</v>
      </c>
      <c r="J351" s="29" t="b">
        <f aca="false">FALSE()</f>
        <v>0</v>
      </c>
      <c r="K351" s="29" t="b">
        <f aca="false">FALSE()</f>
        <v>0</v>
      </c>
      <c r="L351" s="29" t="b">
        <f aca="false">FALSE()</f>
        <v>0</v>
      </c>
      <c r="M351" s="29" t="b">
        <f aca="false">TRUE()</f>
        <v>1</v>
      </c>
      <c r="N351" s="36"/>
      <c r="O351" s="36" t="s">
        <v>9160</v>
      </c>
      <c r="P351" s="31" t="n">
        <v>7262205793</v>
      </c>
      <c r="Q351" s="32"/>
      <c r="R351" s="32"/>
      <c r="S351" s="32"/>
      <c r="T351" s="36" t="n">
        <v>668800787</v>
      </c>
      <c r="U351" s="36"/>
      <c r="V351" s="36" t="s">
        <v>9162</v>
      </c>
      <c r="W351" s="53" t="s">
        <v>12954</v>
      </c>
      <c r="X351" s="30" t="s">
        <v>10823</v>
      </c>
      <c r="Y351" s="36" t="s">
        <v>12093</v>
      </c>
      <c r="Z351" s="36"/>
      <c r="AA351" s="30"/>
      <c r="AB351" s="36" t="s">
        <v>10793</v>
      </c>
      <c r="AC351" s="30"/>
      <c r="AD351" s="36"/>
      <c r="AE351" s="36"/>
      <c r="AF351" s="30" t="s">
        <v>10794</v>
      </c>
      <c r="AG351" s="36"/>
      <c r="AH351" s="30" t="s">
        <v>10796</v>
      </c>
      <c r="AI351" s="55" t="s">
        <v>10836</v>
      </c>
      <c r="AJ351" s="52" t="s">
        <v>10798</v>
      </c>
      <c r="AK351" s="34" t="s">
        <v>10830</v>
      </c>
      <c r="AL351" s="30" t="s">
        <v>10800</v>
      </c>
      <c r="AM351" s="35"/>
      <c r="AN351" s="36"/>
      <c r="AO351" s="52" t="s">
        <v>10823</v>
      </c>
      <c r="AP351" s="52" t="s">
        <v>11585</v>
      </c>
      <c r="AQ351" s="30" t="s">
        <v>10812</v>
      </c>
      <c r="AR351" s="37" t="s">
        <v>10830</v>
      </c>
      <c r="AS351" s="36" t="s">
        <v>12377</v>
      </c>
    </row>
    <row r="352" customFormat="false" ht="13.8" hidden="false" customHeight="false" outlineLevel="0" collapsed="false">
      <c r="A352" s="136" t="s">
        <v>12550</v>
      </c>
      <c r="B352" s="36" t="s">
        <v>11881</v>
      </c>
      <c r="C352" s="51" t="n">
        <v>45717</v>
      </c>
      <c r="D352" s="49" t="n">
        <v>45747</v>
      </c>
      <c r="E352" s="29" t="b">
        <f aca="false">TRUE()</f>
        <v>1</v>
      </c>
      <c r="F352" s="29" t="b">
        <f aca="false">FALSE()</f>
        <v>0</v>
      </c>
      <c r="G352" s="29" t="b">
        <f aca="false">FALSE()</f>
        <v>0</v>
      </c>
      <c r="H352" s="29" t="b">
        <f aca="false">FALSE()</f>
        <v>0</v>
      </c>
      <c r="I352" s="29" t="b">
        <f aca="false">FALSE()</f>
        <v>0</v>
      </c>
      <c r="J352" s="29" t="b">
        <f aca="false">FALSE()</f>
        <v>0</v>
      </c>
      <c r="K352" s="29" t="b">
        <f aca="false">FALSE()</f>
        <v>0</v>
      </c>
      <c r="L352" s="29" t="b">
        <f aca="false">FALSE()</f>
        <v>0</v>
      </c>
      <c r="M352" s="29" t="b">
        <f aca="false">TRUE()</f>
        <v>1</v>
      </c>
      <c r="N352" s="36"/>
      <c r="O352" s="36" t="s">
        <v>8732</v>
      </c>
      <c r="P352" s="31" t="n">
        <v>8160003046</v>
      </c>
      <c r="Q352" s="32"/>
      <c r="R352" s="32"/>
      <c r="S352" s="32"/>
      <c r="T352" s="36" t="n">
        <v>693835580</v>
      </c>
      <c r="U352" s="36" t="s">
        <v>12955</v>
      </c>
      <c r="V352" s="36" t="s">
        <v>8734</v>
      </c>
      <c r="W352" s="53" t="s">
        <v>12956</v>
      </c>
      <c r="X352" s="30" t="s">
        <v>10823</v>
      </c>
      <c r="Y352" s="36" t="s">
        <v>12093</v>
      </c>
      <c r="Z352" s="36"/>
      <c r="AA352" s="30" t="s">
        <v>10826</v>
      </c>
      <c r="AB352" s="36" t="s">
        <v>10793</v>
      </c>
      <c r="AC352" s="30"/>
      <c r="AD352" s="36"/>
      <c r="AE352" s="36"/>
      <c r="AF352" s="30"/>
      <c r="AG352" s="36"/>
      <c r="AH352" s="30" t="s">
        <v>10796</v>
      </c>
      <c r="AI352" s="55" t="s">
        <v>10836</v>
      </c>
      <c r="AJ352" s="52" t="s">
        <v>10798</v>
      </c>
      <c r="AK352" s="34" t="s">
        <v>10830</v>
      </c>
      <c r="AL352" s="30" t="s">
        <v>10800</v>
      </c>
      <c r="AM352" s="35" t="s">
        <v>12957</v>
      </c>
      <c r="AN352" s="36"/>
      <c r="AO352" s="52" t="s">
        <v>10823</v>
      </c>
      <c r="AP352" s="52" t="s">
        <v>11585</v>
      </c>
      <c r="AQ352" s="30" t="s">
        <v>10812</v>
      </c>
      <c r="AR352" s="37" t="s">
        <v>10830</v>
      </c>
      <c r="AS352" s="36" t="s">
        <v>12377</v>
      </c>
    </row>
    <row r="353" customFormat="false" ht="13.8" hidden="false" customHeight="false" outlineLevel="0" collapsed="false">
      <c r="A353" s="136" t="s">
        <v>12550</v>
      </c>
      <c r="B353" s="36" t="s">
        <v>11881</v>
      </c>
      <c r="C353" s="51" t="n">
        <v>45717</v>
      </c>
      <c r="D353" s="49" t="n">
        <v>45747</v>
      </c>
      <c r="E353" s="29" t="b">
        <f aca="false">TRUE()</f>
        <v>1</v>
      </c>
      <c r="F353" s="29" t="b">
        <f aca="false">FALSE()</f>
        <v>0</v>
      </c>
      <c r="G353" s="29" t="b">
        <f aca="false">FALSE()</f>
        <v>0</v>
      </c>
      <c r="H353" s="29" t="b">
        <f aca="false">FALSE()</f>
        <v>0</v>
      </c>
      <c r="I353" s="29" t="b">
        <f aca="false">FALSE()</f>
        <v>0</v>
      </c>
      <c r="J353" s="29" t="b">
        <f aca="false">FALSE()</f>
        <v>0</v>
      </c>
      <c r="K353" s="29" t="b">
        <f aca="false">FALSE()</f>
        <v>0</v>
      </c>
      <c r="L353" s="29" t="b">
        <f aca="false">FALSE()</f>
        <v>0</v>
      </c>
      <c r="M353" s="29" t="b">
        <f aca="false">FALSE()</f>
        <v>0</v>
      </c>
      <c r="N353" s="36"/>
      <c r="O353" s="36" t="s">
        <v>12958</v>
      </c>
      <c r="P353" s="31" t="n">
        <v>9552454933</v>
      </c>
      <c r="Q353" s="32"/>
      <c r="R353" s="32"/>
      <c r="S353" s="32"/>
      <c r="T353" s="36" t="n">
        <v>48794589068</v>
      </c>
      <c r="U353" s="36" t="s">
        <v>12959</v>
      </c>
      <c r="V353" s="36" t="s">
        <v>8454</v>
      </c>
      <c r="W353" s="53" t="s">
        <v>8458</v>
      </c>
      <c r="X353" s="30" t="s">
        <v>10823</v>
      </c>
      <c r="Y353" s="36" t="s">
        <v>12093</v>
      </c>
      <c r="Z353" s="36"/>
      <c r="AA353" s="30" t="s">
        <v>10826</v>
      </c>
      <c r="AB353" s="36" t="s">
        <v>10793</v>
      </c>
      <c r="AC353" s="30"/>
      <c r="AD353" s="36"/>
      <c r="AE353" s="36"/>
      <c r="AF353" s="30"/>
      <c r="AG353" s="36"/>
      <c r="AH353" s="30" t="s">
        <v>10796</v>
      </c>
      <c r="AI353" s="55" t="s">
        <v>10836</v>
      </c>
      <c r="AJ353" s="52" t="s">
        <v>10798</v>
      </c>
      <c r="AK353" s="34" t="s">
        <v>10830</v>
      </c>
      <c r="AL353" s="30" t="s">
        <v>10800</v>
      </c>
      <c r="AM353" s="35"/>
      <c r="AN353" s="36"/>
      <c r="AO353" s="52" t="s">
        <v>10823</v>
      </c>
      <c r="AP353" s="52" t="s">
        <v>11585</v>
      </c>
      <c r="AQ353" s="30" t="s">
        <v>10812</v>
      </c>
      <c r="AR353" s="37" t="s">
        <v>10830</v>
      </c>
      <c r="AS353" s="36"/>
    </row>
    <row r="354" customFormat="false" ht="13.8" hidden="false" customHeight="false" outlineLevel="0" collapsed="false">
      <c r="A354" s="50" t="s">
        <v>12550</v>
      </c>
      <c r="B354" s="36" t="s">
        <v>11257</v>
      </c>
      <c r="C354" s="51" t="n">
        <v>45717</v>
      </c>
      <c r="D354" s="49" t="n">
        <v>45742</v>
      </c>
      <c r="E354" s="29" t="b">
        <f aca="false">TRUE()</f>
        <v>1</v>
      </c>
      <c r="F354" s="29" t="b">
        <f aca="false">FALSE()</f>
        <v>0</v>
      </c>
      <c r="G354" s="29" t="b">
        <f aca="false">FALSE()</f>
        <v>0</v>
      </c>
      <c r="H354" s="29" t="b">
        <f aca="false">FALSE()</f>
        <v>0</v>
      </c>
      <c r="I354" s="29" t="b">
        <f aca="false">FALSE()</f>
        <v>0</v>
      </c>
      <c r="J354" s="29" t="b">
        <f aca="false">FALSE()</f>
        <v>0</v>
      </c>
      <c r="K354" s="29" t="b">
        <f aca="false">FALSE()</f>
        <v>0</v>
      </c>
      <c r="L354" s="29" t="b">
        <f aca="false">FALSE()</f>
        <v>0</v>
      </c>
      <c r="M354" s="29" t="b">
        <f aca="false">FALSE()</f>
        <v>0</v>
      </c>
      <c r="N354" s="36"/>
      <c r="O354" s="36" t="s">
        <v>8640</v>
      </c>
      <c r="P354" s="31" t="n">
        <v>9492267422</v>
      </c>
      <c r="Q354" s="32"/>
      <c r="R354" s="32"/>
      <c r="S354" s="32"/>
      <c r="T354" s="36" t="s">
        <v>12960</v>
      </c>
      <c r="U354" s="36"/>
      <c r="V354" s="36" t="s">
        <v>8642</v>
      </c>
      <c r="W354" s="53" t="s">
        <v>12961</v>
      </c>
      <c r="X354" s="30" t="s">
        <v>10823</v>
      </c>
      <c r="Y354" s="36" t="s">
        <v>12093</v>
      </c>
      <c r="Z354" s="36"/>
      <c r="AA354" s="30"/>
      <c r="AB354" s="36" t="s">
        <v>10793</v>
      </c>
      <c r="AC354" s="30"/>
      <c r="AD354" s="36"/>
      <c r="AE354" s="36"/>
      <c r="AF354" s="30" t="s">
        <v>10794</v>
      </c>
      <c r="AG354" s="36"/>
      <c r="AH354" s="30" t="s">
        <v>10796</v>
      </c>
      <c r="AI354" s="55" t="s">
        <v>10836</v>
      </c>
      <c r="AJ354" s="52" t="s">
        <v>10798</v>
      </c>
      <c r="AK354" s="34" t="s">
        <v>10830</v>
      </c>
      <c r="AL354" s="30" t="s">
        <v>10800</v>
      </c>
      <c r="AM354" s="35" t="s">
        <v>12647</v>
      </c>
      <c r="AN354" s="36"/>
      <c r="AO354" s="52" t="s">
        <v>10823</v>
      </c>
      <c r="AP354" s="52" t="s">
        <v>11585</v>
      </c>
      <c r="AQ354" s="30" t="s">
        <v>10812</v>
      </c>
      <c r="AR354" s="37" t="s">
        <v>10830</v>
      </c>
      <c r="AS354" s="36" t="s">
        <v>11585</v>
      </c>
    </row>
    <row r="355" customFormat="false" ht="13.8" hidden="false" customHeight="false" outlineLevel="0" collapsed="false">
      <c r="A355" s="50" t="s">
        <v>12550</v>
      </c>
      <c r="B355" s="36" t="s">
        <v>11257</v>
      </c>
      <c r="C355" s="51" t="n">
        <v>45717</v>
      </c>
      <c r="D355" s="49" t="n">
        <v>45743</v>
      </c>
      <c r="E355" s="29" t="b">
        <f aca="false">TRUE()</f>
        <v>1</v>
      </c>
      <c r="F355" s="29" t="b">
        <f aca="false">FALSE()</f>
        <v>0</v>
      </c>
      <c r="G355" s="29" t="b">
        <f aca="false">FALSE()</f>
        <v>0</v>
      </c>
      <c r="H355" s="29" t="b">
        <f aca="false">FALSE()</f>
        <v>0</v>
      </c>
      <c r="I355" s="29" t="b">
        <f aca="false">FALSE()</f>
        <v>0</v>
      </c>
      <c r="J355" s="29" t="b">
        <f aca="false">FALSE()</f>
        <v>0</v>
      </c>
      <c r="K355" s="29" t="b">
        <f aca="false">FALSE()</f>
        <v>0</v>
      </c>
      <c r="L355" s="29" t="b">
        <f aca="false">FALSE()</f>
        <v>0</v>
      </c>
      <c r="M355" s="29" t="b">
        <f aca="false">FALSE()</f>
        <v>0</v>
      </c>
      <c r="N355" s="36"/>
      <c r="O355" s="36" t="s">
        <v>8718</v>
      </c>
      <c r="P355" s="31" t="n">
        <v>9512532673</v>
      </c>
      <c r="Q355" s="32"/>
      <c r="R355" s="32"/>
      <c r="S355" s="32"/>
      <c r="T355" s="36" t="s">
        <v>12962</v>
      </c>
      <c r="U355" s="36"/>
      <c r="V355" s="36" t="s">
        <v>12963</v>
      </c>
      <c r="W355" s="53" t="s">
        <v>12964</v>
      </c>
      <c r="X355" s="30" t="s">
        <v>10823</v>
      </c>
      <c r="Y355" s="36" t="s">
        <v>12093</v>
      </c>
      <c r="Z355" s="36"/>
      <c r="AA355" s="30" t="s">
        <v>10826</v>
      </c>
      <c r="AB355" s="36" t="s">
        <v>10793</v>
      </c>
      <c r="AC355" s="30"/>
      <c r="AD355" s="36"/>
      <c r="AE355" s="36"/>
      <c r="AF355" s="30" t="s">
        <v>10794</v>
      </c>
      <c r="AG355" s="36"/>
      <c r="AH355" s="30" t="s">
        <v>10796</v>
      </c>
      <c r="AI355" s="55" t="s">
        <v>10836</v>
      </c>
      <c r="AJ355" s="52" t="s">
        <v>10798</v>
      </c>
      <c r="AK355" s="34" t="s">
        <v>10830</v>
      </c>
      <c r="AL355" s="30" t="s">
        <v>10800</v>
      </c>
      <c r="AM355" s="35" t="s">
        <v>3831</v>
      </c>
      <c r="AN355" s="36"/>
      <c r="AO355" s="52" t="s">
        <v>10823</v>
      </c>
      <c r="AP355" s="52" t="s">
        <v>11585</v>
      </c>
      <c r="AQ355" s="30" t="s">
        <v>10812</v>
      </c>
      <c r="AR355" s="37" t="s">
        <v>10830</v>
      </c>
      <c r="AS355" s="36" t="s">
        <v>11585</v>
      </c>
    </row>
    <row r="356" customFormat="false" ht="13.8" hidden="false" customHeight="false" outlineLevel="0" collapsed="false">
      <c r="A356" s="50" t="s">
        <v>12550</v>
      </c>
      <c r="B356" s="36" t="s">
        <v>11257</v>
      </c>
      <c r="C356" s="51" t="n">
        <v>45717</v>
      </c>
      <c r="D356" s="49" t="n">
        <v>45745</v>
      </c>
      <c r="E356" s="29" t="b">
        <f aca="false">TRUE()</f>
        <v>1</v>
      </c>
      <c r="F356" s="29" t="b">
        <f aca="false">FALSE()</f>
        <v>0</v>
      </c>
      <c r="G356" s="29" t="b">
        <f aca="false">FALSE()</f>
        <v>0</v>
      </c>
      <c r="H356" s="29" t="b">
        <f aca="false">FALSE()</f>
        <v>0</v>
      </c>
      <c r="I356" s="29" t="b">
        <f aca="false">FALSE()</f>
        <v>0</v>
      </c>
      <c r="J356" s="29" t="b">
        <f aca="false">FALSE()</f>
        <v>0</v>
      </c>
      <c r="K356" s="29" t="b">
        <f aca="false">FALSE()</f>
        <v>0</v>
      </c>
      <c r="L356" s="29" t="b">
        <f aca="false">FALSE()</f>
        <v>0</v>
      </c>
      <c r="M356" s="29" t="b">
        <f aca="false">FALSE()</f>
        <v>0</v>
      </c>
      <c r="N356" s="36"/>
      <c r="O356" s="36" t="s">
        <v>8347</v>
      </c>
      <c r="P356" s="31" t="n">
        <v>8311576924</v>
      </c>
      <c r="Q356" s="32"/>
      <c r="R356" s="32"/>
      <c r="S356" s="32"/>
      <c r="T356" s="36" t="n">
        <v>48667303300</v>
      </c>
      <c r="U356" s="36"/>
      <c r="V356" s="36" t="s">
        <v>8349</v>
      </c>
      <c r="W356" s="53" t="s">
        <v>12965</v>
      </c>
      <c r="X356" s="30" t="s">
        <v>10823</v>
      </c>
      <c r="Y356" s="36" t="s">
        <v>12093</v>
      </c>
      <c r="Z356" s="36"/>
      <c r="AA356" s="30"/>
      <c r="AB356" s="36" t="s">
        <v>10793</v>
      </c>
      <c r="AC356" s="30"/>
      <c r="AD356" s="36"/>
      <c r="AE356" s="36"/>
      <c r="AF356" s="30" t="s">
        <v>10794</v>
      </c>
      <c r="AG356" s="36"/>
      <c r="AH356" s="30" t="s">
        <v>10796</v>
      </c>
      <c r="AI356" s="55" t="s">
        <v>10836</v>
      </c>
      <c r="AJ356" s="52" t="s">
        <v>10798</v>
      </c>
      <c r="AK356" s="34" t="s">
        <v>10830</v>
      </c>
      <c r="AL356" s="30" t="s">
        <v>10800</v>
      </c>
      <c r="AM356" s="35"/>
      <c r="AN356" s="36"/>
      <c r="AO356" s="52" t="s">
        <v>10823</v>
      </c>
      <c r="AP356" s="52" t="s">
        <v>11585</v>
      </c>
      <c r="AQ356" s="30" t="s">
        <v>10812</v>
      </c>
      <c r="AR356" s="37" t="s">
        <v>10830</v>
      </c>
      <c r="AS356" s="36" t="s">
        <v>11585</v>
      </c>
    </row>
    <row r="357" customFormat="false" ht="13.8" hidden="false" customHeight="false" outlineLevel="0" collapsed="false">
      <c r="A357" s="136" t="s">
        <v>12550</v>
      </c>
      <c r="B357" s="36" t="s">
        <v>11257</v>
      </c>
      <c r="C357" s="51" t="n">
        <v>45717</v>
      </c>
      <c r="D357" s="49" t="n">
        <v>45742</v>
      </c>
      <c r="E357" s="29" t="b">
        <f aca="false">TRUE()</f>
        <v>1</v>
      </c>
      <c r="F357" s="29" t="b">
        <f aca="false">FALSE()</f>
        <v>0</v>
      </c>
      <c r="G357" s="29" t="b">
        <f aca="false">FALSE()</f>
        <v>0</v>
      </c>
      <c r="H357" s="29" t="b">
        <f aca="false">FALSE()</f>
        <v>0</v>
      </c>
      <c r="I357" s="29" t="b">
        <f aca="false">FALSE()</f>
        <v>0</v>
      </c>
      <c r="J357" s="29" t="b">
        <f aca="false">FALSE()</f>
        <v>0</v>
      </c>
      <c r="K357" s="29" t="b">
        <f aca="false">FALSE()</f>
        <v>0</v>
      </c>
      <c r="L357" s="29" t="b">
        <f aca="false">FALSE()</f>
        <v>0</v>
      </c>
      <c r="M357" s="29" t="b">
        <f aca="false">TRUE()</f>
        <v>1</v>
      </c>
      <c r="N357" s="36"/>
      <c r="O357" s="36" t="s">
        <v>8443</v>
      </c>
      <c r="P357" s="31" t="n">
        <v>8133484455</v>
      </c>
      <c r="Q357" s="32"/>
      <c r="R357" s="32"/>
      <c r="S357" s="32"/>
      <c r="T357" s="36" t="s">
        <v>12966</v>
      </c>
      <c r="U357" s="36"/>
      <c r="V357" s="36" t="s">
        <v>8445</v>
      </c>
      <c r="W357" s="151" t="s">
        <v>12967</v>
      </c>
      <c r="X357" s="30" t="s">
        <v>10823</v>
      </c>
      <c r="Y357" s="36" t="s">
        <v>12093</v>
      </c>
      <c r="Z357" s="36"/>
      <c r="AA357" s="30" t="s">
        <v>10826</v>
      </c>
      <c r="AB357" s="36" t="s">
        <v>10793</v>
      </c>
      <c r="AC357" s="30"/>
      <c r="AD357" s="36"/>
      <c r="AE357" s="36"/>
      <c r="AF357" s="30" t="s">
        <v>10794</v>
      </c>
      <c r="AG357" s="116" t="s">
        <v>12968</v>
      </c>
      <c r="AH357" s="30" t="s">
        <v>10796</v>
      </c>
      <c r="AI357" s="55" t="s">
        <v>10836</v>
      </c>
      <c r="AJ357" s="52" t="s">
        <v>10798</v>
      </c>
      <c r="AK357" s="34" t="s">
        <v>10830</v>
      </c>
      <c r="AL357" s="30" t="s">
        <v>10800</v>
      </c>
      <c r="AM357" s="35" t="s">
        <v>12969</v>
      </c>
      <c r="AN357" s="36"/>
      <c r="AO357" s="52" t="s">
        <v>10823</v>
      </c>
      <c r="AP357" s="52" t="s">
        <v>11585</v>
      </c>
      <c r="AQ357" s="30" t="s">
        <v>10812</v>
      </c>
      <c r="AR357" s="37" t="s">
        <v>10830</v>
      </c>
      <c r="AS357" s="36" t="s">
        <v>11585</v>
      </c>
    </row>
    <row r="358" customFormat="false" ht="13.8" hidden="false" customHeight="false" outlineLevel="0" collapsed="false">
      <c r="A358" s="136" t="s">
        <v>12550</v>
      </c>
      <c r="B358" s="36" t="s">
        <v>11257</v>
      </c>
      <c r="C358" s="51" t="n">
        <v>45717</v>
      </c>
      <c r="D358" s="49" t="n">
        <v>45743</v>
      </c>
      <c r="E358" s="29" t="b">
        <f aca="false">TRUE()</f>
        <v>1</v>
      </c>
      <c r="F358" s="29" t="b">
        <f aca="false">FALSE()</f>
        <v>0</v>
      </c>
      <c r="G358" s="29" t="b">
        <f aca="false">FALSE()</f>
        <v>0</v>
      </c>
      <c r="H358" s="29" t="b">
        <f aca="false">FALSE()</f>
        <v>0</v>
      </c>
      <c r="I358" s="29" t="b">
        <f aca="false">FALSE()</f>
        <v>0</v>
      </c>
      <c r="J358" s="29" t="b">
        <f aca="false">FALSE()</f>
        <v>0</v>
      </c>
      <c r="K358" s="29" t="b">
        <f aca="false">FALSE()</f>
        <v>0</v>
      </c>
      <c r="L358" s="29" t="b">
        <f aca="false">FALSE()</f>
        <v>0</v>
      </c>
      <c r="M358" s="29" t="b">
        <f aca="false">FALSE()</f>
        <v>0</v>
      </c>
      <c r="N358" s="36"/>
      <c r="O358" s="36" t="s">
        <v>8399</v>
      </c>
      <c r="P358" s="31" t="n">
        <v>5562217210</v>
      </c>
      <c r="Q358" s="32"/>
      <c r="R358" s="32"/>
      <c r="S358" s="32"/>
      <c r="T358" s="36" t="n">
        <v>48726222270</v>
      </c>
      <c r="U358" s="36" t="s">
        <v>12970</v>
      </c>
      <c r="V358" s="36" t="s">
        <v>8401</v>
      </c>
      <c r="W358" s="151" t="s">
        <v>12971</v>
      </c>
      <c r="X358" s="30" t="s">
        <v>10823</v>
      </c>
      <c r="Y358" s="36" t="s">
        <v>12093</v>
      </c>
      <c r="Z358" s="36"/>
      <c r="AA358" s="30"/>
      <c r="AB358" s="36" t="s">
        <v>10793</v>
      </c>
      <c r="AC358" s="30"/>
      <c r="AD358" s="36"/>
      <c r="AE358" s="36"/>
      <c r="AF358" s="30" t="s">
        <v>10794</v>
      </c>
      <c r="AG358" s="116" t="s">
        <v>12972</v>
      </c>
      <c r="AH358" s="30" t="s">
        <v>10796</v>
      </c>
      <c r="AI358" s="55" t="s">
        <v>10836</v>
      </c>
      <c r="AJ358" s="52" t="s">
        <v>10798</v>
      </c>
      <c r="AK358" s="34" t="s">
        <v>10830</v>
      </c>
      <c r="AL358" s="30" t="s">
        <v>10800</v>
      </c>
      <c r="AM358" s="116" t="s">
        <v>12973</v>
      </c>
      <c r="AN358" s="36"/>
      <c r="AO358" s="52" t="s">
        <v>10823</v>
      </c>
      <c r="AP358" s="52" t="s">
        <v>11585</v>
      </c>
      <c r="AQ358" s="30" t="s">
        <v>10812</v>
      </c>
      <c r="AR358" s="37" t="s">
        <v>10830</v>
      </c>
      <c r="AS358" s="36" t="s">
        <v>12377</v>
      </c>
    </row>
    <row r="359" customFormat="false" ht="13.8" hidden="false" customHeight="false" outlineLevel="0" collapsed="false">
      <c r="A359" s="50" t="s">
        <v>12550</v>
      </c>
      <c r="B359" s="36" t="s">
        <v>11257</v>
      </c>
      <c r="C359" s="51" t="n">
        <v>45717</v>
      </c>
      <c r="D359" s="49" t="n">
        <v>45747</v>
      </c>
      <c r="E359" s="29" t="b">
        <f aca="false">TRUE()</f>
        <v>1</v>
      </c>
      <c r="F359" s="29" t="b">
        <f aca="false">FALSE()</f>
        <v>0</v>
      </c>
      <c r="G359" s="29" t="b">
        <f aca="false">FALSE()</f>
        <v>0</v>
      </c>
      <c r="H359" s="29" t="b">
        <f aca="false">FALSE()</f>
        <v>0</v>
      </c>
      <c r="I359" s="29" t="b">
        <f aca="false">FALSE()</f>
        <v>0</v>
      </c>
      <c r="J359" s="29" t="b">
        <f aca="false">FALSE()</f>
        <v>0</v>
      </c>
      <c r="K359" s="29" t="b">
        <f aca="false">FALSE()</f>
        <v>0</v>
      </c>
      <c r="L359" s="29" t="b">
        <f aca="false">FALSE()</f>
        <v>0</v>
      </c>
      <c r="M359" s="29" t="b">
        <f aca="false">FALSE()</f>
        <v>0</v>
      </c>
      <c r="N359" s="36"/>
      <c r="O359" s="36" t="s">
        <v>8358</v>
      </c>
      <c r="P359" s="31" t="n">
        <v>5541777820</v>
      </c>
      <c r="Q359" s="32"/>
      <c r="R359" s="32"/>
      <c r="S359" s="32"/>
      <c r="T359" s="36" t="n">
        <v>48602590447</v>
      </c>
      <c r="U359" s="36"/>
      <c r="V359" s="36" t="s">
        <v>8360</v>
      </c>
      <c r="W359" s="53" t="s">
        <v>12974</v>
      </c>
      <c r="X359" s="30" t="s">
        <v>10823</v>
      </c>
      <c r="Y359" s="36" t="s">
        <v>12093</v>
      </c>
      <c r="Z359" s="36"/>
      <c r="AA359" s="30"/>
      <c r="AB359" s="36" t="s">
        <v>10793</v>
      </c>
      <c r="AC359" s="30"/>
      <c r="AD359" s="36"/>
      <c r="AE359" s="36"/>
      <c r="AF359" s="30" t="s">
        <v>10794</v>
      </c>
      <c r="AG359" s="36"/>
      <c r="AH359" s="30" t="s">
        <v>10796</v>
      </c>
      <c r="AI359" s="55" t="s">
        <v>10836</v>
      </c>
      <c r="AJ359" s="52" t="s">
        <v>10798</v>
      </c>
      <c r="AK359" s="34" t="s">
        <v>10830</v>
      </c>
      <c r="AL359" s="30" t="s">
        <v>10800</v>
      </c>
      <c r="AM359" s="35"/>
      <c r="AN359" s="36"/>
      <c r="AO359" s="52" t="s">
        <v>10823</v>
      </c>
      <c r="AP359" s="52" t="s">
        <v>11585</v>
      </c>
      <c r="AQ359" s="30" t="s">
        <v>10812</v>
      </c>
      <c r="AR359" s="37" t="s">
        <v>10830</v>
      </c>
      <c r="AS359" s="36" t="s">
        <v>12975</v>
      </c>
    </row>
    <row r="360" customFormat="false" ht="13.8" hidden="false" customHeight="false" outlineLevel="0" collapsed="false">
      <c r="A360" s="50" t="s">
        <v>12550</v>
      </c>
      <c r="B360" s="36" t="s">
        <v>11257</v>
      </c>
      <c r="C360" s="51" t="n">
        <v>45717</v>
      </c>
      <c r="D360" s="49" t="n">
        <v>45744</v>
      </c>
      <c r="E360" s="29" t="b">
        <f aca="false">TRUE()</f>
        <v>1</v>
      </c>
      <c r="F360" s="29" t="b">
        <f aca="false">FALSE()</f>
        <v>0</v>
      </c>
      <c r="G360" s="29" t="b">
        <f aca="false">FALSE()</f>
        <v>0</v>
      </c>
      <c r="H360" s="29" t="b">
        <f aca="false">FALSE()</f>
        <v>0</v>
      </c>
      <c r="I360" s="29" t="b">
        <f aca="false">FALSE()</f>
        <v>0</v>
      </c>
      <c r="J360" s="29" t="b">
        <f aca="false">FALSE()</f>
        <v>0</v>
      </c>
      <c r="K360" s="29" t="b">
        <f aca="false">FALSE()</f>
        <v>0</v>
      </c>
      <c r="L360" s="29" t="b">
        <f aca="false">FALSE()</f>
        <v>0</v>
      </c>
      <c r="M360" s="29" t="b">
        <f aca="false">FALSE()</f>
        <v>0</v>
      </c>
      <c r="N360" s="36"/>
      <c r="O360" s="36" t="s">
        <v>8246</v>
      </c>
      <c r="P360" s="31" t="n">
        <v>9492040150</v>
      </c>
      <c r="Q360" s="32"/>
      <c r="R360" s="32"/>
      <c r="S360" s="32"/>
      <c r="T360" s="36" t="s">
        <v>12976</v>
      </c>
      <c r="U360" s="36" t="s">
        <v>12977</v>
      </c>
      <c r="V360" s="36" t="s">
        <v>8248</v>
      </c>
      <c r="W360" s="53" t="s">
        <v>12978</v>
      </c>
      <c r="X360" s="30" t="s">
        <v>10823</v>
      </c>
      <c r="Y360" s="36" t="s">
        <v>12093</v>
      </c>
      <c r="Z360" s="36"/>
      <c r="AA360" s="30" t="s">
        <v>10826</v>
      </c>
      <c r="AB360" s="36" t="s">
        <v>10793</v>
      </c>
      <c r="AC360" s="30"/>
      <c r="AD360" s="36"/>
      <c r="AE360" s="36"/>
      <c r="AF360" s="30" t="s">
        <v>10794</v>
      </c>
      <c r="AG360" s="36" t="s">
        <v>12979</v>
      </c>
      <c r="AH360" s="30" t="s">
        <v>10796</v>
      </c>
      <c r="AI360" s="55" t="s">
        <v>10836</v>
      </c>
      <c r="AJ360" s="52" t="s">
        <v>10798</v>
      </c>
      <c r="AK360" s="34" t="s">
        <v>10830</v>
      </c>
      <c r="AL360" s="30" t="s">
        <v>10800</v>
      </c>
      <c r="AM360" s="35" t="s">
        <v>12423</v>
      </c>
      <c r="AN360" s="36"/>
      <c r="AO360" s="52" t="s">
        <v>10823</v>
      </c>
      <c r="AP360" s="52" t="s">
        <v>11585</v>
      </c>
      <c r="AQ360" s="30" t="s">
        <v>10812</v>
      </c>
      <c r="AR360" s="37" t="s">
        <v>10830</v>
      </c>
      <c r="AS360" s="36" t="s">
        <v>12377</v>
      </c>
    </row>
    <row r="361" customFormat="false" ht="13.8" hidden="false" customHeight="false" outlineLevel="0" collapsed="false">
      <c r="A361" s="50" t="s">
        <v>12550</v>
      </c>
      <c r="B361" s="36" t="s">
        <v>11881</v>
      </c>
      <c r="C361" s="51" t="n">
        <v>45717</v>
      </c>
      <c r="D361" s="49" t="n">
        <v>45747</v>
      </c>
      <c r="E361" s="29" t="b">
        <f aca="false">TRUE()</f>
        <v>1</v>
      </c>
      <c r="F361" s="29" t="b">
        <f aca="false">FALSE()</f>
        <v>0</v>
      </c>
      <c r="G361" s="29" t="b">
        <f aca="false">FALSE()</f>
        <v>0</v>
      </c>
      <c r="H361" s="29" t="b">
        <f aca="false">FALSE()</f>
        <v>0</v>
      </c>
      <c r="I361" s="29" t="b">
        <f aca="false">FALSE()</f>
        <v>0</v>
      </c>
      <c r="J361" s="29" t="b">
        <f aca="false">FALSE()</f>
        <v>0</v>
      </c>
      <c r="K361" s="29" t="b">
        <f aca="false">FALSE()</f>
        <v>0</v>
      </c>
      <c r="L361" s="29" t="b">
        <f aca="false">FALSE()</f>
        <v>0</v>
      </c>
      <c r="M361" s="29" t="b">
        <f aca="false">TRUE()</f>
        <v>1</v>
      </c>
      <c r="N361" s="36"/>
      <c r="O361" s="36" t="s">
        <v>8810</v>
      </c>
      <c r="P361" s="31" t="n">
        <v>7122918725</v>
      </c>
      <c r="Q361" s="32"/>
      <c r="R361" s="32"/>
      <c r="S361" s="32"/>
      <c r="T361" s="36" t="n">
        <v>48573229618</v>
      </c>
      <c r="U361" s="36" t="s">
        <v>12980</v>
      </c>
      <c r="V361" s="36" t="s">
        <v>8812</v>
      </c>
      <c r="W361" s="53" t="s">
        <v>8815</v>
      </c>
      <c r="X361" s="30" t="s">
        <v>10823</v>
      </c>
      <c r="Y361" s="36" t="s">
        <v>12093</v>
      </c>
      <c r="Z361" s="36"/>
      <c r="AA361" s="30" t="s">
        <v>10826</v>
      </c>
      <c r="AB361" s="36" t="s">
        <v>10793</v>
      </c>
      <c r="AC361" s="30"/>
      <c r="AD361" s="36"/>
      <c r="AE361" s="36"/>
      <c r="AF361" s="30"/>
      <c r="AG361" s="36" t="s">
        <v>12981</v>
      </c>
      <c r="AH361" s="30" t="s">
        <v>10796</v>
      </c>
      <c r="AI361" s="55" t="s">
        <v>10836</v>
      </c>
      <c r="AJ361" s="52" t="s">
        <v>10798</v>
      </c>
      <c r="AK361" s="34" t="s">
        <v>10830</v>
      </c>
      <c r="AL361" s="30" t="s">
        <v>10800</v>
      </c>
      <c r="AM361" s="35" t="s">
        <v>12423</v>
      </c>
      <c r="AN361" s="36"/>
      <c r="AO361" s="52" t="s">
        <v>10823</v>
      </c>
      <c r="AP361" s="52" t="s">
        <v>11585</v>
      </c>
      <c r="AQ361" s="30" t="s">
        <v>10812</v>
      </c>
      <c r="AR361" s="37" t="s">
        <v>10830</v>
      </c>
      <c r="AS361" s="36" t="s">
        <v>12377</v>
      </c>
    </row>
    <row r="362" customFormat="false" ht="13.8" hidden="false" customHeight="false" outlineLevel="0" collapsed="false">
      <c r="A362" s="50" t="s">
        <v>12550</v>
      </c>
      <c r="B362" s="36" t="s">
        <v>11576</v>
      </c>
      <c r="C362" s="51" t="n">
        <v>45717</v>
      </c>
      <c r="D362" s="49" t="n">
        <v>45747</v>
      </c>
      <c r="E362" s="29" t="b">
        <f aca="false">TRUE()</f>
        <v>1</v>
      </c>
      <c r="F362" s="29" t="b">
        <f aca="false">FALSE()</f>
        <v>0</v>
      </c>
      <c r="G362" s="29" t="b">
        <f aca="false">FALSE()</f>
        <v>0</v>
      </c>
      <c r="H362" s="29" t="b">
        <f aca="false">FALSE()</f>
        <v>0</v>
      </c>
      <c r="I362" s="29" t="b">
        <f aca="false">FALSE()</f>
        <v>0</v>
      </c>
      <c r="J362" s="29" t="b">
        <f aca="false">FALSE()</f>
        <v>0</v>
      </c>
      <c r="K362" s="29" t="b">
        <f aca="false">FALSE()</f>
        <v>0</v>
      </c>
      <c r="L362" s="29" t="b">
        <f aca="false">FALSE()</f>
        <v>0</v>
      </c>
      <c r="M362" s="29" t="b">
        <f aca="false">TRUE()</f>
        <v>1</v>
      </c>
      <c r="N362" s="36"/>
      <c r="O362" s="36" t="s">
        <v>8337</v>
      </c>
      <c r="P362" s="31" t="n">
        <v>9671452389</v>
      </c>
      <c r="Q362" s="32"/>
      <c r="R362" s="32"/>
      <c r="S362" s="32"/>
      <c r="T362" s="36" t="n">
        <v>883791194</v>
      </c>
      <c r="U362" s="36" t="s">
        <v>12982</v>
      </c>
      <c r="V362" s="36" t="s">
        <v>12983</v>
      </c>
      <c r="W362" s="53" t="s">
        <v>8343</v>
      </c>
      <c r="X362" s="30" t="s">
        <v>10823</v>
      </c>
      <c r="Y362" s="36" t="s">
        <v>12093</v>
      </c>
      <c r="Z362" s="36"/>
      <c r="AA362" s="30" t="s">
        <v>10826</v>
      </c>
      <c r="AB362" s="36" t="s">
        <v>10793</v>
      </c>
      <c r="AC362" s="30" t="s">
        <v>10812</v>
      </c>
      <c r="AD362" s="54" t="n">
        <v>0.2</v>
      </c>
      <c r="AE362" s="36"/>
      <c r="AF362" s="30"/>
      <c r="AG362" s="15" t="s">
        <v>12984</v>
      </c>
      <c r="AH362" s="30" t="s">
        <v>10796</v>
      </c>
      <c r="AI362" s="55" t="s">
        <v>10836</v>
      </c>
      <c r="AJ362" s="52" t="s">
        <v>10798</v>
      </c>
      <c r="AK362" s="34" t="s">
        <v>10830</v>
      </c>
      <c r="AL362" s="30" t="s">
        <v>10800</v>
      </c>
      <c r="AM362" s="35"/>
      <c r="AN362" s="36"/>
      <c r="AO362" s="52" t="s">
        <v>10823</v>
      </c>
      <c r="AP362" s="52" t="s">
        <v>11585</v>
      </c>
      <c r="AQ362" s="30" t="s">
        <v>10812</v>
      </c>
      <c r="AR362" s="37" t="s">
        <v>10830</v>
      </c>
      <c r="AS362" s="36" t="s">
        <v>11585</v>
      </c>
    </row>
    <row r="363" customFormat="false" ht="13.8" hidden="false" customHeight="false" outlineLevel="0" collapsed="false">
      <c r="A363" s="50" t="s">
        <v>12550</v>
      </c>
      <c r="B363" s="36" t="s">
        <v>11576</v>
      </c>
      <c r="C363" s="51" t="n">
        <v>45717</v>
      </c>
      <c r="D363" s="49" t="n">
        <v>45747</v>
      </c>
      <c r="E363" s="29" t="b">
        <f aca="false">TRUE()</f>
        <v>1</v>
      </c>
      <c r="F363" s="29" t="b">
        <f aca="false">FALSE()</f>
        <v>0</v>
      </c>
      <c r="G363" s="29" t="b">
        <f aca="false">FALSE()</f>
        <v>0</v>
      </c>
      <c r="H363" s="29" t="b">
        <f aca="false">FALSE()</f>
        <v>0</v>
      </c>
      <c r="I363" s="29" t="b">
        <f aca="false">FALSE()</f>
        <v>0</v>
      </c>
      <c r="J363" s="29" t="b">
        <f aca="false">FALSE()</f>
        <v>0</v>
      </c>
      <c r="K363" s="29" t="b">
        <f aca="false">FALSE()</f>
        <v>0</v>
      </c>
      <c r="L363" s="29" t="b">
        <f aca="false">FALSE()</f>
        <v>0</v>
      </c>
      <c r="M363" s="29" t="b">
        <f aca="false">FALSE()</f>
        <v>0</v>
      </c>
      <c r="N363" s="36"/>
      <c r="O363" s="36" t="s">
        <v>9219</v>
      </c>
      <c r="P363" s="31" t="n">
        <v>7731064099</v>
      </c>
      <c r="Q363" s="32"/>
      <c r="R363" s="32"/>
      <c r="S363" s="32"/>
      <c r="T363" s="36" t="n">
        <v>601258048</v>
      </c>
      <c r="U363" s="36" t="s">
        <v>12985</v>
      </c>
      <c r="V363" s="36" t="s">
        <v>9221</v>
      </c>
      <c r="W363" s="53" t="s">
        <v>12986</v>
      </c>
      <c r="X363" s="30" t="s">
        <v>10823</v>
      </c>
      <c r="Y363" s="36" t="s">
        <v>12093</v>
      </c>
      <c r="Z363" s="36"/>
      <c r="AA363" s="30" t="s">
        <v>10826</v>
      </c>
      <c r="AB363" s="36" t="s">
        <v>10793</v>
      </c>
      <c r="AC363" s="30"/>
      <c r="AD363" s="36"/>
      <c r="AE363" s="36"/>
      <c r="AF363" s="30" t="s">
        <v>10794</v>
      </c>
      <c r="AG363" s="36" t="s">
        <v>12500</v>
      </c>
      <c r="AH363" s="30" t="s">
        <v>10796</v>
      </c>
      <c r="AI363" s="55" t="s">
        <v>10836</v>
      </c>
      <c r="AJ363" s="52" t="s">
        <v>10798</v>
      </c>
      <c r="AK363" s="34" t="s">
        <v>10830</v>
      </c>
      <c r="AL363" s="30" t="s">
        <v>10800</v>
      </c>
      <c r="AM363" s="35" t="s">
        <v>12259</v>
      </c>
      <c r="AN363" s="36" t="s">
        <v>12987</v>
      </c>
      <c r="AO363" s="52" t="s">
        <v>10823</v>
      </c>
      <c r="AP363" s="52" t="s">
        <v>11585</v>
      </c>
      <c r="AQ363" s="30" t="s">
        <v>10812</v>
      </c>
      <c r="AR363" s="37" t="s">
        <v>10830</v>
      </c>
      <c r="AS363" s="36" t="s">
        <v>12988</v>
      </c>
    </row>
    <row r="364" customFormat="false" ht="13.8" hidden="false" customHeight="false" outlineLevel="0" collapsed="false">
      <c r="A364" s="50" t="s">
        <v>12550</v>
      </c>
      <c r="B364" s="36" t="s">
        <v>11257</v>
      </c>
      <c r="C364" s="51" t="n">
        <v>45717</v>
      </c>
      <c r="D364" s="49" t="n">
        <v>45744</v>
      </c>
      <c r="E364" s="29" t="b">
        <f aca="false">TRUE()</f>
        <v>1</v>
      </c>
      <c r="F364" s="29" t="b">
        <f aca="false">FALSE()</f>
        <v>0</v>
      </c>
      <c r="G364" s="29" t="b">
        <f aca="false">FALSE()</f>
        <v>0</v>
      </c>
      <c r="H364" s="29" t="b">
        <f aca="false">FALSE()</f>
        <v>0</v>
      </c>
      <c r="I364" s="29" t="b">
        <f aca="false">FALSE()</f>
        <v>0</v>
      </c>
      <c r="J364" s="29" t="b">
        <f aca="false">FALSE()</f>
        <v>0</v>
      </c>
      <c r="K364" s="29" t="b">
        <f aca="false">FALSE()</f>
        <v>0</v>
      </c>
      <c r="L364" s="29" t="b">
        <f aca="false">FALSE()</f>
        <v>0</v>
      </c>
      <c r="M364" s="29" t="b">
        <f aca="false">FALSE()</f>
        <v>0</v>
      </c>
      <c r="N364" s="36"/>
      <c r="O364" s="36" t="s">
        <v>8953</v>
      </c>
      <c r="P364" s="31" t="n">
        <v>7811815403</v>
      </c>
      <c r="Q364" s="32"/>
      <c r="R364" s="32"/>
      <c r="S364" s="32"/>
      <c r="T364" s="36" t="n">
        <v>48618783366</v>
      </c>
      <c r="U364" s="36"/>
      <c r="V364" s="36" t="s">
        <v>8955</v>
      </c>
      <c r="W364" s="53" t="s">
        <v>12989</v>
      </c>
      <c r="X364" s="30" t="s">
        <v>10823</v>
      </c>
      <c r="Y364" s="36" t="s">
        <v>12093</v>
      </c>
      <c r="Z364" s="36"/>
      <c r="AA364" s="30" t="s">
        <v>10826</v>
      </c>
      <c r="AB364" s="36" t="s">
        <v>10793</v>
      </c>
      <c r="AC364" s="30"/>
      <c r="AD364" s="36"/>
      <c r="AE364" s="36"/>
      <c r="AF364" s="30"/>
      <c r="AG364" s="36"/>
      <c r="AH364" s="30" t="s">
        <v>10796</v>
      </c>
      <c r="AI364" s="55" t="s">
        <v>10836</v>
      </c>
      <c r="AJ364" s="52" t="s">
        <v>10798</v>
      </c>
      <c r="AK364" s="34" t="s">
        <v>10830</v>
      </c>
      <c r="AL364" s="30" t="s">
        <v>10800</v>
      </c>
      <c r="AM364" s="35" t="s">
        <v>12990</v>
      </c>
      <c r="AN364" s="36"/>
      <c r="AO364" s="52" t="s">
        <v>10823</v>
      </c>
      <c r="AP364" s="52" t="s">
        <v>11585</v>
      </c>
      <c r="AQ364" s="30" t="s">
        <v>10812</v>
      </c>
      <c r="AR364" s="37" t="s">
        <v>10830</v>
      </c>
      <c r="AS364" s="36" t="s">
        <v>12377</v>
      </c>
    </row>
    <row r="365" customFormat="false" ht="13.8" hidden="false" customHeight="false" outlineLevel="0" collapsed="false">
      <c r="A365" s="50" t="s">
        <v>12550</v>
      </c>
      <c r="B365" s="36" t="s">
        <v>11257</v>
      </c>
      <c r="C365" s="51" t="n">
        <v>45717</v>
      </c>
      <c r="D365" s="49" t="n">
        <v>45747</v>
      </c>
      <c r="E365" s="29" t="b">
        <f aca="false">TRUE()</f>
        <v>1</v>
      </c>
      <c r="F365" s="29" t="b">
        <f aca="false">FALSE()</f>
        <v>0</v>
      </c>
      <c r="G365" s="29" t="b">
        <f aca="false">FALSE()</f>
        <v>0</v>
      </c>
      <c r="H365" s="29" t="b">
        <f aca="false">FALSE()</f>
        <v>0</v>
      </c>
      <c r="I365" s="29" t="b">
        <f aca="false">FALSE()</f>
        <v>0</v>
      </c>
      <c r="J365" s="29" t="b">
        <f aca="false">FALSE()</f>
        <v>0</v>
      </c>
      <c r="K365" s="29" t="b">
        <f aca="false">FALSE()</f>
        <v>0</v>
      </c>
      <c r="L365" s="29" t="b">
        <f aca="false">FALSE()</f>
        <v>0</v>
      </c>
      <c r="M365" s="29" t="b">
        <f aca="false">FALSE()</f>
        <v>0</v>
      </c>
      <c r="N365" s="36"/>
      <c r="O365" s="36" t="s">
        <v>8782</v>
      </c>
      <c r="P365" s="31" t="n">
        <v>1181777772</v>
      </c>
      <c r="Q365" s="32"/>
      <c r="R365" s="32"/>
      <c r="S365" s="32"/>
      <c r="T365" s="36" t="n">
        <v>48519110608</v>
      </c>
      <c r="U365" s="36" t="s">
        <v>12991</v>
      </c>
      <c r="V365" s="36" t="s">
        <v>12992</v>
      </c>
      <c r="W365" s="53" t="s">
        <v>12993</v>
      </c>
      <c r="X365" s="30" t="s">
        <v>10823</v>
      </c>
      <c r="Y365" s="36" t="s">
        <v>12093</v>
      </c>
      <c r="Z365" s="36"/>
      <c r="AA365" s="30" t="s">
        <v>10826</v>
      </c>
      <c r="AB365" s="36" t="s">
        <v>10793</v>
      </c>
      <c r="AC365" s="30"/>
      <c r="AD365" s="36"/>
      <c r="AE365" s="36"/>
      <c r="AF365" s="30"/>
      <c r="AG365" s="36"/>
      <c r="AH365" s="30" t="s">
        <v>10796</v>
      </c>
      <c r="AI365" s="55" t="s">
        <v>10836</v>
      </c>
      <c r="AJ365" s="52" t="s">
        <v>10798</v>
      </c>
      <c r="AK365" s="34" t="s">
        <v>10830</v>
      </c>
      <c r="AL365" s="30" t="s">
        <v>10800</v>
      </c>
      <c r="AM365" s="116" t="s">
        <v>10837</v>
      </c>
      <c r="AN365" s="36"/>
      <c r="AO365" s="52" t="s">
        <v>10823</v>
      </c>
      <c r="AP365" s="52" t="s">
        <v>11585</v>
      </c>
      <c r="AQ365" s="30" t="s">
        <v>10812</v>
      </c>
      <c r="AR365" s="37" t="s">
        <v>10830</v>
      </c>
      <c r="AS365" s="36" t="s">
        <v>12377</v>
      </c>
    </row>
    <row r="366" customFormat="false" ht="13.8" hidden="false" customHeight="false" outlineLevel="0" collapsed="false">
      <c r="A366" s="50" t="s">
        <v>12550</v>
      </c>
      <c r="B366" s="36" t="s">
        <v>11576</v>
      </c>
      <c r="C366" s="51" t="n">
        <v>45748</v>
      </c>
      <c r="D366" s="49" t="n">
        <v>45748</v>
      </c>
      <c r="E366" s="29" t="b">
        <f aca="false">TRUE()</f>
        <v>1</v>
      </c>
      <c r="F366" s="29" t="b">
        <f aca="false">FALSE()</f>
        <v>0</v>
      </c>
      <c r="G366" s="29" t="b">
        <f aca="false">FALSE()</f>
        <v>0</v>
      </c>
      <c r="H366" s="29" t="b">
        <f aca="false">FALSE()</f>
        <v>0</v>
      </c>
      <c r="I366" s="29" t="b">
        <f aca="false">FALSE()</f>
        <v>0</v>
      </c>
      <c r="J366" s="29" t="b">
        <f aca="false">FALSE()</f>
        <v>0</v>
      </c>
      <c r="K366" s="29" t="b">
        <f aca="false">FALSE()</f>
        <v>0</v>
      </c>
      <c r="L366" s="29" t="b">
        <f aca="false">FALSE()</f>
        <v>0</v>
      </c>
      <c r="M366" s="29" t="b">
        <f aca="false">FALSE()</f>
        <v>0</v>
      </c>
      <c r="N366" s="36"/>
      <c r="O366" s="36" t="s">
        <v>7927</v>
      </c>
      <c r="P366" s="31" t="n">
        <v>6342389872</v>
      </c>
      <c r="Q366" s="32"/>
      <c r="R366" s="32"/>
      <c r="S366" s="32"/>
      <c r="T366" s="36" t="n">
        <v>796879697</v>
      </c>
      <c r="U366" s="36"/>
      <c r="V366" s="36" t="s">
        <v>7928</v>
      </c>
      <c r="W366" s="53" t="s">
        <v>12994</v>
      </c>
      <c r="X366" s="30" t="s">
        <v>10823</v>
      </c>
      <c r="Y366" s="36" t="s">
        <v>12093</v>
      </c>
      <c r="Z366" s="36"/>
      <c r="AA366" s="30" t="s">
        <v>10826</v>
      </c>
      <c r="AB366" s="36" t="s">
        <v>10793</v>
      </c>
      <c r="AC366" s="30"/>
      <c r="AD366" s="36"/>
      <c r="AE366" s="36"/>
      <c r="AF366" s="30" t="s">
        <v>10794</v>
      </c>
      <c r="AG366" s="36"/>
      <c r="AH366" s="30" t="s">
        <v>10796</v>
      </c>
      <c r="AI366" s="55" t="s">
        <v>10836</v>
      </c>
      <c r="AJ366" s="52" t="s">
        <v>10798</v>
      </c>
      <c r="AK366" s="34" t="s">
        <v>10830</v>
      </c>
      <c r="AL366" s="30" t="s">
        <v>10800</v>
      </c>
      <c r="AM366" s="35"/>
      <c r="AN366" s="36"/>
      <c r="AO366" s="52" t="s">
        <v>10823</v>
      </c>
      <c r="AP366" s="52" t="s">
        <v>11585</v>
      </c>
      <c r="AQ366" s="30" t="s">
        <v>10812</v>
      </c>
      <c r="AR366" s="37" t="s">
        <v>10830</v>
      </c>
      <c r="AS366" s="36" t="s">
        <v>12377</v>
      </c>
    </row>
    <row r="367" customFormat="false" ht="406.35" hidden="false" customHeight="false" outlineLevel="0" collapsed="false">
      <c r="A367" s="50" t="s">
        <v>12550</v>
      </c>
      <c r="B367" s="36" t="s">
        <v>11881</v>
      </c>
      <c r="C367" s="51" t="n">
        <v>45748</v>
      </c>
      <c r="D367" s="49" t="n">
        <v>45748</v>
      </c>
      <c r="E367" s="29" t="b">
        <f aca="false">TRUE()</f>
        <v>1</v>
      </c>
      <c r="F367" s="29" t="b">
        <f aca="false">FALSE()</f>
        <v>0</v>
      </c>
      <c r="G367" s="29" t="b">
        <f aca="false">FALSE()</f>
        <v>0</v>
      </c>
      <c r="H367" s="29" t="b">
        <f aca="false">FALSE()</f>
        <v>0</v>
      </c>
      <c r="I367" s="29" t="b">
        <f aca="false">FALSE()</f>
        <v>0</v>
      </c>
      <c r="J367" s="29" t="b">
        <f aca="false">FALSE()</f>
        <v>0</v>
      </c>
      <c r="K367" s="29" t="b">
        <f aca="false">FALSE()</f>
        <v>0</v>
      </c>
      <c r="L367" s="29" t="b">
        <f aca="false">FALSE()</f>
        <v>0</v>
      </c>
      <c r="M367" s="29" t="b">
        <f aca="false">TRUE()</f>
        <v>1</v>
      </c>
      <c r="N367" s="36"/>
      <c r="O367" s="36" t="s">
        <v>12995</v>
      </c>
      <c r="P367" s="31" t="n">
        <v>5223105425</v>
      </c>
      <c r="Q367" s="32"/>
      <c r="R367" s="32"/>
      <c r="S367" s="32"/>
      <c r="T367" s="36" t="s">
        <v>12996</v>
      </c>
      <c r="U367" s="36" t="s">
        <v>12997</v>
      </c>
      <c r="V367" s="36" t="s">
        <v>8830</v>
      </c>
      <c r="W367" s="36"/>
      <c r="X367" s="30" t="s">
        <v>10823</v>
      </c>
      <c r="Y367" s="36" t="s">
        <v>12093</v>
      </c>
      <c r="Z367" s="36"/>
      <c r="AA367" s="30" t="s">
        <v>10826</v>
      </c>
      <c r="AB367" s="36" t="s">
        <v>10793</v>
      </c>
      <c r="AC367" s="30"/>
      <c r="AD367" s="36"/>
      <c r="AE367" s="36"/>
      <c r="AF367" s="30" t="s">
        <v>10794</v>
      </c>
      <c r="AG367" s="58" t="s">
        <v>12998</v>
      </c>
      <c r="AH367" s="30" t="s">
        <v>10796</v>
      </c>
      <c r="AI367" s="55" t="s">
        <v>10836</v>
      </c>
      <c r="AJ367" s="52" t="s">
        <v>10798</v>
      </c>
      <c r="AK367" s="34" t="s">
        <v>10830</v>
      </c>
      <c r="AL367" s="30" t="s">
        <v>10800</v>
      </c>
      <c r="AM367" s="35" t="s">
        <v>12758</v>
      </c>
      <c r="AN367" s="36"/>
      <c r="AO367" s="52" t="s">
        <v>10823</v>
      </c>
      <c r="AP367" s="52" t="s">
        <v>11585</v>
      </c>
      <c r="AQ367" s="30" t="s">
        <v>10812</v>
      </c>
      <c r="AR367" s="37" t="s">
        <v>10830</v>
      </c>
      <c r="AS367" s="36" t="s">
        <v>12377</v>
      </c>
    </row>
    <row r="368" customFormat="false" ht="13.8" hidden="false" customHeight="false" outlineLevel="0" collapsed="false">
      <c r="A368" s="50" t="s">
        <v>12550</v>
      </c>
      <c r="B368" s="36" t="s">
        <v>11881</v>
      </c>
      <c r="C368" s="51" t="n">
        <v>45748</v>
      </c>
      <c r="D368" s="49" t="n">
        <v>45748</v>
      </c>
      <c r="E368" s="29" t="b">
        <f aca="false">TRUE()</f>
        <v>1</v>
      </c>
      <c r="F368" s="29" t="b">
        <f aca="false">FALSE()</f>
        <v>0</v>
      </c>
      <c r="G368" s="29" t="b">
        <f aca="false">FALSE()</f>
        <v>0</v>
      </c>
      <c r="H368" s="29" t="b">
        <f aca="false">FALSE()</f>
        <v>0</v>
      </c>
      <c r="I368" s="29" t="b">
        <f aca="false">FALSE()</f>
        <v>0</v>
      </c>
      <c r="J368" s="29" t="b">
        <f aca="false">FALSE()</f>
        <v>0</v>
      </c>
      <c r="K368" s="29" t="b">
        <f aca="false">FALSE()</f>
        <v>0</v>
      </c>
      <c r="L368" s="29" t="b">
        <f aca="false">FALSE()</f>
        <v>0</v>
      </c>
      <c r="M368" s="29" t="b">
        <f aca="false">TRUE()</f>
        <v>1</v>
      </c>
      <c r="N368" s="36"/>
      <c r="O368" s="36" t="s">
        <v>12999</v>
      </c>
      <c r="P368" s="31" t="n">
        <v>7743268413</v>
      </c>
      <c r="Q368" s="32"/>
      <c r="R368" s="32"/>
      <c r="S368" s="32"/>
      <c r="T368" s="36" t="n">
        <v>48242647733</v>
      </c>
      <c r="U368" s="36"/>
      <c r="V368" s="36" t="s">
        <v>13000</v>
      </c>
      <c r="W368" s="53" t="s">
        <v>8612</v>
      </c>
      <c r="X368" s="30" t="s">
        <v>10823</v>
      </c>
      <c r="Y368" s="36" t="s">
        <v>12093</v>
      </c>
      <c r="Z368" s="36"/>
      <c r="AA368" s="30" t="s">
        <v>10826</v>
      </c>
      <c r="AB368" s="36" t="s">
        <v>10793</v>
      </c>
      <c r="AC368" s="30"/>
      <c r="AD368" s="36"/>
      <c r="AE368" s="36"/>
      <c r="AF368" s="30"/>
      <c r="AG368" s="36"/>
      <c r="AH368" s="30" t="s">
        <v>10796</v>
      </c>
      <c r="AI368" s="55" t="s">
        <v>10836</v>
      </c>
      <c r="AJ368" s="52" t="s">
        <v>10798</v>
      </c>
      <c r="AK368" s="34" t="s">
        <v>10830</v>
      </c>
      <c r="AL368" s="30" t="s">
        <v>10800</v>
      </c>
      <c r="AM368" s="35" t="s">
        <v>13001</v>
      </c>
      <c r="AN368" s="36"/>
      <c r="AO368" s="52" t="s">
        <v>10823</v>
      </c>
      <c r="AP368" s="52" t="s">
        <v>11585</v>
      </c>
      <c r="AQ368" s="30" t="s">
        <v>10812</v>
      </c>
      <c r="AR368" s="37" t="s">
        <v>10830</v>
      </c>
      <c r="AS368" s="36" t="s">
        <v>10838</v>
      </c>
    </row>
    <row r="369" customFormat="false" ht="13.8" hidden="false" customHeight="false" outlineLevel="0" collapsed="false">
      <c r="A369" s="50" t="s">
        <v>12550</v>
      </c>
      <c r="B369" s="36" t="s">
        <v>11881</v>
      </c>
      <c r="C369" s="51" t="n">
        <v>45748</v>
      </c>
      <c r="D369" s="49" t="n">
        <v>45748</v>
      </c>
      <c r="E369" s="29" t="b">
        <f aca="false">TRUE()</f>
        <v>1</v>
      </c>
      <c r="F369" s="29" t="b">
        <f aca="false">FALSE()</f>
        <v>0</v>
      </c>
      <c r="G369" s="29" t="b">
        <f aca="false">FALSE()</f>
        <v>0</v>
      </c>
      <c r="H369" s="29" t="b">
        <f aca="false">FALSE()</f>
        <v>0</v>
      </c>
      <c r="I369" s="29" t="b">
        <f aca="false">FALSE()</f>
        <v>0</v>
      </c>
      <c r="J369" s="29" t="b">
        <f aca="false">FALSE()</f>
        <v>0</v>
      </c>
      <c r="K369" s="29" t="b">
        <f aca="false">FALSE()</f>
        <v>0</v>
      </c>
      <c r="L369" s="29" t="b">
        <f aca="false">FALSE()</f>
        <v>0</v>
      </c>
      <c r="M369" s="29" t="b">
        <f aca="false">TRUE()</f>
        <v>1</v>
      </c>
      <c r="N369" s="36"/>
      <c r="O369" s="36" t="s">
        <v>8417</v>
      </c>
      <c r="P369" s="31" t="n">
        <v>5792278474</v>
      </c>
      <c r="Q369" s="32"/>
      <c r="R369" s="32"/>
      <c r="S369" s="32"/>
      <c r="T369" s="36" t="s">
        <v>13002</v>
      </c>
      <c r="U369" s="36" t="s">
        <v>13003</v>
      </c>
      <c r="V369" s="36" t="s">
        <v>8419</v>
      </c>
      <c r="W369" s="53" t="s">
        <v>8423</v>
      </c>
      <c r="X369" s="30" t="s">
        <v>10823</v>
      </c>
      <c r="Y369" s="36" t="s">
        <v>12093</v>
      </c>
      <c r="Z369" s="36"/>
      <c r="AA369" s="30" t="s">
        <v>10826</v>
      </c>
      <c r="AB369" s="36" t="s">
        <v>10793</v>
      </c>
      <c r="AC369" s="30"/>
      <c r="AD369" s="36"/>
      <c r="AE369" s="36"/>
      <c r="AF369" s="30"/>
      <c r="AG369" s="36"/>
      <c r="AH369" s="30" t="s">
        <v>10796</v>
      </c>
      <c r="AI369" s="55" t="s">
        <v>10836</v>
      </c>
      <c r="AJ369" s="52" t="s">
        <v>10798</v>
      </c>
      <c r="AK369" s="34" t="s">
        <v>10830</v>
      </c>
      <c r="AL369" s="30" t="s">
        <v>10800</v>
      </c>
      <c r="AM369" s="35" t="s">
        <v>13004</v>
      </c>
      <c r="AN369" s="36" t="s">
        <v>13005</v>
      </c>
      <c r="AO369" s="52" t="s">
        <v>10823</v>
      </c>
      <c r="AP369" s="52" t="s">
        <v>11585</v>
      </c>
      <c r="AQ369" s="30" t="s">
        <v>10812</v>
      </c>
      <c r="AR369" s="37" t="s">
        <v>10830</v>
      </c>
      <c r="AS369" s="36" t="s">
        <v>12377</v>
      </c>
    </row>
    <row r="370" customFormat="false" ht="13.8" hidden="false" customHeight="false" outlineLevel="0" collapsed="false">
      <c r="A370" s="50"/>
      <c r="B370" s="36"/>
      <c r="C370" s="36"/>
      <c r="D370" s="28"/>
      <c r="E370" s="29" t="b">
        <f aca="false">TRUE()</f>
        <v>1</v>
      </c>
      <c r="F370" s="29" t="b">
        <f aca="false">FALSE()</f>
        <v>0</v>
      </c>
      <c r="G370" s="29" t="b">
        <f aca="false">FALSE()</f>
        <v>0</v>
      </c>
      <c r="H370" s="29" t="b">
        <f aca="false">FALSE()</f>
        <v>0</v>
      </c>
      <c r="I370" s="29" t="b">
        <f aca="false">FALSE()</f>
        <v>0</v>
      </c>
      <c r="J370" s="29" t="b">
        <f aca="false">FALSE()</f>
        <v>0</v>
      </c>
      <c r="K370" s="29" t="b">
        <f aca="false">FALSE()</f>
        <v>0</v>
      </c>
      <c r="L370" s="29" t="b">
        <f aca="false">FALSE()</f>
        <v>0</v>
      </c>
      <c r="M370" s="29" t="b">
        <f aca="false">FALSE()</f>
        <v>0</v>
      </c>
      <c r="N370" s="36"/>
      <c r="O370" s="36" t="s">
        <v>13006</v>
      </c>
      <c r="P370" s="31"/>
      <c r="Q370" s="32"/>
      <c r="R370" s="32"/>
      <c r="S370" s="32"/>
      <c r="T370" s="36" t="s">
        <v>13007</v>
      </c>
      <c r="U370" s="36"/>
      <c r="V370" s="36" t="s">
        <v>8685</v>
      </c>
      <c r="W370" s="36"/>
      <c r="X370" s="30" t="s">
        <v>10823</v>
      </c>
      <c r="Y370" s="36" t="s">
        <v>12093</v>
      </c>
      <c r="Z370" s="36"/>
      <c r="AA370" s="30" t="s">
        <v>10826</v>
      </c>
      <c r="AB370" s="36" t="s">
        <v>10793</v>
      </c>
      <c r="AC370" s="30"/>
      <c r="AD370" s="36"/>
      <c r="AE370" s="36"/>
      <c r="AF370" s="30"/>
      <c r="AG370" s="36"/>
      <c r="AH370" s="30"/>
      <c r="AI370" s="55"/>
      <c r="AJ370" s="52"/>
      <c r="AK370" s="34"/>
      <c r="AL370" s="30"/>
      <c r="AM370" s="35"/>
      <c r="AN370" s="36"/>
      <c r="AO370" s="52"/>
      <c r="AP370" s="52"/>
      <c r="AQ370" s="30"/>
      <c r="AR370" s="37"/>
      <c r="AS370" s="36"/>
    </row>
    <row r="371" customFormat="false" ht="13.8" hidden="false" customHeight="false" outlineLevel="0" collapsed="false">
      <c r="A371" s="50" t="s">
        <v>12550</v>
      </c>
      <c r="B371" s="36" t="s">
        <v>11857</v>
      </c>
      <c r="C371" s="51" t="n">
        <v>45717</v>
      </c>
      <c r="D371" s="49" t="n">
        <v>45742</v>
      </c>
      <c r="E371" s="29" t="b">
        <f aca="false">TRUE()</f>
        <v>1</v>
      </c>
      <c r="F371" s="29" t="b">
        <f aca="false">FALSE()</f>
        <v>0</v>
      </c>
      <c r="G371" s="29" t="b">
        <f aca="false">FALSE()</f>
        <v>0</v>
      </c>
      <c r="H371" s="29" t="b">
        <f aca="false">FALSE()</f>
        <v>0</v>
      </c>
      <c r="I371" s="29" t="b">
        <f aca="false">FALSE()</f>
        <v>0</v>
      </c>
      <c r="J371" s="29" t="b">
        <f aca="false">FALSE()</f>
        <v>0</v>
      </c>
      <c r="K371" s="29" t="b">
        <f aca="false">FALSE()</f>
        <v>0</v>
      </c>
      <c r="L371" s="29" t="b">
        <f aca="false">FALSE()</f>
        <v>0</v>
      </c>
      <c r="M371" s="29" t="b">
        <f aca="false">FALSE()</f>
        <v>0</v>
      </c>
      <c r="N371" s="36"/>
      <c r="O371" s="36" t="s">
        <v>13008</v>
      </c>
      <c r="P371" s="31" t="n">
        <v>7771527714</v>
      </c>
      <c r="Q371" s="32"/>
      <c r="R371" s="32"/>
      <c r="S371" s="32"/>
      <c r="T371" s="36" t="s">
        <v>13009</v>
      </c>
      <c r="U371" s="36"/>
      <c r="V371" s="36" t="s">
        <v>8627</v>
      </c>
      <c r="W371" s="36"/>
      <c r="X371" s="30" t="s">
        <v>10823</v>
      </c>
      <c r="Y371" s="36" t="s">
        <v>12093</v>
      </c>
      <c r="Z371" s="36"/>
      <c r="AA371" s="30" t="s">
        <v>10826</v>
      </c>
      <c r="AB371" s="36" t="s">
        <v>10793</v>
      </c>
      <c r="AC371" s="30"/>
      <c r="AD371" s="36"/>
      <c r="AE371" s="36"/>
      <c r="AF371" s="30" t="s">
        <v>10794</v>
      </c>
      <c r="AG371" s="36"/>
      <c r="AH371" s="30" t="s">
        <v>10796</v>
      </c>
      <c r="AI371" s="55" t="s">
        <v>10836</v>
      </c>
      <c r="AJ371" s="52" t="s">
        <v>10798</v>
      </c>
      <c r="AK371" s="34" t="s">
        <v>10830</v>
      </c>
      <c r="AL371" s="30" t="s">
        <v>10800</v>
      </c>
      <c r="AM371" s="116"/>
      <c r="AN371" s="36"/>
      <c r="AO371" s="52" t="s">
        <v>10823</v>
      </c>
      <c r="AP371" s="52" t="s">
        <v>11585</v>
      </c>
      <c r="AQ371" s="30" t="s">
        <v>10812</v>
      </c>
      <c r="AR371" s="37" t="s">
        <v>10830</v>
      </c>
      <c r="AS371" s="36" t="s">
        <v>12377</v>
      </c>
    </row>
    <row r="372" customFormat="false" ht="13.8" hidden="false" customHeight="false" outlineLevel="0" collapsed="false">
      <c r="A372" s="50" t="s">
        <v>12550</v>
      </c>
      <c r="B372" s="36" t="s">
        <v>11257</v>
      </c>
      <c r="C372" s="51" t="n">
        <v>45748</v>
      </c>
      <c r="D372" s="49" t="n">
        <v>45747</v>
      </c>
      <c r="E372" s="29" t="b">
        <f aca="false">TRUE()</f>
        <v>1</v>
      </c>
      <c r="F372" s="29" t="b">
        <f aca="false">FALSE()</f>
        <v>0</v>
      </c>
      <c r="G372" s="29" t="b">
        <f aca="false">FALSE()</f>
        <v>0</v>
      </c>
      <c r="H372" s="29" t="b">
        <f aca="false">FALSE()</f>
        <v>0</v>
      </c>
      <c r="I372" s="29" t="b">
        <f aca="false">FALSE()</f>
        <v>0</v>
      </c>
      <c r="J372" s="29" t="b">
        <f aca="false">FALSE()</f>
        <v>0</v>
      </c>
      <c r="K372" s="29" t="b">
        <f aca="false">FALSE()</f>
        <v>0</v>
      </c>
      <c r="L372" s="29" t="b">
        <f aca="false">FALSE()</f>
        <v>0</v>
      </c>
      <c r="M372" s="29" t="b">
        <f aca="false">FALSE()</f>
        <v>0</v>
      </c>
      <c r="N372" s="36"/>
      <c r="O372" s="36" t="s">
        <v>8021</v>
      </c>
      <c r="P372" s="31" t="n">
        <v>6891226191</v>
      </c>
      <c r="Q372" s="32"/>
      <c r="R372" s="32"/>
      <c r="S372" s="32"/>
      <c r="T372" s="137" t="s">
        <v>13010</v>
      </c>
      <c r="U372" s="36" t="s">
        <v>13011</v>
      </c>
      <c r="V372" s="36" t="s">
        <v>8023</v>
      </c>
      <c r="W372" s="53" t="s">
        <v>13012</v>
      </c>
      <c r="X372" s="30" t="s">
        <v>10823</v>
      </c>
      <c r="Y372" s="36" t="s">
        <v>12093</v>
      </c>
      <c r="Z372" s="36"/>
      <c r="AA372" s="30" t="s">
        <v>10826</v>
      </c>
      <c r="AB372" s="36" t="s">
        <v>10793</v>
      </c>
      <c r="AC372" s="30"/>
      <c r="AD372" s="36"/>
      <c r="AE372" s="36"/>
      <c r="AF372" s="30" t="s">
        <v>10794</v>
      </c>
      <c r="AG372" s="36" t="s">
        <v>13013</v>
      </c>
      <c r="AH372" s="30" t="s">
        <v>10796</v>
      </c>
      <c r="AI372" s="55" t="s">
        <v>10836</v>
      </c>
      <c r="AJ372" s="52" t="s">
        <v>10798</v>
      </c>
      <c r="AK372" s="34" t="s">
        <v>10830</v>
      </c>
      <c r="AL372" s="30" t="s">
        <v>10800</v>
      </c>
      <c r="AM372" s="35" t="s">
        <v>12259</v>
      </c>
      <c r="AN372" s="36"/>
      <c r="AO372" s="52" t="s">
        <v>10823</v>
      </c>
      <c r="AP372" s="52" t="s">
        <v>11585</v>
      </c>
      <c r="AQ372" s="30" t="s">
        <v>10812</v>
      </c>
      <c r="AR372" s="37" t="s">
        <v>10830</v>
      </c>
      <c r="AS372" s="36" t="s">
        <v>12377</v>
      </c>
    </row>
    <row r="373" customFormat="false" ht="13.8" hidden="false" customHeight="false" outlineLevel="0" collapsed="false">
      <c r="A373" s="50" t="s">
        <v>12550</v>
      </c>
      <c r="B373" s="36" t="s">
        <v>11257</v>
      </c>
      <c r="C373" s="51" t="n">
        <v>45748</v>
      </c>
      <c r="D373" s="49" t="n">
        <v>45748</v>
      </c>
      <c r="E373" s="29" t="b">
        <f aca="false">TRUE()</f>
        <v>1</v>
      </c>
      <c r="F373" s="29" t="b">
        <f aca="false">FALSE()</f>
        <v>0</v>
      </c>
      <c r="G373" s="29" t="b">
        <f aca="false">FALSE()</f>
        <v>0</v>
      </c>
      <c r="H373" s="29" t="b">
        <f aca="false">FALSE()</f>
        <v>0</v>
      </c>
      <c r="I373" s="29" t="b">
        <f aca="false">FALSE()</f>
        <v>0</v>
      </c>
      <c r="J373" s="29" t="b">
        <f aca="false">FALSE()</f>
        <v>0</v>
      </c>
      <c r="K373" s="29" t="b">
        <f aca="false">FALSE()</f>
        <v>0</v>
      </c>
      <c r="L373" s="29" t="b">
        <f aca="false">FALSE()</f>
        <v>0</v>
      </c>
      <c r="M373" s="29" t="b">
        <f aca="false">FALSE()</f>
        <v>0</v>
      </c>
      <c r="N373" s="36"/>
      <c r="O373" s="152" t="s">
        <v>8174</v>
      </c>
      <c r="P373" s="31" t="n">
        <v>6482248309</v>
      </c>
      <c r="Q373" s="32"/>
      <c r="R373" s="32"/>
      <c r="S373" s="32"/>
      <c r="T373" s="36" t="n">
        <v>48507106932</v>
      </c>
      <c r="U373" s="36" t="s">
        <v>13014</v>
      </c>
      <c r="V373" s="36" t="s">
        <v>8176</v>
      </c>
      <c r="W373" s="53" t="s">
        <v>13015</v>
      </c>
      <c r="X373" s="30" t="s">
        <v>10823</v>
      </c>
      <c r="Y373" s="36" t="s">
        <v>12093</v>
      </c>
      <c r="Z373" s="36"/>
      <c r="AA373" s="30" t="s">
        <v>10826</v>
      </c>
      <c r="AB373" s="36" t="s">
        <v>10793</v>
      </c>
      <c r="AC373" s="30"/>
      <c r="AD373" s="36"/>
      <c r="AE373" s="36"/>
      <c r="AF373" s="30" t="s">
        <v>10794</v>
      </c>
      <c r="AG373" s="36"/>
      <c r="AH373" s="30" t="s">
        <v>10796</v>
      </c>
      <c r="AI373" s="55" t="s">
        <v>10836</v>
      </c>
      <c r="AJ373" s="52" t="s">
        <v>10798</v>
      </c>
      <c r="AK373" s="34" t="s">
        <v>10830</v>
      </c>
      <c r="AL373" s="30" t="s">
        <v>10800</v>
      </c>
      <c r="AM373" s="137" t="s">
        <v>13016</v>
      </c>
      <c r="AN373" s="36"/>
      <c r="AO373" s="52" t="s">
        <v>10823</v>
      </c>
      <c r="AP373" s="52" t="s">
        <v>11585</v>
      </c>
      <c r="AQ373" s="30" t="s">
        <v>10812</v>
      </c>
      <c r="AR373" s="37" t="s">
        <v>10830</v>
      </c>
      <c r="AS373" s="36" t="s">
        <v>12377</v>
      </c>
    </row>
    <row r="374" customFormat="false" ht="13.8" hidden="false" customHeight="false" outlineLevel="0" collapsed="false">
      <c r="A374" s="50" t="s">
        <v>12550</v>
      </c>
      <c r="B374" s="36" t="s">
        <v>11257</v>
      </c>
      <c r="C374" s="51" t="n">
        <v>45748</v>
      </c>
      <c r="D374" s="49" t="n">
        <v>45748</v>
      </c>
      <c r="E374" s="29" t="b">
        <f aca="false">TRUE()</f>
        <v>1</v>
      </c>
      <c r="F374" s="29" t="b">
        <f aca="false">FALSE()</f>
        <v>0</v>
      </c>
      <c r="G374" s="29" t="b">
        <f aca="false">FALSE()</f>
        <v>0</v>
      </c>
      <c r="H374" s="29" t="b">
        <f aca="false">FALSE()</f>
        <v>0</v>
      </c>
      <c r="I374" s="29" t="b">
        <f aca="false">FALSE()</f>
        <v>0</v>
      </c>
      <c r="J374" s="29" t="b">
        <f aca="false">FALSE()</f>
        <v>0</v>
      </c>
      <c r="K374" s="29" t="b">
        <f aca="false">FALSE()</f>
        <v>0</v>
      </c>
      <c r="L374" s="29" t="b">
        <f aca="false">FALSE()</f>
        <v>0</v>
      </c>
      <c r="M374" s="29" t="b">
        <f aca="false">FALSE()</f>
        <v>0</v>
      </c>
      <c r="N374" s="36"/>
      <c r="O374" s="153" t="s">
        <v>8000</v>
      </c>
      <c r="P374" s="31" t="n">
        <v>7121620171</v>
      </c>
      <c r="Q374" s="32"/>
      <c r="R374" s="32"/>
      <c r="S374" s="32"/>
      <c r="T374" s="36" t="n">
        <v>48784077672</v>
      </c>
      <c r="U374" s="36" t="s">
        <v>13017</v>
      </c>
      <c r="V374" s="36" t="s">
        <v>8002</v>
      </c>
      <c r="W374" s="53" t="s">
        <v>13018</v>
      </c>
      <c r="X374" s="30" t="s">
        <v>10823</v>
      </c>
      <c r="Y374" s="36" t="s">
        <v>12093</v>
      </c>
      <c r="Z374" s="36"/>
      <c r="AA374" s="30" t="s">
        <v>10826</v>
      </c>
      <c r="AB374" s="36" t="s">
        <v>10793</v>
      </c>
      <c r="AC374" s="30"/>
      <c r="AD374" s="36"/>
      <c r="AE374" s="36"/>
      <c r="AF374" s="30" t="s">
        <v>10794</v>
      </c>
      <c r="AG374" s="36"/>
      <c r="AH374" s="30" t="s">
        <v>10796</v>
      </c>
      <c r="AI374" s="55" t="s">
        <v>10836</v>
      </c>
      <c r="AJ374" s="52" t="s">
        <v>10798</v>
      </c>
      <c r="AK374" s="34" t="s">
        <v>10830</v>
      </c>
      <c r="AL374" s="30" t="s">
        <v>10800</v>
      </c>
      <c r="AM374" s="35" t="s">
        <v>13019</v>
      </c>
      <c r="AN374" s="36"/>
      <c r="AO374" s="52" t="s">
        <v>10823</v>
      </c>
      <c r="AP374" s="52" t="s">
        <v>11585</v>
      </c>
      <c r="AQ374" s="30" t="s">
        <v>10812</v>
      </c>
      <c r="AR374" s="37" t="s">
        <v>10830</v>
      </c>
      <c r="AS374" s="36" t="s">
        <v>12377</v>
      </c>
    </row>
    <row r="375" customFormat="false" ht="13.8" hidden="false" customHeight="false" outlineLevel="0" collapsed="false">
      <c r="A375" s="50" t="s">
        <v>12550</v>
      </c>
      <c r="B375" s="36" t="s">
        <v>11881</v>
      </c>
      <c r="C375" s="51" t="n">
        <v>45748</v>
      </c>
      <c r="D375" s="49" t="n">
        <v>45748</v>
      </c>
      <c r="E375" s="29" t="b">
        <f aca="false">TRUE()</f>
        <v>1</v>
      </c>
      <c r="F375" s="29" t="b">
        <f aca="false">FALSE()</f>
        <v>0</v>
      </c>
      <c r="G375" s="29" t="b">
        <f aca="false">FALSE()</f>
        <v>0</v>
      </c>
      <c r="H375" s="29" t="b">
        <f aca="false">FALSE()</f>
        <v>0</v>
      </c>
      <c r="I375" s="29" t="b">
        <f aca="false">FALSE()</f>
        <v>0</v>
      </c>
      <c r="J375" s="29" t="b">
        <f aca="false">FALSE()</f>
        <v>0</v>
      </c>
      <c r="K375" s="29" t="b">
        <f aca="false">FALSE()</f>
        <v>0</v>
      </c>
      <c r="L375" s="29" t="b">
        <f aca="false">FALSE()</f>
        <v>0</v>
      </c>
      <c r="M375" s="29" t="b">
        <f aca="false">TRUE()</f>
        <v>1</v>
      </c>
      <c r="N375" s="36"/>
      <c r="O375" s="36" t="s">
        <v>8116</v>
      </c>
      <c r="P375" s="31" t="n">
        <v>5862386810</v>
      </c>
      <c r="Q375" s="32"/>
      <c r="R375" s="32"/>
      <c r="S375" s="32"/>
      <c r="T375" s="36" t="s">
        <v>13020</v>
      </c>
      <c r="U375" s="36" t="s">
        <v>13021</v>
      </c>
      <c r="V375" s="36" t="s">
        <v>13022</v>
      </c>
      <c r="W375" s="53" t="s">
        <v>8122</v>
      </c>
      <c r="X375" s="30" t="s">
        <v>10823</v>
      </c>
      <c r="Y375" s="36" t="s">
        <v>12093</v>
      </c>
      <c r="Z375" s="36"/>
      <c r="AA375" s="30" t="s">
        <v>10826</v>
      </c>
      <c r="AB375" s="36" t="s">
        <v>10793</v>
      </c>
      <c r="AC375" s="30"/>
      <c r="AD375" s="36"/>
      <c r="AE375" s="36"/>
      <c r="AF375" s="30" t="s">
        <v>10794</v>
      </c>
      <c r="AG375" s="36" t="s">
        <v>13023</v>
      </c>
      <c r="AH375" s="30" t="s">
        <v>10796</v>
      </c>
      <c r="AI375" s="55" t="s">
        <v>10836</v>
      </c>
      <c r="AJ375" s="52" t="s">
        <v>10798</v>
      </c>
      <c r="AK375" s="34" t="s">
        <v>10830</v>
      </c>
      <c r="AL375" s="30" t="s">
        <v>10800</v>
      </c>
      <c r="AM375" s="35" t="s">
        <v>13024</v>
      </c>
      <c r="AN375" s="36"/>
      <c r="AO375" s="52" t="s">
        <v>10823</v>
      </c>
      <c r="AP375" s="52" t="s">
        <v>11585</v>
      </c>
      <c r="AQ375" s="30" t="s">
        <v>10812</v>
      </c>
      <c r="AR375" s="37" t="s">
        <v>10830</v>
      </c>
      <c r="AS375" s="36" t="s">
        <v>12377</v>
      </c>
    </row>
    <row r="376" customFormat="false" ht="13.8" hidden="false" customHeight="false" outlineLevel="0" collapsed="false">
      <c r="A376" s="50" t="s">
        <v>12550</v>
      </c>
      <c r="B376" s="36" t="s">
        <v>11881</v>
      </c>
      <c r="C376" s="51" t="n">
        <v>45748</v>
      </c>
      <c r="D376" s="49" t="n">
        <v>45749</v>
      </c>
      <c r="E376" s="29" t="b">
        <f aca="false">TRUE()</f>
        <v>1</v>
      </c>
      <c r="F376" s="29" t="b">
        <f aca="false">FALSE()</f>
        <v>0</v>
      </c>
      <c r="G376" s="29" t="b">
        <f aca="false">FALSE()</f>
        <v>0</v>
      </c>
      <c r="H376" s="29" t="b">
        <f aca="false">FALSE()</f>
        <v>0</v>
      </c>
      <c r="I376" s="29" t="b">
        <f aca="false">FALSE()</f>
        <v>0</v>
      </c>
      <c r="J376" s="29" t="b">
        <f aca="false">FALSE()</f>
        <v>0</v>
      </c>
      <c r="K376" s="29" t="b">
        <f aca="false">FALSE()</f>
        <v>0</v>
      </c>
      <c r="L376" s="29" t="b">
        <f aca="false">FALSE()</f>
        <v>0</v>
      </c>
      <c r="M376" s="29" t="b">
        <f aca="false">TRUE()</f>
        <v>1</v>
      </c>
      <c r="N376" s="36"/>
      <c r="O376" s="36" t="s">
        <v>8126</v>
      </c>
      <c r="P376" s="31" t="n">
        <v>6351830368</v>
      </c>
      <c r="Q376" s="32"/>
      <c r="R376" s="32"/>
      <c r="S376" s="32"/>
      <c r="T376" s="36" t="s">
        <v>13025</v>
      </c>
      <c r="U376" s="36" t="s">
        <v>13026</v>
      </c>
      <c r="V376" s="36" t="s">
        <v>8128</v>
      </c>
      <c r="W376" s="36"/>
      <c r="X376" s="30" t="s">
        <v>10823</v>
      </c>
      <c r="Y376" s="36" t="s">
        <v>12093</v>
      </c>
      <c r="Z376" s="36"/>
      <c r="AA376" s="30" t="s">
        <v>10826</v>
      </c>
      <c r="AB376" s="36" t="s">
        <v>10793</v>
      </c>
      <c r="AC376" s="30"/>
      <c r="AD376" s="36"/>
      <c r="AE376" s="36"/>
      <c r="AF376" s="30"/>
      <c r="AG376" s="36" t="s">
        <v>13023</v>
      </c>
      <c r="AH376" s="30" t="s">
        <v>10796</v>
      </c>
      <c r="AI376" s="55" t="s">
        <v>10836</v>
      </c>
      <c r="AJ376" s="52" t="s">
        <v>10798</v>
      </c>
      <c r="AK376" s="34" t="s">
        <v>10830</v>
      </c>
      <c r="AL376" s="30" t="s">
        <v>10800</v>
      </c>
      <c r="AM376" s="35" t="s">
        <v>13027</v>
      </c>
      <c r="AN376" s="36"/>
      <c r="AO376" s="52" t="s">
        <v>10823</v>
      </c>
      <c r="AP376" s="52" t="s">
        <v>11585</v>
      </c>
      <c r="AQ376" s="30" t="s">
        <v>10812</v>
      </c>
      <c r="AR376" s="37" t="s">
        <v>10830</v>
      </c>
      <c r="AS376" s="36" t="s">
        <v>12377</v>
      </c>
    </row>
    <row r="377" customFormat="false" ht="13.8" hidden="false" customHeight="false" outlineLevel="0" collapsed="false">
      <c r="A377" s="50" t="s">
        <v>12550</v>
      </c>
      <c r="B377" s="36" t="s">
        <v>11857</v>
      </c>
      <c r="C377" s="51" t="n">
        <v>45748</v>
      </c>
      <c r="D377" s="49" t="n">
        <v>45748</v>
      </c>
      <c r="E377" s="29" t="b">
        <f aca="false">TRUE()</f>
        <v>1</v>
      </c>
      <c r="F377" s="29" t="b">
        <f aca="false">FALSE()</f>
        <v>0</v>
      </c>
      <c r="G377" s="29" t="b">
        <f aca="false">FALSE()</f>
        <v>0</v>
      </c>
      <c r="H377" s="29" t="b">
        <f aca="false">FALSE()</f>
        <v>0</v>
      </c>
      <c r="I377" s="29" t="b">
        <f aca="false">FALSE()</f>
        <v>0</v>
      </c>
      <c r="J377" s="29" t="b">
        <f aca="false">FALSE()</f>
        <v>0</v>
      </c>
      <c r="K377" s="29" t="b">
        <f aca="false">FALSE()</f>
        <v>0</v>
      </c>
      <c r="L377" s="29" t="b">
        <f aca="false">FALSE()</f>
        <v>0</v>
      </c>
      <c r="M377" s="29" t="b">
        <f aca="false">FALSE()</f>
        <v>0</v>
      </c>
      <c r="N377" s="36" t="s">
        <v>13028</v>
      </c>
      <c r="O377" s="36" t="s">
        <v>9675</v>
      </c>
      <c r="P377" s="31" t="n">
        <v>8222411050</v>
      </c>
      <c r="Q377" s="32"/>
      <c r="R377" s="32"/>
      <c r="S377" s="32"/>
      <c r="T377" s="36" t="s">
        <v>13029</v>
      </c>
      <c r="U377" s="36" t="s">
        <v>13030</v>
      </c>
      <c r="V377" s="36" t="s">
        <v>13031</v>
      </c>
      <c r="W377" s="143" t="s">
        <v>13032</v>
      </c>
      <c r="X377" s="30" t="s">
        <v>10823</v>
      </c>
      <c r="Y377" s="36" t="s">
        <v>12093</v>
      </c>
      <c r="Z377" s="36"/>
      <c r="AA377" s="30" t="s">
        <v>10826</v>
      </c>
      <c r="AB377" s="36" t="s">
        <v>10793</v>
      </c>
      <c r="AC377" s="30"/>
      <c r="AD377" s="36"/>
      <c r="AE377" s="36"/>
      <c r="AF377" s="30"/>
      <c r="AG377" s="36"/>
      <c r="AH377" s="30" t="s">
        <v>10828</v>
      </c>
      <c r="AI377" s="55" t="s">
        <v>12820</v>
      </c>
      <c r="AJ377" s="52" t="s">
        <v>10798</v>
      </c>
      <c r="AK377" s="34" t="s">
        <v>10830</v>
      </c>
      <c r="AL377" s="30" t="s">
        <v>10800</v>
      </c>
      <c r="AM377" s="35"/>
      <c r="AN377" s="36"/>
      <c r="AO377" s="52" t="s">
        <v>10823</v>
      </c>
      <c r="AP377" s="52" t="s">
        <v>11585</v>
      </c>
      <c r="AQ377" s="30" t="s">
        <v>10812</v>
      </c>
      <c r="AR377" s="37" t="s">
        <v>10830</v>
      </c>
      <c r="AS377" s="36" t="s">
        <v>12377</v>
      </c>
    </row>
    <row r="378" customFormat="false" ht="13.8" hidden="false" customHeight="false" outlineLevel="0" collapsed="false">
      <c r="A378" s="50" t="s">
        <v>12550</v>
      </c>
      <c r="B378" s="36" t="s">
        <v>11857</v>
      </c>
      <c r="C378" s="51" t="n">
        <v>45748</v>
      </c>
      <c r="D378" s="49" t="n">
        <v>45748</v>
      </c>
      <c r="E378" s="29" t="b">
        <f aca="false">TRUE()</f>
        <v>1</v>
      </c>
      <c r="F378" s="29" t="b">
        <f aca="false">FALSE()</f>
        <v>0</v>
      </c>
      <c r="G378" s="29" t="b">
        <f aca="false">FALSE()</f>
        <v>0</v>
      </c>
      <c r="H378" s="29" t="b">
        <f aca="false">FALSE()</f>
        <v>0</v>
      </c>
      <c r="I378" s="29" t="b">
        <f aca="false">FALSE()</f>
        <v>0</v>
      </c>
      <c r="J378" s="29" t="b">
        <f aca="false">FALSE()</f>
        <v>0</v>
      </c>
      <c r="K378" s="29" t="b">
        <f aca="false">FALSE()</f>
        <v>0</v>
      </c>
      <c r="L378" s="29" t="b">
        <f aca="false">FALSE()</f>
        <v>0</v>
      </c>
      <c r="M378" s="29" t="b">
        <f aca="false">TRUE()</f>
        <v>1</v>
      </c>
      <c r="N378" s="36"/>
      <c r="O378" s="36" t="s">
        <v>13033</v>
      </c>
      <c r="P378" s="31" t="n">
        <v>8792046305</v>
      </c>
      <c r="Q378" s="32"/>
      <c r="R378" s="32"/>
      <c r="S378" s="32"/>
      <c r="T378" s="36" t="s">
        <v>13034</v>
      </c>
      <c r="U378" s="36" t="s">
        <v>13035</v>
      </c>
      <c r="V378" s="36" t="s">
        <v>13036</v>
      </c>
      <c r="W378" s="36" t="s">
        <v>12694</v>
      </c>
      <c r="X378" s="30" t="s">
        <v>10823</v>
      </c>
      <c r="Y378" s="36" t="s">
        <v>12093</v>
      </c>
      <c r="Z378" s="36"/>
      <c r="AA378" s="30" t="s">
        <v>10826</v>
      </c>
      <c r="AB378" s="36" t="s">
        <v>10793</v>
      </c>
      <c r="AC378" s="30"/>
      <c r="AD378" s="36"/>
      <c r="AE378" s="36"/>
      <c r="AF378" s="30" t="s">
        <v>10794</v>
      </c>
      <c r="AG378" s="36"/>
      <c r="AH378" s="30" t="s">
        <v>10796</v>
      </c>
      <c r="AI378" s="55" t="s">
        <v>10836</v>
      </c>
      <c r="AJ378" s="52" t="s">
        <v>10798</v>
      </c>
      <c r="AK378" s="34" t="s">
        <v>10830</v>
      </c>
      <c r="AL378" s="30" t="s">
        <v>10800</v>
      </c>
      <c r="AM378" s="35" t="s">
        <v>13037</v>
      </c>
      <c r="AN378" s="36"/>
      <c r="AO378" s="52" t="s">
        <v>10823</v>
      </c>
      <c r="AP378" s="52" t="s">
        <v>11585</v>
      </c>
      <c r="AQ378" s="30" t="s">
        <v>10812</v>
      </c>
      <c r="AR378" s="37" t="s">
        <v>10830</v>
      </c>
      <c r="AS378" s="36" t="s">
        <v>12377</v>
      </c>
    </row>
    <row r="379" customFormat="false" ht="13.8" hidden="false" customHeight="false" outlineLevel="0" collapsed="false">
      <c r="A379" s="50" t="s">
        <v>12550</v>
      </c>
      <c r="B379" s="36" t="s">
        <v>11857</v>
      </c>
      <c r="C379" s="51" t="n">
        <v>45748</v>
      </c>
      <c r="D379" s="49" t="n">
        <v>45748</v>
      </c>
      <c r="E379" s="29" t="b">
        <f aca="false">TRUE()</f>
        <v>1</v>
      </c>
      <c r="F379" s="29" t="b">
        <f aca="false">FALSE()</f>
        <v>0</v>
      </c>
      <c r="G379" s="29" t="b">
        <f aca="false">FALSE()</f>
        <v>0</v>
      </c>
      <c r="H379" s="29" t="b">
        <f aca="false">FALSE()</f>
        <v>0</v>
      </c>
      <c r="I379" s="29" t="b">
        <f aca="false">FALSE()</f>
        <v>0</v>
      </c>
      <c r="J379" s="29" t="b">
        <f aca="false">FALSE()</f>
        <v>0</v>
      </c>
      <c r="K379" s="29" t="b">
        <f aca="false">FALSE()</f>
        <v>0</v>
      </c>
      <c r="L379" s="29" t="b">
        <f aca="false">FALSE()</f>
        <v>0</v>
      </c>
      <c r="M379" s="29" t="b">
        <f aca="false">TRUE()</f>
        <v>1</v>
      </c>
      <c r="N379" s="36" t="s">
        <v>13038</v>
      </c>
      <c r="O379" s="36" t="s">
        <v>13039</v>
      </c>
      <c r="P379" s="31" t="n">
        <v>7181870552</v>
      </c>
      <c r="Q379" s="32"/>
      <c r="R379" s="32"/>
      <c r="S379" s="32"/>
      <c r="T379" s="36" t="n">
        <v>48790012579</v>
      </c>
      <c r="U379" s="36"/>
      <c r="V379" s="36" t="s">
        <v>8042</v>
      </c>
      <c r="W379" s="36"/>
      <c r="X379" s="30" t="s">
        <v>10823</v>
      </c>
      <c r="Y379" s="36" t="s">
        <v>12093</v>
      </c>
      <c r="Z379" s="36"/>
      <c r="AA379" s="30" t="s">
        <v>10826</v>
      </c>
      <c r="AB379" s="36" t="s">
        <v>10793</v>
      </c>
      <c r="AC379" s="30"/>
      <c r="AD379" s="36"/>
      <c r="AE379" s="36"/>
      <c r="AF379" s="30" t="s">
        <v>10794</v>
      </c>
      <c r="AG379" s="36"/>
      <c r="AH379" s="30" t="s">
        <v>10796</v>
      </c>
      <c r="AI379" s="55" t="s">
        <v>10836</v>
      </c>
      <c r="AJ379" s="52" t="s">
        <v>10798</v>
      </c>
      <c r="AK379" s="34" t="s">
        <v>10830</v>
      </c>
      <c r="AL379" s="30" t="s">
        <v>10800</v>
      </c>
      <c r="AM379" s="35" t="s">
        <v>11583</v>
      </c>
      <c r="AN379" s="36"/>
      <c r="AO379" s="52" t="s">
        <v>10823</v>
      </c>
      <c r="AP379" s="52" t="s">
        <v>11585</v>
      </c>
      <c r="AQ379" s="30" t="s">
        <v>10812</v>
      </c>
      <c r="AR379" s="37" t="s">
        <v>10830</v>
      </c>
      <c r="AS379" s="36" t="s">
        <v>12377</v>
      </c>
    </row>
    <row r="380" customFormat="false" ht="13.8" hidden="false" customHeight="false" outlineLevel="0" collapsed="false">
      <c r="A380" s="50" t="s">
        <v>12550</v>
      </c>
      <c r="B380" s="36" t="s">
        <v>11857</v>
      </c>
      <c r="C380" s="51" t="n">
        <v>45748</v>
      </c>
      <c r="D380" s="49" t="n">
        <v>45748</v>
      </c>
      <c r="E380" s="29" t="b">
        <f aca="false">TRUE()</f>
        <v>1</v>
      </c>
      <c r="F380" s="29" t="b">
        <f aca="false">FALSE()</f>
        <v>0</v>
      </c>
      <c r="G380" s="29" t="b">
        <f aca="false">FALSE()</f>
        <v>0</v>
      </c>
      <c r="H380" s="29" t="b">
        <f aca="false">FALSE()</f>
        <v>0</v>
      </c>
      <c r="I380" s="29" t="b">
        <f aca="false">FALSE()</f>
        <v>0</v>
      </c>
      <c r="J380" s="29" t="b">
        <f aca="false">FALSE()</f>
        <v>0</v>
      </c>
      <c r="K380" s="29" t="b">
        <f aca="false">FALSE()</f>
        <v>0</v>
      </c>
      <c r="L380" s="29" t="b">
        <f aca="false">FALSE()</f>
        <v>0</v>
      </c>
      <c r="M380" s="29" t="b">
        <f aca="false">TRUE()</f>
        <v>1</v>
      </c>
      <c r="N380" s="36"/>
      <c r="O380" s="36" t="s">
        <v>13040</v>
      </c>
      <c r="P380" s="31" t="n">
        <v>6121710614</v>
      </c>
      <c r="Q380" s="32"/>
      <c r="R380" s="32"/>
      <c r="S380" s="32"/>
      <c r="T380" s="36" t="s">
        <v>13041</v>
      </c>
      <c r="U380" s="36" t="s">
        <v>13042</v>
      </c>
      <c r="V380" s="36" t="s">
        <v>7873</v>
      </c>
      <c r="W380" s="36"/>
      <c r="X380" s="30" t="s">
        <v>10823</v>
      </c>
      <c r="Y380" s="36" t="s">
        <v>12093</v>
      </c>
      <c r="Z380" s="36"/>
      <c r="AA380" s="30" t="s">
        <v>10826</v>
      </c>
      <c r="AB380" s="36" t="s">
        <v>10793</v>
      </c>
      <c r="AC380" s="30"/>
      <c r="AD380" s="36"/>
      <c r="AE380" s="36"/>
      <c r="AF380" s="30" t="s">
        <v>10794</v>
      </c>
      <c r="AG380" s="36"/>
      <c r="AH380" s="30" t="s">
        <v>10796</v>
      </c>
      <c r="AI380" s="55" t="s">
        <v>10836</v>
      </c>
      <c r="AJ380" s="52" t="s">
        <v>10798</v>
      </c>
      <c r="AK380" s="34" t="s">
        <v>10830</v>
      </c>
      <c r="AL380" s="30" t="s">
        <v>10800</v>
      </c>
      <c r="AM380" s="35" t="s">
        <v>12095</v>
      </c>
      <c r="AN380" s="36"/>
      <c r="AO380" s="52" t="s">
        <v>10823</v>
      </c>
      <c r="AP380" s="52" t="s">
        <v>11585</v>
      </c>
      <c r="AQ380" s="30" t="s">
        <v>10812</v>
      </c>
      <c r="AR380" s="37" t="s">
        <v>10830</v>
      </c>
      <c r="AS380" s="36" t="s">
        <v>12377</v>
      </c>
    </row>
    <row r="381" customFormat="false" ht="13.8" hidden="false" customHeight="false" outlineLevel="0" collapsed="false">
      <c r="A381" s="50" t="s">
        <v>12550</v>
      </c>
      <c r="B381" s="36" t="s">
        <v>11857</v>
      </c>
      <c r="C381" s="51" t="n">
        <v>45717</v>
      </c>
      <c r="D381" s="49" t="n">
        <v>45747</v>
      </c>
      <c r="E381" s="29" t="b">
        <f aca="false">TRUE()</f>
        <v>1</v>
      </c>
      <c r="F381" s="29" t="b">
        <f aca="false">FALSE()</f>
        <v>0</v>
      </c>
      <c r="G381" s="29" t="b">
        <f aca="false">FALSE()</f>
        <v>0</v>
      </c>
      <c r="H381" s="29" t="b">
        <f aca="false">FALSE()</f>
        <v>0</v>
      </c>
      <c r="I381" s="29" t="b">
        <f aca="false">FALSE()</f>
        <v>0</v>
      </c>
      <c r="J381" s="29" t="b">
        <f aca="false">FALSE()</f>
        <v>0</v>
      </c>
      <c r="K381" s="29" t="b">
        <f aca="false">FALSE()</f>
        <v>0</v>
      </c>
      <c r="L381" s="29" t="b">
        <f aca="false">FALSE()</f>
        <v>0</v>
      </c>
      <c r="M381" s="29" t="b">
        <f aca="false">TRUE()</f>
        <v>1</v>
      </c>
      <c r="N381" s="36"/>
      <c r="O381" s="36" t="s">
        <v>13043</v>
      </c>
      <c r="P381" s="31" t="n">
        <v>6222833086</v>
      </c>
      <c r="Q381" s="32"/>
      <c r="R381" s="32"/>
      <c r="S381" s="32"/>
      <c r="T381" s="36" t="n">
        <v>48728365365</v>
      </c>
      <c r="U381" s="36" t="s">
        <v>13044</v>
      </c>
      <c r="V381" s="36" t="s">
        <v>8472</v>
      </c>
      <c r="W381" s="53" t="s">
        <v>8476</v>
      </c>
      <c r="X381" s="30" t="s">
        <v>10823</v>
      </c>
      <c r="Y381" s="36" t="s">
        <v>12093</v>
      </c>
      <c r="Z381" s="36"/>
      <c r="AA381" s="30" t="s">
        <v>10826</v>
      </c>
      <c r="AB381" s="36" t="s">
        <v>10793</v>
      </c>
      <c r="AC381" s="30"/>
      <c r="AD381" s="36"/>
      <c r="AE381" s="36"/>
      <c r="AF381" s="30" t="s">
        <v>10794</v>
      </c>
      <c r="AG381" s="36"/>
      <c r="AH381" s="30" t="s">
        <v>10796</v>
      </c>
      <c r="AI381" s="55" t="s">
        <v>10836</v>
      </c>
      <c r="AJ381" s="52" t="s">
        <v>10798</v>
      </c>
      <c r="AK381" s="34" t="s">
        <v>10830</v>
      </c>
      <c r="AL381" s="30" t="s">
        <v>10800</v>
      </c>
      <c r="AM381" s="35" t="s">
        <v>13045</v>
      </c>
      <c r="AN381" s="36"/>
      <c r="AO381" s="52" t="s">
        <v>10823</v>
      </c>
      <c r="AP381" s="52" t="s">
        <v>11585</v>
      </c>
      <c r="AQ381" s="30" t="s">
        <v>10812</v>
      </c>
      <c r="AR381" s="37" t="s">
        <v>10830</v>
      </c>
      <c r="AS381" s="36" t="s">
        <v>12377</v>
      </c>
    </row>
    <row r="382" customFormat="false" ht="13.8" hidden="false" customHeight="false" outlineLevel="0" collapsed="false">
      <c r="A382" s="50" t="s">
        <v>12550</v>
      </c>
      <c r="B382" s="36" t="s">
        <v>11576</v>
      </c>
      <c r="C382" s="51" t="n">
        <v>45748</v>
      </c>
      <c r="D382" s="49" t="n">
        <v>45749</v>
      </c>
      <c r="E382" s="29" t="b">
        <f aca="false">TRUE()</f>
        <v>1</v>
      </c>
      <c r="F382" s="29" t="b">
        <f aca="false">FALSE()</f>
        <v>0</v>
      </c>
      <c r="G382" s="29" t="b">
        <f aca="false">FALSE()</f>
        <v>0</v>
      </c>
      <c r="H382" s="29" t="b">
        <f aca="false">FALSE()</f>
        <v>0</v>
      </c>
      <c r="I382" s="29" t="b">
        <f aca="false">FALSE()</f>
        <v>0</v>
      </c>
      <c r="J382" s="29" t="b">
        <f aca="false">FALSE()</f>
        <v>0</v>
      </c>
      <c r="K382" s="29" t="b">
        <f aca="false">FALSE()</f>
        <v>0</v>
      </c>
      <c r="L382" s="29" t="b">
        <f aca="false">FALSE()</f>
        <v>0</v>
      </c>
      <c r="M382" s="29" t="b">
        <f aca="false">FALSE()</f>
        <v>0</v>
      </c>
      <c r="N382" s="36"/>
      <c r="O382" s="36" t="s">
        <v>10444</v>
      </c>
      <c r="P382" s="31" t="n">
        <v>6572570380</v>
      </c>
      <c r="Q382" s="32"/>
      <c r="R382" s="32"/>
      <c r="S382" s="32"/>
      <c r="T382" s="36" t="n">
        <v>883708296</v>
      </c>
      <c r="U382" s="36"/>
      <c r="V382" s="36" t="s">
        <v>10446</v>
      </c>
      <c r="W382" s="53" t="s">
        <v>13046</v>
      </c>
      <c r="X382" s="30" t="s">
        <v>10823</v>
      </c>
      <c r="Y382" s="36" t="s">
        <v>12093</v>
      </c>
      <c r="Z382" s="36"/>
      <c r="AA382" s="30" t="s">
        <v>10826</v>
      </c>
      <c r="AB382" s="36" t="s">
        <v>10793</v>
      </c>
      <c r="AC382" s="30"/>
      <c r="AD382" s="36"/>
      <c r="AE382" s="36"/>
      <c r="AF382" s="30" t="s">
        <v>10794</v>
      </c>
      <c r="AG382" s="36"/>
      <c r="AH382" s="30" t="s">
        <v>10796</v>
      </c>
      <c r="AI382" s="55" t="s">
        <v>10836</v>
      </c>
      <c r="AJ382" s="52" t="s">
        <v>10798</v>
      </c>
      <c r="AK382" s="34" t="s">
        <v>10830</v>
      </c>
      <c r="AL382" s="30" t="s">
        <v>10800</v>
      </c>
      <c r="AM382" s="35"/>
      <c r="AN382" s="36"/>
      <c r="AO382" s="52" t="s">
        <v>10823</v>
      </c>
      <c r="AP382" s="52" t="s">
        <v>11585</v>
      </c>
      <c r="AQ382" s="30" t="s">
        <v>10812</v>
      </c>
      <c r="AR382" s="37" t="s">
        <v>10830</v>
      </c>
      <c r="AS382" s="36" t="s">
        <v>12377</v>
      </c>
    </row>
    <row r="383" customFormat="false" ht="13.8" hidden="false" customHeight="false" outlineLevel="0" collapsed="false">
      <c r="A383" s="50" t="s">
        <v>12550</v>
      </c>
      <c r="B383" s="36" t="s">
        <v>11857</v>
      </c>
      <c r="C383" s="51" t="n">
        <v>45717</v>
      </c>
      <c r="D383" s="49" t="n">
        <v>45740</v>
      </c>
      <c r="E383" s="29" t="b">
        <f aca="false">TRUE()</f>
        <v>1</v>
      </c>
      <c r="F383" s="29" t="b">
        <f aca="false">FALSE()</f>
        <v>0</v>
      </c>
      <c r="G383" s="29" t="b">
        <f aca="false">FALSE()</f>
        <v>0</v>
      </c>
      <c r="H383" s="29" t="b">
        <f aca="false">FALSE()</f>
        <v>0</v>
      </c>
      <c r="I383" s="29" t="b">
        <f aca="false">FALSE()</f>
        <v>0</v>
      </c>
      <c r="J383" s="29" t="b">
        <f aca="false">FALSE()</f>
        <v>0</v>
      </c>
      <c r="K383" s="29" t="b">
        <f aca="false">FALSE()</f>
        <v>0</v>
      </c>
      <c r="L383" s="29" t="b">
        <f aca="false">FALSE()</f>
        <v>0</v>
      </c>
      <c r="M383" s="29" t="b">
        <f aca="false">TRUE()</f>
        <v>1</v>
      </c>
      <c r="N383" s="36"/>
      <c r="O383" s="36" t="s">
        <v>13047</v>
      </c>
      <c r="P383" s="31" t="n">
        <v>7322213774</v>
      </c>
      <c r="Q383" s="32"/>
      <c r="R383" s="32"/>
      <c r="S383" s="32"/>
      <c r="T383" s="36" t="s">
        <v>13048</v>
      </c>
      <c r="U383" s="36" t="s">
        <v>13049</v>
      </c>
      <c r="V383" s="36" t="s">
        <v>13049</v>
      </c>
      <c r="W383" s="36"/>
      <c r="X383" s="30" t="s">
        <v>10823</v>
      </c>
      <c r="Y383" s="36" t="s">
        <v>12093</v>
      </c>
      <c r="Z383" s="36"/>
      <c r="AA383" s="30" t="s">
        <v>10826</v>
      </c>
      <c r="AB383" s="36" t="s">
        <v>10793</v>
      </c>
      <c r="AC383" s="30"/>
      <c r="AD383" s="36"/>
      <c r="AE383" s="36"/>
      <c r="AF383" s="30" t="s">
        <v>10794</v>
      </c>
      <c r="AG383" s="36"/>
      <c r="AH383" s="30" t="s">
        <v>10796</v>
      </c>
      <c r="AI383" s="55" t="s">
        <v>10836</v>
      </c>
      <c r="AJ383" s="52" t="s">
        <v>10798</v>
      </c>
      <c r="AK383" s="34" t="s">
        <v>10830</v>
      </c>
      <c r="AL383" s="30" t="s">
        <v>10800</v>
      </c>
      <c r="AM383" s="35" t="s">
        <v>12095</v>
      </c>
      <c r="AN383" s="36"/>
      <c r="AO383" s="52" t="s">
        <v>10823</v>
      </c>
      <c r="AP383" s="52" t="s">
        <v>11585</v>
      </c>
      <c r="AQ383" s="30" t="s">
        <v>10812</v>
      </c>
      <c r="AR383" s="37" t="s">
        <v>10830</v>
      </c>
      <c r="AS383" s="36" t="s">
        <v>12377</v>
      </c>
    </row>
    <row r="384" customFormat="false" ht="13.8" hidden="false" customHeight="false" outlineLevel="0" collapsed="false">
      <c r="A384" s="50" t="s">
        <v>12550</v>
      </c>
      <c r="B384" s="36" t="s">
        <v>11857</v>
      </c>
      <c r="C384" s="51" t="n">
        <v>45717</v>
      </c>
      <c r="D384" s="49" t="n">
        <v>45743</v>
      </c>
      <c r="E384" s="29" t="b">
        <f aca="false">TRUE()</f>
        <v>1</v>
      </c>
      <c r="F384" s="29" t="b">
        <f aca="false">FALSE()</f>
        <v>0</v>
      </c>
      <c r="G384" s="29" t="b">
        <f aca="false">FALSE()</f>
        <v>0</v>
      </c>
      <c r="H384" s="29" t="b">
        <f aca="false">FALSE()</f>
        <v>0</v>
      </c>
      <c r="I384" s="29" t="b">
        <f aca="false">FALSE()</f>
        <v>0</v>
      </c>
      <c r="J384" s="29" t="b">
        <f aca="false">FALSE()</f>
        <v>0</v>
      </c>
      <c r="K384" s="29" t="b">
        <f aca="false">FALSE()</f>
        <v>0</v>
      </c>
      <c r="L384" s="29" t="b">
        <f aca="false">FALSE()</f>
        <v>0</v>
      </c>
      <c r="M384" s="29" t="b">
        <f aca="false">TRUE()</f>
        <v>1</v>
      </c>
      <c r="N384" s="36"/>
      <c r="O384" s="36" t="s">
        <v>13050</v>
      </c>
      <c r="P384" s="31" t="n">
        <v>9571095240</v>
      </c>
      <c r="Q384" s="32"/>
      <c r="R384" s="32"/>
      <c r="S384" s="32"/>
      <c r="T384" s="36" t="n">
        <v>48602531588</v>
      </c>
      <c r="U384" s="36"/>
      <c r="V384" s="36" t="s">
        <v>13051</v>
      </c>
      <c r="W384" s="36"/>
      <c r="X384" s="30" t="s">
        <v>10823</v>
      </c>
      <c r="Y384" s="36" t="s">
        <v>12093</v>
      </c>
      <c r="Z384" s="36"/>
      <c r="AA384" s="30" t="s">
        <v>10826</v>
      </c>
      <c r="AB384" s="36" t="s">
        <v>10793</v>
      </c>
      <c r="AC384" s="30"/>
      <c r="AD384" s="36"/>
      <c r="AE384" s="36"/>
      <c r="AF384" s="30" t="s">
        <v>10794</v>
      </c>
      <c r="AG384" s="36"/>
      <c r="AH384" s="30" t="s">
        <v>10796</v>
      </c>
      <c r="AI384" s="55" t="s">
        <v>10836</v>
      </c>
      <c r="AJ384" s="52" t="s">
        <v>10798</v>
      </c>
      <c r="AK384" s="34" t="s">
        <v>10830</v>
      </c>
      <c r="AL384" s="30" t="s">
        <v>10800</v>
      </c>
      <c r="AM384" s="35" t="s">
        <v>13052</v>
      </c>
      <c r="AN384" s="36"/>
      <c r="AO384" s="52" t="s">
        <v>10823</v>
      </c>
      <c r="AP384" s="52" t="s">
        <v>11585</v>
      </c>
      <c r="AQ384" s="30" t="s">
        <v>10812</v>
      </c>
      <c r="AR384" s="37" t="s">
        <v>10830</v>
      </c>
      <c r="AS384" s="36" t="s">
        <v>12377</v>
      </c>
    </row>
    <row r="385" customFormat="false" ht="13.8" hidden="false" customHeight="false" outlineLevel="0" collapsed="false">
      <c r="A385" s="50" t="s">
        <v>12550</v>
      </c>
      <c r="B385" s="36" t="s">
        <v>11857</v>
      </c>
      <c r="C385" s="51" t="n">
        <v>45717</v>
      </c>
      <c r="D385" s="49" t="n">
        <v>45746</v>
      </c>
      <c r="E385" s="29" t="b">
        <f aca="false">TRUE()</f>
        <v>1</v>
      </c>
      <c r="F385" s="29" t="b">
        <f aca="false">FALSE()</f>
        <v>0</v>
      </c>
      <c r="G385" s="29" t="b">
        <f aca="false">FALSE()</f>
        <v>0</v>
      </c>
      <c r="H385" s="29" t="b">
        <f aca="false">FALSE()</f>
        <v>0</v>
      </c>
      <c r="I385" s="29" t="b">
        <f aca="false">FALSE()</f>
        <v>0</v>
      </c>
      <c r="J385" s="29" t="b">
        <f aca="false">FALSE()</f>
        <v>0</v>
      </c>
      <c r="K385" s="29" t="b">
        <f aca="false">FALSE()</f>
        <v>0</v>
      </c>
      <c r="L385" s="29" t="b">
        <f aca="false">FALSE()</f>
        <v>0</v>
      </c>
      <c r="M385" s="29" t="b">
        <f aca="false">FALSE()</f>
        <v>0</v>
      </c>
      <c r="N385" s="36"/>
      <c r="O385" s="36" t="s">
        <v>13053</v>
      </c>
      <c r="P385" s="31" t="n">
        <v>6381758977</v>
      </c>
      <c r="Q385" s="32"/>
      <c r="R385" s="32"/>
      <c r="S385" s="32"/>
      <c r="T385" s="36" t="n">
        <v>48516873170</v>
      </c>
      <c r="U385" s="36"/>
      <c r="V385" s="36" t="s">
        <v>10610</v>
      </c>
      <c r="W385" s="36"/>
      <c r="X385" s="30" t="s">
        <v>10823</v>
      </c>
      <c r="Y385" s="36" t="s">
        <v>12093</v>
      </c>
      <c r="Z385" s="36"/>
      <c r="AA385" s="30" t="s">
        <v>10826</v>
      </c>
      <c r="AB385" s="36" t="s">
        <v>10793</v>
      </c>
      <c r="AC385" s="30"/>
      <c r="AD385" s="36"/>
      <c r="AE385" s="36"/>
      <c r="AF385" s="30" t="s">
        <v>10794</v>
      </c>
      <c r="AG385" s="36"/>
      <c r="AH385" s="30" t="s">
        <v>10796</v>
      </c>
      <c r="AI385" s="55" t="s">
        <v>10836</v>
      </c>
      <c r="AJ385" s="52" t="s">
        <v>10798</v>
      </c>
      <c r="AK385" s="34" t="s">
        <v>10830</v>
      </c>
      <c r="AL385" s="30" t="s">
        <v>10800</v>
      </c>
      <c r="AM385" s="35"/>
      <c r="AN385" s="36"/>
      <c r="AO385" s="52" t="s">
        <v>10823</v>
      </c>
      <c r="AP385" s="52" t="s">
        <v>11585</v>
      </c>
      <c r="AQ385" s="30" t="s">
        <v>10812</v>
      </c>
      <c r="AR385" s="37" t="s">
        <v>10830</v>
      </c>
      <c r="AS385" s="36" t="s">
        <v>12377</v>
      </c>
    </row>
    <row r="386" customFormat="false" ht="13.8" hidden="false" customHeight="false" outlineLevel="0" collapsed="false">
      <c r="A386" s="50" t="s">
        <v>12550</v>
      </c>
      <c r="B386" s="36" t="s">
        <v>11576</v>
      </c>
      <c r="C386" s="51" t="n">
        <v>45748</v>
      </c>
      <c r="D386" s="49" t="n">
        <v>45749</v>
      </c>
      <c r="E386" s="29" t="b">
        <f aca="false">TRUE()</f>
        <v>1</v>
      </c>
      <c r="F386" s="29" t="b">
        <f aca="false">FALSE()</f>
        <v>0</v>
      </c>
      <c r="G386" s="29" t="b">
        <f aca="false">FALSE()</f>
        <v>0</v>
      </c>
      <c r="H386" s="29" t="b">
        <f aca="false">FALSE()</f>
        <v>0</v>
      </c>
      <c r="I386" s="29" t="b">
        <f aca="false">FALSE()</f>
        <v>0</v>
      </c>
      <c r="J386" s="29" t="b">
        <f aca="false">FALSE()</f>
        <v>0</v>
      </c>
      <c r="K386" s="29" t="b">
        <f aca="false">FALSE()</f>
        <v>0</v>
      </c>
      <c r="L386" s="29" t="b">
        <f aca="false">FALSE()</f>
        <v>0</v>
      </c>
      <c r="M386" s="29" t="b">
        <f aca="false">FALSE()</f>
        <v>0</v>
      </c>
      <c r="N386" s="36"/>
      <c r="O386" s="36" t="s">
        <v>7962</v>
      </c>
      <c r="P386" s="31" t="n">
        <v>8992809759</v>
      </c>
      <c r="Q386" s="32"/>
      <c r="R386" s="32"/>
      <c r="S386" s="32"/>
      <c r="T386" s="36" t="s">
        <v>13054</v>
      </c>
      <c r="U386" s="36"/>
      <c r="V386" s="36" t="s">
        <v>7964</v>
      </c>
      <c r="W386" s="53" t="s">
        <v>13055</v>
      </c>
      <c r="X386" s="30" t="s">
        <v>10823</v>
      </c>
      <c r="Y386" s="36" t="s">
        <v>12093</v>
      </c>
      <c r="Z386" s="36"/>
      <c r="AA386" s="30" t="s">
        <v>10826</v>
      </c>
      <c r="AB386" s="36" t="s">
        <v>10793</v>
      </c>
      <c r="AC386" s="30" t="s">
        <v>10812</v>
      </c>
      <c r="AD386" s="54" t="n">
        <v>0.17</v>
      </c>
      <c r="AE386" s="36"/>
      <c r="AF386" s="30" t="s">
        <v>10794</v>
      </c>
      <c r="AG386" s="36" t="s">
        <v>3831</v>
      </c>
      <c r="AH386" s="30" t="s">
        <v>10796</v>
      </c>
      <c r="AI386" s="55" t="s">
        <v>10836</v>
      </c>
      <c r="AJ386" s="52" t="s">
        <v>10798</v>
      </c>
      <c r="AK386" s="34" t="s">
        <v>10830</v>
      </c>
      <c r="AL386" s="30" t="s">
        <v>10800</v>
      </c>
      <c r="AM386" s="35" t="s">
        <v>13056</v>
      </c>
      <c r="AN386" s="36" t="s">
        <v>13057</v>
      </c>
      <c r="AO386" s="52" t="s">
        <v>10823</v>
      </c>
      <c r="AP386" s="52" t="s">
        <v>11585</v>
      </c>
      <c r="AQ386" s="30" t="s">
        <v>10812</v>
      </c>
      <c r="AR386" s="37" t="s">
        <v>10830</v>
      </c>
      <c r="AS386" s="36" t="s">
        <v>12377</v>
      </c>
    </row>
    <row r="387" customFormat="false" ht="13.8" hidden="false" customHeight="false" outlineLevel="0" collapsed="false">
      <c r="A387" s="50" t="s">
        <v>12550</v>
      </c>
      <c r="B387" s="36" t="s">
        <v>11857</v>
      </c>
      <c r="C387" s="51" t="n">
        <v>45717</v>
      </c>
      <c r="D387" s="49" t="n">
        <v>45745</v>
      </c>
      <c r="E387" s="29" t="b">
        <f aca="false">TRUE()</f>
        <v>1</v>
      </c>
      <c r="F387" s="29" t="b">
        <f aca="false">FALSE()</f>
        <v>0</v>
      </c>
      <c r="G387" s="29" t="b">
        <f aca="false">FALSE()</f>
        <v>0</v>
      </c>
      <c r="H387" s="29" t="b">
        <f aca="false">FALSE()</f>
        <v>0</v>
      </c>
      <c r="I387" s="29" t="b">
        <f aca="false">FALSE()</f>
        <v>0</v>
      </c>
      <c r="J387" s="29" t="b">
        <f aca="false">FALSE()</f>
        <v>0</v>
      </c>
      <c r="K387" s="29" t="b">
        <f aca="false">FALSE()</f>
        <v>0</v>
      </c>
      <c r="L387" s="29" t="b">
        <f aca="false">FALSE()</f>
        <v>0</v>
      </c>
      <c r="M387" s="29" t="b">
        <f aca="false">TRUE()</f>
        <v>1</v>
      </c>
      <c r="N387" s="36"/>
      <c r="O387" s="154" t="s">
        <v>13058</v>
      </c>
      <c r="P387" s="31" t="n">
        <v>7761591739</v>
      </c>
      <c r="Q387" s="32"/>
      <c r="R387" s="32"/>
      <c r="S387" s="32"/>
      <c r="T387" s="36" t="n">
        <v>48501236649</v>
      </c>
      <c r="U387" s="36"/>
      <c r="V387" s="36" t="s">
        <v>9145</v>
      </c>
      <c r="W387" s="36"/>
      <c r="X387" s="30" t="s">
        <v>10823</v>
      </c>
      <c r="Y387" s="36" t="s">
        <v>12093</v>
      </c>
      <c r="Z387" s="36"/>
      <c r="AA387" s="30" t="s">
        <v>10826</v>
      </c>
      <c r="AB387" s="36" t="s">
        <v>10793</v>
      </c>
      <c r="AC387" s="30"/>
      <c r="AD387" s="36"/>
      <c r="AE387" s="36"/>
      <c r="AF387" s="30" t="s">
        <v>10794</v>
      </c>
      <c r="AG387" s="36"/>
      <c r="AH387" s="30" t="s">
        <v>10796</v>
      </c>
      <c r="AI387" s="55" t="s">
        <v>10836</v>
      </c>
      <c r="AJ387" s="52" t="s">
        <v>10798</v>
      </c>
      <c r="AK387" s="34" t="s">
        <v>10830</v>
      </c>
      <c r="AL387" s="30" t="s">
        <v>10800</v>
      </c>
      <c r="AM387" s="116" t="s">
        <v>10837</v>
      </c>
      <c r="AN387" s="36"/>
      <c r="AO387" s="52" t="s">
        <v>10823</v>
      </c>
      <c r="AP387" s="52" t="s">
        <v>11585</v>
      </c>
      <c r="AQ387" s="30" t="s">
        <v>10812</v>
      </c>
      <c r="AR387" s="37" t="s">
        <v>10830</v>
      </c>
      <c r="AS387" s="36" t="s">
        <v>12377</v>
      </c>
    </row>
    <row r="388" customFormat="false" ht="13.8" hidden="false" customHeight="false" outlineLevel="0" collapsed="false">
      <c r="A388" s="50" t="s">
        <v>12550</v>
      </c>
      <c r="B388" s="36" t="s">
        <v>11257</v>
      </c>
      <c r="C388" s="51" t="n">
        <v>45748</v>
      </c>
      <c r="D388" s="49" t="n">
        <v>45749</v>
      </c>
      <c r="E388" s="29" t="b">
        <f aca="false">TRUE()</f>
        <v>1</v>
      </c>
      <c r="F388" s="29" t="b">
        <f aca="false">FALSE()</f>
        <v>0</v>
      </c>
      <c r="G388" s="29" t="b">
        <f aca="false">FALSE()</f>
        <v>0</v>
      </c>
      <c r="H388" s="29" t="b">
        <f aca="false">FALSE()</f>
        <v>0</v>
      </c>
      <c r="I388" s="29" t="b">
        <f aca="false">FALSE()</f>
        <v>0</v>
      </c>
      <c r="J388" s="29" t="b">
        <f aca="false">FALSE()</f>
        <v>0</v>
      </c>
      <c r="K388" s="29" t="b">
        <f aca="false">FALSE()</f>
        <v>0</v>
      </c>
      <c r="L388" s="29" t="b">
        <f aca="false">FALSE()</f>
        <v>0</v>
      </c>
      <c r="M388" s="29" t="b">
        <f aca="false">FALSE()</f>
        <v>0</v>
      </c>
      <c r="N388" s="36"/>
      <c r="O388" s="36" t="s">
        <v>13059</v>
      </c>
      <c r="P388" s="31" t="n">
        <v>8721001436</v>
      </c>
      <c r="Q388" s="32"/>
      <c r="R388" s="32"/>
      <c r="S388" s="32"/>
      <c r="T388" s="36" t="n">
        <v>48509744428</v>
      </c>
      <c r="U388" s="36"/>
      <c r="V388" s="36" t="s">
        <v>7973</v>
      </c>
      <c r="W388" s="53" t="s">
        <v>13060</v>
      </c>
      <c r="X388" s="30" t="s">
        <v>10823</v>
      </c>
      <c r="Y388" s="36" t="s">
        <v>12093</v>
      </c>
      <c r="Z388" s="36"/>
      <c r="AA388" s="30" t="s">
        <v>10826</v>
      </c>
      <c r="AB388" s="36" t="s">
        <v>10793</v>
      </c>
      <c r="AC388" s="30"/>
      <c r="AD388" s="36"/>
      <c r="AE388" s="36"/>
      <c r="AF388" s="30" t="s">
        <v>10794</v>
      </c>
      <c r="AG388" s="36" t="s">
        <v>13061</v>
      </c>
      <c r="AH388" s="30" t="s">
        <v>10796</v>
      </c>
      <c r="AI388" s="55" t="s">
        <v>10836</v>
      </c>
      <c r="AJ388" s="52" t="s">
        <v>10798</v>
      </c>
      <c r="AK388" s="34" t="s">
        <v>10830</v>
      </c>
      <c r="AL388" s="30" t="s">
        <v>10800</v>
      </c>
      <c r="AM388" s="35" t="s">
        <v>13062</v>
      </c>
      <c r="AN388" s="36"/>
      <c r="AO388" s="52" t="s">
        <v>10823</v>
      </c>
      <c r="AP388" s="52" t="s">
        <v>11585</v>
      </c>
      <c r="AQ388" s="30" t="s">
        <v>10812</v>
      </c>
      <c r="AR388" s="37" t="s">
        <v>10830</v>
      </c>
      <c r="AS388" s="36" t="s">
        <v>12377</v>
      </c>
    </row>
    <row r="389" customFormat="false" ht="13.8" hidden="false" customHeight="false" outlineLevel="0" collapsed="false">
      <c r="A389" s="50" t="s">
        <v>12550</v>
      </c>
      <c r="B389" s="36" t="s">
        <v>11257</v>
      </c>
      <c r="C389" s="51" t="n">
        <v>45748</v>
      </c>
      <c r="D389" s="49" t="n">
        <v>45749</v>
      </c>
      <c r="E389" s="29" t="b">
        <f aca="false">TRUE()</f>
        <v>1</v>
      </c>
      <c r="F389" s="29" t="b">
        <f aca="false">FALSE()</f>
        <v>0</v>
      </c>
      <c r="G389" s="29" t="b">
        <f aca="false">FALSE()</f>
        <v>0</v>
      </c>
      <c r="H389" s="29" t="b">
        <f aca="false">FALSE()</f>
        <v>0</v>
      </c>
      <c r="I389" s="29" t="b">
        <f aca="false">FALSE()</f>
        <v>0</v>
      </c>
      <c r="J389" s="29" t="b">
        <f aca="false">FALSE()</f>
        <v>0</v>
      </c>
      <c r="K389" s="29" t="b">
        <f aca="false">FALSE()</f>
        <v>0</v>
      </c>
      <c r="L389" s="29" t="b">
        <f aca="false">FALSE()</f>
        <v>0</v>
      </c>
      <c r="M389" s="29" t="b">
        <f aca="false">FALSE()</f>
        <v>0</v>
      </c>
      <c r="N389" s="36"/>
      <c r="O389" s="36" t="s">
        <v>13063</v>
      </c>
      <c r="P389" s="31" t="n">
        <v>8771479832</v>
      </c>
      <c r="Q389" s="32"/>
      <c r="R389" s="32"/>
      <c r="S389" s="32"/>
      <c r="T389" s="36" t="n">
        <v>48517550299</v>
      </c>
      <c r="U389" s="36"/>
      <c r="V389" s="36" t="s">
        <v>13064</v>
      </c>
      <c r="W389" s="53" t="s">
        <v>13065</v>
      </c>
      <c r="X389" s="30" t="s">
        <v>10823</v>
      </c>
      <c r="Y389" s="36" t="s">
        <v>12093</v>
      </c>
      <c r="Z389" s="36"/>
      <c r="AA389" s="30" t="s">
        <v>10826</v>
      </c>
      <c r="AB389" s="36" t="s">
        <v>10793</v>
      </c>
      <c r="AC389" s="30"/>
      <c r="AD389" s="36"/>
      <c r="AE389" s="36"/>
      <c r="AF389" s="30"/>
      <c r="AG389" s="36"/>
      <c r="AH389" s="30" t="s">
        <v>10796</v>
      </c>
      <c r="AI389" s="55" t="s">
        <v>10836</v>
      </c>
      <c r="AJ389" s="52" t="s">
        <v>10798</v>
      </c>
      <c r="AK389" s="34" t="s">
        <v>10830</v>
      </c>
      <c r="AL389" s="30" t="s">
        <v>10800</v>
      </c>
      <c r="AM389" s="35" t="s">
        <v>13066</v>
      </c>
      <c r="AN389" s="36"/>
      <c r="AO389" s="52" t="s">
        <v>10823</v>
      </c>
      <c r="AP389" s="52" t="s">
        <v>11585</v>
      </c>
      <c r="AQ389" s="30" t="s">
        <v>10812</v>
      </c>
      <c r="AR389" s="37" t="s">
        <v>10830</v>
      </c>
      <c r="AS389" s="36" t="s">
        <v>12377</v>
      </c>
    </row>
    <row r="390" customFormat="false" ht="13.8" hidden="false" customHeight="false" outlineLevel="0" collapsed="false">
      <c r="A390" s="50" t="s">
        <v>12550</v>
      </c>
      <c r="B390" s="36" t="s">
        <v>11881</v>
      </c>
      <c r="C390" s="51" t="n">
        <v>45748</v>
      </c>
      <c r="D390" s="49" t="n">
        <v>45750</v>
      </c>
      <c r="E390" s="29" t="b">
        <f aca="false">TRUE()</f>
        <v>1</v>
      </c>
      <c r="F390" s="29" t="b">
        <f aca="false">FALSE()</f>
        <v>0</v>
      </c>
      <c r="G390" s="29" t="b">
        <f aca="false">FALSE()</f>
        <v>0</v>
      </c>
      <c r="H390" s="29" t="b">
        <f aca="false">FALSE()</f>
        <v>0</v>
      </c>
      <c r="I390" s="29" t="b">
        <f aca="false">FALSE()</f>
        <v>0</v>
      </c>
      <c r="J390" s="29" t="b">
        <f aca="false">FALSE()</f>
        <v>0</v>
      </c>
      <c r="K390" s="29" t="b">
        <f aca="false">FALSE()</f>
        <v>0</v>
      </c>
      <c r="L390" s="29" t="b">
        <f aca="false">FALSE()</f>
        <v>0</v>
      </c>
      <c r="M390" s="29" t="b">
        <f aca="false">TRUE()</f>
        <v>1</v>
      </c>
      <c r="N390" s="36"/>
      <c r="O390" s="36" t="s">
        <v>13067</v>
      </c>
      <c r="P390" s="31" t="n">
        <v>6191821365</v>
      </c>
      <c r="Q390" s="32"/>
      <c r="R390" s="32"/>
      <c r="S390" s="32"/>
      <c r="T390" s="36" t="n">
        <v>48509912797</v>
      </c>
      <c r="U390" s="36"/>
      <c r="V390" s="36" t="s">
        <v>8212</v>
      </c>
      <c r="W390" s="53" t="s">
        <v>8216</v>
      </c>
      <c r="X390" s="30" t="s">
        <v>10823</v>
      </c>
      <c r="Y390" s="36" t="s">
        <v>12093</v>
      </c>
      <c r="Z390" s="36"/>
      <c r="AA390" s="30" t="s">
        <v>10826</v>
      </c>
      <c r="AB390" s="36" t="s">
        <v>10793</v>
      </c>
      <c r="AC390" s="30"/>
      <c r="AD390" s="36"/>
      <c r="AE390" s="36"/>
      <c r="AF390" s="30"/>
      <c r="AG390" s="36" t="s">
        <v>13068</v>
      </c>
      <c r="AH390" s="30" t="s">
        <v>10796</v>
      </c>
      <c r="AI390" s="55" t="s">
        <v>10836</v>
      </c>
      <c r="AJ390" s="52" t="s">
        <v>10798</v>
      </c>
      <c r="AK390" s="34" t="s">
        <v>10830</v>
      </c>
      <c r="AL390" s="30" t="s">
        <v>10800</v>
      </c>
      <c r="AM390" s="35" t="s">
        <v>12758</v>
      </c>
      <c r="AN390" s="36" t="s">
        <v>13069</v>
      </c>
      <c r="AO390" s="52" t="s">
        <v>10823</v>
      </c>
      <c r="AP390" s="52" t="s">
        <v>11585</v>
      </c>
      <c r="AQ390" s="30" t="s">
        <v>10812</v>
      </c>
      <c r="AR390" s="37" t="s">
        <v>10830</v>
      </c>
      <c r="AS390" s="36" t="s">
        <v>12377</v>
      </c>
    </row>
    <row r="391" customFormat="false" ht="13.8" hidden="false" customHeight="false" outlineLevel="0" collapsed="false">
      <c r="A391" s="50" t="s">
        <v>12550</v>
      </c>
      <c r="B391" s="36" t="s">
        <v>11881</v>
      </c>
      <c r="C391" s="51" t="n">
        <v>45748</v>
      </c>
      <c r="D391" s="49" t="n">
        <v>45750</v>
      </c>
      <c r="E391" s="29" t="b">
        <f aca="false">TRUE()</f>
        <v>1</v>
      </c>
      <c r="F391" s="29" t="b">
        <f aca="false">FALSE()</f>
        <v>0</v>
      </c>
      <c r="G391" s="29" t="b">
        <f aca="false">FALSE()</f>
        <v>0</v>
      </c>
      <c r="H391" s="29" t="b">
        <f aca="false">FALSE()</f>
        <v>0</v>
      </c>
      <c r="I391" s="29" t="b">
        <f aca="false">FALSE()</f>
        <v>0</v>
      </c>
      <c r="J391" s="29" t="b">
        <f aca="false">FALSE()</f>
        <v>0</v>
      </c>
      <c r="K391" s="29" t="b">
        <f aca="false">FALSE()</f>
        <v>0</v>
      </c>
      <c r="L391" s="29" t="b">
        <f aca="false">FALSE()</f>
        <v>0</v>
      </c>
      <c r="M391" s="29" t="b">
        <f aca="false">FALSE()</f>
        <v>0</v>
      </c>
      <c r="N391" s="36"/>
      <c r="O391" s="36" t="s">
        <v>8146</v>
      </c>
      <c r="P391" s="31" t="n">
        <v>5251049472</v>
      </c>
      <c r="Q391" s="32"/>
      <c r="R391" s="32"/>
      <c r="S391" s="32"/>
      <c r="T391" s="36" t="n">
        <v>48517392923</v>
      </c>
      <c r="U391" s="36"/>
      <c r="V391" s="36" t="s">
        <v>8148</v>
      </c>
      <c r="W391" s="53" t="s">
        <v>8152</v>
      </c>
      <c r="X391" s="30" t="s">
        <v>10823</v>
      </c>
      <c r="Y391" s="36" t="s">
        <v>12093</v>
      </c>
      <c r="Z391" s="36"/>
      <c r="AA391" s="30" t="s">
        <v>10826</v>
      </c>
      <c r="AB391" s="36" t="s">
        <v>10793</v>
      </c>
      <c r="AC391" s="30"/>
      <c r="AD391" s="36"/>
      <c r="AE391" s="36"/>
      <c r="AF391" s="30"/>
      <c r="AG391" s="36"/>
      <c r="AH391" s="30" t="s">
        <v>10796</v>
      </c>
      <c r="AI391" s="55" t="s">
        <v>10836</v>
      </c>
      <c r="AJ391" s="52" t="s">
        <v>10798</v>
      </c>
      <c r="AK391" s="34" t="s">
        <v>10830</v>
      </c>
      <c r="AL391" s="30" t="s">
        <v>10800</v>
      </c>
      <c r="AM391" s="35"/>
      <c r="AN391" s="36"/>
      <c r="AO391" s="52" t="s">
        <v>10823</v>
      </c>
      <c r="AP391" s="52" t="s">
        <v>13070</v>
      </c>
      <c r="AQ391" s="30" t="s">
        <v>10812</v>
      </c>
      <c r="AR391" s="37" t="s">
        <v>11345</v>
      </c>
      <c r="AS391" s="36"/>
    </row>
    <row r="392" customFormat="false" ht="13.8" hidden="false" customHeight="false" outlineLevel="0" collapsed="false">
      <c r="A392" s="50" t="s">
        <v>12550</v>
      </c>
      <c r="B392" s="36" t="s">
        <v>11881</v>
      </c>
      <c r="C392" s="51" t="n">
        <v>45748</v>
      </c>
      <c r="D392" s="49" t="n">
        <v>45750</v>
      </c>
      <c r="E392" s="29" t="b">
        <f aca="false">TRUE()</f>
        <v>1</v>
      </c>
      <c r="F392" s="29" t="b">
        <f aca="false">FALSE()</f>
        <v>0</v>
      </c>
      <c r="G392" s="29" t="b">
        <f aca="false">FALSE()</f>
        <v>0</v>
      </c>
      <c r="H392" s="29" t="b">
        <f aca="false">FALSE()</f>
        <v>0</v>
      </c>
      <c r="I392" s="29" t="b">
        <f aca="false">FALSE()</f>
        <v>0</v>
      </c>
      <c r="J392" s="29" t="b">
        <f aca="false">FALSE()</f>
        <v>0</v>
      </c>
      <c r="K392" s="29" t="b">
        <f aca="false">FALSE()</f>
        <v>0</v>
      </c>
      <c r="L392" s="29" t="b">
        <f aca="false">FALSE()</f>
        <v>0</v>
      </c>
      <c r="M392" s="29" t="b">
        <f aca="false">TRUE()</f>
        <v>1</v>
      </c>
      <c r="N392" s="36" t="s">
        <v>13071</v>
      </c>
      <c r="O392" s="36" t="s">
        <v>13071</v>
      </c>
      <c r="P392" s="31" t="n">
        <v>7382173506</v>
      </c>
      <c r="Q392" s="32"/>
      <c r="R392" s="32"/>
      <c r="S392" s="32"/>
      <c r="T392" s="36" t="s">
        <v>13072</v>
      </c>
      <c r="U392" s="36" t="s">
        <v>13073</v>
      </c>
      <c r="V392" s="116" t="s">
        <v>13074</v>
      </c>
      <c r="W392" s="53" t="s">
        <v>8206</v>
      </c>
      <c r="X392" s="30" t="s">
        <v>10823</v>
      </c>
      <c r="Y392" s="36" t="s">
        <v>12093</v>
      </c>
      <c r="Z392" s="36"/>
      <c r="AA392" s="30" t="s">
        <v>10826</v>
      </c>
      <c r="AB392" s="36" t="s">
        <v>10793</v>
      </c>
      <c r="AC392" s="30"/>
      <c r="AD392" s="36"/>
      <c r="AE392" s="36"/>
      <c r="AF392" s="30" t="s">
        <v>10794</v>
      </c>
      <c r="AG392" s="36" t="s">
        <v>13075</v>
      </c>
      <c r="AH392" s="30" t="s">
        <v>10796</v>
      </c>
      <c r="AI392" s="55" t="s">
        <v>10836</v>
      </c>
      <c r="AJ392" s="52" t="s">
        <v>10798</v>
      </c>
      <c r="AK392" s="34" t="s">
        <v>10830</v>
      </c>
      <c r="AL392" s="30" t="s">
        <v>10800</v>
      </c>
      <c r="AM392" s="35" t="s">
        <v>12973</v>
      </c>
      <c r="AN392" s="36" t="s">
        <v>13076</v>
      </c>
      <c r="AO392" s="52" t="s">
        <v>10823</v>
      </c>
      <c r="AP392" s="52" t="s">
        <v>13070</v>
      </c>
      <c r="AQ392" s="30" t="s">
        <v>10812</v>
      </c>
      <c r="AR392" s="37" t="s">
        <v>10830</v>
      </c>
      <c r="AS392" s="36" t="s">
        <v>11585</v>
      </c>
    </row>
    <row r="393" customFormat="false" ht="13.8" hidden="false" customHeight="false" outlineLevel="0" collapsed="false">
      <c r="A393" s="50" t="s">
        <v>12550</v>
      </c>
      <c r="B393" s="36" t="s">
        <v>11576</v>
      </c>
      <c r="C393" s="51" t="n">
        <v>45748</v>
      </c>
      <c r="D393" s="49" t="n">
        <v>45750</v>
      </c>
      <c r="E393" s="29" t="b">
        <f aca="false">TRUE()</f>
        <v>1</v>
      </c>
      <c r="F393" s="29" t="b">
        <f aca="false">FALSE()</f>
        <v>0</v>
      </c>
      <c r="G393" s="29" t="b">
        <f aca="false">FALSE()</f>
        <v>0</v>
      </c>
      <c r="H393" s="29" t="b">
        <f aca="false">FALSE()</f>
        <v>0</v>
      </c>
      <c r="I393" s="29" t="b">
        <f aca="false">FALSE()</f>
        <v>0</v>
      </c>
      <c r="J393" s="29" t="b">
        <f aca="false">FALSE()</f>
        <v>0</v>
      </c>
      <c r="K393" s="29" t="b">
        <f aca="false">TRUE()</f>
        <v>1</v>
      </c>
      <c r="L393" s="29" t="b">
        <f aca="false">TRUE()</f>
        <v>1</v>
      </c>
      <c r="M393" s="29" t="b">
        <f aca="false">FALSE()</f>
        <v>0</v>
      </c>
      <c r="N393" s="36"/>
      <c r="O393" s="36" t="s">
        <v>8220</v>
      </c>
      <c r="P393" s="31" t="n">
        <v>6521682519</v>
      </c>
      <c r="Q393" s="32"/>
      <c r="R393" s="32"/>
      <c r="S393" s="32"/>
      <c r="T393" s="36" t="n">
        <v>606123020</v>
      </c>
      <c r="U393" s="36"/>
      <c r="V393" s="36" t="s">
        <v>13077</v>
      </c>
      <c r="W393" s="53" t="s">
        <v>8225</v>
      </c>
      <c r="X393" s="30" t="s">
        <v>10823</v>
      </c>
      <c r="Y393" s="36" t="s">
        <v>12093</v>
      </c>
      <c r="Z393" s="36"/>
      <c r="AA393" s="30" t="s">
        <v>10826</v>
      </c>
      <c r="AB393" s="36" t="s">
        <v>10793</v>
      </c>
      <c r="AC393" s="30"/>
      <c r="AD393" s="36"/>
      <c r="AE393" s="36"/>
      <c r="AF393" s="30" t="s">
        <v>10794</v>
      </c>
      <c r="AG393" s="36"/>
      <c r="AH393" s="30" t="s">
        <v>10796</v>
      </c>
      <c r="AI393" s="55" t="s">
        <v>10836</v>
      </c>
      <c r="AJ393" s="52" t="s">
        <v>10798</v>
      </c>
      <c r="AK393" s="34" t="s">
        <v>10830</v>
      </c>
      <c r="AL393" s="30" t="s">
        <v>10800</v>
      </c>
      <c r="AM393" s="35"/>
      <c r="AN393" s="36"/>
      <c r="AO393" s="52" t="s">
        <v>10823</v>
      </c>
      <c r="AP393" s="52" t="s">
        <v>13070</v>
      </c>
      <c r="AQ393" s="30" t="s">
        <v>10812</v>
      </c>
      <c r="AR393" s="37" t="s">
        <v>10830</v>
      </c>
      <c r="AS393" s="36" t="s">
        <v>11585</v>
      </c>
    </row>
    <row r="394" customFormat="false" ht="13.8" hidden="false" customHeight="false" outlineLevel="0" collapsed="false">
      <c r="A394" s="50" t="s">
        <v>12550</v>
      </c>
      <c r="B394" s="36" t="s">
        <v>11576</v>
      </c>
      <c r="C394" s="51" t="n">
        <v>45748</v>
      </c>
      <c r="D394" s="49" t="n">
        <v>45750</v>
      </c>
      <c r="E394" s="29" t="b">
        <f aca="false">TRUE()</f>
        <v>1</v>
      </c>
      <c r="F394" s="29" t="b">
        <f aca="false">FALSE()</f>
        <v>0</v>
      </c>
      <c r="G394" s="29" t="b">
        <f aca="false">FALSE()</f>
        <v>0</v>
      </c>
      <c r="H394" s="29" t="b">
        <f aca="false">FALSE()</f>
        <v>0</v>
      </c>
      <c r="I394" s="29" t="b">
        <f aca="false">FALSE()</f>
        <v>0</v>
      </c>
      <c r="J394" s="29" t="b">
        <f aca="false">FALSE()</f>
        <v>0</v>
      </c>
      <c r="K394" s="29" t="b">
        <f aca="false">FALSE()</f>
        <v>0</v>
      </c>
      <c r="L394" s="29" t="b">
        <f aca="false">FALSE()</f>
        <v>0</v>
      </c>
      <c r="M394" s="29" t="b">
        <f aca="false">TRUE()</f>
        <v>1</v>
      </c>
      <c r="N394" s="36"/>
      <c r="O394" s="36" t="s">
        <v>8106</v>
      </c>
      <c r="P394" s="31" t="n">
        <v>6112762847</v>
      </c>
      <c r="Q394" s="32"/>
      <c r="R394" s="32"/>
      <c r="S394" s="32"/>
      <c r="T394" s="36" t="n">
        <v>538788600</v>
      </c>
      <c r="U394" s="36"/>
      <c r="V394" s="36" t="s">
        <v>8108</v>
      </c>
      <c r="W394" s="53" t="s">
        <v>13078</v>
      </c>
      <c r="X394" s="30" t="s">
        <v>10823</v>
      </c>
      <c r="Y394" s="36" t="s">
        <v>12093</v>
      </c>
      <c r="Z394" s="36"/>
      <c r="AA394" s="30" t="s">
        <v>10826</v>
      </c>
      <c r="AB394" s="36" t="s">
        <v>10793</v>
      </c>
      <c r="AC394" s="30" t="s">
        <v>10812</v>
      </c>
      <c r="AD394" s="36" t="s">
        <v>12341</v>
      </c>
      <c r="AE394" s="36"/>
      <c r="AF394" s="30" t="s">
        <v>10794</v>
      </c>
      <c r="AG394" s="36"/>
      <c r="AH394" s="30" t="s">
        <v>10796</v>
      </c>
      <c r="AI394" s="55" t="s">
        <v>10836</v>
      </c>
      <c r="AJ394" s="52" t="s">
        <v>10798</v>
      </c>
      <c r="AK394" s="34" t="s">
        <v>10830</v>
      </c>
      <c r="AL394" s="30" t="s">
        <v>10800</v>
      </c>
      <c r="AM394" s="35" t="s">
        <v>13079</v>
      </c>
      <c r="AN394" s="36" t="s">
        <v>13080</v>
      </c>
      <c r="AO394" s="52" t="s">
        <v>10823</v>
      </c>
      <c r="AP394" s="52" t="s">
        <v>13070</v>
      </c>
      <c r="AQ394" s="30" t="s">
        <v>10812</v>
      </c>
      <c r="AR394" s="37" t="s">
        <v>10830</v>
      </c>
      <c r="AS394" s="36" t="s">
        <v>11585</v>
      </c>
    </row>
    <row r="395" customFormat="false" ht="13.8" hidden="false" customHeight="false" outlineLevel="0" collapsed="false">
      <c r="A395" s="50" t="s">
        <v>12550</v>
      </c>
      <c r="B395" s="36" t="s">
        <v>11257</v>
      </c>
      <c r="C395" s="51" t="n">
        <v>45748</v>
      </c>
      <c r="D395" s="49" t="n">
        <v>45750</v>
      </c>
      <c r="E395" s="29" t="b">
        <f aca="false">TRUE()</f>
        <v>1</v>
      </c>
      <c r="F395" s="29" t="b">
        <f aca="false">FALSE()</f>
        <v>0</v>
      </c>
      <c r="G395" s="29" t="b">
        <f aca="false">FALSE()</f>
        <v>0</v>
      </c>
      <c r="H395" s="29" t="b">
        <f aca="false">FALSE()</f>
        <v>0</v>
      </c>
      <c r="I395" s="29" t="b">
        <f aca="false">FALSE()</f>
        <v>0</v>
      </c>
      <c r="J395" s="29" t="b">
        <f aca="false">FALSE()</f>
        <v>0</v>
      </c>
      <c r="K395" s="29" t="b">
        <f aca="false">FALSE()</f>
        <v>0</v>
      </c>
      <c r="L395" s="29" t="b">
        <f aca="false">FALSE()</f>
        <v>0</v>
      </c>
      <c r="M395" s="29" t="b">
        <f aca="false">FALSE()</f>
        <v>0</v>
      </c>
      <c r="N395" s="36"/>
      <c r="O395" s="36" t="s">
        <v>13081</v>
      </c>
      <c r="P395" s="31" t="n">
        <v>7272739266</v>
      </c>
      <c r="Q395" s="32"/>
      <c r="R395" s="32"/>
      <c r="S395" s="32"/>
      <c r="T395" s="36" t="n">
        <v>516836575</v>
      </c>
      <c r="U395" s="36"/>
      <c r="V395" s="36" t="s">
        <v>7909</v>
      </c>
      <c r="W395" s="53" t="s">
        <v>7913</v>
      </c>
      <c r="X395" s="30" t="s">
        <v>10823</v>
      </c>
      <c r="Y395" s="36" t="s">
        <v>12093</v>
      </c>
      <c r="Z395" s="36"/>
      <c r="AA395" s="30" t="s">
        <v>10826</v>
      </c>
      <c r="AB395" s="36"/>
      <c r="AC395" s="30"/>
      <c r="AD395" s="36"/>
      <c r="AE395" s="36"/>
      <c r="AF395" s="30"/>
      <c r="AG395" s="36" t="s">
        <v>13082</v>
      </c>
      <c r="AH395" s="30" t="s">
        <v>10796</v>
      </c>
      <c r="AI395" s="55" t="s">
        <v>10836</v>
      </c>
      <c r="AJ395" s="52" t="s">
        <v>10798</v>
      </c>
      <c r="AK395" s="34" t="s">
        <v>10830</v>
      </c>
      <c r="AL395" s="30" t="s">
        <v>10800</v>
      </c>
      <c r="AM395" s="35" t="s">
        <v>11482</v>
      </c>
      <c r="AN395" s="36"/>
      <c r="AO395" s="52" t="s">
        <v>10823</v>
      </c>
      <c r="AP395" s="52" t="s">
        <v>13070</v>
      </c>
      <c r="AQ395" s="30" t="s">
        <v>10812</v>
      </c>
      <c r="AR395" s="37" t="s">
        <v>10830</v>
      </c>
      <c r="AS395" s="36" t="s">
        <v>11585</v>
      </c>
    </row>
    <row r="396" customFormat="false" ht="13.8" hidden="false" customHeight="false" outlineLevel="0" collapsed="false">
      <c r="A396" s="50" t="s">
        <v>12550</v>
      </c>
      <c r="B396" s="36" t="s">
        <v>11257</v>
      </c>
      <c r="C396" s="51" t="n">
        <v>45748</v>
      </c>
      <c r="D396" s="49" t="n">
        <v>45750</v>
      </c>
      <c r="E396" s="29" t="b">
        <f aca="false">TRUE()</f>
        <v>1</v>
      </c>
      <c r="F396" s="29" t="b">
        <f aca="false">FALSE()</f>
        <v>0</v>
      </c>
      <c r="G396" s="29" t="b">
        <f aca="false">FALSE()</f>
        <v>0</v>
      </c>
      <c r="H396" s="29" t="b">
        <f aca="false">FALSE()</f>
        <v>0</v>
      </c>
      <c r="I396" s="29" t="b">
        <f aca="false">FALSE()</f>
        <v>0</v>
      </c>
      <c r="J396" s="29" t="b">
        <f aca="false">FALSE()</f>
        <v>0</v>
      </c>
      <c r="K396" s="29" t="b">
        <f aca="false">FALSE()</f>
        <v>0</v>
      </c>
      <c r="L396" s="29" t="b">
        <f aca="false">FALSE()</f>
        <v>0</v>
      </c>
      <c r="M396" s="29" t="b">
        <f aca="false">FALSE()</f>
        <v>0</v>
      </c>
      <c r="N396" s="36"/>
      <c r="O396" s="36" t="s">
        <v>8164</v>
      </c>
      <c r="P396" s="31" t="n">
        <v>5742024381</v>
      </c>
      <c r="Q396" s="32"/>
      <c r="R396" s="32"/>
      <c r="S396" s="32"/>
      <c r="T396" s="36" t="n">
        <v>48509451524</v>
      </c>
      <c r="U396" s="36"/>
      <c r="V396" s="36" t="s">
        <v>8166</v>
      </c>
      <c r="W396" s="53" t="s">
        <v>13083</v>
      </c>
      <c r="X396" s="30" t="s">
        <v>10823</v>
      </c>
      <c r="Y396" s="36" t="s">
        <v>12093</v>
      </c>
      <c r="Z396" s="36"/>
      <c r="AA396" s="30" t="s">
        <v>10826</v>
      </c>
      <c r="AB396" s="36" t="s">
        <v>13084</v>
      </c>
      <c r="AC396" s="30"/>
      <c r="AD396" s="36"/>
      <c r="AE396" s="36"/>
      <c r="AF396" s="30"/>
      <c r="AG396" s="36"/>
      <c r="AH396" s="30" t="s">
        <v>10796</v>
      </c>
      <c r="AI396" s="55" t="s">
        <v>10836</v>
      </c>
      <c r="AJ396" s="52" t="s">
        <v>10798</v>
      </c>
      <c r="AK396" s="34" t="s">
        <v>10830</v>
      </c>
      <c r="AL396" s="30" t="s">
        <v>10800</v>
      </c>
      <c r="AM396" s="35"/>
      <c r="AN396" s="36"/>
      <c r="AO396" s="52" t="s">
        <v>10823</v>
      </c>
      <c r="AP396" s="52" t="s">
        <v>13070</v>
      </c>
      <c r="AQ396" s="30" t="s">
        <v>10812</v>
      </c>
      <c r="AR396" s="37" t="s">
        <v>10830</v>
      </c>
      <c r="AS396" s="36" t="s">
        <v>11585</v>
      </c>
    </row>
    <row r="397" customFormat="false" ht="13.8" hidden="false" customHeight="false" outlineLevel="0" collapsed="false">
      <c r="A397" s="50" t="s">
        <v>12550</v>
      </c>
      <c r="B397" s="36" t="s">
        <v>11257</v>
      </c>
      <c r="C397" s="51" t="n">
        <v>45748</v>
      </c>
      <c r="D397" s="49" t="n">
        <v>45750</v>
      </c>
      <c r="E397" s="29" t="b">
        <f aca="false">TRUE()</f>
        <v>1</v>
      </c>
      <c r="F397" s="29" t="b">
        <f aca="false">FALSE()</f>
        <v>0</v>
      </c>
      <c r="G397" s="29" t="b">
        <f aca="false">FALSE()</f>
        <v>0</v>
      </c>
      <c r="H397" s="29" t="b">
        <f aca="false">FALSE()</f>
        <v>0</v>
      </c>
      <c r="I397" s="29" t="b">
        <f aca="false">FALSE()</f>
        <v>0</v>
      </c>
      <c r="J397" s="29" t="b">
        <f aca="false">FALSE()</f>
        <v>0</v>
      </c>
      <c r="K397" s="29" t="b">
        <f aca="false">FALSE()</f>
        <v>0</v>
      </c>
      <c r="L397" s="29" t="b">
        <f aca="false">FALSE()</f>
        <v>0</v>
      </c>
      <c r="M397" s="29" t="b">
        <f aca="false">FALSE()</f>
        <v>0</v>
      </c>
      <c r="N397" s="36"/>
      <c r="O397" s="36" t="s">
        <v>10260</v>
      </c>
      <c r="P397" s="31" t="n">
        <v>6492293352</v>
      </c>
      <c r="Q397" s="32"/>
      <c r="R397" s="32"/>
      <c r="S397" s="32"/>
      <c r="T397" s="36" t="n">
        <v>48511031887</v>
      </c>
      <c r="U397" s="36" t="s">
        <v>13085</v>
      </c>
      <c r="V397" s="36" t="s">
        <v>10262</v>
      </c>
      <c r="W397" s="53" t="s">
        <v>13086</v>
      </c>
      <c r="X397" s="30" t="s">
        <v>10823</v>
      </c>
      <c r="Y397" s="36" t="s">
        <v>12093</v>
      </c>
      <c r="Z397" s="36"/>
      <c r="AA397" s="30" t="s">
        <v>10826</v>
      </c>
      <c r="AB397" s="36"/>
      <c r="AC397" s="30"/>
      <c r="AD397" s="36"/>
      <c r="AE397" s="36"/>
      <c r="AF397" s="30"/>
      <c r="AG397" s="36"/>
      <c r="AH397" s="30" t="s">
        <v>10796</v>
      </c>
      <c r="AI397" s="55" t="s">
        <v>10836</v>
      </c>
      <c r="AJ397" s="52" t="s">
        <v>10798</v>
      </c>
      <c r="AK397" s="34" t="s">
        <v>10830</v>
      </c>
      <c r="AL397" s="30" t="s">
        <v>10800</v>
      </c>
      <c r="AM397" s="35" t="s">
        <v>3831</v>
      </c>
      <c r="AN397" s="36"/>
      <c r="AO397" s="52" t="s">
        <v>10823</v>
      </c>
      <c r="AP397" s="52" t="s">
        <v>13070</v>
      </c>
      <c r="AQ397" s="30" t="s">
        <v>10812</v>
      </c>
      <c r="AR397" s="37" t="s">
        <v>10830</v>
      </c>
      <c r="AS397" s="36" t="s">
        <v>11585</v>
      </c>
    </row>
    <row r="398" customFormat="false" ht="13.8" hidden="false" customHeight="false" outlineLevel="0" collapsed="false">
      <c r="A398" s="50" t="s">
        <v>12550</v>
      </c>
      <c r="B398" s="36" t="s">
        <v>11857</v>
      </c>
      <c r="C398" s="51" t="n">
        <v>45748</v>
      </c>
      <c r="D398" s="49" t="n">
        <v>45750</v>
      </c>
      <c r="E398" s="29" t="b">
        <f aca="false">TRUE()</f>
        <v>1</v>
      </c>
      <c r="F398" s="29" t="b">
        <f aca="false">FALSE()</f>
        <v>0</v>
      </c>
      <c r="G398" s="29" t="b">
        <f aca="false">FALSE()</f>
        <v>0</v>
      </c>
      <c r="H398" s="29" t="b">
        <f aca="false">FALSE()</f>
        <v>0</v>
      </c>
      <c r="I398" s="29" t="b">
        <f aca="false">FALSE()</f>
        <v>0</v>
      </c>
      <c r="J398" s="29" t="b">
        <f aca="false">FALSE()</f>
        <v>0</v>
      </c>
      <c r="K398" s="29" t="b">
        <f aca="false">FALSE()</f>
        <v>0</v>
      </c>
      <c r="L398" s="29" t="b">
        <f aca="false">FALSE()</f>
        <v>0</v>
      </c>
      <c r="M398" s="29" t="b">
        <f aca="false">TRUE()</f>
        <v>1</v>
      </c>
      <c r="N398" s="36"/>
      <c r="O398" s="36" t="s">
        <v>13087</v>
      </c>
      <c r="P398" s="31" t="n">
        <v>1231523767</v>
      </c>
      <c r="Q398" s="32"/>
      <c r="R398" s="32"/>
      <c r="S398" s="32"/>
      <c r="T398" s="146" t="s">
        <v>13088</v>
      </c>
      <c r="U398" s="36"/>
      <c r="V398" s="146" t="s">
        <v>9318</v>
      </c>
      <c r="W398" s="36"/>
      <c r="X398" s="30" t="s">
        <v>10823</v>
      </c>
      <c r="Y398" s="36" t="s">
        <v>12093</v>
      </c>
      <c r="Z398" s="36"/>
      <c r="AA398" s="30" t="s">
        <v>10826</v>
      </c>
      <c r="AB398" s="36" t="s">
        <v>10793</v>
      </c>
      <c r="AC398" s="30"/>
      <c r="AD398" s="36"/>
      <c r="AE398" s="36"/>
      <c r="AF398" s="30" t="s">
        <v>10794</v>
      </c>
      <c r="AG398" s="36"/>
      <c r="AH398" s="30" t="s">
        <v>10796</v>
      </c>
      <c r="AI398" s="55" t="s">
        <v>10836</v>
      </c>
      <c r="AJ398" s="52" t="s">
        <v>10798</v>
      </c>
      <c r="AK398" s="34" t="s">
        <v>10830</v>
      </c>
      <c r="AL398" s="30" t="s">
        <v>10800</v>
      </c>
      <c r="AM398" s="35" t="s">
        <v>13089</v>
      </c>
      <c r="AN398" s="36" t="s">
        <v>13090</v>
      </c>
      <c r="AO398" s="52" t="s">
        <v>10823</v>
      </c>
      <c r="AP398" s="52" t="s">
        <v>13070</v>
      </c>
      <c r="AQ398" s="30" t="s">
        <v>10812</v>
      </c>
      <c r="AR398" s="37" t="s">
        <v>10830</v>
      </c>
      <c r="AS398" s="36" t="s">
        <v>11585</v>
      </c>
    </row>
    <row r="399" customFormat="false" ht="13.8" hidden="false" customHeight="false" outlineLevel="0" collapsed="false">
      <c r="A399" s="50" t="s">
        <v>12550</v>
      </c>
      <c r="B399" s="36" t="s">
        <v>11576</v>
      </c>
      <c r="C399" s="51" t="n">
        <v>45748</v>
      </c>
      <c r="D399" s="155" t="n">
        <v>45750</v>
      </c>
      <c r="E399" s="29" t="b">
        <f aca="false">TRUE()</f>
        <v>1</v>
      </c>
      <c r="F399" s="29" t="b">
        <f aca="false">FALSE()</f>
        <v>0</v>
      </c>
      <c r="G399" s="29" t="b">
        <f aca="false">FALSE()</f>
        <v>0</v>
      </c>
      <c r="H399" s="29" t="b">
        <f aca="false">FALSE()</f>
        <v>0</v>
      </c>
      <c r="I399" s="29" t="b">
        <f aca="false">FALSE()</f>
        <v>0</v>
      </c>
      <c r="J399" s="29" t="b">
        <f aca="false">FALSE()</f>
        <v>0</v>
      </c>
      <c r="K399" s="29" t="b">
        <f aca="false">FALSE()</f>
        <v>0</v>
      </c>
      <c r="L399" s="29" t="b">
        <f aca="false">FALSE()</f>
        <v>0</v>
      </c>
      <c r="M399" s="29" t="b">
        <f aca="false">FALSE()</f>
        <v>0</v>
      </c>
      <c r="N399" s="36"/>
      <c r="O399" s="36" t="s">
        <v>9197</v>
      </c>
      <c r="P399" s="31" t="n">
        <v>1132816957</v>
      </c>
      <c r="Q399" s="32"/>
      <c r="R399" s="32"/>
      <c r="S399" s="32"/>
      <c r="T399" s="36" t="n">
        <v>573337663</v>
      </c>
      <c r="U399" s="36"/>
      <c r="V399" s="36" t="s">
        <v>13091</v>
      </c>
      <c r="W399" s="53" t="s">
        <v>9203</v>
      </c>
      <c r="X399" s="30" t="s">
        <v>10823</v>
      </c>
      <c r="Y399" s="36" t="s">
        <v>12093</v>
      </c>
      <c r="Z399" s="36"/>
      <c r="AA399" s="30" t="s">
        <v>10826</v>
      </c>
      <c r="AB399" s="36" t="s">
        <v>10793</v>
      </c>
      <c r="AC399" s="30"/>
      <c r="AD399" s="36"/>
      <c r="AE399" s="36"/>
      <c r="AF399" s="30"/>
      <c r="AG399" s="36"/>
      <c r="AH399" s="30" t="s">
        <v>10796</v>
      </c>
      <c r="AI399" s="55" t="s">
        <v>10836</v>
      </c>
      <c r="AJ399" s="52" t="s">
        <v>10798</v>
      </c>
      <c r="AK399" s="34" t="s">
        <v>10830</v>
      </c>
      <c r="AL399" s="30" t="s">
        <v>10800</v>
      </c>
      <c r="AM399" s="35"/>
      <c r="AN399" s="36"/>
      <c r="AO399" s="52" t="s">
        <v>10823</v>
      </c>
      <c r="AP399" s="36" t="s">
        <v>13070</v>
      </c>
      <c r="AQ399" s="30" t="s">
        <v>10812</v>
      </c>
      <c r="AR399" s="37" t="s">
        <v>10830</v>
      </c>
      <c r="AS399" s="36" t="s">
        <v>11585</v>
      </c>
    </row>
    <row r="400" customFormat="false" ht="13.8" hidden="false" customHeight="false" outlineLevel="0" collapsed="false">
      <c r="A400" s="50" t="s">
        <v>12550</v>
      </c>
      <c r="B400" s="36" t="s">
        <v>11576</v>
      </c>
      <c r="C400" s="51" t="n">
        <v>45748</v>
      </c>
      <c r="D400" s="155" t="n">
        <v>45750</v>
      </c>
      <c r="E400" s="29" t="b">
        <f aca="false">TRUE()</f>
        <v>1</v>
      </c>
      <c r="F400" s="29" t="b">
        <f aca="false">FALSE()</f>
        <v>0</v>
      </c>
      <c r="G400" s="29" t="b">
        <f aca="false">FALSE()</f>
        <v>0</v>
      </c>
      <c r="H400" s="29" t="b">
        <f aca="false">FALSE()</f>
        <v>0</v>
      </c>
      <c r="I400" s="29" t="b">
        <f aca="false">FALSE()</f>
        <v>0</v>
      </c>
      <c r="J400" s="29" t="b">
        <f aca="false">FALSE()</f>
        <v>0</v>
      </c>
      <c r="K400" s="29" t="b">
        <f aca="false">FALSE()</f>
        <v>0</v>
      </c>
      <c r="L400" s="29" t="b">
        <f aca="false">FALSE()</f>
        <v>0</v>
      </c>
      <c r="M400" s="29" t="b">
        <f aca="false">TRUE()</f>
        <v>1</v>
      </c>
      <c r="N400" s="36"/>
      <c r="O400" s="36" t="s">
        <v>8390</v>
      </c>
      <c r="P400" s="31" t="n">
        <v>5732620845</v>
      </c>
      <c r="Q400" s="32"/>
      <c r="R400" s="32"/>
      <c r="S400" s="32"/>
      <c r="T400" s="36" t="n">
        <v>602610237</v>
      </c>
      <c r="U400" s="36"/>
      <c r="V400" s="36" t="s">
        <v>13092</v>
      </c>
      <c r="W400" s="53" t="s">
        <v>8395</v>
      </c>
      <c r="X400" s="30" t="s">
        <v>10823</v>
      </c>
      <c r="Y400" s="36" t="s">
        <v>12093</v>
      </c>
      <c r="Z400" s="36"/>
      <c r="AA400" s="30" t="s">
        <v>10826</v>
      </c>
      <c r="AB400" s="36" t="s">
        <v>10793</v>
      </c>
      <c r="AC400" s="30"/>
      <c r="AD400" s="36"/>
      <c r="AE400" s="36"/>
      <c r="AF400" s="30"/>
      <c r="AG400" s="36"/>
      <c r="AH400" s="30" t="s">
        <v>10796</v>
      </c>
      <c r="AI400" s="55" t="s">
        <v>10836</v>
      </c>
      <c r="AJ400" s="52" t="s">
        <v>10798</v>
      </c>
      <c r="AK400" s="34" t="s">
        <v>10830</v>
      </c>
      <c r="AL400" s="30" t="s">
        <v>10800</v>
      </c>
      <c r="AM400" s="35"/>
      <c r="AN400" s="36"/>
      <c r="AO400" s="52" t="s">
        <v>10823</v>
      </c>
      <c r="AP400" s="36" t="s">
        <v>13070</v>
      </c>
      <c r="AQ400" s="30" t="s">
        <v>10812</v>
      </c>
      <c r="AR400" s="37" t="s">
        <v>10830</v>
      </c>
      <c r="AS400" s="36" t="s">
        <v>11585</v>
      </c>
    </row>
    <row r="401" customFormat="false" ht="13.8" hidden="false" customHeight="false" outlineLevel="0" collapsed="false">
      <c r="A401" s="50" t="s">
        <v>12550</v>
      </c>
      <c r="B401" s="36" t="s">
        <v>11576</v>
      </c>
      <c r="C401" s="51" t="n">
        <v>45748</v>
      </c>
      <c r="D401" s="155" t="n">
        <v>45751</v>
      </c>
      <c r="E401" s="29" t="b">
        <f aca="false">TRUE()</f>
        <v>1</v>
      </c>
      <c r="F401" s="29" t="b">
        <f aca="false">FALSE()</f>
        <v>0</v>
      </c>
      <c r="G401" s="29" t="b">
        <f aca="false">FALSE()</f>
        <v>0</v>
      </c>
      <c r="H401" s="29" t="b">
        <f aca="false">FALSE()</f>
        <v>0</v>
      </c>
      <c r="I401" s="29" t="b">
        <f aca="false">FALSE()</f>
        <v>0</v>
      </c>
      <c r="J401" s="29" t="b">
        <f aca="false">FALSE()</f>
        <v>0</v>
      </c>
      <c r="K401" s="29" t="b">
        <f aca="false">FALSE()</f>
        <v>0</v>
      </c>
      <c r="L401" s="29" t="b">
        <f aca="false">FALSE()</f>
        <v>0</v>
      </c>
      <c r="M401" s="29" t="b">
        <f aca="false">FALSE()</f>
        <v>0</v>
      </c>
      <c r="N401" s="36"/>
      <c r="O401" s="36" t="s">
        <v>7825</v>
      </c>
      <c r="P401" s="31" t="n">
        <v>6931932499</v>
      </c>
      <c r="Q401" s="32"/>
      <c r="R401" s="32"/>
      <c r="S401" s="32"/>
      <c r="T401" s="36" t="n">
        <v>767454722</v>
      </c>
      <c r="U401" s="36" t="s">
        <v>13093</v>
      </c>
      <c r="V401" s="36" t="s">
        <v>7826</v>
      </c>
      <c r="W401" s="53" t="s">
        <v>13094</v>
      </c>
      <c r="X401" s="30" t="s">
        <v>10823</v>
      </c>
      <c r="Y401" s="36" t="s">
        <v>12093</v>
      </c>
      <c r="Z401" s="36"/>
      <c r="AA401" s="30" t="s">
        <v>10826</v>
      </c>
      <c r="AB401" s="36" t="s">
        <v>10793</v>
      </c>
      <c r="AC401" s="30" t="s">
        <v>10812</v>
      </c>
      <c r="AD401" s="36" t="s">
        <v>13095</v>
      </c>
      <c r="AE401" s="36"/>
      <c r="AF401" s="30" t="s">
        <v>10812</v>
      </c>
      <c r="AG401" s="36" t="s">
        <v>13096</v>
      </c>
      <c r="AH401" s="30" t="s">
        <v>10796</v>
      </c>
      <c r="AI401" s="55" t="s">
        <v>10836</v>
      </c>
      <c r="AJ401" s="52" t="s">
        <v>10798</v>
      </c>
      <c r="AK401" s="34" t="s">
        <v>10830</v>
      </c>
      <c r="AL401" s="30" t="s">
        <v>10800</v>
      </c>
      <c r="AM401" s="35" t="s">
        <v>13097</v>
      </c>
      <c r="AN401" s="36" t="s">
        <v>13098</v>
      </c>
      <c r="AO401" s="52" t="s">
        <v>10823</v>
      </c>
      <c r="AP401" s="36" t="s">
        <v>13070</v>
      </c>
      <c r="AQ401" s="30" t="s">
        <v>10812</v>
      </c>
      <c r="AR401" s="37" t="s">
        <v>10830</v>
      </c>
      <c r="AS401" s="36" t="s">
        <v>11585</v>
      </c>
    </row>
    <row r="402" customFormat="false" ht="55.85" hidden="false" customHeight="false" outlineLevel="0" collapsed="false">
      <c r="A402" s="156" t="s">
        <v>12550</v>
      </c>
      <c r="B402" s="58" t="s">
        <v>11881</v>
      </c>
      <c r="C402" s="157" t="n">
        <v>45748</v>
      </c>
      <c r="D402" s="158" t="n">
        <v>45751</v>
      </c>
      <c r="E402" s="29" t="b">
        <f aca="false">TRUE()</f>
        <v>1</v>
      </c>
      <c r="F402" s="29" t="b">
        <f aca="false">FALSE()</f>
        <v>0</v>
      </c>
      <c r="G402" s="29" t="b">
        <f aca="false">FALSE()</f>
        <v>0</v>
      </c>
      <c r="H402" s="29" t="b">
        <f aca="false">FALSE()</f>
        <v>0</v>
      </c>
      <c r="I402" s="29" t="b">
        <f aca="false">FALSE()</f>
        <v>0</v>
      </c>
      <c r="J402" s="29" t="b">
        <f aca="false">FALSE()</f>
        <v>0</v>
      </c>
      <c r="K402" s="29" t="b">
        <f aca="false">FALSE()</f>
        <v>0</v>
      </c>
      <c r="L402" s="29" t="b">
        <f aca="false">FALSE()</f>
        <v>0</v>
      </c>
      <c r="M402" s="29" t="b">
        <f aca="false">TRUE()</f>
        <v>1</v>
      </c>
      <c r="N402" s="58"/>
      <c r="O402" s="58" t="s">
        <v>8155</v>
      </c>
      <c r="P402" s="159" t="n">
        <v>8992845962</v>
      </c>
      <c r="Q402" s="160"/>
      <c r="R402" s="160"/>
      <c r="S402" s="160"/>
      <c r="T402" s="58" t="s">
        <v>13099</v>
      </c>
      <c r="U402" s="58" t="s">
        <v>13100</v>
      </c>
      <c r="V402" s="116" t="s">
        <v>13101</v>
      </c>
      <c r="W402" s="161" t="s">
        <v>8161</v>
      </c>
      <c r="X402" s="77" t="s">
        <v>10823</v>
      </c>
      <c r="Y402" s="58" t="s">
        <v>12093</v>
      </c>
      <c r="Z402" s="58"/>
      <c r="AA402" s="77" t="s">
        <v>10826</v>
      </c>
      <c r="AB402" s="58" t="s">
        <v>10793</v>
      </c>
      <c r="AC402" s="77"/>
      <c r="AD402" s="58"/>
      <c r="AE402" s="58"/>
      <c r="AF402" s="77"/>
      <c r="AG402" s="58"/>
      <c r="AH402" s="77" t="s">
        <v>10796</v>
      </c>
      <c r="AI402" s="162" t="s">
        <v>10836</v>
      </c>
      <c r="AJ402" s="88" t="s">
        <v>10798</v>
      </c>
      <c r="AK402" s="163" t="s">
        <v>11345</v>
      </c>
      <c r="AL402" s="77" t="s">
        <v>10800</v>
      </c>
      <c r="AM402" s="164" t="s">
        <v>12423</v>
      </c>
      <c r="AN402" s="58"/>
      <c r="AO402" s="88" t="s">
        <v>10823</v>
      </c>
      <c r="AP402" s="36" t="s">
        <v>13070</v>
      </c>
      <c r="AQ402" s="77" t="s">
        <v>10812</v>
      </c>
      <c r="AR402" s="37" t="s">
        <v>10830</v>
      </c>
      <c r="AS402" s="36" t="s">
        <v>11585</v>
      </c>
    </row>
    <row r="403" customFormat="false" ht="13.8" hidden="false" customHeight="false" outlineLevel="0" collapsed="false">
      <c r="A403" s="50" t="s">
        <v>12550</v>
      </c>
      <c r="B403" s="36" t="s">
        <v>11881</v>
      </c>
      <c r="C403" s="51" t="n">
        <v>45748</v>
      </c>
      <c r="D403" s="155" t="n">
        <v>45751</v>
      </c>
      <c r="E403" s="29" t="b">
        <f aca="false">TRUE()</f>
        <v>1</v>
      </c>
      <c r="F403" s="29" t="b">
        <f aca="false">FALSE()</f>
        <v>0</v>
      </c>
      <c r="G403" s="29" t="b">
        <f aca="false">FALSE()</f>
        <v>0</v>
      </c>
      <c r="H403" s="29" t="b">
        <f aca="false">FALSE()</f>
        <v>0</v>
      </c>
      <c r="I403" s="29" t="b">
        <f aca="false">FALSE()</f>
        <v>0</v>
      </c>
      <c r="J403" s="29" t="b">
        <f aca="false">FALSE()</f>
        <v>0</v>
      </c>
      <c r="K403" s="29" t="b">
        <f aca="false">FALSE()</f>
        <v>0</v>
      </c>
      <c r="L403" s="29" t="b">
        <f aca="false">FALSE()</f>
        <v>0</v>
      </c>
      <c r="M403" s="29" t="b">
        <f aca="false">FALSE()</f>
        <v>0</v>
      </c>
      <c r="N403" s="36"/>
      <c r="O403" s="36" t="s">
        <v>8382</v>
      </c>
      <c r="P403" s="31" t="n">
        <v>9442164306</v>
      </c>
      <c r="Q403" s="32"/>
      <c r="R403" s="32"/>
      <c r="S403" s="32"/>
      <c r="T403" s="36" t="n">
        <v>603186496</v>
      </c>
      <c r="U403" s="36"/>
      <c r="V403" s="36" t="s">
        <v>13102</v>
      </c>
      <c r="W403" s="53" t="s">
        <v>13103</v>
      </c>
      <c r="X403" s="30" t="s">
        <v>10823</v>
      </c>
      <c r="Y403" s="36" t="s">
        <v>12093</v>
      </c>
      <c r="Z403" s="36"/>
      <c r="AA403" s="30" t="s">
        <v>10826</v>
      </c>
      <c r="AB403" s="36" t="s">
        <v>10793</v>
      </c>
      <c r="AC403" s="30"/>
      <c r="AD403" s="36"/>
      <c r="AE403" s="36"/>
      <c r="AF403" s="30"/>
      <c r="AG403" s="36"/>
      <c r="AH403" s="30" t="s">
        <v>10796</v>
      </c>
      <c r="AI403" s="55" t="s">
        <v>10836</v>
      </c>
      <c r="AJ403" s="52" t="s">
        <v>10798</v>
      </c>
      <c r="AK403" s="34" t="s">
        <v>12883</v>
      </c>
      <c r="AL403" s="30" t="s">
        <v>10800</v>
      </c>
      <c r="AM403" s="35"/>
      <c r="AN403" s="36"/>
      <c r="AO403" s="52" t="s">
        <v>10823</v>
      </c>
      <c r="AP403" s="36" t="s">
        <v>11585</v>
      </c>
      <c r="AQ403" s="30" t="s">
        <v>10812</v>
      </c>
      <c r="AR403" s="37" t="s">
        <v>11345</v>
      </c>
      <c r="AS403" s="36" t="s">
        <v>11585</v>
      </c>
    </row>
    <row r="404" customFormat="false" ht="13.8" hidden="false" customHeight="false" outlineLevel="0" collapsed="false">
      <c r="A404" s="50" t="s">
        <v>12550</v>
      </c>
      <c r="B404" s="36" t="s">
        <v>11576</v>
      </c>
      <c r="C404" s="51" t="n">
        <v>45748</v>
      </c>
      <c r="D404" s="155" t="n">
        <v>45751</v>
      </c>
      <c r="E404" s="29" t="b">
        <f aca="false">TRUE()</f>
        <v>1</v>
      </c>
      <c r="F404" s="29" t="b">
        <f aca="false">FALSE()</f>
        <v>0</v>
      </c>
      <c r="G404" s="29" t="b">
        <f aca="false">FALSE()</f>
        <v>0</v>
      </c>
      <c r="H404" s="29" t="b">
        <f aca="false">FALSE()</f>
        <v>0</v>
      </c>
      <c r="I404" s="29" t="b">
        <f aca="false">FALSE()</f>
        <v>0</v>
      </c>
      <c r="J404" s="29" t="b">
        <f aca="false">FALSE()</f>
        <v>0</v>
      </c>
      <c r="K404" s="29" t="b">
        <f aca="false">FALSE()</f>
        <v>0</v>
      </c>
      <c r="L404" s="29" t="b">
        <f aca="false">FALSE()</f>
        <v>0</v>
      </c>
      <c r="M404" s="29" t="b">
        <f aca="false">TRUE()</f>
        <v>1</v>
      </c>
      <c r="N404" s="36"/>
      <c r="O404" s="36" t="s">
        <v>8031</v>
      </c>
      <c r="P404" s="31" t="n">
        <v>8133594072</v>
      </c>
      <c r="Q404" s="32"/>
      <c r="R404" s="32"/>
      <c r="S404" s="32"/>
      <c r="T404" s="36" t="n">
        <v>603994354</v>
      </c>
      <c r="U404" s="36"/>
      <c r="V404" s="36" t="s">
        <v>13104</v>
      </c>
      <c r="W404" s="53" t="s">
        <v>13105</v>
      </c>
      <c r="X404" s="30" t="s">
        <v>10823</v>
      </c>
      <c r="Y404" s="36" t="s">
        <v>12093</v>
      </c>
      <c r="Z404" s="36"/>
      <c r="AA404" s="30" t="s">
        <v>10826</v>
      </c>
      <c r="AB404" s="36" t="s">
        <v>10793</v>
      </c>
      <c r="AC404" s="30" t="s">
        <v>10812</v>
      </c>
      <c r="AD404" s="36" t="s">
        <v>13106</v>
      </c>
      <c r="AE404" s="36"/>
      <c r="AF404" s="30" t="s">
        <v>10794</v>
      </c>
      <c r="AG404" s="36"/>
      <c r="AH404" s="30" t="s">
        <v>10796</v>
      </c>
      <c r="AI404" s="55" t="s">
        <v>10836</v>
      </c>
      <c r="AJ404" s="52" t="s">
        <v>10798</v>
      </c>
      <c r="AK404" s="34" t="s">
        <v>12883</v>
      </c>
      <c r="AL404" s="30" t="s">
        <v>10800</v>
      </c>
      <c r="AM404" s="35" t="s">
        <v>13107</v>
      </c>
      <c r="AN404" s="36" t="s">
        <v>13108</v>
      </c>
      <c r="AO404" s="52" t="s">
        <v>10823</v>
      </c>
      <c r="AP404" s="36" t="s">
        <v>11585</v>
      </c>
      <c r="AQ404" s="30" t="s">
        <v>10812</v>
      </c>
      <c r="AR404" s="37" t="s">
        <v>10830</v>
      </c>
      <c r="AS404" s="36" t="s">
        <v>11585</v>
      </c>
    </row>
    <row r="405" customFormat="false" ht="13.8" hidden="false" customHeight="false" outlineLevel="0" collapsed="false">
      <c r="A405" s="50" t="s">
        <v>12550</v>
      </c>
      <c r="B405" s="36" t="s">
        <v>11881</v>
      </c>
      <c r="C405" s="51" t="n">
        <v>45748</v>
      </c>
      <c r="D405" s="155" t="n">
        <v>45751</v>
      </c>
      <c r="E405" s="29" t="b">
        <f aca="false">TRUE()</f>
        <v>1</v>
      </c>
      <c r="F405" s="29" t="b">
        <f aca="false">FALSE()</f>
        <v>0</v>
      </c>
      <c r="G405" s="29" t="b">
        <f aca="false">FALSE()</f>
        <v>0</v>
      </c>
      <c r="H405" s="29" t="b">
        <f aca="false">FALSE()</f>
        <v>0</v>
      </c>
      <c r="I405" s="29" t="b">
        <f aca="false">FALSE()</f>
        <v>0</v>
      </c>
      <c r="J405" s="29" t="b">
        <f aca="false">FALSE()</f>
        <v>0</v>
      </c>
      <c r="K405" s="29" t="b">
        <f aca="false">FALSE()</f>
        <v>0</v>
      </c>
      <c r="L405" s="29" t="b">
        <f aca="false">FALSE()</f>
        <v>0</v>
      </c>
      <c r="M405" s="29" t="b">
        <f aca="false">TRUE()</f>
        <v>1</v>
      </c>
      <c r="N405" s="36"/>
      <c r="O405" s="36" t="s">
        <v>13109</v>
      </c>
      <c r="P405" s="31" t="n">
        <v>5170371583</v>
      </c>
      <c r="Q405" s="32"/>
      <c r="R405" s="32"/>
      <c r="S405" s="32"/>
      <c r="T405" s="36" t="n">
        <v>48519703403</v>
      </c>
      <c r="U405" s="36"/>
      <c r="V405" s="36" t="s">
        <v>8266</v>
      </c>
      <c r="W405" s="36"/>
      <c r="X405" s="30" t="s">
        <v>10823</v>
      </c>
      <c r="Y405" s="36" t="s">
        <v>12093</v>
      </c>
      <c r="Z405" s="36"/>
      <c r="AA405" s="30" t="s">
        <v>10826</v>
      </c>
      <c r="AB405" s="36" t="s">
        <v>10793</v>
      </c>
      <c r="AC405" s="30"/>
      <c r="AD405" s="36"/>
      <c r="AE405" s="36"/>
      <c r="AF405" s="30"/>
      <c r="AG405" s="36" t="s">
        <v>3831</v>
      </c>
      <c r="AH405" s="30" t="s">
        <v>10796</v>
      </c>
      <c r="AI405" s="55" t="s">
        <v>10836</v>
      </c>
      <c r="AJ405" s="52" t="s">
        <v>10798</v>
      </c>
      <c r="AK405" s="34" t="s">
        <v>12883</v>
      </c>
      <c r="AL405" s="30" t="s">
        <v>10800</v>
      </c>
      <c r="AM405" s="35" t="s">
        <v>11583</v>
      </c>
      <c r="AN405" s="36" t="s">
        <v>13110</v>
      </c>
      <c r="AO405" s="52" t="s">
        <v>10823</v>
      </c>
      <c r="AP405" s="36" t="s">
        <v>11585</v>
      </c>
      <c r="AQ405" s="30" t="s">
        <v>10812</v>
      </c>
      <c r="AR405" s="37" t="s">
        <v>10830</v>
      </c>
      <c r="AS405" s="36" t="s">
        <v>11585</v>
      </c>
    </row>
    <row r="406" customFormat="false" ht="13.8" hidden="false" customHeight="false" outlineLevel="0" collapsed="false">
      <c r="A406" s="50" t="s">
        <v>12550</v>
      </c>
      <c r="B406" s="36" t="s">
        <v>11881</v>
      </c>
      <c r="C406" s="51" t="n">
        <v>45748</v>
      </c>
      <c r="D406" s="155" t="n">
        <v>45751</v>
      </c>
      <c r="E406" s="29" t="b">
        <f aca="false">TRUE()</f>
        <v>1</v>
      </c>
      <c r="F406" s="29" t="b">
        <f aca="false">FALSE()</f>
        <v>0</v>
      </c>
      <c r="G406" s="29" t="b">
        <f aca="false">FALSE()</f>
        <v>0</v>
      </c>
      <c r="H406" s="29" t="b">
        <f aca="false">FALSE()</f>
        <v>0</v>
      </c>
      <c r="I406" s="29" t="b">
        <f aca="false">FALSE()</f>
        <v>0</v>
      </c>
      <c r="J406" s="29" t="b">
        <f aca="false">FALSE()</f>
        <v>0</v>
      </c>
      <c r="K406" s="29" t="b">
        <f aca="false">FALSE()</f>
        <v>0</v>
      </c>
      <c r="L406" s="29" t="b">
        <f aca="false">FALSE()</f>
        <v>0</v>
      </c>
      <c r="M406" s="29" t="b">
        <f aca="false">TRUE()</f>
        <v>1</v>
      </c>
      <c r="N406" s="36"/>
      <c r="O406" s="36" t="s">
        <v>13111</v>
      </c>
      <c r="P406" s="31" t="n">
        <v>8111693909</v>
      </c>
      <c r="Q406" s="32"/>
      <c r="R406" s="32"/>
      <c r="S406" s="32"/>
      <c r="T406" s="36" t="n">
        <v>789805485</v>
      </c>
      <c r="U406" s="36"/>
      <c r="V406" s="36" t="s">
        <v>8504</v>
      </c>
      <c r="W406" s="53" t="s">
        <v>8508</v>
      </c>
      <c r="X406" s="30" t="s">
        <v>10823</v>
      </c>
      <c r="Y406" s="36" t="s">
        <v>12093</v>
      </c>
      <c r="Z406" s="36"/>
      <c r="AA406" s="30" t="s">
        <v>10826</v>
      </c>
      <c r="AB406" s="36" t="s">
        <v>10793</v>
      </c>
      <c r="AC406" s="30"/>
      <c r="AD406" s="36"/>
      <c r="AE406" s="36"/>
      <c r="AF406" s="30"/>
      <c r="AG406" s="36"/>
      <c r="AH406" s="30" t="s">
        <v>10796</v>
      </c>
      <c r="AI406" s="55" t="s">
        <v>10836</v>
      </c>
      <c r="AJ406" s="52" t="s">
        <v>10798</v>
      </c>
      <c r="AK406" s="34" t="s">
        <v>10830</v>
      </c>
      <c r="AL406" s="30" t="s">
        <v>10800</v>
      </c>
      <c r="AM406" s="35" t="s">
        <v>13112</v>
      </c>
      <c r="AN406" s="36" t="s">
        <v>13113</v>
      </c>
      <c r="AO406" s="52" t="s">
        <v>10823</v>
      </c>
      <c r="AP406" s="36" t="s">
        <v>11585</v>
      </c>
      <c r="AQ406" s="30" t="s">
        <v>10812</v>
      </c>
      <c r="AR406" s="37" t="s">
        <v>10830</v>
      </c>
      <c r="AS406" s="36" t="s">
        <v>10955</v>
      </c>
    </row>
    <row r="407" customFormat="false" ht="13.8" hidden="false" customHeight="false" outlineLevel="0" collapsed="false">
      <c r="A407" s="50" t="s">
        <v>12550</v>
      </c>
      <c r="B407" s="36" t="s">
        <v>11257</v>
      </c>
      <c r="C407" s="51" t="n">
        <v>45748</v>
      </c>
      <c r="D407" s="155" t="n">
        <v>45751</v>
      </c>
      <c r="E407" s="29" t="b">
        <f aca="false">TRUE()</f>
        <v>1</v>
      </c>
      <c r="F407" s="29" t="b">
        <f aca="false">FALSE()</f>
        <v>0</v>
      </c>
      <c r="G407" s="29" t="b">
        <f aca="false">FALSE()</f>
        <v>0</v>
      </c>
      <c r="H407" s="29" t="b">
        <f aca="false">FALSE()</f>
        <v>0</v>
      </c>
      <c r="I407" s="29" t="b">
        <f aca="false">FALSE()</f>
        <v>0</v>
      </c>
      <c r="J407" s="29" t="b">
        <f aca="false">FALSE()</f>
        <v>0</v>
      </c>
      <c r="K407" s="29" t="b">
        <f aca="false">FALSE()</f>
        <v>0</v>
      </c>
      <c r="L407" s="29" t="b">
        <f aca="false">FALSE()</f>
        <v>0</v>
      </c>
      <c r="M407" s="29" t="b">
        <f aca="false">FALSE()</f>
        <v>0</v>
      </c>
      <c r="N407" s="36"/>
      <c r="O407" s="36" t="s">
        <v>7794</v>
      </c>
      <c r="P407" s="31" t="n">
        <v>7282863418</v>
      </c>
      <c r="Q407" s="32"/>
      <c r="R407" s="32"/>
      <c r="S407" s="32"/>
      <c r="T407" s="36" t="n">
        <v>48602400090</v>
      </c>
      <c r="U407" s="36"/>
      <c r="V407" s="36" t="s">
        <v>7796</v>
      </c>
      <c r="W407" s="53" t="s">
        <v>7800</v>
      </c>
      <c r="X407" s="30" t="s">
        <v>10823</v>
      </c>
      <c r="Y407" s="36" t="s">
        <v>12093</v>
      </c>
      <c r="Z407" s="36"/>
      <c r="AA407" s="30" t="s">
        <v>10826</v>
      </c>
      <c r="AB407" s="36" t="s">
        <v>10793</v>
      </c>
      <c r="AC407" s="30"/>
      <c r="AD407" s="36"/>
      <c r="AE407" s="36"/>
      <c r="AF407" s="30"/>
      <c r="AG407" s="36"/>
      <c r="AH407" s="30" t="s">
        <v>10796</v>
      </c>
      <c r="AI407" s="55" t="s">
        <v>10836</v>
      </c>
      <c r="AJ407" s="52" t="s">
        <v>10798</v>
      </c>
      <c r="AK407" s="34" t="s">
        <v>10830</v>
      </c>
      <c r="AL407" s="30" t="s">
        <v>10800</v>
      </c>
      <c r="AM407" s="35" t="s">
        <v>13019</v>
      </c>
      <c r="AN407" s="36"/>
      <c r="AO407" s="52" t="s">
        <v>10823</v>
      </c>
      <c r="AP407" s="36" t="s">
        <v>11585</v>
      </c>
      <c r="AQ407" s="30" t="s">
        <v>10812</v>
      </c>
      <c r="AR407" s="37" t="s">
        <v>10830</v>
      </c>
      <c r="AS407" s="36" t="s">
        <v>11585</v>
      </c>
    </row>
    <row r="408" customFormat="false" ht="13.8" hidden="false" customHeight="false" outlineLevel="0" collapsed="false">
      <c r="A408" s="50" t="s">
        <v>12550</v>
      </c>
      <c r="B408" s="36" t="s">
        <v>11576</v>
      </c>
      <c r="C408" s="51" t="n">
        <v>45748</v>
      </c>
      <c r="D408" s="155" t="n">
        <v>45752</v>
      </c>
      <c r="E408" s="29" t="b">
        <f aca="false">TRUE()</f>
        <v>1</v>
      </c>
      <c r="F408" s="29" t="b">
        <f aca="false">FALSE()</f>
        <v>0</v>
      </c>
      <c r="G408" s="29" t="b">
        <f aca="false">FALSE()</f>
        <v>0</v>
      </c>
      <c r="H408" s="29" t="b">
        <f aca="false">FALSE()</f>
        <v>0</v>
      </c>
      <c r="I408" s="29" t="b">
        <f aca="false">FALSE()</f>
        <v>0</v>
      </c>
      <c r="J408" s="29" t="b">
        <f aca="false">FALSE()</f>
        <v>0</v>
      </c>
      <c r="K408" s="29" t="b">
        <f aca="false">FALSE()</f>
        <v>0</v>
      </c>
      <c r="L408" s="29" t="b">
        <f aca="false">FALSE()</f>
        <v>0</v>
      </c>
      <c r="M408" s="29" t="b">
        <f aca="false">TRUE()</f>
        <v>1</v>
      </c>
      <c r="N408" s="36"/>
      <c r="O408" s="36" t="s">
        <v>7843</v>
      </c>
      <c r="P408" s="31" t="n">
        <v>7962167847</v>
      </c>
      <c r="Q408" s="32"/>
      <c r="R408" s="32"/>
      <c r="S408" s="32"/>
      <c r="T408" s="36" t="n">
        <v>660259522</v>
      </c>
      <c r="U408" s="36"/>
      <c r="V408" s="36" t="s">
        <v>7845</v>
      </c>
      <c r="W408" s="53" t="s">
        <v>13114</v>
      </c>
      <c r="X408" s="30" t="s">
        <v>10823</v>
      </c>
      <c r="Y408" s="36" t="s">
        <v>12093</v>
      </c>
      <c r="Z408" s="36"/>
      <c r="AA408" s="30" t="s">
        <v>10826</v>
      </c>
      <c r="AB408" s="36" t="s">
        <v>10793</v>
      </c>
      <c r="AC408" s="30"/>
      <c r="AD408" s="36"/>
      <c r="AE408" s="36"/>
      <c r="AF408" s="30" t="s">
        <v>10794</v>
      </c>
      <c r="AG408" s="36"/>
      <c r="AH408" s="30" t="s">
        <v>10796</v>
      </c>
      <c r="AI408" s="55" t="s">
        <v>10836</v>
      </c>
      <c r="AJ408" s="52" t="s">
        <v>10798</v>
      </c>
      <c r="AK408" s="34" t="s">
        <v>10830</v>
      </c>
      <c r="AL408" s="30" t="s">
        <v>10800</v>
      </c>
      <c r="AM408" s="35" t="s">
        <v>13115</v>
      </c>
      <c r="AN408" s="36" t="s">
        <v>13116</v>
      </c>
      <c r="AO408" s="52" t="s">
        <v>10823</v>
      </c>
      <c r="AP408" s="36" t="s">
        <v>11585</v>
      </c>
      <c r="AQ408" s="30" t="s">
        <v>10812</v>
      </c>
      <c r="AR408" s="37" t="s">
        <v>10830</v>
      </c>
      <c r="AS408" s="36" t="s">
        <v>11585</v>
      </c>
    </row>
    <row r="409" customFormat="false" ht="13.8" hidden="false" customHeight="false" outlineLevel="0" collapsed="false">
      <c r="A409" s="50" t="s">
        <v>12550</v>
      </c>
      <c r="B409" s="36" t="s">
        <v>11576</v>
      </c>
      <c r="C409" s="51" t="n">
        <v>45748</v>
      </c>
      <c r="D409" s="155" t="n">
        <v>45835</v>
      </c>
      <c r="E409" s="29" t="b">
        <f aca="false">TRUE()</f>
        <v>1</v>
      </c>
      <c r="F409" s="29" t="b">
        <f aca="false">FALSE()</f>
        <v>0</v>
      </c>
      <c r="G409" s="29" t="b">
        <f aca="false">FALSE()</f>
        <v>0</v>
      </c>
      <c r="H409" s="29" t="b">
        <f aca="false">FALSE()</f>
        <v>0</v>
      </c>
      <c r="I409" s="29" t="b">
        <f aca="false">FALSE()</f>
        <v>0</v>
      </c>
      <c r="J409" s="29" t="b">
        <f aca="false">FALSE()</f>
        <v>0</v>
      </c>
      <c r="K409" s="29" t="b">
        <f aca="false">FALSE()</f>
        <v>0</v>
      </c>
      <c r="L409" s="29" t="b">
        <f aca="false">FALSE()</f>
        <v>0</v>
      </c>
      <c r="M409" s="29" t="b">
        <f aca="false">FALSE()</f>
        <v>0</v>
      </c>
      <c r="N409" s="36"/>
      <c r="O409" s="53" t="s">
        <v>7952</v>
      </c>
      <c r="P409" s="31" t="n">
        <v>5651039313</v>
      </c>
      <c r="Q409" s="32"/>
      <c r="R409" s="32"/>
      <c r="S409" s="32"/>
      <c r="T409" s="36" t="n">
        <v>607372926</v>
      </c>
      <c r="U409" s="36"/>
      <c r="V409" s="36" t="s">
        <v>7954</v>
      </c>
      <c r="W409" s="53" t="s">
        <v>7952</v>
      </c>
      <c r="X409" s="30" t="s">
        <v>10823</v>
      </c>
      <c r="Y409" s="36" t="s">
        <v>12093</v>
      </c>
      <c r="Z409" s="36"/>
      <c r="AA409" s="30" t="s">
        <v>10826</v>
      </c>
      <c r="AB409" s="36" t="s">
        <v>10793</v>
      </c>
      <c r="AC409" s="30" t="s">
        <v>10794</v>
      </c>
      <c r="AD409" s="36" t="s">
        <v>13117</v>
      </c>
      <c r="AE409" s="36"/>
      <c r="AF409" s="30" t="s">
        <v>10794</v>
      </c>
      <c r="AG409" s="36"/>
      <c r="AH409" s="30" t="s">
        <v>10796</v>
      </c>
      <c r="AI409" s="55" t="s">
        <v>10836</v>
      </c>
      <c r="AJ409" s="52" t="s">
        <v>10798</v>
      </c>
      <c r="AK409" s="34" t="s">
        <v>10830</v>
      </c>
      <c r="AL409" s="30" t="s">
        <v>10800</v>
      </c>
      <c r="AM409" s="35" t="s">
        <v>13115</v>
      </c>
      <c r="AN409" s="36" t="s">
        <v>13118</v>
      </c>
      <c r="AO409" s="52" t="s">
        <v>10823</v>
      </c>
      <c r="AP409" s="36" t="s">
        <v>11585</v>
      </c>
      <c r="AQ409" s="30" t="s">
        <v>10812</v>
      </c>
      <c r="AR409" s="37" t="s">
        <v>10830</v>
      </c>
      <c r="AS409" s="36" t="s">
        <v>11585</v>
      </c>
    </row>
    <row r="410" customFormat="false" ht="13.8" hidden="false" customHeight="false" outlineLevel="0" collapsed="false">
      <c r="A410" s="50" t="s">
        <v>12550</v>
      </c>
      <c r="B410" s="36" t="s">
        <v>11576</v>
      </c>
      <c r="C410" s="51" t="n">
        <v>45748</v>
      </c>
      <c r="D410" s="155" t="n">
        <v>45754</v>
      </c>
      <c r="E410" s="29" t="b">
        <f aca="false">TRUE()</f>
        <v>1</v>
      </c>
      <c r="F410" s="29" t="b">
        <f aca="false">FALSE()</f>
        <v>0</v>
      </c>
      <c r="G410" s="29" t="b">
        <f aca="false">FALSE()</f>
        <v>0</v>
      </c>
      <c r="H410" s="29" t="b">
        <f aca="false">FALSE()</f>
        <v>0</v>
      </c>
      <c r="I410" s="29" t="b">
        <f aca="false">FALSE()</f>
        <v>0</v>
      </c>
      <c r="J410" s="29" t="b">
        <f aca="false">FALSE()</f>
        <v>0</v>
      </c>
      <c r="K410" s="29" t="b">
        <f aca="false">FALSE()</f>
        <v>0</v>
      </c>
      <c r="L410" s="29" t="b">
        <f aca="false">FALSE()</f>
        <v>0</v>
      </c>
      <c r="M410" s="29" t="b">
        <f aca="false">FALSE()</f>
        <v>0</v>
      </c>
      <c r="N410" s="36" t="s">
        <v>13119</v>
      </c>
      <c r="O410" s="36" t="s">
        <v>13120</v>
      </c>
      <c r="P410" s="31" t="n">
        <v>1250836160</v>
      </c>
      <c r="Q410" s="32"/>
      <c r="R410" s="32"/>
      <c r="S410" s="32"/>
      <c r="T410" s="36" t="n">
        <v>501157721</v>
      </c>
      <c r="U410" s="36"/>
      <c r="V410" s="36" t="s">
        <v>13121</v>
      </c>
      <c r="W410" s="36"/>
      <c r="X410" s="30" t="s">
        <v>10823</v>
      </c>
      <c r="Y410" s="36" t="s">
        <v>12093</v>
      </c>
      <c r="Z410" s="36"/>
      <c r="AA410" s="30" t="s">
        <v>10826</v>
      </c>
      <c r="AB410" s="36" t="s">
        <v>10793</v>
      </c>
      <c r="AC410" s="30" t="s">
        <v>10812</v>
      </c>
      <c r="AD410" s="36" t="s">
        <v>13122</v>
      </c>
      <c r="AE410" s="36"/>
      <c r="AF410" s="30"/>
      <c r="AG410" s="36"/>
      <c r="AH410" s="30" t="s">
        <v>10796</v>
      </c>
      <c r="AI410" s="55" t="s">
        <v>10836</v>
      </c>
      <c r="AJ410" s="52" t="s">
        <v>10798</v>
      </c>
      <c r="AK410" s="34" t="s">
        <v>10830</v>
      </c>
      <c r="AL410" s="30" t="s">
        <v>10800</v>
      </c>
      <c r="AM410" s="35"/>
      <c r="AN410" s="36"/>
      <c r="AO410" s="52" t="s">
        <v>10823</v>
      </c>
      <c r="AP410" s="36" t="s">
        <v>11585</v>
      </c>
      <c r="AQ410" s="30" t="s">
        <v>10812</v>
      </c>
      <c r="AR410" s="37" t="s">
        <v>10830</v>
      </c>
      <c r="AS410" s="36" t="s">
        <v>11585</v>
      </c>
    </row>
    <row r="411" customFormat="false" ht="13.8" hidden="false" customHeight="false" outlineLevel="0" collapsed="false">
      <c r="A411" s="50" t="s">
        <v>12550</v>
      </c>
      <c r="B411" s="36" t="s">
        <v>11257</v>
      </c>
      <c r="C411" s="51" t="n">
        <v>45748</v>
      </c>
      <c r="D411" s="155" t="n">
        <v>45754</v>
      </c>
      <c r="E411" s="29" t="b">
        <f aca="false">TRUE()</f>
        <v>1</v>
      </c>
      <c r="F411" s="29" t="b">
        <f aca="false">FALSE()</f>
        <v>0</v>
      </c>
      <c r="G411" s="29" t="b">
        <f aca="false">FALSE()</f>
        <v>0</v>
      </c>
      <c r="H411" s="29" t="b">
        <f aca="false">FALSE()</f>
        <v>0</v>
      </c>
      <c r="I411" s="29" t="b">
        <f aca="false">FALSE()</f>
        <v>0</v>
      </c>
      <c r="J411" s="29" t="b">
        <f aca="false">FALSE()</f>
        <v>0</v>
      </c>
      <c r="K411" s="29" t="b">
        <f aca="false">FALSE()</f>
        <v>0</v>
      </c>
      <c r="L411" s="29" t="b">
        <f aca="false">FALSE()</f>
        <v>0</v>
      </c>
      <c r="M411" s="29" t="b">
        <f aca="false">FALSE()</f>
        <v>0</v>
      </c>
      <c r="N411" s="36"/>
      <c r="O411" s="36" t="s">
        <v>8011</v>
      </c>
      <c r="P411" s="31" t="n">
        <v>7343201233</v>
      </c>
      <c r="Q411" s="32"/>
      <c r="R411" s="32"/>
      <c r="S411" s="32"/>
      <c r="T411" s="36" t="n">
        <v>48500300342</v>
      </c>
      <c r="U411" s="36" t="s">
        <v>13123</v>
      </c>
      <c r="V411" s="36" t="s">
        <v>8013</v>
      </c>
      <c r="W411" s="53" t="s">
        <v>13124</v>
      </c>
      <c r="X411" s="30" t="s">
        <v>10823</v>
      </c>
      <c r="Y411" s="36" t="s">
        <v>12093</v>
      </c>
      <c r="Z411" s="36"/>
      <c r="AA411" s="30"/>
      <c r="AB411" s="36"/>
      <c r="AC411" s="30"/>
      <c r="AD411" s="36"/>
      <c r="AE411" s="36"/>
      <c r="AF411" s="30"/>
      <c r="AG411" s="36"/>
      <c r="AH411" s="30"/>
      <c r="AI411" s="55"/>
      <c r="AJ411" s="52"/>
      <c r="AK411" s="34"/>
      <c r="AL411" s="30"/>
      <c r="AM411" s="35"/>
      <c r="AN411" s="36"/>
      <c r="AO411" s="52"/>
      <c r="AP411" s="36"/>
      <c r="AQ411" s="30"/>
      <c r="AR411" s="37"/>
      <c r="AS411" s="36"/>
    </row>
    <row r="412" customFormat="false" ht="13.8" hidden="false" customHeight="false" outlineLevel="0" collapsed="false">
      <c r="A412" s="50" t="s">
        <v>12550</v>
      </c>
      <c r="B412" s="36" t="s">
        <v>11257</v>
      </c>
      <c r="C412" s="51" t="n">
        <v>45748</v>
      </c>
      <c r="D412" s="155" t="n">
        <v>45754</v>
      </c>
      <c r="E412" s="29" t="b">
        <f aca="false">TRUE()</f>
        <v>1</v>
      </c>
      <c r="F412" s="29" t="b">
        <f aca="false">FALSE()</f>
        <v>0</v>
      </c>
      <c r="G412" s="29" t="b">
        <f aca="false">FALSE()</f>
        <v>0</v>
      </c>
      <c r="H412" s="29" t="b">
        <f aca="false">FALSE()</f>
        <v>0</v>
      </c>
      <c r="I412" s="29" t="b">
        <f aca="false">FALSE()</f>
        <v>0</v>
      </c>
      <c r="J412" s="29" t="b">
        <f aca="false">FALSE()</f>
        <v>0</v>
      </c>
      <c r="K412" s="29" t="b">
        <f aca="false">FALSE()</f>
        <v>0</v>
      </c>
      <c r="L412" s="29" t="b">
        <f aca="false">FALSE()</f>
        <v>0</v>
      </c>
      <c r="M412" s="29" t="b">
        <f aca="false">FALSE()</f>
        <v>0</v>
      </c>
      <c r="N412" s="36"/>
      <c r="O412" s="36" t="s">
        <v>10251</v>
      </c>
      <c r="P412" s="31" t="n">
        <v>7262496402</v>
      </c>
      <c r="Q412" s="32"/>
      <c r="R412" s="32"/>
      <c r="S412" s="32"/>
      <c r="T412" s="36" t="n">
        <v>48501486614</v>
      </c>
      <c r="U412" s="36"/>
      <c r="V412" s="36" t="s">
        <v>10253</v>
      </c>
      <c r="W412" s="36"/>
      <c r="X412" s="30" t="s">
        <v>10823</v>
      </c>
      <c r="Y412" s="36" t="s">
        <v>12093</v>
      </c>
      <c r="Z412" s="36"/>
      <c r="AA412" s="30" t="s">
        <v>10826</v>
      </c>
      <c r="AB412" s="36"/>
      <c r="AC412" s="30"/>
      <c r="AD412" s="36"/>
      <c r="AE412" s="36"/>
      <c r="AF412" s="30"/>
      <c r="AG412" s="36"/>
      <c r="AH412" s="30"/>
      <c r="AI412" s="55"/>
      <c r="AJ412" s="52"/>
      <c r="AK412" s="34"/>
      <c r="AL412" s="30"/>
      <c r="AM412" s="35"/>
      <c r="AN412" s="36"/>
      <c r="AO412" s="52"/>
      <c r="AP412" s="36"/>
      <c r="AQ412" s="30"/>
      <c r="AR412" s="37"/>
      <c r="AS412" s="36"/>
    </row>
    <row r="413" customFormat="false" ht="13.8" hidden="false" customHeight="false" outlineLevel="0" collapsed="false">
      <c r="A413" s="50" t="s">
        <v>12550</v>
      </c>
      <c r="B413" s="36" t="s">
        <v>11857</v>
      </c>
      <c r="C413" s="51" t="n">
        <v>45717</v>
      </c>
      <c r="D413" s="155" t="n">
        <v>45736</v>
      </c>
      <c r="E413" s="29" t="b">
        <f aca="false">TRUE()</f>
        <v>1</v>
      </c>
      <c r="F413" s="29" t="b">
        <f aca="false">FALSE()</f>
        <v>0</v>
      </c>
      <c r="G413" s="29" t="b">
        <f aca="false">FALSE()</f>
        <v>0</v>
      </c>
      <c r="H413" s="29" t="b">
        <f aca="false">FALSE()</f>
        <v>0</v>
      </c>
      <c r="I413" s="29" t="b">
        <f aca="false">FALSE()</f>
        <v>0</v>
      </c>
      <c r="J413" s="29" t="b">
        <f aca="false">FALSE()</f>
        <v>0</v>
      </c>
      <c r="K413" s="29" t="b">
        <f aca="false">FALSE()</f>
        <v>0</v>
      </c>
      <c r="L413" s="29" t="b">
        <f aca="false">FALSE()</f>
        <v>0</v>
      </c>
      <c r="M413" s="29" t="b">
        <f aca="false">FALSE()</f>
        <v>0</v>
      </c>
      <c r="N413" s="36"/>
      <c r="O413" s="36" t="s">
        <v>13125</v>
      </c>
      <c r="P413" s="31" t="n">
        <v>6572694018</v>
      </c>
      <c r="Q413" s="32"/>
      <c r="R413" s="32"/>
      <c r="S413" s="32"/>
      <c r="T413" s="36" t="n">
        <v>48503440734</v>
      </c>
      <c r="U413" s="36"/>
      <c r="V413" s="36" t="s">
        <v>13126</v>
      </c>
      <c r="W413" s="53" t="s">
        <v>13127</v>
      </c>
      <c r="X413" s="30" t="s">
        <v>10823</v>
      </c>
      <c r="Y413" s="36" t="s">
        <v>12093</v>
      </c>
      <c r="Z413" s="36"/>
      <c r="AA413" s="30" t="s">
        <v>10826</v>
      </c>
      <c r="AB413" s="36" t="s">
        <v>10793</v>
      </c>
      <c r="AC413" s="30"/>
      <c r="AD413" s="36"/>
      <c r="AE413" s="36"/>
      <c r="AF413" s="30"/>
      <c r="AG413" s="36"/>
      <c r="AH413" s="30" t="s">
        <v>10796</v>
      </c>
      <c r="AI413" s="55" t="s">
        <v>10836</v>
      </c>
      <c r="AJ413" s="52" t="s">
        <v>10798</v>
      </c>
      <c r="AK413" s="34" t="s">
        <v>10830</v>
      </c>
      <c r="AL413" s="30" t="s">
        <v>10800</v>
      </c>
      <c r="AM413" s="35"/>
      <c r="AN413" s="36"/>
      <c r="AO413" s="52" t="s">
        <v>10823</v>
      </c>
      <c r="AP413" s="36" t="s">
        <v>11585</v>
      </c>
      <c r="AQ413" s="30" t="s">
        <v>10812</v>
      </c>
      <c r="AR413" s="37" t="s">
        <v>10830</v>
      </c>
      <c r="AS413" s="36" t="s">
        <v>11585</v>
      </c>
    </row>
    <row r="414" customFormat="false" ht="13.8" hidden="false" customHeight="false" outlineLevel="0" collapsed="false">
      <c r="A414" s="50" t="s">
        <v>12550</v>
      </c>
      <c r="B414" s="36" t="s">
        <v>11857</v>
      </c>
      <c r="C414" s="51" t="n">
        <v>45717</v>
      </c>
      <c r="D414" s="155" t="n">
        <v>45744</v>
      </c>
      <c r="E414" s="29" t="b">
        <f aca="false">TRUE()</f>
        <v>1</v>
      </c>
      <c r="F414" s="29" t="b">
        <f aca="false">FALSE()</f>
        <v>0</v>
      </c>
      <c r="G414" s="29" t="b">
        <f aca="false">FALSE()</f>
        <v>0</v>
      </c>
      <c r="H414" s="29" t="b">
        <f aca="false">FALSE()</f>
        <v>0</v>
      </c>
      <c r="I414" s="29" t="b">
        <f aca="false">FALSE()</f>
        <v>0</v>
      </c>
      <c r="J414" s="29" t="b">
        <f aca="false">FALSE()</f>
        <v>0</v>
      </c>
      <c r="K414" s="29" t="b">
        <f aca="false">FALSE()</f>
        <v>0</v>
      </c>
      <c r="L414" s="29" t="b">
        <f aca="false">FALSE()</f>
        <v>0</v>
      </c>
      <c r="M414" s="29" t="b">
        <f aca="false">FALSE()</f>
        <v>0</v>
      </c>
      <c r="N414" s="36"/>
      <c r="O414" s="36" t="s">
        <v>13128</v>
      </c>
      <c r="P414" s="31" t="n">
        <v>8822144829</v>
      </c>
      <c r="Q414" s="32"/>
      <c r="R414" s="32"/>
      <c r="S414" s="32"/>
      <c r="T414" s="36" t="s">
        <v>13129</v>
      </c>
      <c r="U414" s="36"/>
      <c r="V414" s="36" t="s">
        <v>8230</v>
      </c>
      <c r="W414" s="36"/>
      <c r="X414" s="30" t="s">
        <v>10823</v>
      </c>
      <c r="Y414" s="36" t="s">
        <v>12093</v>
      </c>
      <c r="Z414" s="36"/>
      <c r="AA414" s="30" t="s">
        <v>10826</v>
      </c>
      <c r="AB414" s="36"/>
      <c r="AC414" s="30"/>
      <c r="AD414" s="36"/>
      <c r="AE414" s="36"/>
      <c r="AF414" s="30"/>
      <c r="AG414" s="36"/>
      <c r="AH414" s="30"/>
      <c r="AI414" s="55"/>
      <c r="AJ414" s="52"/>
      <c r="AK414" s="34"/>
      <c r="AL414" s="30"/>
      <c r="AM414" s="35"/>
      <c r="AN414" s="36"/>
      <c r="AO414" s="52"/>
      <c r="AP414" s="36"/>
      <c r="AQ414" s="30"/>
      <c r="AR414" s="37"/>
      <c r="AS414" s="36"/>
    </row>
    <row r="415" customFormat="false" ht="13.8" hidden="false" customHeight="false" outlineLevel="0" collapsed="false">
      <c r="A415" s="50" t="s">
        <v>12550</v>
      </c>
      <c r="B415" s="36" t="s">
        <v>11857</v>
      </c>
      <c r="C415" s="51" t="n">
        <v>45748</v>
      </c>
      <c r="D415" s="155" t="n">
        <v>45754</v>
      </c>
      <c r="E415" s="29" t="b">
        <f aca="false">TRUE()</f>
        <v>1</v>
      </c>
      <c r="F415" s="29" t="b">
        <f aca="false">FALSE()</f>
        <v>0</v>
      </c>
      <c r="G415" s="29" t="b">
        <f aca="false">FALSE()</f>
        <v>0</v>
      </c>
      <c r="H415" s="29" t="b">
        <f aca="false">FALSE()</f>
        <v>0</v>
      </c>
      <c r="I415" s="29" t="b">
        <f aca="false">FALSE()</f>
        <v>0</v>
      </c>
      <c r="J415" s="29" t="b">
        <f aca="false">FALSE()</f>
        <v>0</v>
      </c>
      <c r="K415" s="29" t="b">
        <f aca="false">FALSE()</f>
        <v>0</v>
      </c>
      <c r="L415" s="29" t="b">
        <f aca="false">FALSE()</f>
        <v>0</v>
      </c>
      <c r="M415" s="29" t="b">
        <f aca="false">TRUE()</f>
        <v>1</v>
      </c>
      <c r="N415" s="36"/>
      <c r="O415" s="36" t="s">
        <v>13130</v>
      </c>
      <c r="P415" s="31" t="n">
        <v>7792131217</v>
      </c>
      <c r="Q415" s="32"/>
      <c r="R415" s="32"/>
      <c r="S415" s="32"/>
      <c r="T415" s="36" t="n">
        <v>48607152112</v>
      </c>
      <c r="U415" s="36" t="s">
        <v>13131</v>
      </c>
      <c r="V415" s="36" t="s">
        <v>7651</v>
      </c>
      <c r="W415" s="36"/>
      <c r="X415" s="30" t="s">
        <v>10823</v>
      </c>
      <c r="Y415" s="36" t="s">
        <v>12093</v>
      </c>
      <c r="Z415" s="36"/>
      <c r="AA415" s="30" t="s">
        <v>10826</v>
      </c>
      <c r="AB415" s="36"/>
      <c r="AC415" s="30"/>
      <c r="AD415" s="36"/>
      <c r="AE415" s="36"/>
      <c r="AF415" s="30"/>
      <c r="AG415" s="36"/>
      <c r="AH415" s="30"/>
      <c r="AI415" s="55"/>
      <c r="AJ415" s="52"/>
      <c r="AK415" s="34"/>
      <c r="AL415" s="30"/>
      <c r="AM415" s="35"/>
      <c r="AN415" s="36"/>
      <c r="AO415" s="52"/>
      <c r="AP415" s="36"/>
      <c r="AQ415" s="30"/>
      <c r="AR415" s="37"/>
      <c r="AS415" s="36"/>
    </row>
    <row r="416" customFormat="false" ht="13.8" hidden="false" customHeight="false" outlineLevel="0" collapsed="false">
      <c r="A416" s="50" t="s">
        <v>12550</v>
      </c>
      <c r="B416" s="36" t="s">
        <v>11881</v>
      </c>
      <c r="C416" s="51" t="n">
        <v>45748</v>
      </c>
      <c r="D416" s="155" t="n">
        <v>45755</v>
      </c>
      <c r="E416" s="29" t="b">
        <f aca="false">TRUE()</f>
        <v>1</v>
      </c>
      <c r="F416" s="29" t="b">
        <f aca="false">FALSE()</f>
        <v>0</v>
      </c>
      <c r="G416" s="29" t="b">
        <f aca="false">FALSE()</f>
        <v>0</v>
      </c>
      <c r="H416" s="29" t="b">
        <f aca="false">FALSE()</f>
        <v>0</v>
      </c>
      <c r="I416" s="29" t="b">
        <f aca="false">FALSE()</f>
        <v>0</v>
      </c>
      <c r="J416" s="29" t="b">
        <f aca="false">FALSE()</f>
        <v>0</v>
      </c>
      <c r="K416" s="29" t="b">
        <f aca="false">FALSE()</f>
        <v>0</v>
      </c>
      <c r="L416" s="29" t="b">
        <f aca="false">FALSE()</f>
        <v>0</v>
      </c>
      <c r="M416" s="29" t="b">
        <f aca="false">TRUE()</f>
        <v>1</v>
      </c>
      <c r="N416" s="36"/>
      <c r="O416" s="36" t="s">
        <v>7834</v>
      </c>
      <c r="P416" s="31" t="n">
        <v>1230059322</v>
      </c>
      <c r="Q416" s="32"/>
      <c r="R416" s="32"/>
      <c r="S416" s="32"/>
      <c r="T416" s="36" t="s">
        <v>13132</v>
      </c>
      <c r="U416" s="36" t="s">
        <v>13133</v>
      </c>
      <c r="V416" s="36" t="s">
        <v>7836</v>
      </c>
      <c r="W416" s="36"/>
      <c r="X416" s="30" t="s">
        <v>10823</v>
      </c>
      <c r="Y416" s="36" t="s">
        <v>12093</v>
      </c>
      <c r="Z416" s="36"/>
      <c r="AA416" s="30" t="s">
        <v>10826</v>
      </c>
      <c r="AB416" s="36" t="s">
        <v>10793</v>
      </c>
      <c r="AC416" s="30"/>
      <c r="AD416" s="36"/>
      <c r="AE416" s="36"/>
      <c r="AF416" s="30"/>
      <c r="AG416" s="36" t="s">
        <v>3831</v>
      </c>
      <c r="AH416" s="30" t="s">
        <v>10796</v>
      </c>
      <c r="AI416" s="55" t="s">
        <v>10836</v>
      </c>
      <c r="AJ416" s="52" t="s">
        <v>10798</v>
      </c>
      <c r="AK416" s="34" t="s">
        <v>11345</v>
      </c>
      <c r="AL416" s="30" t="s">
        <v>10800</v>
      </c>
      <c r="AM416" s="35" t="s">
        <v>13134</v>
      </c>
      <c r="AN416" s="36" t="s">
        <v>13135</v>
      </c>
      <c r="AO416" s="52" t="s">
        <v>10823</v>
      </c>
      <c r="AP416" s="36" t="s">
        <v>13136</v>
      </c>
      <c r="AQ416" s="30" t="s">
        <v>10812</v>
      </c>
      <c r="AR416" s="37" t="s">
        <v>11345</v>
      </c>
      <c r="AS416" s="36" t="s">
        <v>10838</v>
      </c>
    </row>
    <row r="417" customFormat="false" ht="13.8" hidden="false" customHeight="false" outlineLevel="0" collapsed="false">
      <c r="A417" s="50" t="s">
        <v>12550</v>
      </c>
      <c r="B417" s="36" t="s">
        <v>11881</v>
      </c>
      <c r="C417" s="51" t="n">
        <v>45748</v>
      </c>
      <c r="D417" s="155" t="n">
        <v>45755</v>
      </c>
      <c r="E417" s="29" t="b">
        <f aca="false">TRUE()</f>
        <v>1</v>
      </c>
      <c r="F417" s="29" t="b">
        <f aca="false">FALSE()</f>
        <v>0</v>
      </c>
      <c r="G417" s="29" t="b">
        <f aca="false">FALSE()</f>
        <v>0</v>
      </c>
      <c r="H417" s="29" t="b">
        <f aca="false">FALSE()</f>
        <v>0</v>
      </c>
      <c r="I417" s="29" t="b">
        <f aca="false">FALSE()</f>
        <v>0</v>
      </c>
      <c r="J417" s="29" t="b">
        <f aca="false">FALSE()</f>
        <v>0</v>
      </c>
      <c r="K417" s="29" t="b">
        <f aca="false">FALSE()</f>
        <v>0</v>
      </c>
      <c r="L417" s="29" t="b">
        <f aca="false">FALSE()</f>
        <v>0</v>
      </c>
      <c r="M417" s="29" t="b">
        <f aca="false">FALSE()</f>
        <v>0</v>
      </c>
      <c r="N417" s="36"/>
      <c r="O417" s="36" t="s">
        <v>7682</v>
      </c>
      <c r="P417" s="31" t="n">
        <v>7792140771</v>
      </c>
      <c r="Q417" s="32"/>
      <c r="R417" s="32"/>
      <c r="S417" s="32"/>
      <c r="T417" s="36" t="n">
        <v>48694496108</v>
      </c>
      <c r="U417" s="36"/>
      <c r="V417" s="36" t="s">
        <v>7684</v>
      </c>
      <c r="W417" s="53" t="s">
        <v>7688</v>
      </c>
      <c r="X417" s="30" t="s">
        <v>10823</v>
      </c>
      <c r="Y417" s="36" t="s">
        <v>12093</v>
      </c>
      <c r="Z417" s="36"/>
      <c r="AA417" s="30" t="s">
        <v>10826</v>
      </c>
      <c r="AB417" s="36" t="s">
        <v>10793</v>
      </c>
      <c r="AC417" s="30"/>
      <c r="AD417" s="36"/>
      <c r="AE417" s="36"/>
      <c r="AF417" s="30"/>
      <c r="AG417" s="36"/>
      <c r="AH417" s="30" t="s">
        <v>10796</v>
      </c>
      <c r="AI417" s="55" t="s">
        <v>10836</v>
      </c>
      <c r="AJ417" s="52" t="s">
        <v>10798</v>
      </c>
      <c r="AK417" s="34" t="s">
        <v>11345</v>
      </c>
      <c r="AL417" s="30" t="s">
        <v>10800</v>
      </c>
      <c r="AM417" s="35"/>
      <c r="AN417" s="36"/>
      <c r="AO417" s="52" t="s">
        <v>10823</v>
      </c>
      <c r="AP417" s="36" t="s">
        <v>13136</v>
      </c>
      <c r="AQ417" s="30" t="s">
        <v>10812</v>
      </c>
      <c r="AR417" s="37" t="s">
        <v>10830</v>
      </c>
      <c r="AS417" s="36"/>
    </row>
    <row r="418" customFormat="false" ht="13.8" hidden="false" customHeight="false" outlineLevel="0" collapsed="false">
      <c r="A418" s="50" t="s">
        <v>12550</v>
      </c>
      <c r="B418" s="36" t="s">
        <v>11881</v>
      </c>
      <c r="C418" s="51" t="n">
        <v>45748</v>
      </c>
      <c r="D418" s="155" t="n">
        <v>45755</v>
      </c>
      <c r="E418" s="29" t="b">
        <f aca="false">TRUE()</f>
        <v>1</v>
      </c>
      <c r="F418" s="29" t="b">
        <f aca="false">FALSE()</f>
        <v>0</v>
      </c>
      <c r="G418" s="29" t="b">
        <f aca="false">FALSE()</f>
        <v>0</v>
      </c>
      <c r="H418" s="29" t="b">
        <f aca="false">FALSE()</f>
        <v>0</v>
      </c>
      <c r="I418" s="29" t="b">
        <f aca="false">FALSE()</f>
        <v>0</v>
      </c>
      <c r="J418" s="29" t="b">
        <f aca="false">FALSE()</f>
        <v>0</v>
      </c>
      <c r="K418" s="29" t="b">
        <f aca="false">FALSE()</f>
        <v>0</v>
      </c>
      <c r="L418" s="29" t="b">
        <f aca="false">FALSE()</f>
        <v>0</v>
      </c>
      <c r="M418" s="29" t="b">
        <f aca="false">TRUE()</f>
        <v>1</v>
      </c>
      <c r="N418" s="36"/>
      <c r="O418" s="36" t="s">
        <v>9591</v>
      </c>
      <c r="P418" s="31" t="n">
        <v>8222230093</v>
      </c>
      <c r="Q418" s="32"/>
      <c r="R418" s="32"/>
      <c r="S418" s="32"/>
      <c r="T418" s="36" t="n">
        <v>573270400</v>
      </c>
      <c r="U418" s="36" t="s">
        <v>13137</v>
      </c>
      <c r="V418" s="36" t="s">
        <v>13138</v>
      </c>
      <c r="W418" s="53" t="s">
        <v>9597</v>
      </c>
      <c r="X418" s="30" t="s">
        <v>10823</v>
      </c>
      <c r="Y418" s="36" t="s">
        <v>12093</v>
      </c>
      <c r="Z418" s="36"/>
      <c r="AA418" s="30" t="s">
        <v>10826</v>
      </c>
      <c r="AB418" s="36" t="s">
        <v>10793</v>
      </c>
      <c r="AC418" s="30"/>
      <c r="AD418" s="36"/>
      <c r="AE418" s="36"/>
      <c r="AF418" s="30"/>
      <c r="AG418" s="36"/>
      <c r="AH418" s="30" t="s">
        <v>10796</v>
      </c>
      <c r="AI418" s="55" t="s">
        <v>10836</v>
      </c>
      <c r="AJ418" s="52" t="s">
        <v>10798</v>
      </c>
      <c r="AK418" s="34" t="s">
        <v>11345</v>
      </c>
      <c r="AL418" s="30" t="s">
        <v>10800</v>
      </c>
      <c r="AM418" s="35" t="s">
        <v>13139</v>
      </c>
      <c r="AN418" s="36" t="s">
        <v>13140</v>
      </c>
      <c r="AO418" s="52" t="s">
        <v>10823</v>
      </c>
      <c r="AP418" s="36" t="s">
        <v>13136</v>
      </c>
      <c r="AQ418" s="30" t="s">
        <v>10812</v>
      </c>
      <c r="AR418" s="37" t="s">
        <v>10830</v>
      </c>
      <c r="AS418" s="36" t="s">
        <v>11585</v>
      </c>
    </row>
    <row r="419" customFormat="false" ht="13.8" hidden="false" customHeight="false" outlineLevel="0" collapsed="false">
      <c r="A419" s="50" t="s">
        <v>12550</v>
      </c>
      <c r="B419" s="36" t="s">
        <v>11257</v>
      </c>
      <c r="C419" s="51" t="n">
        <v>45748</v>
      </c>
      <c r="D419" s="155" t="n">
        <v>45755</v>
      </c>
      <c r="E419" s="29" t="b">
        <f aca="false">TRUE()</f>
        <v>1</v>
      </c>
      <c r="F419" s="29" t="b">
        <f aca="false">FALSE()</f>
        <v>0</v>
      </c>
      <c r="G419" s="29" t="b">
        <f aca="false">FALSE()</f>
        <v>0</v>
      </c>
      <c r="H419" s="29" t="b">
        <f aca="false">FALSE()</f>
        <v>0</v>
      </c>
      <c r="I419" s="29" t="b">
        <f aca="false">FALSE()</f>
        <v>0</v>
      </c>
      <c r="J419" s="29" t="b">
        <f aca="false">FALSE()</f>
        <v>0</v>
      </c>
      <c r="K419" s="29" t="b">
        <f aca="false">FALSE()</f>
        <v>0</v>
      </c>
      <c r="L419" s="29" t="b">
        <f aca="false">FALSE()</f>
        <v>0</v>
      </c>
      <c r="M419" s="29" t="b">
        <f aca="false">TRUE()</f>
        <v>1</v>
      </c>
      <c r="N419" s="36"/>
      <c r="O419" s="36" t="s">
        <v>13141</v>
      </c>
      <c r="P419" s="31" t="n">
        <v>6312598453</v>
      </c>
      <c r="Q419" s="32"/>
      <c r="R419" s="32"/>
      <c r="S419" s="32"/>
      <c r="T419" s="36" t="n">
        <v>502075231</v>
      </c>
      <c r="U419" s="36"/>
      <c r="V419" s="36" t="s">
        <v>8293</v>
      </c>
      <c r="W419" s="53" t="s">
        <v>13142</v>
      </c>
      <c r="X419" s="30" t="s">
        <v>10823</v>
      </c>
      <c r="Y419" s="36" t="s">
        <v>12093</v>
      </c>
      <c r="Z419" s="36"/>
      <c r="AA419" s="30" t="s">
        <v>10826</v>
      </c>
      <c r="AB419" s="36" t="s">
        <v>10793</v>
      </c>
      <c r="AC419" s="30"/>
      <c r="AD419" s="36"/>
      <c r="AE419" s="36"/>
      <c r="AF419" s="30" t="s">
        <v>10794</v>
      </c>
      <c r="AG419" s="36" t="s">
        <v>13143</v>
      </c>
      <c r="AH419" s="30" t="s">
        <v>10796</v>
      </c>
      <c r="AI419" s="55" t="s">
        <v>10836</v>
      </c>
      <c r="AJ419" s="52" t="s">
        <v>10798</v>
      </c>
      <c r="AK419" s="34" t="s">
        <v>10830</v>
      </c>
      <c r="AL419" s="30" t="s">
        <v>10800</v>
      </c>
      <c r="AM419" s="35" t="s">
        <v>11583</v>
      </c>
      <c r="AN419" s="36"/>
      <c r="AO419" s="52" t="s">
        <v>10823</v>
      </c>
      <c r="AP419" s="36" t="s">
        <v>13136</v>
      </c>
      <c r="AQ419" s="30" t="s">
        <v>10812</v>
      </c>
      <c r="AR419" s="37" t="s">
        <v>10830</v>
      </c>
      <c r="AS419" s="36" t="s">
        <v>11585</v>
      </c>
    </row>
    <row r="420" customFormat="false" ht="13.8" hidden="false" customHeight="false" outlineLevel="0" collapsed="false">
      <c r="A420" s="50" t="s">
        <v>12550</v>
      </c>
      <c r="B420" s="36" t="s">
        <v>11576</v>
      </c>
      <c r="C420" s="51" t="n">
        <v>45748</v>
      </c>
      <c r="D420" s="155" t="n">
        <v>45756</v>
      </c>
      <c r="E420" s="29" t="b">
        <f aca="false">TRUE()</f>
        <v>1</v>
      </c>
      <c r="F420" s="29" t="b">
        <f aca="false">FALSE()</f>
        <v>0</v>
      </c>
      <c r="G420" s="29" t="b">
        <f aca="false">FALSE()</f>
        <v>0</v>
      </c>
      <c r="H420" s="29" t="b">
        <f aca="false">FALSE()</f>
        <v>0</v>
      </c>
      <c r="I420" s="29" t="b">
        <f aca="false">FALSE()</f>
        <v>0</v>
      </c>
      <c r="J420" s="29" t="b">
        <f aca="false">FALSE()</f>
        <v>0</v>
      </c>
      <c r="K420" s="29" t="b">
        <f aca="false">FALSE()</f>
        <v>0</v>
      </c>
      <c r="L420" s="29" t="b">
        <f aca="false">FALSE()</f>
        <v>0</v>
      </c>
      <c r="M420" s="29" t="b">
        <f aca="false">TRUE()</f>
        <v>1</v>
      </c>
      <c r="N420" s="36"/>
      <c r="O420" s="36" t="s">
        <v>7624</v>
      </c>
      <c r="P420" s="31" t="n">
        <v>5242759671</v>
      </c>
      <c r="Q420" s="32"/>
      <c r="R420" s="32"/>
      <c r="S420" s="32"/>
      <c r="T420" s="36" t="n">
        <v>600830383</v>
      </c>
      <c r="U420" s="36"/>
      <c r="V420" s="36" t="s">
        <v>7626</v>
      </c>
      <c r="W420" s="36"/>
      <c r="X420" s="30" t="s">
        <v>10823</v>
      </c>
      <c r="Y420" s="36" t="s">
        <v>12093</v>
      </c>
      <c r="Z420" s="36"/>
      <c r="AA420" s="30" t="s">
        <v>10826</v>
      </c>
      <c r="AB420" s="36" t="s">
        <v>10793</v>
      </c>
      <c r="AC420" s="30" t="s">
        <v>10812</v>
      </c>
      <c r="AD420" s="54" t="n">
        <v>0.06</v>
      </c>
      <c r="AE420" s="36"/>
      <c r="AF420" s="30"/>
      <c r="AG420" s="36"/>
      <c r="AH420" s="30" t="s">
        <v>10796</v>
      </c>
      <c r="AI420" s="55" t="s">
        <v>10836</v>
      </c>
      <c r="AJ420" s="52" t="s">
        <v>10798</v>
      </c>
      <c r="AK420" s="34" t="s">
        <v>10830</v>
      </c>
      <c r="AL420" s="30" t="s">
        <v>10800</v>
      </c>
      <c r="AM420" s="35"/>
      <c r="AN420" s="36"/>
      <c r="AO420" s="52" t="s">
        <v>10823</v>
      </c>
      <c r="AP420" s="36" t="s">
        <v>13136</v>
      </c>
      <c r="AQ420" s="30" t="s">
        <v>10812</v>
      </c>
      <c r="AR420" s="37" t="s">
        <v>10830</v>
      </c>
      <c r="AS420" s="36" t="s">
        <v>11585</v>
      </c>
    </row>
    <row r="421" customFormat="false" ht="13.8" hidden="false" customHeight="false" outlineLevel="0" collapsed="false">
      <c r="A421" s="50" t="s">
        <v>12550</v>
      </c>
      <c r="B421" s="36" t="s">
        <v>11576</v>
      </c>
      <c r="C421" s="51" t="n">
        <v>45748</v>
      </c>
      <c r="D421" s="155" t="n">
        <v>45756</v>
      </c>
      <c r="E421" s="29" t="b">
        <f aca="false">TRUE()</f>
        <v>1</v>
      </c>
      <c r="F421" s="29" t="b">
        <f aca="false">FALSE()</f>
        <v>0</v>
      </c>
      <c r="G421" s="29" t="b">
        <f aca="false">FALSE()</f>
        <v>0</v>
      </c>
      <c r="H421" s="29" t="b">
        <f aca="false">FALSE()</f>
        <v>0</v>
      </c>
      <c r="I421" s="29" t="b">
        <f aca="false">FALSE()</f>
        <v>0</v>
      </c>
      <c r="J421" s="29" t="b">
        <f aca="false">FALSE()</f>
        <v>0</v>
      </c>
      <c r="K421" s="29" t="b">
        <f aca="false">FALSE()</f>
        <v>0</v>
      </c>
      <c r="L421" s="29" t="b">
        <f aca="false">FALSE()</f>
        <v>0</v>
      </c>
      <c r="M421" s="29" t="b">
        <f aca="false">FALSE()</f>
        <v>0</v>
      </c>
      <c r="N421" s="36"/>
      <c r="O421" s="36" t="s">
        <v>8408</v>
      </c>
      <c r="P421" s="31" t="n">
        <v>6922320058</v>
      </c>
      <c r="Q421" s="32"/>
      <c r="R421" s="32"/>
      <c r="S421" s="32"/>
      <c r="T421" s="36" t="n">
        <v>537775800</v>
      </c>
      <c r="U421" s="36"/>
      <c r="V421" s="36" t="s">
        <v>8410</v>
      </c>
      <c r="W421" s="36"/>
      <c r="X421" s="30" t="s">
        <v>10823</v>
      </c>
      <c r="Y421" s="36" t="s">
        <v>12093</v>
      </c>
      <c r="Z421" s="36"/>
      <c r="AA421" s="30" t="s">
        <v>10826</v>
      </c>
      <c r="AB421" s="36"/>
      <c r="AC421" s="30"/>
      <c r="AD421" s="36"/>
      <c r="AE421" s="36"/>
      <c r="AF421" s="30" t="s">
        <v>10794</v>
      </c>
      <c r="AG421" s="36" t="s">
        <v>3831</v>
      </c>
      <c r="AH421" s="30" t="s">
        <v>10796</v>
      </c>
      <c r="AI421" s="55" t="s">
        <v>10836</v>
      </c>
      <c r="AJ421" s="52"/>
      <c r="AK421" s="34"/>
      <c r="AL421" s="30"/>
      <c r="AM421" s="35"/>
      <c r="AN421" s="36"/>
      <c r="AO421" s="52"/>
      <c r="AP421" s="36"/>
      <c r="AQ421" s="30"/>
      <c r="AR421" s="37"/>
      <c r="AS421" s="36"/>
    </row>
    <row r="422" customFormat="false" ht="13.8" hidden="false" customHeight="false" outlineLevel="0" collapsed="false">
      <c r="A422" s="50" t="s">
        <v>12550</v>
      </c>
      <c r="B422" s="36" t="s">
        <v>11576</v>
      </c>
      <c r="C422" s="51" t="n">
        <v>45748</v>
      </c>
      <c r="D422" s="155" t="n">
        <v>45756</v>
      </c>
      <c r="E422" s="29" t="b">
        <f aca="false">TRUE()</f>
        <v>1</v>
      </c>
      <c r="F422" s="29" t="b">
        <f aca="false">FALSE()</f>
        <v>0</v>
      </c>
      <c r="G422" s="29" t="b">
        <f aca="false">FALSE()</f>
        <v>0</v>
      </c>
      <c r="H422" s="29" t="b">
        <f aca="false">FALSE()</f>
        <v>0</v>
      </c>
      <c r="I422" s="29" t="b">
        <f aca="false">FALSE()</f>
        <v>0</v>
      </c>
      <c r="J422" s="29" t="b">
        <f aca="false">FALSE()</f>
        <v>0</v>
      </c>
      <c r="K422" s="29" t="b">
        <f aca="false">FALSE()</f>
        <v>0</v>
      </c>
      <c r="L422" s="29" t="b">
        <f aca="false">FALSE()</f>
        <v>0</v>
      </c>
      <c r="M422" s="29" t="b">
        <f aca="false">FALSE()</f>
        <v>0</v>
      </c>
      <c r="N422" s="36"/>
      <c r="O422" s="36" t="s">
        <v>8708</v>
      </c>
      <c r="P422" s="31" t="n">
        <v>8741748724</v>
      </c>
      <c r="Q422" s="32"/>
      <c r="R422" s="32"/>
      <c r="S422" s="32"/>
      <c r="T422" s="36" t="n">
        <v>669741236</v>
      </c>
      <c r="U422" s="36"/>
      <c r="V422" s="36" t="s">
        <v>13144</v>
      </c>
      <c r="W422" s="36"/>
      <c r="X422" s="30" t="s">
        <v>10823</v>
      </c>
      <c r="Y422" s="36" t="s">
        <v>12093</v>
      </c>
      <c r="Z422" s="36"/>
      <c r="AA422" s="30" t="s">
        <v>10826</v>
      </c>
      <c r="AB422" s="36"/>
      <c r="AC422" s="30"/>
      <c r="AD422" s="36"/>
      <c r="AE422" s="36"/>
      <c r="AF422" s="30"/>
      <c r="AG422" s="36"/>
      <c r="AH422" s="30"/>
      <c r="AI422" s="55" t="s">
        <v>10836</v>
      </c>
      <c r="AJ422" s="52"/>
      <c r="AK422" s="34"/>
      <c r="AL422" s="30"/>
      <c r="AM422" s="35"/>
      <c r="AN422" s="36"/>
      <c r="AO422" s="52"/>
      <c r="AP422" s="36"/>
      <c r="AQ422" s="30"/>
      <c r="AR422" s="37"/>
      <c r="AS422" s="36"/>
    </row>
    <row r="423" customFormat="false" ht="13.8" hidden="false" customHeight="false" outlineLevel="0" collapsed="false">
      <c r="A423" s="50" t="s">
        <v>12550</v>
      </c>
      <c r="B423" s="36" t="s">
        <v>11857</v>
      </c>
      <c r="C423" s="51" t="n">
        <v>45748</v>
      </c>
      <c r="D423" s="32"/>
      <c r="E423" s="29" t="b">
        <f aca="false">FALSE()</f>
        <v>0</v>
      </c>
      <c r="F423" s="29" t="b">
        <f aca="false">FALSE()</f>
        <v>0</v>
      </c>
      <c r="G423" s="29" t="b">
        <f aca="false">FALSE()</f>
        <v>0</v>
      </c>
      <c r="H423" s="29" t="b">
        <f aca="false">FALSE()</f>
        <v>0</v>
      </c>
      <c r="I423" s="29" t="b">
        <f aca="false">FALSE()</f>
        <v>0</v>
      </c>
      <c r="J423" s="29" t="b">
        <f aca="false">FALSE()</f>
        <v>0</v>
      </c>
      <c r="K423" s="29" t="b">
        <f aca="false">FALSE()</f>
        <v>0</v>
      </c>
      <c r="L423" s="29" t="b">
        <f aca="false">FALSE()</f>
        <v>0</v>
      </c>
      <c r="M423" s="29" t="b">
        <f aca="false">FALSE()</f>
        <v>0</v>
      </c>
      <c r="N423" s="36"/>
      <c r="O423" s="36" t="s">
        <v>13145</v>
      </c>
      <c r="P423" s="31" t="n">
        <v>7743287971</v>
      </c>
      <c r="Q423" s="32"/>
      <c r="R423" s="32"/>
      <c r="S423" s="32"/>
      <c r="T423" s="36" t="n">
        <v>48600870648</v>
      </c>
      <c r="U423" s="36"/>
      <c r="V423" s="36" t="s">
        <v>8540</v>
      </c>
      <c r="W423" s="36"/>
      <c r="X423" s="30" t="s">
        <v>10823</v>
      </c>
      <c r="Y423" s="36" t="s">
        <v>12093</v>
      </c>
      <c r="Z423" s="36"/>
      <c r="AA423" s="30" t="s">
        <v>10826</v>
      </c>
      <c r="AB423" s="36" t="s">
        <v>10793</v>
      </c>
      <c r="AC423" s="30"/>
      <c r="AD423" s="36"/>
      <c r="AE423" s="36"/>
      <c r="AF423" s="30"/>
      <c r="AG423" s="36"/>
      <c r="AH423" s="30"/>
      <c r="AI423" s="55" t="s">
        <v>10836</v>
      </c>
      <c r="AJ423" s="52"/>
      <c r="AK423" s="34"/>
      <c r="AL423" s="30"/>
      <c r="AM423" s="35"/>
      <c r="AN423" s="36"/>
      <c r="AO423" s="52"/>
      <c r="AP423" s="36"/>
      <c r="AQ423" s="30"/>
      <c r="AR423" s="37"/>
      <c r="AS423" s="36"/>
    </row>
    <row r="424" customFormat="false" ht="13.8" hidden="false" customHeight="false" outlineLevel="0" collapsed="false">
      <c r="A424" s="50" t="s">
        <v>12550</v>
      </c>
      <c r="B424" s="52" t="s">
        <v>11257</v>
      </c>
      <c r="C424" s="51" t="n">
        <v>45748</v>
      </c>
      <c r="D424" s="165" t="n">
        <v>45756</v>
      </c>
      <c r="E424" s="29" t="b">
        <f aca="false">TRUE()</f>
        <v>1</v>
      </c>
      <c r="F424" s="29" t="b">
        <f aca="false">FALSE()</f>
        <v>0</v>
      </c>
      <c r="G424" s="29" t="b">
        <f aca="false">FALSE()</f>
        <v>0</v>
      </c>
      <c r="H424" s="29" t="b">
        <f aca="false">FALSE()</f>
        <v>0</v>
      </c>
      <c r="I424" s="29" t="b">
        <f aca="false">FALSE()</f>
        <v>0</v>
      </c>
      <c r="J424" s="29" t="b">
        <f aca="false">FALSE()</f>
        <v>0</v>
      </c>
      <c r="K424" s="29" t="b">
        <f aca="false">FALSE()</f>
        <v>0</v>
      </c>
      <c r="L424" s="29" t="b">
        <f aca="false">FALSE()</f>
        <v>0</v>
      </c>
      <c r="M424" s="29" t="b">
        <f aca="false">FALSE()</f>
        <v>0</v>
      </c>
      <c r="N424" s="36"/>
      <c r="O424" s="36" t="s">
        <v>13146</v>
      </c>
      <c r="P424" s="31" t="n">
        <v>5211151750</v>
      </c>
      <c r="Q424" s="32"/>
      <c r="R424" s="32"/>
      <c r="S424" s="32"/>
      <c r="T424" s="36" t="n">
        <v>48691913838</v>
      </c>
      <c r="U424" s="36" t="s">
        <v>13147</v>
      </c>
      <c r="V424" s="36" t="s">
        <v>7494</v>
      </c>
      <c r="W424" s="53" t="s">
        <v>13148</v>
      </c>
      <c r="X424" s="30" t="s">
        <v>10823</v>
      </c>
      <c r="Y424" s="36" t="s">
        <v>12093</v>
      </c>
      <c r="Z424" s="36"/>
      <c r="AA424" s="30" t="s">
        <v>10826</v>
      </c>
      <c r="AB424" s="36" t="s">
        <v>10793</v>
      </c>
      <c r="AC424" s="30"/>
      <c r="AD424" s="36"/>
      <c r="AE424" s="36"/>
      <c r="AF424" s="30" t="s">
        <v>10794</v>
      </c>
      <c r="AG424" s="36"/>
      <c r="AH424" s="30" t="s">
        <v>10796</v>
      </c>
      <c r="AI424" s="55" t="s">
        <v>10836</v>
      </c>
      <c r="AJ424" s="52" t="s">
        <v>10798</v>
      </c>
      <c r="AK424" s="34" t="s">
        <v>10830</v>
      </c>
      <c r="AL424" s="30" t="s">
        <v>10800</v>
      </c>
      <c r="AM424" s="35" t="s">
        <v>13019</v>
      </c>
      <c r="AN424" s="36"/>
      <c r="AO424" s="52" t="s">
        <v>10823</v>
      </c>
      <c r="AP424" s="36" t="s">
        <v>11585</v>
      </c>
      <c r="AQ424" s="30" t="s">
        <v>10812</v>
      </c>
      <c r="AR424" s="37" t="s">
        <v>10830</v>
      </c>
      <c r="AS424" s="36"/>
    </row>
    <row r="425" customFormat="false" ht="13.8" hidden="false" customHeight="false" outlineLevel="0" collapsed="false">
      <c r="A425" s="50" t="s">
        <v>12550</v>
      </c>
      <c r="B425" s="52" t="s">
        <v>11257</v>
      </c>
      <c r="C425" s="51" t="n">
        <v>45748</v>
      </c>
      <c r="D425" s="165" t="n">
        <v>45756</v>
      </c>
      <c r="E425" s="29" t="b">
        <f aca="false">TRUE()</f>
        <v>1</v>
      </c>
      <c r="F425" s="29" t="b">
        <f aca="false">FALSE()</f>
        <v>0</v>
      </c>
      <c r="G425" s="29" t="b">
        <f aca="false">FALSE()</f>
        <v>0</v>
      </c>
      <c r="H425" s="29" t="b">
        <f aca="false">FALSE()</f>
        <v>0</v>
      </c>
      <c r="I425" s="29" t="b">
        <f aca="false">FALSE()</f>
        <v>0</v>
      </c>
      <c r="J425" s="29" t="b">
        <f aca="false">FALSE()</f>
        <v>0</v>
      </c>
      <c r="K425" s="29" t="b">
        <f aca="false">FALSE()</f>
        <v>0</v>
      </c>
      <c r="L425" s="29" t="b">
        <f aca="false">FALSE()</f>
        <v>0</v>
      </c>
      <c r="M425" s="29" t="b">
        <f aca="false">FALSE()</f>
        <v>0</v>
      </c>
      <c r="N425" s="36"/>
      <c r="O425" s="36" t="s">
        <v>7712</v>
      </c>
      <c r="P425" s="31" t="n">
        <v>6391444855</v>
      </c>
      <c r="Q425" s="32"/>
      <c r="R425" s="32"/>
      <c r="S425" s="32"/>
      <c r="T425" s="36" t="n">
        <v>48324152708</v>
      </c>
      <c r="U425" s="36" t="s">
        <v>13149</v>
      </c>
      <c r="V425" s="36" t="s">
        <v>7714</v>
      </c>
      <c r="W425" s="53" t="s">
        <v>7718</v>
      </c>
      <c r="X425" s="30" t="s">
        <v>10823</v>
      </c>
      <c r="Y425" s="36" t="s">
        <v>12093</v>
      </c>
      <c r="Z425" s="36"/>
      <c r="AA425" s="30" t="s">
        <v>10826</v>
      </c>
      <c r="AB425" s="36" t="s">
        <v>10793</v>
      </c>
      <c r="AC425" s="30"/>
      <c r="AD425" s="36"/>
      <c r="AE425" s="36"/>
      <c r="AF425" s="30" t="s">
        <v>10794</v>
      </c>
      <c r="AG425" s="36" t="s">
        <v>13150</v>
      </c>
      <c r="AH425" s="30" t="s">
        <v>10796</v>
      </c>
      <c r="AI425" s="55" t="s">
        <v>10836</v>
      </c>
      <c r="AJ425" s="52" t="s">
        <v>10798</v>
      </c>
      <c r="AK425" s="34" t="s">
        <v>10830</v>
      </c>
      <c r="AL425" s="30" t="s">
        <v>10800</v>
      </c>
      <c r="AM425" s="35" t="s">
        <v>13151</v>
      </c>
      <c r="AN425" s="36"/>
      <c r="AO425" s="52" t="s">
        <v>10823</v>
      </c>
      <c r="AP425" s="36" t="s">
        <v>11585</v>
      </c>
      <c r="AQ425" s="30" t="s">
        <v>10812</v>
      </c>
      <c r="AR425" s="37" t="s">
        <v>10830</v>
      </c>
      <c r="AS425" s="36" t="s">
        <v>11585</v>
      </c>
    </row>
    <row r="426" customFormat="false" ht="13.8" hidden="false" customHeight="false" outlineLevel="0" collapsed="false">
      <c r="A426" s="52" t="s">
        <v>12550</v>
      </c>
      <c r="B426" s="36" t="s">
        <v>11257</v>
      </c>
      <c r="C426" s="51" t="n">
        <v>45748</v>
      </c>
      <c r="D426" s="165" t="n">
        <v>45756</v>
      </c>
      <c r="E426" s="29" t="b">
        <f aca="false">TRUE()</f>
        <v>1</v>
      </c>
      <c r="F426" s="29" t="b">
        <f aca="false">FALSE()</f>
        <v>0</v>
      </c>
      <c r="G426" s="29" t="b">
        <f aca="false">FALSE()</f>
        <v>0</v>
      </c>
      <c r="H426" s="29" t="b">
        <f aca="false">FALSE()</f>
        <v>0</v>
      </c>
      <c r="I426" s="29" t="b">
        <f aca="false">FALSE()</f>
        <v>0</v>
      </c>
      <c r="J426" s="29" t="b">
        <f aca="false">FALSE()</f>
        <v>0</v>
      </c>
      <c r="K426" s="29" t="b">
        <f aca="false">FALSE()</f>
        <v>0</v>
      </c>
      <c r="L426" s="29" t="b">
        <f aca="false">FALSE()</f>
        <v>0</v>
      </c>
      <c r="M426" s="29" t="b">
        <f aca="false">FALSE()</f>
        <v>0</v>
      </c>
      <c r="N426" s="36"/>
      <c r="O426" s="36" t="s">
        <v>8616</v>
      </c>
      <c r="P426" s="31" t="n">
        <v>8130001605</v>
      </c>
      <c r="Q426" s="32"/>
      <c r="R426" s="32"/>
      <c r="S426" s="32"/>
      <c r="T426" s="36" t="n">
        <v>48887857177</v>
      </c>
      <c r="U426" s="36" t="s">
        <v>13152</v>
      </c>
      <c r="V426" s="36" t="s">
        <v>13153</v>
      </c>
      <c r="W426" s="166" t="s">
        <v>13154</v>
      </c>
      <c r="X426" s="30" t="s">
        <v>10823</v>
      </c>
      <c r="Y426" s="36" t="s">
        <v>12093</v>
      </c>
      <c r="Z426" s="36"/>
      <c r="AA426" s="30" t="s">
        <v>10826</v>
      </c>
      <c r="AB426" s="36" t="s">
        <v>10793</v>
      </c>
      <c r="AC426" s="30"/>
      <c r="AD426" s="36"/>
      <c r="AE426" s="36"/>
      <c r="AF426" s="30"/>
      <c r="AG426" s="36" t="s">
        <v>13155</v>
      </c>
      <c r="AH426" s="30" t="s">
        <v>10796</v>
      </c>
      <c r="AI426" s="55" t="s">
        <v>10836</v>
      </c>
      <c r="AJ426" s="52" t="s">
        <v>10798</v>
      </c>
      <c r="AK426" s="34" t="s">
        <v>10830</v>
      </c>
      <c r="AL426" s="30" t="s">
        <v>10800</v>
      </c>
      <c r="AM426" s="35" t="s">
        <v>11583</v>
      </c>
      <c r="AN426" s="36"/>
      <c r="AO426" s="52" t="s">
        <v>10823</v>
      </c>
      <c r="AP426" s="36" t="s">
        <v>11585</v>
      </c>
      <c r="AQ426" s="30" t="s">
        <v>10812</v>
      </c>
      <c r="AR426" s="37" t="s">
        <v>11345</v>
      </c>
      <c r="AS426" s="36" t="s">
        <v>13136</v>
      </c>
    </row>
    <row r="427" customFormat="false" ht="13.8" hidden="false" customHeight="false" outlineLevel="0" collapsed="false">
      <c r="A427" s="50" t="s">
        <v>12550</v>
      </c>
      <c r="B427" s="36" t="s">
        <v>11576</v>
      </c>
      <c r="C427" s="51" t="n">
        <v>45748</v>
      </c>
      <c r="D427" s="155" t="n">
        <v>45756</v>
      </c>
      <c r="E427" s="29" t="b">
        <f aca="false">TRUE()</f>
        <v>1</v>
      </c>
      <c r="F427" s="29" t="b">
        <f aca="false">FALSE()</f>
        <v>0</v>
      </c>
      <c r="G427" s="29" t="b">
        <f aca="false">FALSE()</f>
        <v>0</v>
      </c>
      <c r="H427" s="29" t="b">
        <f aca="false">FALSE()</f>
        <v>0</v>
      </c>
      <c r="I427" s="29" t="b">
        <f aca="false">FALSE()</f>
        <v>0</v>
      </c>
      <c r="J427" s="29" t="b">
        <f aca="false">FALSE()</f>
        <v>0</v>
      </c>
      <c r="K427" s="29" t="b">
        <f aca="false">FALSE()</f>
        <v>0</v>
      </c>
      <c r="L427" s="29" t="b">
        <f aca="false">FALSE()</f>
        <v>0</v>
      </c>
      <c r="M427" s="29" t="b">
        <f aca="false">FALSE()</f>
        <v>0</v>
      </c>
      <c r="N427" s="36"/>
      <c r="O427" s="36" t="s">
        <v>7409</v>
      </c>
      <c r="P427" s="31" t="n">
        <v>7121979162</v>
      </c>
      <c r="Q427" s="32"/>
      <c r="R427" s="32"/>
      <c r="S427" s="32"/>
      <c r="T427" s="36" t="n">
        <v>501676443</v>
      </c>
      <c r="U427" s="36"/>
      <c r="V427" s="36" t="s">
        <v>7411</v>
      </c>
      <c r="W427" s="36"/>
      <c r="X427" s="30" t="s">
        <v>10823</v>
      </c>
      <c r="Y427" s="36" t="s">
        <v>12093</v>
      </c>
      <c r="Z427" s="36"/>
      <c r="AA427" s="30" t="s">
        <v>10826</v>
      </c>
      <c r="AB427" s="36" t="s">
        <v>10793</v>
      </c>
      <c r="AC427" s="30" t="s">
        <v>10812</v>
      </c>
      <c r="AD427" s="36" t="s">
        <v>12341</v>
      </c>
      <c r="AE427" s="36"/>
      <c r="AF427" s="30" t="s">
        <v>10794</v>
      </c>
      <c r="AG427" s="36" t="s">
        <v>3831</v>
      </c>
      <c r="AH427" s="30" t="s">
        <v>10796</v>
      </c>
      <c r="AI427" s="55" t="s">
        <v>10836</v>
      </c>
      <c r="AJ427" s="52" t="s">
        <v>10798</v>
      </c>
      <c r="AK427" s="34" t="s">
        <v>10830</v>
      </c>
      <c r="AL427" s="30" t="s">
        <v>10800</v>
      </c>
      <c r="AM427" s="35" t="s">
        <v>13156</v>
      </c>
      <c r="AN427" s="36" t="s">
        <v>13157</v>
      </c>
      <c r="AO427" s="52" t="s">
        <v>10823</v>
      </c>
      <c r="AP427" s="36" t="s">
        <v>11585</v>
      </c>
      <c r="AQ427" s="30" t="s">
        <v>10812</v>
      </c>
      <c r="AR427" s="37" t="s">
        <v>10830</v>
      </c>
      <c r="AS427" s="36" t="s">
        <v>10838</v>
      </c>
    </row>
    <row r="428" customFormat="false" ht="13.8" hidden="false" customHeight="false" outlineLevel="0" collapsed="false">
      <c r="A428" s="50" t="s">
        <v>12550</v>
      </c>
      <c r="B428" s="36" t="s">
        <v>11576</v>
      </c>
      <c r="C428" s="51" t="n">
        <v>45748</v>
      </c>
      <c r="D428" s="155" t="n">
        <v>45757</v>
      </c>
      <c r="E428" s="29" t="b">
        <f aca="false">TRUE()</f>
        <v>1</v>
      </c>
      <c r="F428" s="29" t="b">
        <f aca="false">FALSE()</f>
        <v>0</v>
      </c>
      <c r="G428" s="29" t="b">
        <f aca="false">FALSE()</f>
        <v>0</v>
      </c>
      <c r="H428" s="29" t="b">
        <f aca="false">FALSE()</f>
        <v>0</v>
      </c>
      <c r="I428" s="29" t="b">
        <f aca="false">FALSE()</f>
        <v>0</v>
      </c>
      <c r="J428" s="29" t="b">
        <f aca="false">FALSE()</f>
        <v>0</v>
      </c>
      <c r="K428" s="29" t="b">
        <f aca="false">FALSE()</f>
        <v>0</v>
      </c>
      <c r="L428" s="29" t="b">
        <f aca="false">FALSE()</f>
        <v>0</v>
      </c>
      <c r="M428" s="29" t="b">
        <f aca="false">TRUE()</f>
        <v>1</v>
      </c>
      <c r="N428" s="36"/>
      <c r="O428" s="36" t="s">
        <v>7398</v>
      </c>
      <c r="P428" s="31" t="n">
        <v>5532245265</v>
      </c>
      <c r="Q428" s="32"/>
      <c r="R428" s="32"/>
      <c r="S428" s="32"/>
      <c r="T428" s="36" t="n">
        <v>515634490</v>
      </c>
      <c r="U428" s="36" t="s">
        <v>13158</v>
      </c>
      <c r="V428" s="36" t="s">
        <v>7400</v>
      </c>
      <c r="W428" s="53" t="s">
        <v>13159</v>
      </c>
      <c r="X428" s="30" t="s">
        <v>10823</v>
      </c>
      <c r="Y428" s="36" t="s">
        <v>12093</v>
      </c>
      <c r="Z428" s="36"/>
      <c r="AA428" s="30" t="s">
        <v>10826</v>
      </c>
      <c r="AB428" s="36" t="s">
        <v>10793</v>
      </c>
      <c r="AC428" s="30"/>
      <c r="AD428" s="36"/>
      <c r="AE428" s="36"/>
      <c r="AF428" s="30" t="s">
        <v>10794</v>
      </c>
      <c r="AG428" s="15" t="s">
        <v>13160</v>
      </c>
      <c r="AH428" s="30" t="s">
        <v>10796</v>
      </c>
      <c r="AI428" s="55" t="s">
        <v>10836</v>
      </c>
      <c r="AJ428" s="52" t="s">
        <v>10798</v>
      </c>
      <c r="AK428" s="34" t="s">
        <v>10830</v>
      </c>
      <c r="AL428" s="30" t="s">
        <v>10800</v>
      </c>
      <c r="AM428" s="35" t="s">
        <v>13161</v>
      </c>
      <c r="AN428" s="36" t="s">
        <v>13162</v>
      </c>
      <c r="AO428" s="52" t="s">
        <v>10823</v>
      </c>
      <c r="AP428" s="36" t="s">
        <v>11585</v>
      </c>
      <c r="AQ428" s="30" t="s">
        <v>10812</v>
      </c>
      <c r="AR428" s="37" t="s">
        <v>10830</v>
      </c>
      <c r="AS428" s="36" t="s">
        <v>10838</v>
      </c>
    </row>
    <row r="429" customFormat="false" ht="13.8" hidden="false" customHeight="false" outlineLevel="0" collapsed="false">
      <c r="A429" s="50" t="s">
        <v>12550</v>
      </c>
      <c r="B429" s="36" t="s">
        <v>11576</v>
      </c>
      <c r="C429" s="51" t="n">
        <v>45748</v>
      </c>
      <c r="D429" s="155" t="n">
        <v>45757</v>
      </c>
      <c r="E429" s="29" t="b">
        <f aca="false">TRUE()</f>
        <v>1</v>
      </c>
      <c r="F429" s="29" t="b">
        <f aca="false">FALSE()</f>
        <v>0</v>
      </c>
      <c r="G429" s="29" t="b">
        <f aca="false">FALSE()</f>
        <v>0</v>
      </c>
      <c r="H429" s="29" t="b">
        <f aca="false">FALSE()</f>
        <v>0</v>
      </c>
      <c r="I429" s="29" t="b">
        <f aca="false">FALSE()</f>
        <v>0</v>
      </c>
      <c r="J429" s="29" t="b">
        <f aca="false">FALSE()</f>
        <v>0</v>
      </c>
      <c r="K429" s="29" t="b">
        <f aca="false">FALSE()</f>
        <v>0</v>
      </c>
      <c r="L429" s="29" t="b">
        <f aca="false">FALSE()</f>
        <v>0</v>
      </c>
      <c r="M429" s="29" t="b">
        <f aca="false">TRUE()</f>
        <v>1</v>
      </c>
      <c r="N429" s="36"/>
      <c r="O429" s="36" t="s">
        <v>8596</v>
      </c>
      <c r="P429" s="31" t="n">
        <v>8661704185</v>
      </c>
      <c r="Q429" s="32"/>
      <c r="R429" s="32"/>
      <c r="S429" s="32"/>
      <c r="T429" s="36" t="n">
        <v>781528340</v>
      </c>
      <c r="U429" s="36"/>
      <c r="V429" s="36" t="s">
        <v>8598</v>
      </c>
      <c r="W429" s="53" t="s">
        <v>8602</v>
      </c>
      <c r="X429" s="30" t="s">
        <v>10823</v>
      </c>
      <c r="Y429" s="36" t="s">
        <v>12093</v>
      </c>
      <c r="Z429" s="36"/>
      <c r="AA429" s="30" t="s">
        <v>10826</v>
      </c>
      <c r="AB429" s="36"/>
      <c r="AC429" s="30"/>
      <c r="AD429" s="36"/>
      <c r="AE429" s="36"/>
      <c r="AF429" s="30" t="s">
        <v>10794</v>
      </c>
      <c r="AG429" s="36"/>
      <c r="AH429" s="30" t="s">
        <v>10796</v>
      </c>
      <c r="AI429" s="55" t="s">
        <v>10836</v>
      </c>
      <c r="AJ429" s="52" t="s">
        <v>10798</v>
      </c>
      <c r="AK429" s="34" t="s">
        <v>10830</v>
      </c>
      <c r="AL429" s="30" t="s">
        <v>10800</v>
      </c>
      <c r="AM429" s="35"/>
      <c r="AN429" s="36"/>
      <c r="AO429" s="52" t="s">
        <v>10823</v>
      </c>
      <c r="AP429" s="36" t="s">
        <v>11585</v>
      </c>
      <c r="AQ429" s="30" t="s">
        <v>10812</v>
      </c>
      <c r="AR429" s="37" t="s">
        <v>10830</v>
      </c>
      <c r="AS429" s="36"/>
    </row>
    <row r="430" customFormat="false" ht="13.8" hidden="false" customHeight="false" outlineLevel="0" collapsed="false">
      <c r="A430" s="50" t="s">
        <v>12550</v>
      </c>
      <c r="B430" s="36" t="s">
        <v>11576</v>
      </c>
      <c r="C430" s="51" t="n">
        <v>45748</v>
      </c>
      <c r="D430" s="155" t="n">
        <v>45757</v>
      </c>
      <c r="E430" s="29" t="b">
        <f aca="false">TRUE()</f>
        <v>1</v>
      </c>
      <c r="F430" s="29" t="b">
        <f aca="false">FALSE()</f>
        <v>0</v>
      </c>
      <c r="G430" s="29" t="b">
        <f aca="false">FALSE()</f>
        <v>0</v>
      </c>
      <c r="H430" s="29" t="b">
        <f aca="false">FALSE()</f>
        <v>0</v>
      </c>
      <c r="I430" s="29" t="b">
        <f aca="false">FALSE()</f>
        <v>0</v>
      </c>
      <c r="J430" s="29" t="b">
        <f aca="false">FALSE()</f>
        <v>0</v>
      </c>
      <c r="K430" s="29" t="b">
        <f aca="false">FALSE()</f>
        <v>0</v>
      </c>
      <c r="L430" s="29" t="b">
        <f aca="false">FALSE()</f>
        <v>0</v>
      </c>
      <c r="M430" s="29" t="b">
        <f aca="false">TRUE()</f>
        <v>1</v>
      </c>
      <c r="N430" s="36"/>
      <c r="O430" s="36" t="s">
        <v>7536</v>
      </c>
      <c r="P430" s="31" t="n">
        <v>7393861233</v>
      </c>
      <c r="Q430" s="32"/>
      <c r="R430" s="32"/>
      <c r="S430" s="32"/>
      <c r="T430" s="36" t="n">
        <v>502078322</v>
      </c>
      <c r="U430" s="36"/>
      <c r="V430" s="36" t="s">
        <v>7538</v>
      </c>
      <c r="W430" s="36"/>
      <c r="X430" s="30" t="s">
        <v>10823</v>
      </c>
      <c r="Y430" s="36" t="s">
        <v>12093</v>
      </c>
      <c r="Z430" s="36"/>
      <c r="AA430" s="30" t="s">
        <v>10826</v>
      </c>
      <c r="AB430" s="36" t="s">
        <v>10793</v>
      </c>
      <c r="AC430" s="30"/>
      <c r="AD430" s="36"/>
      <c r="AE430" s="36"/>
      <c r="AF430" s="30" t="s">
        <v>10794</v>
      </c>
      <c r="AG430" s="36" t="s">
        <v>3831</v>
      </c>
      <c r="AH430" s="30" t="s">
        <v>10796</v>
      </c>
      <c r="AI430" s="55" t="s">
        <v>10836</v>
      </c>
      <c r="AJ430" s="52" t="s">
        <v>10798</v>
      </c>
      <c r="AK430" s="34" t="s">
        <v>10830</v>
      </c>
      <c r="AL430" s="30" t="s">
        <v>10800</v>
      </c>
      <c r="AM430" s="35" t="s">
        <v>12732</v>
      </c>
      <c r="AN430" s="36" t="s">
        <v>13163</v>
      </c>
      <c r="AO430" s="52" t="s">
        <v>10823</v>
      </c>
      <c r="AP430" s="36" t="s">
        <v>11585</v>
      </c>
      <c r="AQ430" s="30" t="s">
        <v>10812</v>
      </c>
      <c r="AR430" s="37" t="s">
        <v>10830</v>
      </c>
      <c r="AS430" s="36" t="s">
        <v>11585</v>
      </c>
    </row>
    <row r="431" customFormat="false" ht="13.8" hidden="false" customHeight="false" outlineLevel="0" collapsed="false">
      <c r="A431" s="50" t="s">
        <v>12550</v>
      </c>
      <c r="B431" s="36" t="s">
        <v>11257</v>
      </c>
      <c r="C431" s="51" t="n">
        <v>45748</v>
      </c>
      <c r="D431" s="155" t="n">
        <v>45757</v>
      </c>
      <c r="E431" s="29" t="b">
        <f aca="false">TRUE()</f>
        <v>1</v>
      </c>
      <c r="F431" s="29" t="b">
        <f aca="false">FALSE()</f>
        <v>0</v>
      </c>
      <c r="G431" s="29" t="b">
        <f aca="false">FALSE()</f>
        <v>0</v>
      </c>
      <c r="H431" s="29" t="b">
        <f aca="false">FALSE()</f>
        <v>0</v>
      </c>
      <c r="I431" s="29" t="b">
        <f aca="false">FALSE()</f>
        <v>0</v>
      </c>
      <c r="J431" s="29" t="b">
        <f aca="false">FALSE()</f>
        <v>0</v>
      </c>
      <c r="K431" s="29" t="b">
        <f aca="false">FALSE()</f>
        <v>0</v>
      </c>
      <c r="L431" s="29" t="b">
        <f aca="false">FALSE()</f>
        <v>0</v>
      </c>
      <c r="M431" s="29" t="b">
        <f aca="false">TRUE()</f>
        <v>1</v>
      </c>
      <c r="N431" s="36"/>
      <c r="O431" s="36" t="s">
        <v>7510</v>
      </c>
      <c r="P431" s="31" t="n">
        <v>7792434509</v>
      </c>
      <c r="Q431" s="32"/>
      <c r="R431" s="32"/>
      <c r="S431" s="32"/>
      <c r="T431" s="36" t="n">
        <v>48784055432</v>
      </c>
      <c r="U431" s="36"/>
      <c r="V431" s="36" t="s">
        <v>7512</v>
      </c>
      <c r="W431" s="151" t="s">
        <v>7516</v>
      </c>
      <c r="X431" s="30" t="s">
        <v>10823</v>
      </c>
      <c r="Y431" s="36" t="s">
        <v>12093</v>
      </c>
      <c r="Z431" s="36"/>
      <c r="AA431" s="30" t="s">
        <v>10792</v>
      </c>
      <c r="AB431" s="36" t="s">
        <v>10793</v>
      </c>
      <c r="AC431" s="30"/>
      <c r="AD431" s="36"/>
      <c r="AE431" s="36"/>
      <c r="AF431" s="30" t="s">
        <v>10794</v>
      </c>
      <c r="AG431" s="36"/>
      <c r="AH431" s="30" t="s">
        <v>10796</v>
      </c>
      <c r="AI431" s="55" t="s">
        <v>10836</v>
      </c>
      <c r="AJ431" s="52" t="s">
        <v>10798</v>
      </c>
      <c r="AK431" s="34" t="s">
        <v>10830</v>
      </c>
      <c r="AL431" s="30" t="s">
        <v>10800</v>
      </c>
      <c r="AM431" s="35" t="s">
        <v>11583</v>
      </c>
      <c r="AN431" s="36"/>
      <c r="AO431" s="52" t="s">
        <v>10823</v>
      </c>
      <c r="AP431" s="36" t="s">
        <v>11585</v>
      </c>
      <c r="AQ431" s="30" t="s">
        <v>10812</v>
      </c>
      <c r="AR431" s="37" t="s">
        <v>10830</v>
      </c>
      <c r="AS431" s="36" t="s">
        <v>11585</v>
      </c>
    </row>
    <row r="432" customFormat="false" ht="13.8" hidden="false" customHeight="false" outlineLevel="0" collapsed="false">
      <c r="A432" s="50" t="s">
        <v>12550</v>
      </c>
      <c r="B432" s="36" t="s">
        <v>11257</v>
      </c>
      <c r="C432" s="51" t="n">
        <v>45748</v>
      </c>
      <c r="D432" s="155" t="n">
        <v>45757</v>
      </c>
      <c r="E432" s="29" t="b">
        <f aca="false">TRUE()</f>
        <v>1</v>
      </c>
      <c r="F432" s="29" t="b">
        <f aca="false">FALSE()</f>
        <v>0</v>
      </c>
      <c r="G432" s="29" t="b">
        <f aca="false">FALSE()</f>
        <v>0</v>
      </c>
      <c r="H432" s="29" t="b">
        <f aca="false">FALSE()</f>
        <v>0</v>
      </c>
      <c r="I432" s="29" t="b">
        <f aca="false">FALSE()</f>
        <v>0</v>
      </c>
      <c r="J432" s="29" t="b">
        <f aca="false">FALSE()</f>
        <v>0</v>
      </c>
      <c r="K432" s="29" t="b">
        <f aca="false">FALSE()</f>
        <v>0</v>
      </c>
      <c r="L432" s="29" t="b">
        <f aca="false">FALSE()</f>
        <v>0</v>
      </c>
      <c r="M432" s="29" t="b">
        <f aca="false">FALSE()</f>
        <v>0</v>
      </c>
      <c r="N432" s="36"/>
      <c r="O432" s="36" t="s">
        <v>7460</v>
      </c>
      <c r="P432" s="31" t="n">
        <v>5833493058</v>
      </c>
      <c r="Q432" s="32"/>
      <c r="R432" s="32"/>
      <c r="S432" s="32"/>
      <c r="T432" s="36" t="n">
        <v>48534800505</v>
      </c>
      <c r="U432" s="36" t="s">
        <v>11704</v>
      </c>
      <c r="V432" s="36" t="s">
        <v>7462</v>
      </c>
      <c r="W432" s="53" t="s">
        <v>7466</v>
      </c>
      <c r="X432" s="30" t="s">
        <v>10823</v>
      </c>
      <c r="Y432" s="36" t="s">
        <v>12093</v>
      </c>
      <c r="Z432" s="36"/>
      <c r="AA432" s="30" t="s">
        <v>10826</v>
      </c>
      <c r="AB432" s="36" t="s">
        <v>10793</v>
      </c>
      <c r="AC432" s="30"/>
      <c r="AD432" s="36"/>
      <c r="AE432" s="36"/>
      <c r="AF432" s="30" t="s">
        <v>10794</v>
      </c>
      <c r="AG432" s="36"/>
      <c r="AH432" s="30" t="s">
        <v>10796</v>
      </c>
      <c r="AI432" s="55" t="s">
        <v>10836</v>
      </c>
      <c r="AJ432" s="52" t="s">
        <v>10798</v>
      </c>
      <c r="AK432" s="34" t="s">
        <v>10830</v>
      </c>
      <c r="AL432" s="30" t="s">
        <v>10800</v>
      </c>
      <c r="AM432" s="35"/>
      <c r="AN432" s="36"/>
      <c r="AO432" s="52" t="s">
        <v>10823</v>
      </c>
      <c r="AP432" s="36" t="s">
        <v>11585</v>
      </c>
      <c r="AQ432" s="30" t="s">
        <v>10812</v>
      </c>
      <c r="AR432" s="37" t="s">
        <v>10830</v>
      </c>
      <c r="AS432" s="36" t="s">
        <v>11585</v>
      </c>
    </row>
    <row r="433" customFormat="false" ht="13.8" hidden="false" customHeight="false" outlineLevel="0" collapsed="false">
      <c r="A433" s="50" t="s">
        <v>12550</v>
      </c>
      <c r="B433" s="36" t="s">
        <v>11576</v>
      </c>
      <c r="C433" s="51" t="n">
        <v>45748</v>
      </c>
      <c r="D433" s="155" t="n">
        <v>45758</v>
      </c>
      <c r="E433" s="29" t="b">
        <f aca="false">TRUE()</f>
        <v>1</v>
      </c>
      <c r="F433" s="29" t="b">
        <f aca="false">FALSE()</f>
        <v>0</v>
      </c>
      <c r="G433" s="29" t="b">
        <f aca="false">FALSE()</f>
        <v>0</v>
      </c>
      <c r="H433" s="29" t="b">
        <f aca="false">FALSE()</f>
        <v>0</v>
      </c>
      <c r="I433" s="29" t="b">
        <f aca="false">FALSE()</f>
        <v>0</v>
      </c>
      <c r="J433" s="29" t="b">
        <f aca="false">FALSE()</f>
        <v>0</v>
      </c>
      <c r="K433" s="29" t="b">
        <f aca="false">FALSE()</f>
        <v>0</v>
      </c>
      <c r="L433" s="29" t="b">
        <f aca="false">FALSE()</f>
        <v>0</v>
      </c>
      <c r="M433" s="29" t="b">
        <f aca="false">TRUE()</f>
        <v>1</v>
      </c>
      <c r="N433" s="36"/>
      <c r="O433" s="36" t="s">
        <v>10310</v>
      </c>
      <c r="P433" s="31" t="n">
        <v>5170047345</v>
      </c>
      <c r="Q433" s="32"/>
      <c r="R433" s="32"/>
      <c r="S433" s="32"/>
      <c r="T433" s="36" t="n">
        <v>606278955</v>
      </c>
      <c r="U433" s="36"/>
      <c r="V433" s="36" t="s">
        <v>10312</v>
      </c>
      <c r="W433" s="36"/>
      <c r="X433" s="30" t="s">
        <v>10823</v>
      </c>
      <c r="Y433" s="36" t="s">
        <v>12093</v>
      </c>
      <c r="Z433" s="36"/>
      <c r="AA433" s="30" t="s">
        <v>10826</v>
      </c>
      <c r="AB433" s="36" t="s">
        <v>10793</v>
      </c>
      <c r="AC433" s="30"/>
      <c r="AD433" s="36"/>
      <c r="AE433" s="36"/>
      <c r="AF433" s="30" t="s">
        <v>10794</v>
      </c>
      <c r="AG433" s="36"/>
      <c r="AH433" s="30" t="s">
        <v>10796</v>
      </c>
      <c r="AI433" s="55" t="s">
        <v>10836</v>
      </c>
      <c r="AJ433" s="52" t="s">
        <v>10798</v>
      </c>
      <c r="AK433" s="34" t="s">
        <v>10830</v>
      </c>
      <c r="AL433" s="30" t="s">
        <v>10800</v>
      </c>
      <c r="AM433" s="35" t="s">
        <v>13164</v>
      </c>
      <c r="AN433" s="36" t="s">
        <v>13165</v>
      </c>
      <c r="AO433" s="52" t="s">
        <v>10823</v>
      </c>
      <c r="AP433" s="36" t="s">
        <v>11585</v>
      </c>
      <c r="AQ433" s="30" t="s">
        <v>10812</v>
      </c>
      <c r="AR433" s="37" t="s">
        <v>10830</v>
      </c>
      <c r="AS433" s="36" t="s">
        <v>11585</v>
      </c>
    </row>
    <row r="434" customFormat="false" ht="13.8" hidden="false" customHeight="false" outlineLevel="0" collapsed="false">
      <c r="A434" s="50" t="s">
        <v>12550</v>
      </c>
      <c r="B434" s="36" t="s">
        <v>11881</v>
      </c>
      <c r="C434" s="51" t="n">
        <v>45748</v>
      </c>
      <c r="D434" s="155" t="n">
        <v>45761</v>
      </c>
      <c r="E434" s="29" t="b">
        <f aca="false">TRUE()</f>
        <v>1</v>
      </c>
      <c r="F434" s="29" t="b">
        <f aca="false">FALSE()</f>
        <v>0</v>
      </c>
      <c r="G434" s="29" t="b">
        <f aca="false">FALSE()</f>
        <v>0</v>
      </c>
      <c r="H434" s="29" t="b">
        <f aca="false">FALSE()</f>
        <v>0</v>
      </c>
      <c r="I434" s="29" t="b">
        <f aca="false">FALSE()</f>
        <v>0</v>
      </c>
      <c r="J434" s="29" t="b">
        <f aca="false">FALSE()</f>
        <v>0</v>
      </c>
      <c r="K434" s="29" t="b">
        <f aca="false">FALSE()</f>
        <v>0</v>
      </c>
      <c r="L434" s="29" t="b">
        <f aca="false">FALSE()</f>
        <v>0</v>
      </c>
      <c r="M434" s="29" t="b">
        <f aca="false">TRUE()</f>
        <v>1</v>
      </c>
      <c r="N434" s="36"/>
      <c r="O434" s="36" t="s">
        <v>7450</v>
      </c>
      <c r="P434" s="31" t="n">
        <v>7251200243</v>
      </c>
      <c r="Q434" s="32"/>
      <c r="R434" s="32"/>
      <c r="S434" s="32"/>
      <c r="T434" s="36" t="n">
        <v>48602675847</v>
      </c>
      <c r="U434" s="36" t="s">
        <v>13166</v>
      </c>
      <c r="V434" s="36" t="s">
        <v>7452</v>
      </c>
      <c r="W434" s="53" t="s">
        <v>13167</v>
      </c>
      <c r="X434" s="30" t="s">
        <v>10823</v>
      </c>
      <c r="Y434" s="36" t="s">
        <v>12093</v>
      </c>
      <c r="Z434" s="36"/>
      <c r="AA434" s="30" t="s">
        <v>10826</v>
      </c>
      <c r="AB434" s="36" t="s">
        <v>10793</v>
      </c>
      <c r="AC434" s="30"/>
      <c r="AD434" s="36"/>
      <c r="AE434" s="36"/>
      <c r="AF434" s="30"/>
      <c r="AG434" s="36"/>
      <c r="AH434" s="30" t="s">
        <v>10796</v>
      </c>
      <c r="AI434" s="55" t="s">
        <v>10836</v>
      </c>
      <c r="AJ434" s="52" t="s">
        <v>10798</v>
      </c>
      <c r="AK434" s="34" t="s">
        <v>10830</v>
      </c>
      <c r="AL434" s="30" t="s">
        <v>10800</v>
      </c>
      <c r="AM434" s="35" t="s">
        <v>13037</v>
      </c>
      <c r="AN434" s="36"/>
      <c r="AO434" s="52" t="s">
        <v>10823</v>
      </c>
      <c r="AP434" s="36" t="s">
        <v>11585</v>
      </c>
      <c r="AQ434" s="30" t="s">
        <v>10812</v>
      </c>
      <c r="AR434" s="37" t="s">
        <v>11345</v>
      </c>
      <c r="AS434" s="36" t="s">
        <v>13136</v>
      </c>
    </row>
    <row r="435" customFormat="false" ht="13.8" hidden="false" customHeight="false" outlineLevel="0" collapsed="false">
      <c r="A435" s="50" t="s">
        <v>12550</v>
      </c>
      <c r="B435" s="36" t="s">
        <v>11881</v>
      </c>
      <c r="C435" s="51" t="n">
        <v>45748</v>
      </c>
      <c r="D435" s="155" t="n">
        <v>45761</v>
      </c>
      <c r="E435" s="29" t="b">
        <f aca="false">TRUE()</f>
        <v>1</v>
      </c>
      <c r="F435" s="29" t="b">
        <f aca="false">FALSE()</f>
        <v>0</v>
      </c>
      <c r="G435" s="29" t="b">
        <f aca="false">FALSE()</f>
        <v>0</v>
      </c>
      <c r="H435" s="29" t="b">
        <f aca="false">FALSE()</f>
        <v>0</v>
      </c>
      <c r="I435" s="29" t="b">
        <f aca="false">FALSE()</f>
        <v>0</v>
      </c>
      <c r="J435" s="29" t="b">
        <f aca="false">FALSE()</f>
        <v>0</v>
      </c>
      <c r="K435" s="29" t="b">
        <f aca="false">FALSE()</f>
        <v>0</v>
      </c>
      <c r="L435" s="29" t="b">
        <f aca="false">FALSE()</f>
        <v>0</v>
      </c>
      <c r="M435" s="29" t="b">
        <f aca="false">TRUE()</f>
        <v>1</v>
      </c>
      <c r="N435" s="36"/>
      <c r="O435" s="36" t="s">
        <v>9187</v>
      </c>
      <c r="P435" s="31" t="n">
        <v>8571068449</v>
      </c>
      <c r="Q435" s="32"/>
      <c r="R435" s="32"/>
      <c r="S435" s="32"/>
      <c r="T435" s="36" t="s">
        <v>13168</v>
      </c>
      <c r="U435" s="36" t="s">
        <v>13169</v>
      </c>
      <c r="V435" s="36" t="s">
        <v>13170</v>
      </c>
      <c r="W435" s="53" t="s">
        <v>9193</v>
      </c>
      <c r="X435" s="30" t="s">
        <v>10823</v>
      </c>
      <c r="Y435" s="36" t="s">
        <v>12093</v>
      </c>
      <c r="Z435" s="36"/>
      <c r="AA435" s="30" t="s">
        <v>10826</v>
      </c>
      <c r="AB435" s="36" t="s">
        <v>10793</v>
      </c>
      <c r="AC435" s="30"/>
      <c r="AD435" s="36"/>
      <c r="AE435" s="36"/>
      <c r="AF435" s="30"/>
      <c r="AG435" s="36"/>
      <c r="AH435" s="30" t="s">
        <v>10796</v>
      </c>
      <c r="AI435" s="55" t="s">
        <v>10836</v>
      </c>
      <c r="AJ435" s="52" t="s">
        <v>10798</v>
      </c>
      <c r="AK435" s="34" t="s">
        <v>10830</v>
      </c>
      <c r="AL435" s="30" t="s">
        <v>10800</v>
      </c>
      <c r="AM435" s="35" t="s">
        <v>13171</v>
      </c>
      <c r="AN435" s="36"/>
      <c r="AO435" s="52" t="s">
        <v>10823</v>
      </c>
      <c r="AP435" s="36" t="s">
        <v>11585</v>
      </c>
      <c r="AQ435" s="30" t="s">
        <v>10812</v>
      </c>
      <c r="AR435" s="37" t="s">
        <v>11345</v>
      </c>
      <c r="AS435" s="36" t="s">
        <v>13136</v>
      </c>
    </row>
    <row r="436" customFormat="false" ht="13.8" hidden="false" customHeight="false" outlineLevel="0" collapsed="false">
      <c r="A436" s="50" t="s">
        <v>12550</v>
      </c>
      <c r="B436" s="36" t="s">
        <v>11857</v>
      </c>
      <c r="C436" s="51" t="n">
        <v>45717</v>
      </c>
      <c r="D436" s="49" t="n">
        <v>45741</v>
      </c>
      <c r="E436" s="29" t="b">
        <f aca="false">TRUE()</f>
        <v>1</v>
      </c>
      <c r="F436" s="29" t="b">
        <f aca="false">FALSE()</f>
        <v>0</v>
      </c>
      <c r="G436" s="29" t="b">
        <f aca="false">FALSE()</f>
        <v>0</v>
      </c>
      <c r="H436" s="29" t="b">
        <f aca="false">FALSE()</f>
        <v>0</v>
      </c>
      <c r="I436" s="29" t="b">
        <f aca="false">FALSE()</f>
        <v>0</v>
      </c>
      <c r="J436" s="29" t="b">
        <f aca="false">FALSE()</f>
        <v>0</v>
      </c>
      <c r="K436" s="29" t="b">
        <f aca="false">FALSE()</f>
        <v>0</v>
      </c>
      <c r="L436" s="29" t="b">
        <f aca="false">FALSE()</f>
        <v>0</v>
      </c>
      <c r="M436" s="29" t="b">
        <f aca="false">TRUE()</f>
        <v>1</v>
      </c>
      <c r="N436" s="36"/>
      <c r="O436" s="36" t="s">
        <v>13172</v>
      </c>
      <c r="P436" s="31" t="n">
        <v>9581637872</v>
      </c>
      <c r="Q436" s="32"/>
      <c r="R436" s="32"/>
      <c r="S436" s="32"/>
      <c r="T436" s="36" t="n">
        <v>48792892532</v>
      </c>
      <c r="U436" s="36"/>
      <c r="V436" s="36" t="s">
        <v>8495</v>
      </c>
      <c r="W436" s="36"/>
      <c r="X436" s="30" t="s">
        <v>10823</v>
      </c>
      <c r="Y436" s="36" t="s">
        <v>12093</v>
      </c>
      <c r="Z436" s="36"/>
      <c r="AA436" s="30" t="s">
        <v>10826</v>
      </c>
      <c r="AB436" s="36" t="s">
        <v>10793</v>
      </c>
      <c r="AC436" s="30"/>
      <c r="AD436" s="36"/>
      <c r="AE436" s="36"/>
      <c r="AF436" s="30"/>
      <c r="AG436" s="36"/>
      <c r="AH436" s="30"/>
      <c r="AI436" s="55" t="s">
        <v>10836</v>
      </c>
      <c r="AJ436" s="52" t="s">
        <v>10798</v>
      </c>
      <c r="AK436" s="34" t="s">
        <v>10830</v>
      </c>
      <c r="AL436" s="30" t="s">
        <v>10800</v>
      </c>
      <c r="AM436" s="35" t="s">
        <v>12423</v>
      </c>
      <c r="AN436" s="36"/>
      <c r="AO436" s="52" t="s">
        <v>10823</v>
      </c>
      <c r="AP436" s="36" t="s">
        <v>11585</v>
      </c>
      <c r="AQ436" s="30" t="s">
        <v>10812</v>
      </c>
      <c r="AR436" s="37" t="s">
        <v>11345</v>
      </c>
      <c r="AS436" s="36" t="s">
        <v>13136</v>
      </c>
    </row>
    <row r="437" customFormat="false" ht="13.8" hidden="false" customHeight="false" outlineLevel="0" collapsed="false">
      <c r="A437" s="50" t="s">
        <v>12550</v>
      </c>
      <c r="B437" s="36" t="s">
        <v>11576</v>
      </c>
      <c r="C437" s="51" t="n">
        <v>45748</v>
      </c>
      <c r="D437" s="155" t="n">
        <v>45761</v>
      </c>
      <c r="E437" s="29" t="b">
        <f aca="false">TRUE()</f>
        <v>1</v>
      </c>
      <c r="F437" s="29" t="b">
        <f aca="false">FALSE()</f>
        <v>0</v>
      </c>
      <c r="G437" s="29" t="b">
        <f aca="false">FALSE()</f>
        <v>0</v>
      </c>
      <c r="H437" s="29" t="b">
        <f aca="false">FALSE()</f>
        <v>0</v>
      </c>
      <c r="I437" s="29" t="b">
        <f aca="false">FALSE()</f>
        <v>0</v>
      </c>
      <c r="J437" s="29" t="b">
        <f aca="false">FALSE()</f>
        <v>0</v>
      </c>
      <c r="K437" s="29" t="b">
        <f aca="false">FALSE()</f>
        <v>0</v>
      </c>
      <c r="L437" s="29" t="b">
        <f aca="false">FALSE()</f>
        <v>0</v>
      </c>
      <c r="M437" s="29" t="b">
        <f aca="false">FALSE()</f>
        <v>0</v>
      </c>
      <c r="N437" s="36"/>
      <c r="O437" s="36" t="s">
        <v>8367</v>
      </c>
      <c r="P437" s="31" t="n">
        <v>8952269653</v>
      </c>
      <c r="Q437" s="32"/>
      <c r="R437" s="32"/>
      <c r="S437" s="32"/>
      <c r="T437" s="36" t="n">
        <v>512800878</v>
      </c>
      <c r="U437" s="36"/>
      <c r="V437" s="36" t="s">
        <v>8368</v>
      </c>
      <c r="W437" s="36"/>
      <c r="X437" s="30" t="s">
        <v>10823</v>
      </c>
      <c r="Y437" s="36" t="s">
        <v>12093</v>
      </c>
      <c r="Z437" s="36"/>
      <c r="AA437" s="30" t="s">
        <v>10826</v>
      </c>
      <c r="AB437" s="36" t="s">
        <v>10793</v>
      </c>
      <c r="AC437" s="30"/>
      <c r="AD437" s="36"/>
      <c r="AE437" s="36"/>
      <c r="AF437" s="30" t="s">
        <v>10794</v>
      </c>
      <c r="AG437" s="36"/>
      <c r="AH437" s="30" t="s">
        <v>10796</v>
      </c>
      <c r="AI437" s="55" t="s">
        <v>10836</v>
      </c>
      <c r="AJ437" s="52" t="s">
        <v>10798</v>
      </c>
      <c r="AK437" s="34" t="s">
        <v>10830</v>
      </c>
      <c r="AL437" s="30" t="s">
        <v>10800</v>
      </c>
      <c r="AM437" s="35"/>
      <c r="AN437" s="36"/>
      <c r="AO437" s="52" t="s">
        <v>10823</v>
      </c>
      <c r="AP437" s="36" t="s">
        <v>11585</v>
      </c>
      <c r="AQ437" s="30" t="s">
        <v>10812</v>
      </c>
      <c r="AR437" s="37" t="s">
        <v>10830</v>
      </c>
      <c r="AS437" s="36" t="s">
        <v>11585</v>
      </c>
    </row>
    <row r="438" customFormat="false" ht="13.8" hidden="false" customHeight="false" outlineLevel="0" collapsed="false">
      <c r="A438" s="50" t="s">
        <v>12550</v>
      </c>
      <c r="B438" s="36" t="s">
        <v>11257</v>
      </c>
      <c r="C438" s="51" t="n">
        <v>45748</v>
      </c>
      <c r="D438" s="155" t="n">
        <v>45761</v>
      </c>
      <c r="E438" s="29" t="b">
        <f aca="false">TRUE()</f>
        <v>1</v>
      </c>
      <c r="F438" s="29" t="b">
        <f aca="false">FALSE()</f>
        <v>0</v>
      </c>
      <c r="G438" s="29" t="b">
        <f aca="false">FALSE()</f>
        <v>0</v>
      </c>
      <c r="H438" s="29" t="b">
        <f aca="false">FALSE()</f>
        <v>0</v>
      </c>
      <c r="I438" s="29" t="b">
        <f aca="false">FALSE()</f>
        <v>0</v>
      </c>
      <c r="J438" s="29" t="b">
        <f aca="false">FALSE()</f>
        <v>0</v>
      </c>
      <c r="K438" s="29" t="b">
        <f aca="false">FALSE()</f>
        <v>0</v>
      </c>
      <c r="L438" s="29" t="b">
        <f aca="false">FALSE()</f>
        <v>0</v>
      </c>
      <c r="M438" s="29" t="b">
        <f aca="false">FALSE()</f>
        <v>0</v>
      </c>
      <c r="N438" s="36"/>
      <c r="O438" s="36" t="s">
        <v>7341</v>
      </c>
      <c r="P438" s="31" t="n">
        <v>5423261087</v>
      </c>
      <c r="Q438" s="32"/>
      <c r="R438" s="32"/>
      <c r="S438" s="32"/>
      <c r="T438" s="36" t="n">
        <v>48578625520</v>
      </c>
      <c r="U438" s="36" t="s">
        <v>13173</v>
      </c>
      <c r="V438" s="36" t="s">
        <v>7343</v>
      </c>
      <c r="W438" s="53" t="s">
        <v>13174</v>
      </c>
      <c r="X438" s="30" t="s">
        <v>10823</v>
      </c>
      <c r="Y438" s="36" t="s">
        <v>12093</v>
      </c>
      <c r="Z438" s="36"/>
      <c r="AA438" s="30" t="s">
        <v>10826</v>
      </c>
      <c r="AB438" s="36" t="s">
        <v>10793</v>
      </c>
      <c r="AC438" s="30"/>
      <c r="AD438" s="36"/>
      <c r="AE438" s="36"/>
      <c r="AF438" s="30"/>
      <c r="AG438" s="36"/>
      <c r="AH438" s="30" t="s">
        <v>10796</v>
      </c>
      <c r="AI438" s="55" t="s">
        <v>10836</v>
      </c>
      <c r="AJ438" s="52" t="s">
        <v>10798</v>
      </c>
      <c r="AK438" s="34" t="s">
        <v>10830</v>
      </c>
      <c r="AL438" s="30" t="s">
        <v>10800</v>
      </c>
      <c r="AM438" s="35"/>
      <c r="AN438" s="36"/>
      <c r="AO438" s="52" t="s">
        <v>10823</v>
      </c>
      <c r="AP438" s="36" t="s">
        <v>11585</v>
      </c>
      <c r="AQ438" s="30" t="s">
        <v>10812</v>
      </c>
      <c r="AR438" s="37" t="s">
        <v>11345</v>
      </c>
      <c r="AS438" s="36" t="s">
        <v>13136</v>
      </c>
    </row>
    <row r="439" customFormat="false" ht="13.8" hidden="false" customHeight="false" outlineLevel="0" collapsed="false">
      <c r="A439" s="50" t="s">
        <v>12550</v>
      </c>
      <c r="B439" s="36" t="s">
        <v>11257</v>
      </c>
      <c r="C439" s="51" t="n">
        <v>45748</v>
      </c>
      <c r="D439" s="155" t="n">
        <v>45761</v>
      </c>
      <c r="E439" s="29" t="b">
        <f aca="false">TRUE()</f>
        <v>1</v>
      </c>
      <c r="F439" s="29" t="b">
        <f aca="false">FALSE()</f>
        <v>0</v>
      </c>
      <c r="G439" s="29" t="b">
        <f aca="false">FALSE()</f>
        <v>0</v>
      </c>
      <c r="H439" s="29" t="b">
        <f aca="false">FALSE()</f>
        <v>0</v>
      </c>
      <c r="I439" s="29" t="b">
        <f aca="false">FALSE()</f>
        <v>0</v>
      </c>
      <c r="J439" s="29" t="b">
        <f aca="false">FALSE()</f>
        <v>0</v>
      </c>
      <c r="K439" s="29" t="b">
        <f aca="false">FALSE()</f>
        <v>0</v>
      </c>
      <c r="L439" s="29" t="b">
        <f aca="false">FALSE()</f>
        <v>0</v>
      </c>
      <c r="M439" s="29" t="b">
        <f aca="false">FALSE()</f>
        <v>0</v>
      </c>
      <c r="N439" s="36"/>
      <c r="O439" s="36" t="s">
        <v>7585</v>
      </c>
      <c r="P439" s="31" t="n">
        <v>7343589527</v>
      </c>
      <c r="Q439" s="32"/>
      <c r="R439" s="32"/>
      <c r="S439" s="32"/>
      <c r="T439" s="36" t="n">
        <v>48503869057</v>
      </c>
      <c r="U439" s="36" t="s">
        <v>13175</v>
      </c>
      <c r="V439" s="36" t="s">
        <v>13176</v>
      </c>
      <c r="W439" s="53" t="s">
        <v>13177</v>
      </c>
      <c r="X439" s="30" t="s">
        <v>10823</v>
      </c>
      <c r="Y439" s="36" t="s">
        <v>12093</v>
      </c>
      <c r="Z439" s="36"/>
      <c r="AA439" s="30" t="s">
        <v>10826</v>
      </c>
      <c r="AB439" s="36" t="s">
        <v>10793</v>
      </c>
      <c r="AC439" s="30"/>
      <c r="AD439" s="36"/>
      <c r="AE439" s="36"/>
      <c r="AF439" s="30"/>
      <c r="AG439" s="36"/>
      <c r="AH439" s="30" t="s">
        <v>10796</v>
      </c>
      <c r="AI439" s="55" t="s">
        <v>10836</v>
      </c>
      <c r="AJ439" s="52" t="s">
        <v>10798</v>
      </c>
      <c r="AK439" s="34" t="s">
        <v>10830</v>
      </c>
      <c r="AL439" s="30" t="s">
        <v>10800</v>
      </c>
      <c r="AM439" s="35"/>
      <c r="AN439" s="36"/>
      <c r="AO439" s="52" t="s">
        <v>10823</v>
      </c>
      <c r="AP439" s="36" t="s">
        <v>11585</v>
      </c>
      <c r="AQ439" s="30" t="s">
        <v>10812</v>
      </c>
      <c r="AR439" s="37" t="s">
        <v>10830</v>
      </c>
      <c r="AS439" s="36" t="s">
        <v>11585</v>
      </c>
    </row>
    <row r="440" customFormat="false" ht="13.8" hidden="false" customHeight="false" outlineLevel="0" collapsed="false">
      <c r="A440" s="50" t="s">
        <v>12550</v>
      </c>
      <c r="B440" s="36" t="s">
        <v>11857</v>
      </c>
      <c r="C440" s="51" t="n">
        <v>45748</v>
      </c>
      <c r="D440" s="155" t="n">
        <v>45755</v>
      </c>
      <c r="E440" s="29" t="b">
        <f aca="false">TRUE()</f>
        <v>1</v>
      </c>
      <c r="F440" s="29" t="b">
        <f aca="false">FALSE()</f>
        <v>0</v>
      </c>
      <c r="G440" s="29" t="b">
        <f aca="false">FALSE()</f>
        <v>0</v>
      </c>
      <c r="H440" s="29" t="b">
        <f aca="false">FALSE()</f>
        <v>0</v>
      </c>
      <c r="I440" s="29" t="b">
        <f aca="false">FALSE()</f>
        <v>0</v>
      </c>
      <c r="J440" s="29" t="b">
        <f aca="false">FALSE()</f>
        <v>0</v>
      </c>
      <c r="K440" s="29" t="b">
        <f aca="false">FALSE()</f>
        <v>0</v>
      </c>
      <c r="L440" s="29" t="b">
        <f aca="false">FALSE()</f>
        <v>0</v>
      </c>
      <c r="M440" s="29" t="b">
        <f aca="false">TRUE()</f>
        <v>1</v>
      </c>
      <c r="N440" s="36"/>
      <c r="O440" s="36" t="s">
        <v>13178</v>
      </c>
      <c r="P440" s="31" t="n">
        <v>5732907713</v>
      </c>
      <c r="Q440" s="32"/>
      <c r="R440" s="32"/>
      <c r="S440" s="32"/>
      <c r="T440" s="36"/>
      <c r="V440" s="36" t="s">
        <v>8098</v>
      </c>
      <c r="W440" s="36"/>
      <c r="X440" s="30" t="s">
        <v>10823</v>
      </c>
      <c r="Y440" s="36" t="s">
        <v>12093</v>
      </c>
      <c r="Z440" s="36"/>
      <c r="AA440" s="30" t="s">
        <v>10826</v>
      </c>
      <c r="AB440" s="36" t="s">
        <v>10793</v>
      </c>
      <c r="AC440" s="30"/>
      <c r="AD440" s="36"/>
      <c r="AE440" s="36"/>
      <c r="AF440" s="30" t="s">
        <v>10794</v>
      </c>
      <c r="AG440" s="36"/>
      <c r="AH440" s="30" t="s">
        <v>10828</v>
      </c>
      <c r="AI440" s="55" t="s">
        <v>13179</v>
      </c>
      <c r="AJ440" s="52" t="s">
        <v>10798</v>
      </c>
      <c r="AK440" s="34" t="s">
        <v>10830</v>
      </c>
      <c r="AL440" s="30" t="s">
        <v>10800</v>
      </c>
      <c r="AM440" s="35" t="s">
        <v>12259</v>
      </c>
      <c r="AN440" s="36"/>
      <c r="AO440" s="52" t="s">
        <v>10823</v>
      </c>
      <c r="AP440" s="36" t="s">
        <v>11585</v>
      </c>
      <c r="AQ440" s="30" t="s">
        <v>10812</v>
      </c>
      <c r="AR440" s="37" t="s">
        <v>11345</v>
      </c>
      <c r="AS440" s="36" t="s">
        <v>13136</v>
      </c>
    </row>
    <row r="441" customFormat="false" ht="13.8" hidden="false" customHeight="false" outlineLevel="0" collapsed="false">
      <c r="A441" s="50" t="s">
        <v>12550</v>
      </c>
      <c r="B441" s="36" t="s">
        <v>11576</v>
      </c>
      <c r="C441" s="51" t="n">
        <v>45748</v>
      </c>
      <c r="D441" s="155" t="n">
        <v>45762</v>
      </c>
      <c r="E441" s="29" t="b">
        <f aca="false">TRUE()</f>
        <v>1</v>
      </c>
      <c r="F441" s="29" t="b">
        <f aca="false">FALSE()</f>
        <v>0</v>
      </c>
      <c r="G441" s="29" t="b">
        <f aca="false">FALSE()</f>
        <v>0</v>
      </c>
      <c r="H441" s="29" t="b">
        <f aca="false">FALSE()</f>
        <v>0</v>
      </c>
      <c r="I441" s="29" t="b">
        <f aca="false">FALSE()</f>
        <v>0</v>
      </c>
      <c r="J441" s="29" t="b">
        <f aca="false">FALSE()</f>
        <v>0</v>
      </c>
      <c r="K441" s="29" t="b">
        <f aca="false">FALSE()</f>
        <v>0</v>
      </c>
      <c r="L441" s="29" t="b">
        <f aca="false">FALSE()</f>
        <v>0</v>
      </c>
      <c r="M441" s="29" t="b">
        <f aca="false">FALSE()</f>
        <v>0</v>
      </c>
      <c r="N441" s="36"/>
      <c r="O441" s="36" t="s">
        <v>7863</v>
      </c>
      <c r="P441" s="31" t="n">
        <v>6931773262</v>
      </c>
      <c r="Q441" s="32"/>
      <c r="R441" s="32"/>
      <c r="S441" s="32"/>
      <c r="T441" s="36" t="n">
        <v>604574404</v>
      </c>
      <c r="U441" s="36"/>
      <c r="V441" s="36" t="s">
        <v>7865</v>
      </c>
      <c r="W441" s="36"/>
      <c r="X441" s="30" t="s">
        <v>10823</v>
      </c>
      <c r="Y441" s="36" t="s">
        <v>12093</v>
      </c>
      <c r="Z441" s="36"/>
      <c r="AA441" s="30" t="s">
        <v>10826</v>
      </c>
      <c r="AB441" s="36" t="s">
        <v>10793</v>
      </c>
      <c r="AC441" s="30"/>
      <c r="AD441" s="36"/>
      <c r="AE441" s="36"/>
      <c r="AF441" s="30" t="s">
        <v>10794</v>
      </c>
      <c r="AG441" s="36" t="s">
        <v>3831</v>
      </c>
      <c r="AH441" s="30" t="s">
        <v>10796</v>
      </c>
      <c r="AI441" s="55" t="s">
        <v>10836</v>
      </c>
      <c r="AJ441" s="52" t="s">
        <v>10798</v>
      </c>
      <c r="AK441" s="34" t="s">
        <v>10830</v>
      </c>
      <c r="AL441" s="30" t="s">
        <v>10800</v>
      </c>
      <c r="AM441" s="35" t="s">
        <v>13180</v>
      </c>
      <c r="AN441" s="36" t="s">
        <v>13181</v>
      </c>
      <c r="AO441" s="52" t="s">
        <v>10823</v>
      </c>
      <c r="AP441" s="36" t="s">
        <v>11585</v>
      </c>
      <c r="AQ441" s="30" t="s">
        <v>10812</v>
      </c>
      <c r="AR441" s="37" t="s">
        <v>10830</v>
      </c>
      <c r="AS441" s="36" t="s">
        <v>13136</v>
      </c>
    </row>
    <row r="442" customFormat="false" ht="13.8" hidden="false" customHeight="false" outlineLevel="0" collapsed="false">
      <c r="A442" s="50" t="s">
        <v>12550</v>
      </c>
      <c r="B442" s="36" t="s">
        <v>11576</v>
      </c>
      <c r="C442" s="51" t="n">
        <v>45748</v>
      </c>
      <c r="D442" s="155" t="n">
        <v>45762</v>
      </c>
      <c r="E442" s="29" t="b">
        <f aca="false">TRUE()</f>
        <v>1</v>
      </c>
      <c r="F442" s="29" t="b">
        <f aca="false">FALSE()</f>
        <v>0</v>
      </c>
      <c r="G442" s="29" t="b">
        <f aca="false">FALSE()</f>
        <v>0</v>
      </c>
      <c r="H442" s="29" t="b">
        <f aca="false">FALSE()</f>
        <v>0</v>
      </c>
      <c r="I442" s="29" t="b">
        <f aca="false">FALSE()</f>
        <v>0</v>
      </c>
      <c r="J442" s="29" t="b">
        <f aca="false">FALSE()</f>
        <v>0</v>
      </c>
      <c r="K442" s="29" t="b">
        <f aca="false">FALSE()</f>
        <v>0</v>
      </c>
      <c r="L442" s="29" t="b">
        <f aca="false">FALSE()</f>
        <v>0</v>
      </c>
      <c r="M442" s="29" t="b">
        <f aca="false">TRUE()</f>
        <v>1</v>
      </c>
      <c r="N442" s="36"/>
      <c r="O442" s="36" t="s">
        <v>7990</v>
      </c>
      <c r="P442" s="31" t="n">
        <v>5472152808</v>
      </c>
      <c r="Q442" s="32"/>
      <c r="R442" s="32"/>
      <c r="S442" s="32"/>
      <c r="T442" s="36" t="s">
        <v>13182</v>
      </c>
      <c r="U442" s="36"/>
      <c r="V442" s="36" t="s">
        <v>7992</v>
      </c>
      <c r="W442" s="36"/>
      <c r="X442" s="30" t="s">
        <v>10823</v>
      </c>
      <c r="Y442" s="36" t="s">
        <v>12093</v>
      </c>
      <c r="Z442" s="36"/>
      <c r="AA442" s="30" t="s">
        <v>10826</v>
      </c>
      <c r="AB442" s="36" t="s">
        <v>10793</v>
      </c>
      <c r="AC442" s="30" t="s">
        <v>10812</v>
      </c>
      <c r="AD442" s="36"/>
      <c r="AE442" s="36"/>
      <c r="AF442" s="30" t="s">
        <v>10794</v>
      </c>
      <c r="AG442" s="36"/>
      <c r="AH442" s="30" t="s">
        <v>10796</v>
      </c>
      <c r="AI442" s="55" t="s">
        <v>10836</v>
      </c>
      <c r="AJ442" s="52" t="s">
        <v>10798</v>
      </c>
      <c r="AK442" s="34" t="s">
        <v>10830</v>
      </c>
      <c r="AL442" s="30" t="s">
        <v>10800</v>
      </c>
      <c r="AM442" s="35" t="s">
        <v>13183</v>
      </c>
      <c r="AN442" s="36" t="s">
        <v>13184</v>
      </c>
      <c r="AO442" s="52" t="s">
        <v>10823</v>
      </c>
      <c r="AP442" s="36" t="s">
        <v>11585</v>
      </c>
      <c r="AQ442" s="30" t="s">
        <v>10812</v>
      </c>
      <c r="AR442" s="37" t="s">
        <v>10830</v>
      </c>
      <c r="AS442" s="36" t="s">
        <v>13136</v>
      </c>
    </row>
    <row r="443" customFormat="false" ht="13.8" hidden="false" customHeight="false" outlineLevel="0" collapsed="false">
      <c r="A443" s="50" t="s">
        <v>12550</v>
      </c>
      <c r="B443" s="36" t="s">
        <v>11576</v>
      </c>
      <c r="C443" s="51" t="n">
        <v>45748</v>
      </c>
      <c r="D443" s="155" t="n">
        <v>45768</v>
      </c>
      <c r="E443" s="29" t="b">
        <f aca="false">TRUE()</f>
        <v>1</v>
      </c>
      <c r="F443" s="29" t="b">
        <f aca="false">FALSE()</f>
        <v>0</v>
      </c>
      <c r="G443" s="29" t="b">
        <f aca="false">FALSE()</f>
        <v>0</v>
      </c>
      <c r="H443" s="29" t="b">
        <f aca="false">FALSE()</f>
        <v>0</v>
      </c>
      <c r="I443" s="29" t="b">
        <f aca="false">FALSE()</f>
        <v>0</v>
      </c>
      <c r="J443" s="29" t="b">
        <f aca="false">FALSE()</f>
        <v>0</v>
      </c>
      <c r="K443" s="29" t="b">
        <f aca="false">FALSE()</f>
        <v>0</v>
      </c>
      <c r="L443" s="29" t="b">
        <f aca="false">FALSE()</f>
        <v>0</v>
      </c>
      <c r="M443" s="29" t="b">
        <f aca="false">TRUE()</f>
        <v>1</v>
      </c>
      <c r="N443" s="36"/>
      <c r="O443" s="36" t="s">
        <v>7526</v>
      </c>
      <c r="P443" s="31" t="n">
        <v>6222220053</v>
      </c>
      <c r="Q443" s="32"/>
      <c r="R443" s="32"/>
      <c r="S443" s="32"/>
      <c r="T443" s="36" t="n">
        <v>508554817</v>
      </c>
      <c r="U443" s="36"/>
      <c r="V443" s="36" t="s">
        <v>7528</v>
      </c>
      <c r="W443" s="36"/>
      <c r="X443" s="30" t="s">
        <v>10823</v>
      </c>
      <c r="Y443" s="36" t="s">
        <v>12093</v>
      </c>
      <c r="Z443" s="36"/>
      <c r="AA443" s="30" t="s">
        <v>10826</v>
      </c>
      <c r="AB443" s="36" t="s">
        <v>10793</v>
      </c>
      <c r="AC443" s="30"/>
      <c r="AD443" s="36"/>
      <c r="AE443" s="36"/>
      <c r="AF443" s="30" t="s">
        <v>10794</v>
      </c>
      <c r="AG443" s="36" t="s">
        <v>3831</v>
      </c>
      <c r="AH443" s="30" t="s">
        <v>10796</v>
      </c>
      <c r="AI443" s="55" t="s">
        <v>10836</v>
      </c>
      <c r="AJ443" s="52" t="s">
        <v>10798</v>
      </c>
      <c r="AK443" s="34" t="s">
        <v>10830</v>
      </c>
      <c r="AL443" s="30" t="s">
        <v>10800</v>
      </c>
      <c r="AM443" s="35" t="s">
        <v>13185</v>
      </c>
      <c r="AN443" s="36" t="s">
        <v>13186</v>
      </c>
      <c r="AO443" s="52" t="s">
        <v>10823</v>
      </c>
      <c r="AP443" s="36" t="s">
        <v>11585</v>
      </c>
      <c r="AQ443" s="30" t="s">
        <v>10812</v>
      </c>
      <c r="AR443" s="37" t="s">
        <v>10830</v>
      </c>
      <c r="AS443" s="36" t="s">
        <v>13136</v>
      </c>
    </row>
    <row r="444" customFormat="false" ht="99.65" hidden="false" customHeight="false" outlineLevel="0" collapsed="false">
      <c r="A444" s="156" t="s">
        <v>12550</v>
      </c>
      <c r="B444" s="58" t="s">
        <v>11881</v>
      </c>
      <c r="C444" s="157" t="n">
        <v>45748</v>
      </c>
      <c r="D444" s="158" t="n">
        <v>45762</v>
      </c>
      <c r="E444" s="29" t="b">
        <f aca="false">TRUE()</f>
        <v>1</v>
      </c>
      <c r="F444" s="29" t="b">
        <f aca="false">FALSE()</f>
        <v>0</v>
      </c>
      <c r="G444" s="29" t="b">
        <f aca="false">FALSE()</f>
        <v>0</v>
      </c>
      <c r="H444" s="29" t="b">
        <f aca="false">FALSE()</f>
        <v>0</v>
      </c>
      <c r="I444" s="29" t="b">
        <f aca="false">FALSE()</f>
        <v>0</v>
      </c>
      <c r="J444" s="29" t="b">
        <f aca="false">FALSE()</f>
        <v>0</v>
      </c>
      <c r="K444" s="29" t="b">
        <f aca="false">FALSE()</f>
        <v>0</v>
      </c>
      <c r="L444" s="29" t="b">
        <f aca="false">FALSE()</f>
        <v>0</v>
      </c>
      <c r="M444" s="29" t="b">
        <f aca="false">TRUE()</f>
        <v>1</v>
      </c>
      <c r="N444" s="36"/>
      <c r="O444" s="58" t="s">
        <v>7917</v>
      </c>
      <c r="P444" s="159" t="n">
        <v>7352869261</v>
      </c>
      <c r="Q444" s="160"/>
      <c r="R444" s="160"/>
      <c r="S444" s="160"/>
      <c r="T444" s="58" t="s">
        <v>13187</v>
      </c>
      <c r="U444" s="58" t="s">
        <v>13188</v>
      </c>
      <c r="V444" s="58" t="s">
        <v>7919</v>
      </c>
      <c r="W444" s="161" t="s">
        <v>7922</v>
      </c>
      <c r="X444" s="77" t="s">
        <v>10823</v>
      </c>
      <c r="Y444" s="58" t="s">
        <v>12093</v>
      </c>
      <c r="Z444" s="58"/>
      <c r="AA444" s="77" t="s">
        <v>10826</v>
      </c>
      <c r="AB444" s="58" t="s">
        <v>10793</v>
      </c>
      <c r="AC444" s="77"/>
      <c r="AD444" s="58"/>
      <c r="AE444" s="58"/>
      <c r="AF444" s="77"/>
      <c r="AG444" s="58"/>
      <c r="AH444" s="77" t="s">
        <v>10796</v>
      </c>
      <c r="AI444" s="162" t="s">
        <v>10836</v>
      </c>
      <c r="AJ444" s="88" t="s">
        <v>10798</v>
      </c>
      <c r="AK444" s="163" t="s">
        <v>10830</v>
      </c>
      <c r="AL444" s="77" t="s">
        <v>10800</v>
      </c>
      <c r="AM444" s="164" t="s">
        <v>11583</v>
      </c>
      <c r="AN444" s="58" t="s">
        <v>13189</v>
      </c>
      <c r="AO444" s="88" t="s">
        <v>10823</v>
      </c>
      <c r="AP444" s="58" t="s">
        <v>11585</v>
      </c>
      <c r="AQ444" s="77" t="s">
        <v>10812</v>
      </c>
      <c r="AR444" s="167" t="s">
        <v>10830</v>
      </c>
      <c r="AS444" s="58" t="s">
        <v>13136</v>
      </c>
    </row>
    <row r="445" customFormat="false" ht="13.8" hidden="false" customHeight="false" outlineLevel="0" collapsed="false">
      <c r="A445" s="50" t="s">
        <v>12550</v>
      </c>
      <c r="B445" s="36" t="s">
        <v>11257</v>
      </c>
      <c r="C445" s="51" t="n">
        <v>45748</v>
      </c>
      <c r="D445" s="155" t="n">
        <v>45762</v>
      </c>
      <c r="E445" s="29" t="b">
        <f aca="false">TRUE()</f>
        <v>1</v>
      </c>
      <c r="F445" s="29" t="b">
        <f aca="false">FALSE()</f>
        <v>0</v>
      </c>
      <c r="G445" s="29" t="b">
        <f aca="false">FALSE()</f>
        <v>0</v>
      </c>
      <c r="H445" s="29" t="b">
        <f aca="false">FALSE()</f>
        <v>0</v>
      </c>
      <c r="I445" s="29" t="b">
        <f aca="false">FALSE()</f>
        <v>0</v>
      </c>
      <c r="J445" s="29" t="b">
        <f aca="false">FALSE()</f>
        <v>0</v>
      </c>
      <c r="K445" s="29" t="b">
        <f aca="false">FALSE()</f>
        <v>0</v>
      </c>
      <c r="L445" s="29" t="b">
        <f aca="false">FALSE()</f>
        <v>0</v>
      </c>
      <c r="M445" s="29" t="b">
        <f aca="false">FALSE()</f>
        <v>0</v>
      </c>
      <c r="N445" s="36"/>
      <c r="O445" s="36" t="s">
        <v>7810</v>
      </c>
      <c r="P445" s="31" t="n">
        <v>9820253880</v>
      </c>
      <c r="Q445" s="32"/>
      <c r="R445" s="32"/>
      <c r="S445" s="32"/>
      <c r="T445" s="36" t="n">
        <v>48794051168</v>
      </c>
      <c r="U445" s="36" t="s">
        <v>13190</v>
      </c>
      <c r="V445" s="36" t="s">
        <v>7812</v>
      </c>
      <c r="W445" s="53" t="s">
        <v>13191</v>
      </c>
      <c r="X445" s="30" t="s">
        <v>10823</v>
      </c>
      <c r="Y445" s="36" t="s">
        <v>12093</v>
      </c>
      <c r="Z445" s="36"/>
      <c r="AA445" s="30" t="s">
        <v>10826</v>
      </c>
      <c r="AB445" s="36" t="s">
        <v>10793</v>
      </c>
      <c r="AC445" s="30"/>
      <c r="AD445" s="36"/>
      <c r="AE445" s="36"/>
      <c r="AF445" s="30"/>
      <c r="AG445" s="36"/>
      <c r="AH445" s="30" t="s">
        <v>10796</v>
      </c>
      <c r="AI445" s="55" t="s">
        <v>10836</v>
      </c>
      <c r="AJ445" s="52" t="s">
        <v>10798</v>
      </c>
      <c r="AK445" s="34" t="s">
        <v>10830</v>
      </c>
      <c r="AL445" s="30" t="s">
        <v>10800</v>
      </c>
      <c r="AM445" s="137" t="s">
        <v>12259</v>
      </c>
      <c r="AN445" s="36"/>
      <c r="AO445" s="52" t="s">
        <v>10823</v>
      </c>
      <c r="AP445" s="36" t="s">
        <v>11585</v>
      </c>
      <c r="AQ445" s="30" t="s">
        <v>10812</v>
      </c>
      <c r="AR445" s="37" t="s">
        <v>10830</v>
      </c>
      <c r="AS445" s="36" t="s">
        <v>13136</v>
      </c>
    </row>
    <row r="446" customFormat="false" ht="13.8" hidden="false" customHeight="false" outlineLevel="0" collapsed="false">
      <c r="A446" s="50" t="s">
        <v>12550</v>
      </c>
      <c r="B446" s="36" t="s">
        <v>11257</v>
      </c>
      <c r="C446" s="51" t="n">
        <v>45748</v>
      </c>
      <c r="D446" s="155" t="n">
        <v>45762</v>
      </c>
      <c r="E446" s="29" t="b">
        <f aca="false">TRUE()</f>
        <v>1</v>
      </c>
      <c r="F446" s="29" t="b">
        <f aca="false">FALSE()</f>
        <v>0</v>
      </c>
      <c r="G446" s="29" t="b">
        <f aca="false">FALSE()</f>
        <v>0</v>
      </c>
      <c r="H446" s="29" t="b">
        <f aca="false">FALSE()</f>
        <v>0</v>
      </c>
      <c r="I446" s="29" t="b">
        <f aca="false">FALSE()</f>
        <v>0</v>
      </c>
      <c r="J446" s="29" t="b">
        <f aca="false">FALSE()</f>
        <v>0</v>
      </c>
      <c r="K446" s="29" t="b">
        <f aca="false">FALSE()</f>
        <v>0</v>
      </c>
      <c r="L446" s="29" t="b">
        <f aca="false">FALSE()</f>
        <v>0</v>
      </c>
      <c r="M446" s="29" t="b">
        <f aca="false">FALSE()</f>
        <v>0</v>
      </c>
      <c r="N446" s="36"/>
      <c r="O446" s="36" t="s">
        <v>7776</v>
      </c>
      <c r="P446" s="31" t="n">
        <v>9680879236</v>
      </c>
      <c r="Q446" s="32"/>
      <c r="R446" s="32"/>
      <c r="S446" s="32"/>
      <c r="T446" s="36" t="n">
        <v>48796257218</v>
      </c>
      <c r="U446" s="36" t="s">
        <v>13192</v>
      </c>
      <c r="V446" s="36" t="s">
        <v>7778</v>
      </c>
      <c r="W446" s="151" t="s">
        <v>13193</v>
      </c>
      <c r="X446" s="30" t="s">
        <v>10823</v>
      </c>
      <c r="Y446" s="36" t="s">
        <v>12093</v>
      </c>
      <c r="Z446" s="36"/>
      <c r="AA446" s="30" t="s">
        <v>10826</v>
      </c>
      <c r="AB446" s="36" t="s">
        <v>10793</v>
      </c>
      <c r="AC446" s="30"/>
      <c r="AD446" s="36"/>
      <c r="AE446" s="36"/>
      <c r="AF446" s="30"/>
      <c r="AG446" s="36"/>
      <c r="AH446" s="30" t="s">
        <v>10796</v>
      </c>
      <c r="AI446" s="55" t="s">
        <v>10836</v>
      </c>
      <c r="AJ446" s="52" t="s">
        <v>10798</v>
      </c>
      <c r="AK446" s="34" t="s">
        <v>10830</v>
      </c>
      <c r="AL446" s="30" t="s">
        <v>10800</v>
      </c>
      <c r="AM446" s="35"/>
      <c r="AN446" s="36"/>
      <c r="AO446" s="52" t="s">
        <v>10823</v>
      </c>
      <c r="AP446" s="36" t="s">
        <v>11585</v>
      </c>
      <c r="AQ446" s="30" t="s">
        <v>10812</v>
      </c>
      <c r="AR446" s="37" t="s">
        <v>10830</v>
      </c>
      <c r="AS446" s="36" t="s">
        <v>13136</v>
      </c>
    </row>
    <row r="447" customFormat="false" ht="13.8" hidden="false" customHeight="false" outlineLevel="0" collapsed="false">
      <c r="A447" s="50" t="s">
        <v>12550</v>
      </c>
      <c r="B447" s="36" t="s">
        <v>11257</v>
      </c>
      <c r="C447" s="51" t="n">
        <v>45748</v>
      </c>
      <c r="D447" s="155" t="n">
        <v>45762</v>
      </c>
      <c r="E447" s="29" t="b">
        <f aca="false">TRUE()</f>
        <v>1</v>
      </c>
      <c r="F447" s="29" t="b">
        <f aca="false">FALSE()</f>
        <v>0</v>
      </c>
      <c r="G447" s="29" t="b">
        <f aca="false">FALSE()</f>
        <v>0</v>
      </c>
      <c r="H447" s="29" t="b">
        <f aca="false">FALSE()</f>
        <v>0</v>
      </c>
      <c r="I447" s="29" t="b">
        <f aca="false">FALSE()</f>
        <v>0</v>
      </c>
      <c r="J447" s="29" t="b">
        <f aca="false">FALSE()</f>
        <v>0</v>
      </c>
      <c r="K447" s="29" t="b">
        <f aca="false">FALSE()</f>
        <v>0</v>
      </c>
      <c r="L447" s="29" t="b">
        <f aca="false">FALSE()</f>
        <v>0</v>
      </c>
      <c r="M447" s="29" t="b">
        <f aca="false">FALSE()</f>
        <v>0</v>
      </c>
      <c r="N447" s="36"/>
      <c r="O447" s="36" t="s">
        <v>7307</v>
      </c>
      <c r="P447" s="31" t="n">
        <v>7631435308</v>
      </c>
      <c r="Q447" s="32"/>
      <c r="R447" s="32"/>
      <c r="S447" s="32"/>
      <c r="T447" s="36" t="n">
        <f aca="false">48501406624</f>
        <v>48501406624</v>
      </c>
      <c r="U447" s="36" t="s">
        <v>13194</v>
      </c>
      <c r="V447" s="36" t="s">
        <v>7309</v>
      </c>
      <c r="W447" s="53" t="s">
        <v>13195</v>
      </c>
      <c r="X447" s="30" t="s">
        <v>10823</v>
      </c>
      <c r="Y447" s="36" t="s">
        <v>12093</v>
      </c>
      <c r="Z447" s="36"/>
      <c r="AA447" s="30" t="s">
        <v>10826</v>
      </c>
      <c r="AB447" s="36" t="s">
        <v>10793</v>
      </c>
      <c r="AC447" s="30"/>
      <c r="AD447" s="36"/>
      <c r="AE447" s="36"/>
      <c r="AF447" s="30"/>
      <c r="AG447" s="36"/>
      <c r="AH447" s="30" t="s">
        <v>10796</v>
      </c>
      <c r="AI447" s="55" t="s">
        <v>10836</v>
      </c>
      <c r="AJ447" s="52" t="s">
        <v>10798</v>
      </c>
      <c r="AK447" s="34" t="s">
        <v>10830</v>
      </c>
      <c r="AL447" s="30" t="s">
        <v>10800</v>
      </c>
      <c r="AM447" s="35"/>
      <c r="AN447" s="36"/>
      <c r="AO447" s="52"/>
      <c r="AP447" s="36"/>
      <c r="AQ447" s="30"/>
      <c r="AR447" s="37"/>
      <c r="AS447" s="36"/>
    </row>
    <row r="448" customFormat="false" ht="13.8" hidden="false" customHeight="false" outlineLevel="0" collapsed="false">
      <c r="A448" s="50" t="s">
        <v>12550</v>
      </c>
      <c r="B448" s="36" t="s">
        <v>11576</v>
      </c>
      <c r="C448" s="51" t="n">
        <v>45748</v>
      </c>
      <c r="D448" s="155" t="n">
        <v>45763</v>
      </c>
      <c r="E448" s="29" t="b">
        <f aca="false">TRUE()</f>
        <v>1</v>
      </c>
      <c r="F448" s="29" t="b">
        <f aca="false">FALSE()</f>
        <v>0</v>
      </c>
      <c r="G448" s="29" t="b">
        <f aca="false">FALSE()</f>
        <v>0</v>
      </c>
      <c r="H448" s="29" t="b">
        <f aca="false">FALSE()</f>
        <v>0</v>
      </c>
      <c r="I448" s="29" t="b">
        <f aca="false">FALSE()</f>
        <v>0</v>
      </c>
      <c r="J448" s="29" t="b">
        <f aca="false">FALSE()</f>
        <v>0</v>
      </c>
      <c r="K448" s="29" t="b">
        <f aca="false">FALSE()</f>
        <v>0</v>
      </c>
      <c r="L448" s="29" t="b">
        <f aca="false">FALSE()</f>
        <v>0</v>
      </c>
      <c r="M448" s="29" t="b">
        <f aca="false">FALSE()</f>
        <v>0</v>
      </c>
      <c r="N448" s="36"/>
      <c r="O448" s="36" t="s">
        <v>7784</v>
      </c>
      <c r="P448" s="31" t="n">
        <v>7822406855</v>
      </c>
      <c r="Q448" s="32"/>
      <c r="R448" s="32"/>
      <c r="S448" s="32"/>
      <c r="T448" s="36" t="n">
        <v>726713313</v>
      </c>
      <c r="U448" s="36" t="s">
        <v>13196</v>
      </c>
      <c r="V448" s="36" t="s">
        <v>13197</v>
      </c>
      <c r="W448" s="53" t="s">
        <v>7790</v>
      </c>
      <c r="X448" s="30" t="s">
        <v>10823</v>
      </c>
      <c r="Y448" s="36" t="s">
        <v>12093</v>
      </c>
      <c r="Z448" s="36"/>
      <c r="AA448" s="30" t="s">
        <v>10826</v>
      </c>
      <c r="AB448" s="36" t="s">
        <v>10793</v>
      </c>
      <c r="AC448" s="30" t="s">
        <v>10812</v>
      </c>
      <c r="AD448" s="36" t="s">
        <v>13198</v>
      </c>
      <c r="AE448" s="36"/>
      <c r="AF448" s="30" t="s">
        <v>10794</v>
      </c>
      <c r="AG448" s="36"/>
      <c r="AH448" s="30" t="s">
        <v>10796</v>
      </c>
      <c r="AI448" s="55" t="s">
        <v>10836</v>
      </c>
      <c r="AJ448" s="52" t="s">
        <v>10798</v>
      </c>
      <c r="AK448" s="34" t="s">
        <v>10830</v>
      </c>
      <c r="AL448" s="30" t="s">
        <v>10800</v>
      </c>
      <c r="AM448" s="35" t="s">
        <v>13199</v>
      </c>
      <c r="AN448" s="36" t="s">
        <v>13200</v>
      </c>
      <c r="AO448" s="52" t="s">
        <v>10823</v>
      </c>
      <c r="AP448" s="36" t="s">
        <v>11585</v>
      </c>
      <c r="AQ448" s="30" t="s">
        <v>10812</v>
      </c>
      <c r="AR448" s="37" t="s">
        <v>10830</v>
      </c>
      <c r="AS448" s="36" t="s">
        <v>11585</v>
      </c>
    </row>
    <row r="449" customFormat="false" ht="13.8" hidden="false" customHeight="false" outlineLevel="0" collapsed="false">
      <c r="A449" s="50" t="s">
        <v>12550</v>
      </c>
      <c r="B449" s="36" t="s">
        <v>11881</v>
      </c>
      <c r="C449" s="51" t="n">
        <v>45748</v>
      </c>
      <c r="D449" s="155" t="n">
        <v>45763</v>
      </c>
      <c r="E449" s="29" t="b">
        <f aca="false">TRUE()</f>
        <v>1</v>
      </c>
      <c r="F449" s="29" t="b">
        <f aca="false">FALSE()</f>
        <v>0</v>
      </c>
      <c r="G449" s="29" t="b">
        <f aca="false">FALSE()</f>
        <v>0</v>
      </c>
      <c r="H449" s="29" t="b">
        <f aca="false">FALSE()</f>
        <v>0</v>
      </c>
      <c r="I449" s="29" t="b">
        <f aca="false">FALSE()</f>
        <v>0</v>
      </c>
      <c r="J449" s="29" t="b">
        <f aca="false">FALSE()</f>
        <v>0</v>
      </c>
      <c r="K449" s="29" t="b">
        <f aca="false">FALSE()</f>
        <v>0</v>
      </c>
      <c r="L449" s="29" t="b">
        <f aca="false">FALSE()</f>
        <v>0</v>
      </c>
      <c r="M449" s="29" t="b">
        <f aca="false">FALSE()</f>
        <v>0</v>
      </c>
      <c r="N449" s="36"/>
      <c r="O449" s="36" t="s">
        <v>7854</v>
      </c>
      <c r="P449" s="31" t="n">
        <v>7831590663</v>
      </c>
      <c r="Q449" s="32"/>
      <c r="R449" s="32"/>
      <c r="S449" s="32"/>
      <c r="T449" s="36"/>
      <c r="U449" s="36"/>
      <c r="V449" s="36" t="s">
        <v>7856</v>
      </c>
      <c r="W449" s="53" t="s">
        <v>7860</v>
      </c>
      <c r="X449" s="30" t="s">
        <v>10823</v>
      </c>
      <c r="Y449" s="36" t="s">
        <v>12093</v>
      </c>
      <c r="Z449" s="36"/>
      <c r="AA449" s="30" t="s">
        <v>10826</v>
      </c>
      <c r="AB449" s="36" t="s">
        <v>10793</v>
      </c>
      <c r="AC449" s="30"/>
      <c r="AD449" s="36"/>
      <c r="AE449" s="36"/>
      <c r="AF449" s="30"/>
      <c r="AG449" s="36"/>
      <c r="AH449" s="30" t="s">
        <v>10796</v>
      </c>
      <c r="AI449" s="55" t="s">
        <v>10836</v>
      </c>
      <c r="AJ449" s="52" t="s">
        <v>10798</v>
      </c>
      <c r="AK449" s="34" t="s">
        <v>10830</v>
      </c>
      <c r="AL449" s="30" t="s">
        <v>10800</v>
      </c>
      <c r="AM449" s="35" t="s">
        <v>13201</v>
      </c>
      <c r="AN449" s="36" t="s">
        <v>13202</v>
      </c>
      <c r="AO449" s="52" t="s">
        <v>10823</v>
      </c>
      <c r="AP449" s="36" t="s">
        <v>11585</v>
      </c>
      <c r="AQ449" s="30" t="s">
        <v>10812</v>
      </c>
      <c r="AR449" s="37" t="s">
        <v>10830</v>
      </c>
      <c r="AS449" s="36" t="s">
        <v>11585</v>
      </c>
    </row>
    <row r="450" customFormat="false" ht="231.1" hidden="false" customHeight="false" outlineLevel="0" collapsed="false">
      <c r="A450" s="50" t="s">
        <v>12550</v>
      </c>
      <c r="B450" s="36" t="s">
        <v>11857</v>
      </c>
      <c r="C450" s="51" t="n">
        <v>45748</v>
      </c>
      <c r="D450" s="155" t="n">
        <v>45757</v>
      </c>
      <c r="E450" s="29" t="b">
        <f aca="false">TRUE()</f>
        <v>1</v>
      </c>
      <c r="F450" s="29" t="b">
        <f aca="false">FALSE()</f>
        <v>0</v>
      </c>
      <c r="G450" s="29" t="b">
        <f aca="false">FALSE()</f>
        <v>0</v>
      </c>
      <c r="H450" s="29" t="b">
        <f aca="false">FALSE()</f>
        <v>0</v>
      </c>
      <c r="I450" s="29" t="b">
        <f aca="false">FALSE()</f>
        <v>0</v>
      </c>
      <c r="J450" s="29" t="b">
        <f aca="false">FALSE()</f>
        <v>0</v>
      </c>
      <c r="K450" s="29" t="b">
        <f aca="false">FALSE()</f>
        <v>0</v>
      </c>
      <c r="L450" s="29" t="b">
        <f aca="false">FALSE()</f>
        <v>0</v>
      </c>
      <c r="M450" s="29" t="b">
        <f aca="false">TRUE()</f>
        <v>1</v>
      </c>
      <c r="N450" s="36"/>
      <c r="O450" s="36" t="s">
        <v>10171</v>
      </c>
      <c r="P450" s="31" t="n">
        <v>1132714760</v>
      </c>
      <c r="Q450" s="32"/>
      <c r="R450" s="32"/>
      <c r="S450" s="32"/>
      <c r="T450" s="36" t="n">
        <v>48662605356</v>
      </c>
      <c r="U450" s="36"/>
      <c r="V450" s="36" t="s">
        <v>13203</v>
      </c>
      <c r="W450" s="36"/>
      <c r="X450" s="30" t="s">
        <v>10823</v>
      </c>
      <c r="Y450" s="36" t="s">
        <v>12093</v>
      </c>
      <c r="Z450" s="36"/>
      <c r="AA450" s="30" t="s">
        <v>10826</v>
      </c>
      <c r="AB450" s="36" t="s">
        <v>10793</v>
      </c>
      <c r="AC450" s="30"/>
      <c r="AD450" s="36"/>
      <c r="AE450" s="36"/>
      <c r="AF450" s="30"/>
      <c r="AG450" s="58" t="s">
        <v>13204</v>
      </c>
      <c r="AH450" s="30" t="s">
        <v>10796</v>
      </c>
      <c r="AI450" s="55" t="s">
        <v>10836</v>
      </c>
      <c r="AJ450" s="52" t="s">
        <v>10798</v>
      </c>
      <c r="AK450" s="34" t="s">
        <v>10830</v>
      </c>
      <c r="AL450" s="30" t="s">
        <v>10800</v>
      </c>
      <c r="AM450" s="35" t="s">
        <v>12901</v>
      </c>
      <c r="AN450" s="36"/>
      <c r="AO450" s="52" t="s">
        <v>10823</v>
      </c>
      <c r="AP450" s="36" t="s">
        <v>11585</v>
      </c>
      <c r="AQ450" s="30" t="s">
        <v>10812</v>
      </c>
      <c r="AR450" s="37" t="s">
        <v>10830</v>
      </c>
      <c r="AS450" s="36" t="s">
        <v>11585</v>
      </c>
    </row>
    <row r="451" customFormat="false" ht="13.8" hidden="false" customHeight="false" outlineLevel="0" collapsed="false">
      <c r="A451" s="50" t="s">
        <v>12550</v>
      </c>
      <c r="B451" s="36" t="s">
        <v>11857</v>
      </c>
      <c r="C451" s="51" t="n">
        <v>45717</v>
      </c>
      <c r="D451" s="155" t="n">
        <v>45747</v>
      </c>
      <c r="E451" s="29" t="b">
        <f aca="false">TRUE()</f>
        <v>1</v>
      </c>
      <c r="F451" s="29" t="b">
        <f aca="false">FALSE()</f>
        <v>0</v>
      </c>
      <c r="G451" s="29" t="b">
        <f aca="false">FALSE()</f>
        <v>0</v>
      </c>
      <c r="H451" s="29" t="b">
        <f aca="false">FALSE()</f>
        <v>0</v>
      </c>
      <c r="I451" s="29" t="b">
        <f aca="false">FALSE()</f>
        <v>0</v>
      </c>
      <c r="J451" s="29" t="b">
        <f aca="false">FALSE()</f>
        <v>0</v>
      </c>
      <c r="K451" s="29" t="b">
        <f aca="false">FALSE()</f>
        <v>0</v>
      </c>
      <c r="L451" s="29" t="b">
        <f aca="false">FALSE()</f>
        <v>0</v>
      </c>
      <c r="M451" s="29" t="b">
        <f aca="false">FALSE()</f>
        <v>0</v>
      </c>
      <c r="N451" s="36"/>
      <c r="O451" s="36" t="s">
        <v>9470</v>
      </c>
      <c r="P451" s="31" t="n">
        <v>6222778571</v>
      </c>
      <c r="Q451" s="32"/>
      <c r="R451" s="32"/>
      <c r="S451" s="32"/>
      <c r="T451" s="36" t="n">
        <v>48726552012</v>
      </c>
      <c r="U451" s="36" t="s">
        <v>13205</v>
      </c>
      <c r="V451" s="36" t="s">
        <v>13206</v>
      </c>
      <c r="W451" s="53" t="s">
        <v>9476</v>
      </c>
      <c r="X451" s="30" t="s">
        <v>10823</v>
      </c>
      <c r="Y451" s="36" t="s">
        <v>12093</v>
      </c>
      <c r="Z451" s="36"/>
      <c r="AA451" s="30" t="s">
        <v>10826</v>
      </c>
      <c r="AB451" s="36" t="s">
        <v>10793</v>
      </c>
      <c r="AC451" s="30"/>
      <c r="AD451" s="36"/>
      <c r="AE451" s="36"/>
      <c r="AF451" s="30"/>
      <c r="AG451" s="36"/>
      <c r="AH451" s="30" t="s">
        <v>10796</v>
      </c>
      <c r="AI451" s="55" t="s">
        <v>10836</v>
      </c>
      <c r="AJ451" s="52" t="s">
        <v>10798</v>
      </c>
      <c r="AK451" s="34" t="s">
        <v>10830</v>
      </c>
      <c r="AL451" s="30" t="s">
        <v>10800</v>
      </c>
      <c r="AM451" s="35"/>
      <c r="AN451" s="36"/>
      <c r="AO451" s="52" t="s">
        <v>10823</v>
      </c>
      <c r="AP451" s="36" t="s">
        <v>11585</v>
      </c>
      <c r="AQ451" s="30" t="s">
        <v>10812</v>
      </c>
      <c r="AR451" s="37" t="s">
        <v>10830</v>
      </c>
      <c r="AS451" s="36" t="s">
        <v>11585</v>
      </c>
    </row>
    <row r="452" customFormat="false" ht="13.8" hidden="false" customHeight="false" outlineLevel="0" collapsed="false">
      <c r="A452" s="50"/>
      <c r="B452" s="36"/>
      <c r="C452" s="36"/>
      <c r="D452" s="32"/>
      <c r="E452" s="29" t="b">
        <f aca="false">FALSE()</f>
        <v>0</v>
      </c>
      <c r="F452" s="29" t="b">
        <f aca="false">FALSE()</f>
        <v>0</v>
      </c>
      <c r="G452" s="29" t="b">
        <f aca="false">FALSE()</f>
        <v>0</v>
      </c>
      <c r="H452" s="29" t="b">
        <f aca="false">FALSE()</f>
        <v>0</v>
      </c>
      <c r="I452" s="29" t="b">
        <f aca="false">FALSE()</f>
        <v>0</v>
      </c>
      <c r="J452" s="29" t="b">
        <f aca="false">FALSE()</f>
        <v>0</v>
      </c>
      <c r="K452" s="29" t="b">
        <f aca="false">FALSE()</f>
        <v>0</v>
      </c>
      <c r="L452" s="29" t="b">
        <f aca="false">FALSE()</f>
        <v>0</v>
      </c>
      <c r="M452" s="29" t="b">
        <f aca="false">FALSE()</f>
        <v>0</v>
      </c>
      <c r="N452" s="36"/>
      <c r="O452" s="36" t="s">
        <v>13207</v>
      </c>
      <c r="P452" s="31"/>
      <c r="Q452" s="32"/>
      <c r="R452" s="32"/>
      <c r="S452" s="32"/>
      <c r="T452" s="36" t="s">
        <v>13208</v>
      </c>
      <c r="U452" s="36" t="s">
        <v>13209</v>
      </c>
      <c r="V452" s="36" t="s">
        <v>7698</v>
      </c>
      <c r="W452" s="53" t="s">
        <v>13210</v>
      </c>
      <c r="X452" s="30" t="s">
        <v>10823</v>
      </c>
      <c r="Y452" s="36" t="s">
        <v>12093</v>
      </c>
      <c r="Z452" s="36"/>
      <c r="AA452" s="30" t="s">
        <v>10826</v>
      </c>
      <c r="AB452" s="36" t="s">
        <v>10793</v>
      </c>
      <c r="AC452" s="30" t="s">
        <v>10812</v>
      </c>
      <c r="AD452" s="36"/>
      <c r="AE452" s="36"/>
      <c r="AF452" s="30"/>
      <c r="AG452" s="36"/>
      <c r="AH452" s="30" t="s">
        <v>10796</v>
      </c>
      <c r="AI452" s="55" t="s">
        <v>10836</v>
      </c>
      <c r="AJ452" s="52" t="s">
        <v>10798</v>
      </c>
      <c r="AK452" s="34" t="s">
        <v>10830</v>
      </c>
      <c r="AL452" s="30" t="s">
        <v>10800</v>
      </c>
      <c r="AM452" s="35" t="s">
        <v>13211</v>
      </c>
      <c r="AN452" s="36" t="s">
        <v>13212</v>
      </c>
      <c r="AO452" s="52" t="s">
        <v>10823</v>
      </c>
      <c r="AP452" s="36"/>
      <c r="AQ452" s="30" t="s">
        <v>10812</v>
      </c>
      <c r="AR452" s="37" t="s">
        <v>10830</v>
      </c>
      <c r="AS452" s="36" t="s">
        <v>11585</v>
      </c>
    </row>
    <row r="453" customFormat="false" ht="13.8" hidden="false" customHeight="false" outlineLevel="0" collapsed="false">
      <c r="A453" s="50" t="s">
        <v>12550</v>
      </c>
      <c r="B453" s="36" t="s">
        <v>11857</v>
      </c>
      <c r="C453" s="51" t="n">
        <v>45717</v>
      </c>
      <c r="D453" s="155" t="n">
        <v>45742</v>
      </c>
      <c r="E453" s="29" t="b">
        <f aca="false">TRUE()</f>
        <v>1</v>
      </c>
      <c r="F453" s="29" t="b">
        <f aca="false">FALSE()</f>
        <v>0</v>
      </c>
      <c r="G453" s="29" t="b">
        <f aca="false">FALSE()</f>
        <v>0</v>
      </c>
      <c r="H453" s="29" t="b">
        <f aca="false">FALSE()</f>
        <v>0</v>
      </c>
      <c r="I453" s="29" t="b">
        <f aca="false">FALSE()</f>
        <v>0</v>
      </c>
      <c r="J453" s="29" t="b">
        <f aca="false">FALSE()</f>
        <v>0</v>
      </c>
      <c r="K453" s="29" t="b">
        <f aca="false">FALSE()</f>
        <v>0</v>
      </c>
      <c r="L453" s="29" t="b">
        <f aca="false">FALSE()</f>
        <v>0</v>
      </c>
      <c r="M453" s="29" t="b">
        <f aca="false">FALSE()</f>
        <v>0</v>
      </c>
      <c r="N453" s="36" t="s">
        <v>13213</v>
      </c>
      <c r="O453" s="36" t="s">
        <v>1673</v>
      </c>
      <c r="P453" s="31" t="n">
        <v>9442261558</v>
      </c>
      <c r="Q453" s="32"/>
      <c r="R453" s="32"/>
      <c r="S453" s="32"/>
      <c r="T453" s="36" t="n">
        <v>48665292440</v>
      </c>
      <c r="U453" s="36"/>
      <c r="V453" s="36" t="s">
        <v>13214</v>
      </c>
      <c r="W453" s="53" t="s">
        <v>13215</v>
      </c>
      <c r="X453" s="30" t="s">
        <v>10823</v>
      </c>
      <c r="Y453" s="36" t="s">
        <v>12093</v>
      </c>
      <c r="Z453" s="36"/>
      <c r="AA453" s="30" t="s">
        <v>10826</v>
      </c>
      <c r="AB453" s="36" t="s">
        <v>10793</v>
      </c>
      <c r="AC453" s="30"/>
      <c r="AD453" s="36"/>
      <c r="AE453" s="36"/>
      <c r="AF453" s="30"/>
      <c r="AG453" s="36"/>
      <c r="AH453" s="30" t="s">
        <v>10796</v>
      </c>
      <c r="AI453" s="55" t="s">
        <v>10836</v>
      </c>
      <c r="AJ453" s="52" t="s">
        <v>10798</v>
      </c>
      <c r="AK453" s="34" t="s">
        <v>10830</v>
      </c>
      <c r="AL453" s="30" t="s">
        <v>10800</v>
      </c>
      <c r="AM453" s="35"/>
      <c r="AN453" s="36"/>
      <c r="AO453" s="52" t="s">
        <v>10823</v>
      </c>
      <c r="AP453" s="36" t="s">
        <v>11585</v>
      </c>
      <c r="AQ453" s="30" t="s">
        <v>10812</v>
      </c>
      <c r="AR453" s="37" t="s">
        <v>10830</v>
      </c>
      <c r="AS453" s="36" t="s">
        <v>11585</v>
      </c>
    </row>
    <row r="454" customFormat="false" ht="13.8" hidden="false" customHeight="false" outlineLevel="0" collapsed="false">
      <c r="A454" s="50" t="s">
        <v>12550</v>
      </c>
      <c r="B454" s="36" t="s">
        <v>11857</v>
      </c>
      <c r="C454" s="51" t="n">
        <v>45717</v>
      </c>
      <c r="D454" s="155" t="n">
        <v>45741</v>
      </c>
      <c r="E454" s="29" t="b">
        <f aca="false">TRUE()</f>
        <v>1</v>
      </c>
      <c r="F454" s="29" t="b">
        <f aca="false">FALSE()</f>
        <v>0</v>
      </c>
      <c r="G454" s="29" t="b">
        <f aca="false">FALSE()</f>
        <v>0</v>
      </c>
      <c r="H454" s="29" t="b">
        <f aca="false">FALSE()</f>
        <v>0</v>
      </c>
      <c r="I454" s="29" t="b">
        <f aca="false">FALSE()</f>
        <v>0</v>
      </c>
      <c r="J454" s="29" t="b">
        <f aca="false">FALSE()</f>
        <v>0</v>
      </c>
      <c r="K454" s="29" t="b">
        <f aca="false">FALSE()</f>
        <v>0</v>
      </c>
      <c r="L454" s="29" t="b">
        <f aca="false">FALSE()</f>
        <v>0</v>
      </c>
      <c r="M454" s="29" t="b">
        <f aca="false">TRUE()</f>
        <v>1</v>
      </c>
      <c r="N454" s="36"/>
      <c r="O454" s="36" t="s">
        <v>13216</v>
      </c>
      <c r="P454" s="31" t="n">
        <v>7261115013</v>
      </c>
      <c r="Q454" s="32"/>
      <c r="R454" s="32"/>
      <c r="S454" s="32"/>
      <c r="T454" s="36" t="n">
        <v>48690357693</v>
      </c>
      <c r="U454" s="36"/>
      <c r="V454" s="36" t="s">
        <v>8569</v>
      </c>
      <c r="W454" s="53" t="s">
        <v>13217</v>
      </c>
      <c r="X454" s="30" t="s">
        <v>10823</v>
      </c>
      <c r="Y454" s="36" t="s">
        <v>12093</v>
      </c>
      <c r="Z454" s="36"/>
      <c r="AA454" s="30" t="s">
        <v>10826</v>
      </c>
      <c r="AB454" s="36" t="s">
        <v>10793</v>
      </c>
      <c r="AC454" s="30"/>
      <c r="AD454" s="36"/>
      <c r="AE454" s="36"/>
      <c r="AF454" s="30"/>
      <c r="AG454" s="36"/>
      <c r="AH454" s="30" t="s">
        <v>10796</v>
      </c>
      <c r="AI454" s="55" t="s">
        <v>10836</v>
      </c>
      <c r="AJ454" s="52" t="s">
        <v>10798</v>
      </c>
      <c r="AK454" s="34" t="s">
        <v>10830</v>
      </c>
      <c r="AL454" s="30" t="s">
        <v>10800</v>
      </c>
      <c r="AM454" s="35" t="s">
        <v>13037</v>
      </c>
      <c r="AN454" s="36"/>
      <c r="AO454" s="52" t="s">
        <v>10823</v>
      </c>
      <c r="AP454" s="36" t="s">
        <v>11585</v>
      </c>
      <c r="AQ454" s="30" t="s">
        <v>10812</v>
      </c>
      <c r="AR454" s="37" t="s">
        <v>10830</v>
      </c>
      <c r="AS454" s="36" t="s">
        <v>11585</v>
      </c>
    </row>
    <row r="455" customFormat="false" ht="13.8" hidden="false" customHeight="false" outlineLevel="0" collapsed="false">
      <c r="A455" s="50" t="s">
        <v>12550</v>
      </c>
      <c r="B455" s="36" t="s">
        <v>11857</v>
      </c>
      <c r="C455" s="51" t="n">
        <v>45748</v>
      </c>
      <c r="D455" s="155" t="n">
        <v>45762</v>
      </c>
      <c r="E455" s="29" t="b">
        <f aca="false">TRUE()</f>
        <v>1</v>
      </c>
      <c r="F455" s="29" t="b">
        <f aca="false">FALSE()</f>
        <v>0</v>
      </c>
      <c r="G455" s="29" t="b">
        <f aca="false">FALSE()</f>
        <v>0</v>
      </c>
      <c r="H455" s="29" t="b">
        <f aca="false">FALSE()</f>
        <v>0</v>
      </c>
      <c r="I455" s="29" t="b">
        <f aca="false">FALSE()</f>
        <v>0</v>
      </c>
      <c r="J455" s="29" t="b">
        <f aca="false">FALSE()</f>
        <v>0</v>
      </c>
      <c r="K455" s="29" t="b">
        <f aca="false">FALSE()</f>
        <v>0</v>
      </c>
      <c r="L455" s="29" t="b">
        <f aca="false">FALSE()</f>
        <v>0</v>
      </c>
      <c r="M455" s="29" t="b">
        <f aca="false">FALSE()</f>
        <v>0</v>
      </c>
      <c r="N455" s="36"/>
      <c r="O455" s="36" t="s">
        <v>13218</v>
      </c>
      <c r="P455" s="31" t="n">
        <v>7561992592</v>
      </c>
      <c r="Q455" s="32"/>
      <c r="R455" s="32"/>
      <c r="S455" s="32"/>
      <c r="T455" s="36" t="n">
        <v>48505555478</v>
      </c>
      <c r="U455" s="36"/>
      <c r="V455" s="36" t="s">
        <v>13219</v>
      </c>
      <c r="W455" s="53" t="s">
        <v>13220</v>
      </c>
      <c r="X455" s="30" t="s">
        <v>10823</v>
      </c>
      <c r="Y455" s="36" t="s">
        <v>12093</v>
      </c>
      <c r="Z455" s="36"/>
      <c r="AA455" s="30" t="s">
        <v>10826</v>
      </c>
      <c r="AB455" s="36" t="s">
        <v>10793</v>
      </c>
      <c r="AC455" s="30"/>
      <c r="AD455" s="36"/>
      <c r="AE455" s="36"/>
      <c r="AF455" s="30"/>
      <c r="AG455" s="36"/>
      <c r="AH455" s="30" t="s">
        <v>10796</v>
      </c>
      <c r="AI455" s="55" t="s">
        <v>10836</v>
      </c>
      <c r="AJ455" s="52" t="s">
        <v>10798</v>
      </c>
      <c r="AK455" s="34" t="s">
        <v>10830</v>
      </c>
      <c r="AL455" s="30" t="s">
        <v>10800</v>
      </c>
      <c r="AM455" s="35"/>
      <c r="AN455" s="36"/>
      <c r="AO455" s="52" t="s">
        <v>10823</v>
      </c>
      <c r="AP455" s="36" t="s">
        <v>11585</v>
      </c>
      <c r="AQ455" s="30" t="s">
        <v>10812</v>
      </c>
      <c r="AR455" s="37" t="s">
        <v>10830</v>
      </c>
      <c r="AS455" s="36" t="s">
        <v>11585</v>
      </c>
    </row>
    <row r="456" customFormat="false" ht="253" hidden="false" customHeight="false" outlineLevel="0" collapsed="false">
      <c r="A456" s="50" t="s">
        <v>12550</v>
      </c>
      <c r="B456" s="36" t="s">
        <v>11857</v>
      </c>
      <c r="C456" s="51" t="n">
        <v>45748</v>
      </c>
      <c r="D456" s="155" t="n">
        <v>45754</v>
      </c>
      <c r="E456" s="29" t="b">
        <f aca="false">TRUE()</f>
        <v>1</v>
      </c>
      <c r="F456" s="29" t="b">
        <f aca="false">FALSE()</f>
        <v>0</v>
      </c>
      <c r="G456" s="29" t="b">
        <f aca="false">FALSE()</f>
        <v>0</v>
      </c>
      <c r="H456" s="29" t="b">
        <f aca="false">FALSE()</f>
        <v>0</v>
      </c>
      <c r="I456" s="29" t="b">
        <f aca="false">FALSE()</f>
        <v>0</v>
      </c>
      <c r="J456" s="29" t="b">
        <f aca="false">FALSE()</f>
        <v>0</v>
      </c>
      <c r="K456" s="29" t="b">
        <f aca="false">FALSE()</f>
        <v>0</v>
      </c>
      <c r="L456" s="29" t="b">
        <f aca="false">FALSE()</f>
        <v>0</v>
      </c>
      <c r="M456" s="29" t="b">
        <f aca="false">TRUE()</f>
        <v>1</v>
      </c>
      <c r="N456" s="36"/>
      <c r="O456" s="36" t="s">
        <v>13221</v>
      </c>
      <c r="P456" s="31" t="n">
        <v>1231181580</v>
      </c>
      <c r="Q456" s="32"/>
      <c r="R456" s="32"/>
      <c r="S456" s="32"/>
      <c r="T456" s="36" t="s">
        <v>13222</v>
      </c>
      <c r="U456" s="36"/>
      <c r="V456" s="36" t="s">
        <v>8076</v>
      </c>
      <c r="W456" s="53" t="s">
        <v>8080</v>
      </c>
      <c r="X456" s="30" t="s">
        <v>10823</v>
      </c>
      <c r="Y456" s="36" t="s">
        <v>12093</v>
      </c>
      <c r="Z456" s="36"/>
      <c r="AA456" s="30" t="s">
        <v>10826</v>
      </c>
      <c r="AB456" s="36" t="s">
        <v>10793</v>
      </c>
      <c r="AC456" s="30"/>
      <c r="AD456" s="36"/>
      <c r="AE456" s="36"/>
      <c r="AF456" s="30"/>
      <c r="AG456" s="58" t="s">
        <v>13223</v>
      </c>
      <c r="AH456" s="30" t="s">
        <v>10796</v>
      </c>
      <c r="AI456" s="55" t="s">
        <v>10836</v>
      </c>
      <c r="AJ456" s="52" t="s">
        <v>10798</v>
      </c>
      <c r="AK456" s="34" t="s">
        <v>10830</v>
      </c>
      <c r="AL456" s="30" t="s">
        <v>10800</v>
      </c>
      <c r="AM456" s="35" t="s">
        <v>12758</v>
      </c>
      <c r="AN456" s="36" t="s">
        <v>13224</v>
      </c>
      <c r="AO456" s="52" t="s">
        <v>10823</v>
      </c>
      <c r="AP456" s="36" t="s">
        <v>11585</v>
      </c>
      <c r="AQ456" s="30" t="s">
        <v>10812</v>
      </c>
      <c r="AR456" s="37" t="s">
        <v>10830</v>
      </c>
      <c r="AS456" s="36" t="s">
        <v>11585</v>
      </c>
    </row>
    <row r="457" customFormat="false" ht="13.8" hidden="false" customHeight="false" outlineLevel="0" collapsed="false">
      <c r="A457" s="50" t="s">
        <v>12550</v>
      </c>
      <c r="B457" s="36" t="s">
        <v>11857</v>
      </c>
      <c r="C457" s="51" t="n">
        <v>45748</v>
      </c>
      <c r="D457" s="155" t="n">
        <v>45763</v>
      </c>
      <c r="E457" s="29" t="b">
        <f aca="false">TRUE()</f>
        <v>1</v>
      </c>
      <c r="F457" s="29" t="b">
        <f aca="false">FALSE()</f>
        <v>0</v>
      </c>
      <c r="G457" s="29" t="b">
        <f aca="false">FALSE()</f>
        <v>0</v>
      </c>
      <c r="H457" s="29" t="b">
        <f aca="false">FALSE()</f>
        <v>0</v>
      </c>
      <c r="I457" s="29" t="b">
        <f aca="false">FALSE()</f>
        <v>0</v>
      </c>
      <c r="J457" s="29" t="b">
        <f aca="false">FALSE()</f>
        <v>0</v>
      </c>
      <c r="K457" s="29" t="b">
        <f aca="false">FALSE()</f>
        <v>0</v>
      </c>
      <c r="L457" s="29" t="b">
        <f aca="false">FALSE()</f>
        <v>0</v>
      </c>
      <c r="M457" s="29" t="b">
        <f aca="false">FALSE()</f>
        <v>0</v>
      </c>
      <c r="N457" s="36"/>
      <c r="O457" s="36" t="s">
        <v>13225</v>
      </c>
      <c r="P457" s="31" t="n">
        <v>8842465287</v>
      </c>
      <c r="Q457" s="32"/>
      <c r="R457" s="32"/>
      <c r="S457" s="32"/>
      <c r="T457" s="36" t="n">
        <v>48515744181</v>
      </c>
      <c r="U457" s="36" t="s">
        <v>13226</v>
      </c>
      <c r="V457" s="36" t="s">
        <v>7503</v>
      </c>
      <c r="W457" s="53" t="s">
        <v>7507</v>
      </c>
      <c r="X457" s="30" t="s">
        <v>10823</v>
      </c>
      <c r="Y457" s="36" t="s">
        <v>12093</v>
      </c>
      <c r="Z457" s="36"/>
      <c r="AA457" s="30" t="s">
        <v>10826</v>
      </c>
      <c r="AB457" s="36" t="s">
        <v>10793</v>
      </c>
      <c r="AC457" s="30"/>
      <c r="AD457" s="36"/>
      <c r="AE457" s="36"/>
      <c r="AF457" s="30"/>
      <c r="AG457" s="36"/>
      <c r="AH457" s="30" t="s">
        <v>10796</v>
      </c>
      <c r="AI457" s="55" t="s">
        <v>10836</v>
      </c>
      <c r="AJ457" s="52" t="s">
        <v>10798</v>
      </c>
      <c r="AK457" s="34" t="s">
        <v>10830</v>
      </c>
      <c r="AL457" s="30" t="s">
        <v>10800</v>
      </c>
      <c r="AM457" s="35"/>
      <c r="AN457" s="36"/>
      <c r="AO457" s="52" t="s">
        <v>10823</v>
      </c>
      <c r="AP457" s="36" t="s">
        <v>11585</v>
      </c>
      <c r="AQ457" s="30" t="s">
        <v>10812</v>
      </c>
      <c r="AR457" s="37" t="s">
        <v>10830</v>
      </c>
      <c r="AS457" s="36" t="s">
        <v>11585</v>
      </c>
    </row>
    <row r="458" customFormat="false" ht="13.8" hidden="false" customHeight="false" outlineLevel="0" collapsed="false">
      <c r="A458" s="50" t="s">
        <v>12550</v>
      </c>
      <c r="B458" s="36" t="s">
        <v>11576</v>
      </c>
      <c r="C458" s="51" t="n">
        <v>45748</v>
      </c>
      <c r="D458" s="155" t="n">
        <v>45765</v>
      </c>
      <c r="E458" s="29" t="b">
        <f aca="false">TRUE()</f>
        <v>1</v>
      </c>
      <c r="F458" s="29" t="b">
        <f aca="false">FALSE()</f>
        <v>0</v>
      </c>
      <c r="G458" s="29" t="b">
        <f aca="false">FALSE()</f>
        <v>0</v>
      </c>
      <c r="H458" s="29" t="b">
        <f aca="false">FALSE()</f>
        <v>0</v>
      </c>
      <c r="I458" s="29" t="b">
        <f aca="false">FALSE()</f>
        <v>0</v>
      </c>
      <c r="J458" s="29" t="b">
        <f aca="false">FALSE()</f>
        <v>0</v>
      </c>
      <c r="K458" s="29" t="b">
        <f aca="false">FALSE()</f>
        <v>0</v>
      </c>
      <c r="L458" s="29" t="b">
        <f aca="false">FALSE()</f>
        <v>0</v>
      </c>
      <c r="M458" s="29" t="b">
        <f aca="false">TRUE()</f>
        <v>1</v>
      </c>
      <c r="N458" s="36"/>
      <c r="O458" s="36" t="s">
        <v>7155</v>
      </c>
      <c r="P458" s="31" t="n">
        <v>7822540111</v>
      </c>
      <c r="Q458" s="32"/>
      <c r="R458" s="32"/>
      <c r="S458" s="32"/>
      <c r="T458" s="36" t="n">
        <v>607920591</v>
      </c>
      <c r="U458" s="36"/>
      <c r="V458" s="36" t="s">
        <v>7157</v>
      </c>
      <c r="W458" s="53" t="s">
        <v>13227</v>
      </c>
      <c r="X458" s="30" t="s">
        <v>10823</v>
      </c>
      <c r="Y458" s="36" t="s">
        <v>12093</v>
      </c>
      <c r="Z458" s="36"/>
      <c r="AA458" s="30" t="s">
        <v>10826</v>
      </c>
      <c r="AB458" s="36" t="s">
        <v>10793</v>
      </c>
      <c r="AC458" s="30" t="s">
        <v>10812</v>
      </c>
      <c r="AD458" s="54" t="n">
        <v>0.15</v>
      </c>
      <c r="AE458" s="36"/>
      <c r="AF458" s="30" t="s">
        <v>10794</v>
      </c>
      <c r="AG458" s="36" t="s">
        <v>13228</v>
      </c>
      <c r="AH458" s="30" t="s">
        <v>10796</v>
      </c>
      <c r="AI458" s="55" t="s">
        <v>10836</v>
      </c>
      <c r="AJ458" s="52" t="s">
        <v>10798</v>
      </c>
      <c r="AK458" s="34" t="s">
        <v>10830</v>
      </c>
      <c r="AL458" s="30" t="s">
        <v>10800</v>
      </c>
      <c r="AM458" s="35" t="s">
        <v>13229</v>
      </c>
      <c r="AN458" s="36" t="s">
        <v>13230</v>
      </c>
      <c r="AO458" s="52" t="s">
        <v>10823</v>
      </c>
      <c r="AP458" s="36" t="s">
        <v>11585</v>
      </c>
      <c r="AQ458" s="30" t="s">
        <v>10812</v>
      </c>
      <c r="AR458" s="37" t="s">
        <v>10830</v>
      </c>
      <c r="AS458" s="36" t="s">
        <v>11585</v>
      </c>
    </row>
    <row r="459" customFormat="false" ht="13.8" hidden="false" customHeight="false" outlineLevel="0" collapsed="false">
      <c r="A459" s="50" t="s">
        <v>12550</v>
      </c>
      <c r="B459" s="36" t="s">
        <v>11857</v>
      </c>
      <c r="C459" s="51" t="n">
        <v>45748</v>
      </c>
      <c r="D459" s="155" t="n">
        <v>45770</v>
      </c>
      <c r="E459" s="29" t="b">
        <f aca="false">TRUE()</f>
        <v>1</v>
      </c>
      <c r="F459" s="29" t="b">
        <f aca="false">FALSE()</f>
        <v>0</v>
      </c>
      <c r="G459" s="29" t="b">
        <f aca="false">FALSE()</f>
        <v>0</v>
      </c>
      <c r="H459" s="29" t="b">
        <f aca="false">FALSE()</f>
        <v>0</v>
      </c>
      <c r="I459" s="29" t="b">
        <f aca="false">FALSE()</f>
        <v>0</v>
      </c>
      <c r="J459" s="29" t="b">
        <f aca="false">FALSE()</f>
        <v>0</v>
      </c>
      <c r="K459" s="29" t="b">
        <f aca="false">FALSE()</f>
        <v>0</v>
      </c>
      <c r="L459" s="29" t="b">
        <f aca="false">FALSE()</f>
        <v>0</v>
      </c>
      <c r="M459" s="29" t="b">
        <f aca="false">FALSE()</f>
        <v>0</v>
      </c>
      <c r="N459" s="36"/>
      <c r="O459" s="36" t="s">
        <v>13231</v>
      </c>
      <c r="P459" s="31" t="n">
        <v>7351001253</v>
      </c>
      <c r="Q459" s="32"/>
      <c r="R459" s="32"/>
      <c r="S459" s="32"/>
      <c r="T459" s="36" t="s">
        <v>13232</v>
      </c>
      <c r="U459" s="36"/>
      <c r="V459" s="36" t="s">
        <v>7769</v>
      </c>
      <c r="W459" s="53" t="s">
        <v>7773</v>
      </c>
      <c r="X459" s="30" t="s">
        <v>10823</v>
      </c>
      <c r="Y459" s="36" t="s">
        <v>12093</v>
      </c>
      <c r="Z459" s="36"/>
      <c r="AA459" s="30" t="s">
        <v>10826</v>
      </c>
      <c r="AB459" s="36" t="s">
        <v>10793</v>
      </c>
      <c r="AC459" s="30"/>
      <c r="AD459" s="36"/>
      <c r="AE459" s="36"/>
      <c r="AF459" s="30"/>
      <c r="AG459" s="36"/>
      <c r="AH459" s="30" t="s">
        <v>10796</v>
      </c>
      <c r="AI459" s="55" t="s">
        <v>10836</v>
      </c>
      <c r="AJ459" s="52" t="s">
        <v>10798</v>
      </c>
      <c r="AK459" s="34" t="s">
        <v>10830</v>
      </c>
      <c r="AL459" s="30" t="s">
        <v>10800</v>
      </c>
      <c r="AM459" s="35"/>
      <c r="AN459" s="36"/>
      <c r="AO459" s="52" t="s">
        <v>10823</v>
      </c>
      <c r="AP459" s="36" t="s">
        <v>11585</v>
      </c>
      <c r="AQ459" s="30" t="s">
        <v>10812</v>
      </c>
      <c r="AR459" s="37" t="s">
        <v>10830</v>
      </c>
      <c r="AS459" s="36" t="s">
        <v>11585</v>
      </c>
    </row>
    <row r="460" customFormat="false" ht="13.8" hidden="false" customHeight="false" outlineLevel="0" collapsed="false">
      <c r="A460" s="50" t="s">
        <v>12550</v>
      </c>
      <c r="B460" s="36" t="s">
        <v>12613</v>
      </c>
      <c r="C460" s="51" t="n">
        <v>45748</v>
      </c>
      <c r="D460" s="155" t="n">
        <v>45765</v>
      </c>
      <c r="E460" s="29" t="b">
        <f aca="false">TRUE()</f>
        <v>1</v>
      </c>
      <c r="F460" s="29" t="b">
        <f aca="false">FALSE()</f>
        <v>0</v>
      </c>
      <c r="G460" s="29" t="b">
        <f aca="false">FALSE()</f>
        <v>0</v>
      </c>
      <c r="H460" s="29" t="b">
        <f aca="false">FALSE()</f>
        <v>0</v>
      </c>
      <c r="I460" s="29" t="b">
        <f aca="false">FALSE()</f>
        <v>0</v>
      </c>
      <c r="J460" s="29" t="b">
        <f aca="false">FALSE()</f>
        <v>0</v>
      </c>
      <c r="K460" s="29" t="b">
        <f aca="false">FALSE()</f>
        <v>0</v>
      </c>
      <c r="L460" s="29" t="b">
        <f aca="false">FALSE()</f>
        <v>0</v>
      </c>
      <c r="M460" s="29" t="b">
        <f aca="false">TRUE()</f>
        <v>1</v>
      </c>
      <c r="N460" s="36"/>
      <c r="O460" s="36" t="s">
        <v>13233</v>
      </c>
      <c r="P460" s="31" t="n">
        <v>8133919077</v>
      </c>
      <c r="Q460" s="32"/>
      <c r="R460" s="32"/>
      <c r="S460" s="32"/>
      <c r="T460" s="36" t="s">
        <v>13234</v>
      </c>
      <c r="U460" s="36" t="s">
        <v>13235</v>
      </c>
      <c r="V460" s="36" t="s">
        <v>7277</v>
      </c>
      <c r="W460" s="53" t="s">
        <v>13236</v>
      </c>
      <c r="X460" s="30" t="s">
        <v>10823</v>
      </c>
      <c r="Y460" s="36" t="s">
        <v>12093</v>
      </c>
      <c r="Z460" s="36"/>
      <c r="AA460" s="30" t="s">
        <v>10826</v>
      </c>
      <c r="AB460" s="36" t="s">
        <v>10793</v>
      </c>
      <c r="AC460" s="30" t="s">
        <v>10812</v>
      </c>
      <c r="AD460" s="36"/>
      <c r="AE460" s="36"/>
      <c r="AF460" s="30"/>
      <c r="AG460" s="36"/>
      <c r="AH460" s="30" t="s">
        <v>10796</v>
      </c>
      <c r="AI460" s="55" t="s">
        <v>10836</v>
      </c>
      <c r="AJ460" s="52" t="s">
        <v>10798</v>
      </c>
      <c r="AK460" s="34" t="s">
        <v>10830</v>
      </c>
      <c r="AL460" s="30" t="s">
        <v>10800</v>
      </c>
      <c r="AM460" s="35" t="s">
        <v>13134</v>
      </c>
      <c r="AN460" s="36" t="s">
        <v>13237</v>
      </c>
      <c r="AO460" s="52" t="s">
        <v>10823</v>
      </c>
      <c r="AP460" s="36" t="s">
        <v>11585</v>
      </c>
      <c r="AQ460" s="30" t="s">
        <v>10812</v>
      </c>
      <c r="AR460" s="37" t="s">
        <v>10830</v>
      </c>
      <c r="AS460" s="36" t="s">
        <v>11585</v>
      </c>
    </row>
    <row r="461" customFormat="false" ht="13.8" hidden="false" customHeight="false" outlineLevel="0" collapsed="false">
      <c r="A461" s="50" t="s">
        <v>12550</v>
      </c>
      <c r="B461" s="36" t="s">
        <v>12613</v>
      </c>
      <c r="C461" s="51" t="n">
        <v>45748</v>
      </c>
      <c r="D461" s="155" t="n">
        <v>45770</v>
      </c>
      <c r="E461" s="29" t="b">
        <f aca="false">TRUE()</f>
        <v>1</v>
      </c>
      <c r="F461" s="29" t="b">
        <f aca="false">FALSE()</f>
        <v>0</v>
      </c>
      <c r="G461" s="29" t="b">
        <f aca="false">FALSE()</f>
        <v>0</v>
      </c>
      <c r="H461" s="29" t="b">
        <f aca="false">FALSE()</f>
        <v>0</v>
      </c>
      <c r="I461" s="29" t="b">
        <f aca="false">FALSE()</f>
        <v>0</v>
      </c>
      <c r="J461" s="29" t="b">
        <f aca="false">FALSE()</f>
        <v>0</v>
      </c>
      <c r="K461" s="29" t="b">
        <f aca="false">FALSE()</f>
        <v>0</v>
      </c>
      <c r="L461" s="29" t="b">
        <f aca="false">FALSE()</f>
        <v>0</v>
      </c>
      <c r="M461" s="29" t="b">
        <f aca="false">FALSE()</f>
        <v>0</v>
      </c>
      <c r="N461" s="36"/>
      <c r="O461" s="36" t="s">
        <v>13238</v>
      </c>
      <c r="P461" s="31" t="n">
        <v>5732507830</v>
      </c>
      <c r="Q461" s="32"/>
      <c r="R461" s="32"/>
      <c r="S461" s="32"/>
      <c r="T461" s="36" t="n">
        <v>601834296</v>
      </c>
      <c r="U461" s="36" t="s">
        <v>13239</v>
      </c>
      <c r="V461" s="36" t="s">
        <v>7668</v>
      </c>
      <c r="W461" s="53" t="s">
        <v>7672</v>
      </c>
      <c r="X461" s="30" t="s">
        <v>10823</v>
      </c>
      <c r="Y461" s="36" t="s">
        <v>12093</v>
      </c>
      <c r="Z461" s="36"/>
      <c r="AA461" s="30" t="s">
        <v>10826</v>
      </c>
      <c r="AB461" s="36" t="s">
        <v>10793</v>
      </c>
      <c r="AC461" s="30"/>
      <c r="AD461" s="36"/>
      <c r="AE461" s="36"/>
      <c r="AF461" s="30"/>
      <c r="AG461" s="36"/>
      <c r="AH461" s="30" t="s">
        <v>10796</v>
      </c>
      <c r="AI461" s="55" t="s">
        <v>10836</v>
      </c>
      <c r="AJ461" s="52" t="s">
        <v>10798</v>
      </c>
      <c r="AK461" s="34" t="s">
        <v>10830</v>
      </c>
      <c r="AL461" s="30" t="s">
        <v>10800</v>
      </c>
      <c r="AM461" s="35"/>
      <c r="AN461" s="36"/>
      <c r="AO461" s="52" t="s">
        <v>10823</v>
      </c>
      <c r="AP461" s="36" t="s">
        <v>11585</v>
      </c>
      <c r="AQ461" s="30" t="s">
        <v>10812</v>
      </c>
      <c r="AR461" s="37" t="s">
        <v>10830</v>
      </c>
      <c r="AS461" s="36" t="s">
        <v>11585</v>
      </c>
    </row>
    <row r="462" customFormat="false" ht="13.8" hidden="false" customHeight="false" outlineLevel="0" collapsed="false">
      <c r="A462" s="50" t="s">
        <v>12550</v>
      </c>
      <c r="B462" s="36" t="s">
        <v>12613</v>
      </c>
      <c r="C462" s="51" t="n">
        <v>45748</v>
      </c>
      <c r="D462" s="155" t="n">
        <v>45770</v>
      </c>
      <c r="E462" s="29" t="b">
        <f aca="false">TRUE()</f>
        <v>1</v>
      </c>
      <c r="F462" s="29" t="b">
        <f aca="false">FALSE()</f>
        <v>0</v>
      </c>
      <c r="G462" s="29" t="b">
        <f aca="false">FALSE()</f>
        <v>0</v>
      </c>
      <c r="H462" s="29" t="b">
        <f aca="false">FALSE()</f>
        <v>0</v>
      </c>
      <c r="I462" s="29" t="b">
        <f aca="false">FALSE()</f>
        <v>0</v>
      </c>
      <c r="J462" s="29" t="b">
        <f aca="false">FALSE()</f>
        <v>0</v>
      </c>
      <c r="K462" s="29" t="b">
        <f aca="false">FALSE()</f>
        <v>0</v>
      </c>
      <c r="L462" s="29" t="b">
        <f aca="false">FALSE()</f>
        <v>0</v>
      </c>
      <c r="M462" s="29" t="b">
        <f aca="false">TRUE()</f>
        <v>1</v>
      </c>
      <c r="N462" s="36" t="n">
        <v>0</v>
      </c>
      <c r="O462" s="36" t="s">
        <v>7351</v>
      </c>
      <c r="P462" s="31" t="n">
        <v>5732704200</v>
      </c>
      <c r="Q462" s="32"/>
      <c r="R462" s="32"/>
      <c r="S462" s="32"/>
      <c r="T462" s="36" t="n">
        <v>732879190</v>
      </c>
      <c r="U462" s="36" t="s">
        <v>13240</v>
      </c>
      <c r="V462" s="36" t="s">
        <v>7353</v>
      </c>
      <c r="W462" s="53" t="s">
        <v>7356</v>
      </c>
      <c r="X462" s="30" t="s">
        <v>10823</v>
      </c>
      <c r="Y462" s="36" t="s">
        <v>12093</v>
      </c>
      <c r="Z462" s="36"/>
      <c r="AA462" s="30" t="s">
        <v>10826</v>
      </c>
      <c r="AB462" s="36" t="s">
        <v>10793</v>
      </c>
      <c r="AC462" s="30"/>
      <c r="AD462" s="36"/>
      <c r="AE462" s="36"/>
      <c r="AF462" s="30"/>
      <c r="AG462" s="36" t="s">
        <v>13241</v>
      </c>
      <c r="AH462" s="30" t="s">
        <v>10796</v>
      </c>
      <c r="AI462" s="55" t="s">
        <v>10836</v>
      </c>
      <c r="AJ462" s="52" t="s">
        <v>10798</v>
      </c>
      <c r="AK462" s="34" t="s">
        <v>10830</v>
      </c>
      <c r="AL462" s="30" t="s">
        <v>10800</v>
      </c>
      <c r="AM462" s="35" t="s">
        <v>12803</v>
      </c>
      <c r="AN462" s="36" t="s">
        <v>13242</v>
      </c>
      <c r="AO462" s="52" t="s">
        <v>10823</v>
      </c>
      <c r="AP462" s="36" t="s">
        <v>11585</v>
      </c>
      <c r="AQ462" s="30" t="s">
        <v>10812</v>
      </c>
      <c r="AR462" s="37" t="s">
        <v>10830</v>
      </c>
      <c r="AS462" s="36" t="s">
        <v>11585</v>
      </c>
    </row>
    <row r="463" customFormat="false" ht="110.6" hidden="false" customHeight="false" outlineLevel="0" collapsed="false">
      <c r="A463" s="156" t="s">
        <v>12550</v>
      </c>
      <c r="B463" s="58" t="s">
        <v>12613</v>
      </c>
      <c r="C463" s="157" t="n">
        <v>45748</v>
      </c>
      <c r="D463" s="158" t="n">
        <v>45771</v>
      </c>
      <c r="E463" s="29" t="b">
        <f aca="false">TRUE()</f>
        <v>1</v>
      </c>
      <c r="F463" s="29" t="b">
        <f aca="false">FALSE()</f>
        <v>0</v>
      </c>
      <c r="G463" s="29" t="b">
        <f aca="false">FALSE()</f>
        <v>0</v>
      </c>
      <c r="H463" s="29" t="b">
        <f aca="false">FALSE()</f>
        <v>0</v>
      </c>
      <c r="I463" s="29" t="b">
        <f aca="false">FALSE()</f>
        <v>0</v>
      </c>
      <c r="J463" s="29" t="b">
        <f aca="false">FALSE()</f>
        <v>0</v>
      </c>
      <c r="K463" s="29" t="b">
        <f aca="false">FALSE()</f>
        <v>0</v>
      </c>
      <c r="L463" s="29" t="b">
        <f aca="false">FALSE()</f>
        <v>0</v>
      </c>
      <c r="M463" s="29" t="b">
        <f aca="false">TRUE()</f>
        <v>1</v>
      </c>
      <c r="N463" s="58"/>
      <c r="O463" s="58" t="s">
        <v>7199</v>
      </c>
      <c r="P463" s="159" t="n">
        <v>6841203963</v>
      </c>
      <c r="Q463" s="160"/>
      <c r="R463" s="160"/>
      <c r="S463" s="160"/>
      <c r="T463" s="58" t="s">
        <v>13243</v>
      </c>
      <c r="U463" s="58" t="s">
        <v>13244</v>
      </c>
      <c r="V463" s="58" t="s">
        <v>13245</v>
      </c>
      <c r="W463" s="161" t="s">
        <v>13246</v>
      </c>
      <c r="X463" s="77" t="s">
        <v>10823</v>
      </c>
      <c r="Y463" s="36" t="s">
        <v>12093</v>
      </c>
      <c r="Z463" s="58"/>
      <c r="AA463" s="77" t="s">
        <v>10826</v>
      </c>
      <c r="AB463" s="36" t="s">
        <v>10793</v>
      </c>
      <c r="AC463" s="77"/>
      <c r="AD463" s="58"/>
      <c r="AE463" s="58"/>
      <c r="AF463" s="77"/>
      <c r="AG463" s="58" t="s">
        <v>13061</v>
      </c>
      <c r="AH463" s="77" t="s">
        <v>10796</v>
      </c>
      <c r="AI463" s="55" t="s">
        <v>10836</v>
      </c>
      <c r="AJ463" s="88" t="s">
        <v>10798</v>
      </c>
      <c r="AK463" s="34" t="s">
        <v>10830</v>
      </c>
      <c r="AL463" s="77" t="s">
        <v>10800</v>
      </c>
      <c r="AM463" s="164" t="s">
        <v>10837</v>
      </c>
      <c r="AN463" s="58" t="s">
        <v>13247</v>
      </c>
      <c r="AO463" s="88" t="s">
        <v>10823</v>
      </c>
      <c r="AP463" s="58"/>
      <c r="AQ463" s="77" t="s">
        <v>10812</v>
      </c>
      <c r="AR463" s="37" t="s">
        <v>10830</v>
      </c>
      <c r="AS463" s="36" t="s">
        <v>11585</v>
      </c>
    </row>
    <row r="464" customFormat="false" ht="13.8" hidden="false" customHeight="false" outlineLevel="0" collapsed="false">
      <c r="A464" s="50" t="s">
        <v>12550</v>
      </c>
      <c r="B464" s="149" t="s">
        <v>11257</v>
      </c>
      <c r="C464" s="51" t="n">
        <v>45748</v>
      </c>
      <c r="D464" s="155" t="n">
        <v>45769</v>
      </c>
      <c r="E464" s="29" t="b">
        <f aca="false">TRUE()</f>
        <v>1</v>
      </c>
      <c r="F464" s="29" t="b">
        <f aca="false">FALSE()</f>
        <v>0</v>
      </c>
      <c r="G464" s="29" t="b">
        <f aca="false">FALSE()</f>
        <v>0</v>
      </c>
      <c r="H464" s="29" t="b">
        <f aca="false">FALSE()</f>
        <v>0</v>
      </c>
      <c r="I464" s="29" t="b">
        <f aca="false">FALSE()</f>
        <v>0</v>
      </c>
      <c r="J464" s="29" t="b">
        <f aca="false">FALSE()</f>
        <v>0</v>
      </c>
      <c r="K464" s="29" t="b">
        <f aca="false">FALSE()</f>
        <v>0</v>
      </c>
      <c r="L464" s="29" t="b">
        <f aca="false">FALSE()</f>
        <v>0</v>
      </c>
      <c r="M464" s="29" t="b">
        <f aca="false">FALSE()</f>
        <v>0</v>
      </c>
      <c r="N464" s="36"/>
      <c r="O464" s="36" t="s">
        <v>7091</v>
      </c>
      <c r="P464" s="31" t="n">
        <v>8442151556</v>
      </c>
      <c r="Q464" s="32"/>
      <c r="R464" s="32"/>
      <c r="S464" s="32"/>
      <c r="T464" s="36" t="n">
        <v>500139660</v>
      </c>
      <c r="U464" s="36"/>
      <c r="V464" s="36" t="s">
        <v>7093</v>
      </c>
      <c r="W464" s="53" t="s">
        <v>13248</v>
      </c>
      <c r="X464" s="30" t="s">
        <v>10823</v>
      </c>
      <c r="Y464" s="36" t="s">
        <v>12093</v>
      </c>
      <c r="Z464" s="36"/>
      <c r="AA464" s="30"/>
      <c r="AB464" s="36" t="s">
        <v>10793</v>
      </c>
      <c r="AC464" s="30"/>
      <c r="AD464" s="36"/>
      <c r="AE464" s="36"/>
      <c r="AF464" s="30" t="s">
        <v>10794</v>
      </c>
      <c r="AG464" s="36"/>
      <c r="AH464" s="30" t="s">
        <v>10796</v>
      </c>
      <c r="AI464" s="55" t="s">
        <v>10836</v>
      </c>
      <c r="AJ464" s="52" t="s">
        <v>10798</v>
      </c>
      <c r="AK464" s="34" t="s">
        <v>10830</v>
      </c>
      <c r="AL464" s="30" t="s">
        <v>10800</v>
      </c>
      <c r="AM464" s="35"/>
      <c r="AN464" s="36"/>
      <c r="AO464" s="52" t="s">
        <v>10823</v>
      </c>
      <c r="AP464" s="36" t="s">
        <v>11585</v>
      </c>
      <c r="AQ464" s="30" t="s">
        <v>10812</v>
      </c>
      <c r="AR464" s="37" t="s">
        <v>10830</v>
      </c>
      <c r="AS464" s="36" t="s">
        <v>11585</v>
      </c>
    </row>
    <row r="465" customFormat="false" ht="13.8" hidden="false" customHeight="false" outlineLevel="0" collapsed="false">
      <c r="A465" s="50" t="s">
        <v>12550</v>
      </c>
      <c r="B465" s="36" t="s">
        <v>11257</v>
      </c>
      <c r="C465" s="51" t="n">
        <v>45748</v>
      </c>
      <c r="D465" s="155" t="n">
        <v>45772</v>
      </c>
      <c r="E465" s="29" t="b">
        <f aca="false">TRUE()</f>
        <v>1</v>
      </c>
      <c r="F465" s="29" t="b">
        <f aca="false">FALSE()</f>
        <v>0</v>
      </c>
      <c r="G465" s="29" t="b">
        <f aca="false">FALSE()</f>
        <v>0</v>
      </c>
      <c r="H465" s="29" t="b">
        <f aca="false">FALSE()</f>
        <v>0</v>
      </c>
      <c r="I465" s="29" t="b">
        <f aca="false">FALSE()</f>
        <v>0</v>
      </c>
      <c r="J465" s="29" t="b">
        <f aca="false">FALSE()</f>
        <v>0</v>
      </c>
      <c r="K465" s="29" t="b">
        <f aca="false">FALSE()</f>
        <v>0</v>
      </c>
      <c r="L465" s="29" t="b">
        <f aca="false">FALSE()</f>
        <v>0</v>
      </c>
      <c r="M465" s="29" t="b">
        <f aca="false">FALSE()</f>
        <v>0</v>
      </c>
      <c r="N465" s="36"/>
      <c r="O465" s="36" t="s">
        <v>7058</v>
      </c>
      <c r="P465" s="31" t="n">
        <v>6090037061</v>
      </c>
      <c r="Q465" s="32"/>
      <c r="R465" s="32"/>
      <c r="S465" s="32"/>
      <c r="T465" s="36" t="n">
        <v>505855609</v>
      </c>
      <c r="U465" s="36" t="s">
        <v>13249</v>
      </c>
      <c r="V465" s="36" t="s">
        <v>7060</v>
      </c>
      <c r="W465" s="53" t="s">
        <v>7064</v>
      </c>
      <c r="X465" s="30" t="s">
        <v>10823</v>
      </c>
      <c r="Y465" s="36" t="s">
        <v>12093</v>
      </c>
      <c r="Z465" s="36"/>
      <c r="AA465" s="30"/>
      <c r="AB465" s="36" t="s">
        <v>10793</v>
      </c>
      <c r="AC465" s="30"/>
      <c r="AD465" s="36"/>
      <c r="AE465" s="36"/>
      <c r="AF465" s="30" t="s">
        <v>10794</v>
      </c>
      <c r="AG465" s="36"/>
      <c r="AH465" s="30" t="s">
        <v>10796</v>
      </c>
      <c r="AI465" s="55" t="s">
        <v>10836</v>
      </c>
      <c r="AJ465" s="52" t="s">
        <v>10798</v>
      </c>
      <c r="AK465" s="34" t="s">
        <v>10830</v>
      </c>
      <c r="AL465" s="30" t="s">
        <v>10800</v>
      </c>
      <c r="AM465" s="35"/>
      <c r="AN465" s="36"/>
      <c r="AO465" s="52" t="s">
        <v>10823</v>
      </c>
      <c r="AP465" s="36" t="s">
        <v>11585</v>
      </c>
      <c r="AQ465" s="30" t="s">
        <v>10812</v>
      </c>
      <c r="AR465" s="37" t="s">
        <v>10830</v>
      </c>
      <c r="AS465" s="36" t="s">
        <v>11585</v>
      </c>
    </row>
    <row r="466" customFormat="false" ht="13.8" hidden="false" customHeight="false" outlineLevel="0" collapsed="false">
      <c r="A466" s="50" t="s">
        <v>12550</v>
      </c>
      <c r="B466" s="36" t="s">
        <v>11257</v>
      </c>
      <c r="C466" s="51" t="n">
        <v>45748</v>
      </c>
      <c r="D466" s="155" t="n">
        <v>45770</v>
      </c>
      <c r="E466" s="29" t="b">
        <f aca="false">TRUE()</f>
        <v>1</v>
      </c>
      <c r="F466" s="29" t="b">
        <f aca="false">FALSE()</f>
        <v>0</v>
      </c>
      <c r="G466" s="29" t="b">
        <f aca="false">FALSE()</f>
        <v>0</v>
      </c>
      <c r="H466" s="29" t="b">
        <f aca="false">FALSE()</f>
        <v>0</v>
      </c>
      <c r="I466" s="29" t="b">
        <f aca="false">FALSE()</f>
        <v>0</v>
      </c>
      <c r="J466" s="29" t="b">
        <f aca="false">FALSE()</f>
        <v>0</v>
      </c>
      <c r="K466" s="29" t="b">
        <f aca="false">FALSE()</f>
        <v>0</v>
      </c>
      <c r="L466" s="29" t="b">
        <f aca="false">FALSE()</f>
        <v>0</v>
      </c>
      <c r="M466" s="29" t="b">
        <f aca="false">TRUE()</f>
        <v>1</v>
      </c>
      <c r="N466" s="36"/>
      <c r="O466" s="36" t="s">
        <v>7251</v>
      </c>
      <c r="P466" s="31" t="n">
        <v>7321735447</v>
      </c>
      <c r="Q466" s="32"/>
      <c r="R466" s="32"/>
      <c r="S466" s="32"/>
      <c r="T466" s="36" t="n">
        <v>604950755</v>
      </c>
      <c r="U466" s="36" t="s">
        <v>13250</v>
      </c>
      <c r="V466" s="36" t="s">
        <v>7253</v>
      </c>
      <c r="W466" s="53" t="s">
        <v>13251</v>
      </c>
      <c r="X466" s="30" t="s">
        <v>10823</v>
      </c>
      <c r="Y466" s="36" t="s">
        <v>12093</v>
      </c>
      <c r="Z466" s="36"/>
      <c r="AA466" s="30"/>
      <c r="AB466" s="36" t="s">
        <v>10793</v>
      </c>
      <c r="AC466" s="30"/>
      <c r="AD466" s="36"/>
      <c r="AE466" s="36"/>
      <c r="AF466" s="30" t="s">
        <v>10794</v>
      </c>
      <c r="AG466" s="36"/>
      <c r="AH466" s="30" t="s">
        <v>10796</v>
      </c>
      <c r="AI466" s="55" t="s">
        <v>10836</v>
      </c>
      <c r="AJ466" s="52" t="s">
        <v>10798</v>
      </c>
      <c r="AK466" s="34" t="s">
        <v>10830</v>
      </c>
      <c r="AL466" s="30" t="s">
        <v>10800</v>
      </c>
      <c r="AM466" s="35" t="s">
        <v>13037</v>
      </c>
      <c r="AN466" s="36"/>
      <c r="AO466" s="52" t="s">
        <v>10823</v>
      </c>
      <c r="AP466" s="36" t="s">
        <v>11585</v>
      </c>
      <c r="AQ466" s="30" t="s">
        <v>10812</v>
      </c>
      <c r="AR466" s="37" t="s">
        <v>10830</v>
      </c>
      <c r="AS466" s="36" t="s">
        <v>11585</v>
      </c>
    </row>
    <row r="467" customFormat="false" ht="13.8" hidden="false" customHeight="false" outlineLevel="0" collapsed="false">
      <c r="A467" s="50" t="s">
        <v>12550</v>
      </c>
      <c r="B467" s="149" t="s">
        <v>11257</v>
      </c>
      <c r="C467" s="51" t="n">
        <v>45748</v>
      </c>
      <c r="D467" s="155" t="n">
        <v>45769</v>
      </c>
      <c r="E467" s="29" t="b">
        <f aca="false">TRUE()</f>
        <v>1</v>
      </c>
      <c r="F467" s="29" t="b">
        <f aca="false">FALSE()</f>
        <v>0</v>
      </c>
      <c r="G467" s="29" t="b">
        <f aca="false">FALSE()</f>
        <v>0</v>
      </c>
      <c r="H467" s="29" t="b">
        <f aca="false">FALSE()</f>
        <v>0</v>
      </c>
      <c r="I467" s="29" t="b">
        <f aca="false">FALSE()</f>
        <v>0</v>
      </c>
      <c r="J467" s="29" t="b">
        <f aca="false">FALSE()</f>
        <v>0</v>
      </c>
      <c r="K467" s="29" t="b">
        <f aca="false">FALSE()</f>
        <v>0</v>
      </c>
      <c r="L467" s="29" t="b">
        <f aca="false">FALSE()</f>
        <v>0</v>
      </c>
      <c r="M467" s="29" t="b">
        <f aca="false">FALSE()</f>
        <v>0</v>
      </c>
      <c r="N467" s="36"/>
      <c r="O467" s="36" t="s">
        <v>7120</v>
      </c>
      <c r="P467" s="31" t="n">
        <v>6842491237</v>
      </c>
      <c r="Q467" s="32"/>
      <c r="R467" s="32"/>
      <c r="S467" s="32"/>
      <c r="T467" s="36" t="n">
        <v>721451306</v>
      </c>
      <c r="U467" s="36" t="s">
        <v>13252</v>
      </c>
      <c r="V467" s="36" t="s">
        <v>7122</v>
      </c>
      <c r="W467" s="151" t="s">
        <v>13253</v>
      </c>
      <c r="X467" s="30" t="s">
        <v>10823</v>
      </c>
      <c r="Y467" s="36" t="s">
        <v>12093</v>
      </c>
      <c r="Z467" s="36"/>
      <c r="AA467" s="30" t="s">
        <v>10826</v>
      </c>
      <c r="AB467" s="36" t="s">
        <v>10793</v>
      </c>
      <c r="AC467" s="30"/>
      <c r="AD467" s="36"/>
      <c r="AE467" s="36"/>
      <c r="AF467" s="30" t="s">
        <v>10794</v>
      </c>
      <c r="AG467" s="36"/>
      <c r="AH467" s="30" t="s">
        <v>10796</v>
      </c>
      <c r="AI467" s="55" t="s">
        <v>10836</v>
      </c>
      <c r="AJ467" s="52" t="s">
        <v>10798</v>
      </c>
      <c r="AK467" s="34" t="s">
        <v>10830</v>
      </c>
      <c r="AL467" s="30" t="s">
        <v>10800</v>
      </c>
      <c r="AM467" s="35"/>
      <c r="AN467" s="36"/>
      <c r="AO467" s="52" t="s">
        <v>10823</v>
      </c>
      <c r="AP467" s="36" t="s">
        <v>11585</v>
      </c>
      <c r="AQ467" s="30" t="s">
        <v>10812</v>
      </c>
      <c r="AR467" s="37" t="s">
        <v>10830</v>
      </c>
      <c r="AS467" s="36" t="s">
        <v>11585</v>
      </c>
    </row>
    <row r="468" customFormat="false" ht="13.8" hidden="false" customHeight="false" outlineLevel="0" collapsed="false">
      <c r="A468" s="50" t="s">
        <v>12550</v>
      </c>
      <c r="B468" s="36" t="s">
        <v>11257</v>
      </c>
      <c r="C468" s="51" t="n">
        <v>45748</v>
      </c>
      <c r="D468" s="155" t="n">
        <v>45756</v>
      </c>
      <c r="E468" s="29" t="b">
        <f aca="false">TRUE()</f>
        <v>1</v>
      </c>
      <c r="F468" s="29" t="b">
        <f aca="false">FALSE()</f>
        <v>0</v>
      </c>
      <c r="G468" s="29" t="b">
        <f aca="false">FALSE()</f>
        <v>0</v>
      </c>
      <c r="H468" s="29" t="b">
        <f aca="false">FALSE()</f>
        <v>0</v>
      </c>
      <c r="I468" s="29" t="b">
        <f aca="false">FALSE()</f>
        <v>0</v>
      </c>
      <c r="J468" s="29" t="b">
        <f aca="false">FALSE()</f>
        <v>0</v>
      </c>
      <c r="K468" s="29" t="b">
        <f aca="false">FALSE()</f>
        <v>0</v>
      </c>
      <c r="L468" s="29" t="b">
        <f aca="false">FALSE()</f>
        <v>0</v>
      </c>
      <c r="M468" s="29" t="b">
        <f aca="false">TRUE()</f>
        <v>1</v>
      </c>
      <c r="N468" s="36"/>
      <c r="O468" s="36" t="s">
        <v>7492</v>
      </c>
      <c r="P468" s="31" t="n">
        <v>5211151750</v>
      </c>
      <c r="Q468" s="32"/>
      <c r="R468" s="32"/>
      <c r="S468" s="32"/>
      <c r="T468" s="36" t="n">
        <v>691913838</v>
      </c>
      <c r="U468" s="36" t="s">
        <v>13147</v>
      </c>
      <c r="V468" s="36" t="s">
        <v>7494</v>
      </c>
      <c r="W468" s="151" t="s">
        <v>13148</v>
      </c>
      <c r="X468" s="30" t="s">
        <v>10823</v>
      </c>
      <c r="Y468" s="36" t="s">
        <v>12093</v>
      </c>
      <c r="Z468" s="36"/>
      <c r="AA468" s="30"/>
      <c r="AB468" s="36" t="s">
        <v>10793</v>
      </c>
      <c r="AC468" s="30"/>
      <c r="AD468" s="36"/>
      <c r="AE468" s="36"/>
      <c r="AF468" s="30" t="s">
        <v>10794</v>
      </c>
      <c r="AG468" s="36"/>
      <c r="AH468" s="30" t="s">
        <v>10796</v>
      </c>
      <c r="AI468" s="55" t="s">
        <v>10836</v>
      </c>
      <c r="AJ468" s="52" t="s">
        <v>10798</v>
      </c>
      <c r="AK468" s="34" t="s">
        <v>10830</v>
      </c>
      <c r="AL468" s="30" t="s">
        <v>10800</v>
      </c>
      <c r="AM468" s="35" t="s">
        <v>12758</v>
      </c>
      <c r="AN468" s="36"/>
      <c r="AO468" s="52" t="s">
        <v>10823</v>
      </c>
      <c r="AP468" s="36" t="s">
        <v>11585</v>
      </c>
      <c r="AQ468" s="30" t="s">
        <v>10812</v>
      </c>
      <c r="AR468" s="37" t="s">
        <v>10830</v>
      </c>
      <c r="AS468" s="36" t="s">
        <v>11585</v>
      </c>
    </row>
    <row r="469" customFormat="false" ht="13.8" hidden="false" customHeight="false" outlineLevel="0" collapsed="false">
      <c r="A469" s="50" t="s">
        <v>12550</v>
      </c>
      <c r="B469" s="36" t="s">
        <v>11257</v>
      </c>
      <c r="C469" s="51" t="n">
        <v>45748</v>
      </c>
      <c r="D469" s="155" t="n">
        <v>45770</v>
      </c>
      <c r="E469" s="29" t="b">
        <f aca="false">TRUE()</f>
        <v>1</v>
      </c>
      <c r="F469" s="29" t="b">
        <f aca="false">FALSE()</f>
        <v>0</v>
      </c>
      <c r="G469" s="29" t="b">
        <f aca="false">FALSE()</f>
        <v>0</v>
      </c>
      <c r="H469" s="29" t="b">
        <f aca="false">FALSE()</f>
        <v>0</v>
      </c>
      <c r="I469" s="29" t="b">
        <f aca="false">FALSE()</f>
        <v>0</v>
      </c>
      <c r="J469" s="29" t="b">
        <f aca="false">FALSE()</f>
        <v>0</v>
      </c>
      <c r="K469" s="29" t="b">
        <f aca="false">FALSE()</f>
        <v>0</v>
      </c>
      <c r="L469" s="29" t="b">
        <f aca="false">FALSE()</f>
        <v>0</v>
      </c>
      <c r="M469" s="29" t="b">
        <f aca="false">TRUE()</f>
        <v>1</v>
      </c>
      <c r="N469" s="36"/>
      <c r="O469" s="36" t="s">
        <v>7369</v>
      </c>
      <c r="P469" s="31" t="n">
        <v>6282137172</v>
      </c>
      <c r="Q469" s="32"/>
      <c r="R469" s="32"/>
      <c r="S469" s="32"/>
      <c r="T469" s="36" t="n">
        <v>606268273</v>
      </c>
      <c r="U469" s="36" t="s">
        <v>13254</v>
      </c>
      <c r="V469" s="36" t="s">
        <v>7371</v>
      </c>
      <c r="W469" s="53" t="s">
        <v>13255</v>
      </c>
      <c r="X469" s="30" t="s">
        <v>10823</v>
      </c>
      <c r="Y469" s="36" t="s">
        <v>12093</v>
      </c>
      <c r="Z469" s="36"/>
      <c r="AA469" s="30" t="s">
        <v>10826</v>
      </c>
      <c r="AB469" s="36" t="s">
        <v>10793</v>
      </c>
      <c r="AC469" s="30"/>
      <c r="AD469" s="36"/>
      <c r="AE469" s="36"/>
      <c r="AF469" s="30" t="s">
        <v>10794</v>
      </c>
      <c r="AG469" s="36"/>
      <c r="AH469" s="30" t="s">
        <v>10796</v>
      </c>
      <c r="AI469" s="55" t="s">
        <v>10836</v>
      </c>
      <c r="AJ469" s="52" t="s">
        <v>10798</v>
      </c>
      <c r="AK469" s="34" t="s">
        <v>10830</v>
      </c>
      <c r="AL469" s="30" t="s">
        <v>10800</v>
      </c>
      <c r="AM469" s="35" t="s">
        <v>10837</v>
      </c>
      <c r="AN469" s="36"/>
      <c r="AO469" s="52" t="s">
        <v>10823</v>
      </c>
      <c r="AP469" s="36" t="s">
        <v>11585</v>
      </c>
      <c r="AQ469" s="30" t="s">
        <v>10812</v>
      </c>
      <c r="AR469" s="37" t="s">
        <v>10830</v>
      </c>
      <c r="AS469" s="36" t="s">
        <v>11585</v>
      </c>
    </row>
    <row r="470" customFormat="false" ht="13.8" hidden="false" customHeight="false" outlineLevel="0" collapsed="false">
      <c r="A470" s="50" t="s">
        <v>12550</v>
      </c>
      <c r="B470" s="149" t="s">
        <v>11257</v>
      </c>
      <c r="C470" s="51" t="n">
        <v>45748</v>
      </c>
      <c r="D470" s="168" t="n">
        <v>45770</v>
      </c>
      <c r="E470" s="169" t="b">
        <f aca="false">TRUE()</f>
        <v>1</v>
      </c>
      <c r="F470" s="169" t="b">
        <f aca="false">FALSE()</f>
        <v>0</v>
      </c>
      <c r="G470" s="169" t="b">
        <f aca="false">FALSE()</f>
        <v>0</v>
      </c>
      <c r="H470" s="169" t="b">
        <f aca="false">FALSE()</f>
        <v>0</v>
      </c>
      <c r="I470" s="169" t="b">
        <f aca="false">FALSE()</f>
        <v>0</v>
      </c>
      <c r="J470" s="169" t="b">
        <f aca="false">FALSE()</f>
        <v>0</v>
      </c>
      <c r="K470" s="29" t="b">
        <f aca="false">FALSE()</f>
        <v>0</v>
      </c>
      <c r="L470" s="29" t="b">
        <f aca="false">FALSE()</f>
        <v>0</v>
      </c>
      <c r="M470" s="169" t="b">
        <f aca="false">FALSE()</f>
        <v>0</v>
      </c>
      <c r="N470" s="64"/>
      <c r="O470" s="64" t="s">
        <v>7576</v>
      </c>
      <c r="P470" s="170" t="n">
        <v>6581991980</v>
      </c>
      <c r="Q470" s="73"/>
      <c r="R470" s="73"/>
      <c r="S470" s="73"/>
      <c r="T470" s="64" t="n">
        <v>48697924141</v>
      </c>
      <c r="U470" s="64" t="s">
        <v>13256</v>
      </c>
      <c r="V470" s="64" t="s">
        <v>7578</v>
      </c>
      <c r="W470" s="171" t="s">
        <v>13257</v>
      </c>
      <c r="X470" s="30" t="s">
        <v>10823</v>
      </c>
      <c r="Y470" s="36" t="s">
        <v>12093</v>
      </c>
      <c r="Z470" s="36"/>
      <c r="AA470" s="30"/>
      <c r="AB470" s="36" t="s">
        <v>10793</v>
      </c>
      <c r="AC470" s="30"/>
      <c r="AD470" s="64"/>
      <c r="AE470" s="64"/>
      <c r="AF470" s="30" t="s">
        <v>10794</v>
      </c>
      <c r="AG470" s="64"/>
      <c r="AH470" s="30" t="s">
        <v>10796</v>
      </c>
      <c r="AI470" s="55" t="s">
        <v>10836</v>
      </c>
      <c r="AJ470" s="52" t="s">
        <v>10798</v>
      </c>
      <c r="AK470" s="34" t="s">
        <v>10830</v>
      </c>
      <c r="AL470" s="30" t="s">
        <v>10800</v>
      </c>
      <c r="AM470" s="172"/>
      <c r="AN470" s="64"/>
      <c r="AO470" s="52" t="s">
        <v>10823</v>
      </c>
      <c r="AP470" s="36" t="s">
        <v>11585</v>
      </c>
      <c r="AQ470" s="30" t="s">
        <v>10812</v>
      </c>
      <c r="AR470" s="37" t="s">
        <v>10830</v>
      </c>
      <c r="AS470" s="36" t="s">
        <v>11585</v>
      </c>
    </row>
    <row r="471" customFormat="false" ht="13.8" hidden="false" customHeight="false" outlineLevel="0" collapsed="false">
      <c r="A471" s="50" t="s">
        <v>12550</v>
      </c>
      <c r="B471" s="36" t="s">
        <v>11257</v>
      </c>
      <c r="C471" s="51" t="n">
        <v>45748</v>
      </c>
      <c r="D471" s="168" t="n">
        <v>45772</v>
      </c>
      <c r="E471" s="169" t="b">
        <f aca="false">TRUE()</f>
        <v>1</v>
      </c>
      <c r="F471" s="169" t="b">
        <f aca="false">FALSE()</f>
        <v>0</v>
      </c>
      <c r="G471" s="169" t="b">
        <f aca="false">FALSE()</f>
        <v>0</v>
      </c>
      <c r="H471" s="169" t="b">
        <f aca="false">FALSE()</f>
        <v>0</v>
      </c>
      <c r="I471" s="169" t="b">
        <f aca="false">FALSE()</f>
        <v>0</v>
      </c>
      <c r="J471" s="169" t="b">
        <f aca="false">FALSE()</f>
        <v>0</v>
      </c>
      <c r="K471" s="29" t="b">
        <f aca="false">FALSE()</f>
        <v>0</v>
      </c>
      <c r="L471" s="29" t="b">
        <f aca="false">FALSE()</f>
        <v>0</v>
      </c>
      <c r="M471" s="169" t="b">
        <f aca="false">FALSE()</f>
        <v>0</v>
      </c>
      <c r="N471" s="64"/>
      <c r="O471" s="64" t="s">
        <v>7704</v>
      </c>
      <c r="P471" s="170" t="n">
        <v>7141754199</v>
      </c>
      <c r="Q471" s="73"/>
      <c r="R471" s="73"/>
      <c r="S471" s="73"/>
      <c r="T471" s="64"/>
      <c r="U471" s="64"/>
      <c r="V471" s="64"/>
      <c r="W471" s="64"/>
      <c r="X471" s="30" t="s">
        <v>10823</v>
      </c>
      <c r="Y471" s="36" t="s">
        <v>12093</v>
      </c>
      <c r="Z471" s="36"/>
      <c r="AA471" s="30"/>
      <c r="AB471" s="36" t="s">
        <v>10793</v>
      </c>
      <c r="AC471" s="30"/>
      <c r="AD471" s="64"/>
      <c r="AE471" s="64"/>
      <c r="AF471" s="87" t="s">
        <v>10794</v>
      </c>
      <c r="AG471" s="64"/>
      <c r="AH471" s="30" t="s">
        <v>10796</v>
      </c>
      <c r="AI471" s="55" t="s">
        <v>10836</v>
      </c>
      <c r="AJ471" s="52" t="s">
        <v>10798</v>
      </c>
      <c r="AK471" s="34" t="s">
        <v>10830</v>
      </c>
      <c r="AL471" s="30" t="s">
        <v>10800</v>
      </c>
      <c r="AM471" s="172"/>
      <c r="AN471" s="64"/>
      <c r="AO471" s="52" t="s">
        <v>10823</v>
      </c>
      <c r="AP471" s="36" t="s">
        <v>11585</v>
      </c>
      <c r="AQ471" s="30" t="s">
        <v>10812</v>
      </c>
      <c r="AR471" s="37" t="s">
        <v>10830</v>
      </c>
      <c r="AS471" s="36" t="s">
        <v>11585</v>
      </c>
    </row>
    <row r="472" customFormat="false" ht="13.8" hidden="false" customHeight="false" outlineLevel="0" collapsed="false">
      <c r="A472" s="50" t="s">
        <v>12550</v>
      </c>
      <c r="B472" s="36" t="s">
        <v>11576</v>
      </c>
      <c r="C472" s="51" t="n">
        <v>45748</v>
      </c>
      <c r="D472" s="168" t="n">
        <v>45769</v>
      </c>
      <c r="E472" s="169" t="b">
        <f aca="false">TRUE()</f>
        <v>1</v>
      </c>
      <c r="F472" s="169" t="b">
        <f aca="false">FALSE()</f>
        <v>0</v>
      </c>
      <c r="G472" s="169" t="b">
        <f aca="false">FALSE()</f>
        <v>0</v>
      </c>
      <c r="H472" s="169" t="b">
        <f aca="false">FALSE()</f>
        <v>0</v>
      </c>
      <c r="I472" s="169" t="b">
        <f aca="false">FALSE()</f>
        <v>0</v>
      </c>
      <c r="J472" s="169" t="b">
        <f aca="false">FALSE()</f>
        <v>0</v>
      </c>
      <c r="K472" s="29" t="b">
        <f aca="false">FALSE()</f>
        <v>0</v>
      </c>
      <c r="L472" s="29" t="b">
        <f aca="false">FALSE()</f>
        <v>0</v>
      </c>
      <c r="M472" s="169" t="b">
        <f aca="false">TRUE()</f>
        <v>1</v>
      </c>
      <c r="N472" s="64"/>
      <c r="O472" s="64" t="s">
        <v>7469</v>
      </c>
      <c r="P472" s="170" t="n">
        <v>7290110662</v>
      </c>
      <c r="Q472" s="73"/>
      <c r="R472" s="73"/>
      <c r="S472" s="73"/>
      <c r="T472" s="64" t="n">
        <v>695588843</v>
      </c>
      <c r="U472" s="64"/>
      <c r="V472" s="64" t="s">
        <v>7470</v>
      </c>
      <c r="W472" s="64"/>
      <c r="X472" s="87" t="s">
        <v>10823</v>
      </c>
      <c r="Y472" s="36" t="s">
        <v>12093</v>
      </c>
      <c r="Z472" s="64"/>
      <c r="AA472" s="87" t="s">
        <v>10826</v>
      </c>
      <c r="AB472" s="64" t="s">
        <v>10793</v>
      </c>
      <c r="AC472" s="30"/>
      <c r="AD472" s="64"/>
      <c r="AE472" s="64"/>
      <c r="AF472" s="87" t="s">
        <v>10794</v>
      </c>
      <c r="AG472" s="64"/>
      <c r="AH472" s="87" t="s">
        <v>10796</v>
      </c>
      <c r="AI472" s="55" t="s">
        <v>10836</v>
      </c>
      <c r="AJ472" s="64" t="s">
        <v>10798</v>
      </c>
      <c r="AK472" s="112" t="s">
        <v>10830</v>
      </c>
      <c r="AL472" s="87" t="s">
        <v>10800</v>
      </c>
      <c r="AM472" s="172"/>
      <c r="AN472" s="64"/>
      <c r="AO472" s="64" t="s">
        <v>10823</v>
      </c>
      <c r="AP472" s="64" t="s">
        <v>11585</v>
      </c>
      <c r="AQ472" s="87" t="s">
        <v>10812</v>
      </c>
      <c r="AR472" s="173" t="s">
        <v>10830</v>
      </c>
      <c r="AS472" s="36" t="s">
        <v>11585</v>
      </c>
    </row>
    <row r="473" customFormat="false" ht="13.8" hidden="false" customHeight="false" outlineLevel="0" collapsed="false">
      <c r="A473" s="174" t="s">
        <v>12550</v>
      </c>
      <c r="B473" s="64" t="s">
        <v>11257</v>
      </c>
      <c r="C473" s="51" t="n">
        <v>45689</v>
      </c>
      <c r="D473" s="168" t="n">
        <v>45706</v>
      </c>
      <c r="E473" s="169" t="b">
        <f aca="false">TRUE()</f>
        <v>1</v>
      </c>
      <c r="F473" s="169" t="b">
        <f aca="false">FALSE()</f>
        <v>0</v>
      </c>
      <c r="G473" s="169" t="b">
        <f aca="false">FALSE()</f>
        <v>0</v>
      </c>
      <c r="H473" s="169" t="b">
        <f aca="false">FALSE()</f>
        <v>0</v>
      </c>
      <c r="I473" s="169" t="b">
        <f aca="false">FALSE()</f>
        <v>0</v>
      </c>
      <c r="J473" s="169" t="b">
        <f aca="false">FALSE()</f>
        <v>0</v>
      </c>
      <c r="K473" s="29" t="b">
        <f aca="false">FALSE()</f>
        <v>0</v>
      </c>
      <c r="L473" s="29" t="b">
        <f aca="false">FALSE()</f>
        <v>0</v>
      </c>
      <c r="M473" s="169" t="b">
        <f aca="false">FALSE()</f>
        <v>0</v>
      </c>
      <c r="N473" s="64"/>
      <c r="O473" s="64" t="s">
        <v>10706</v>
      </c>
      <c r="P473" s="170" t="n">
        <v>6692164317</v>
      </c>
      <c r="Q473" s="73"/>
      <c r="R473" s="73"/>
      <c r="S473" s="73"/>
      <c r="T473" s="64" t="n">
        <v>787931999</v>
      </c>
      <c r="U473" s="64"/>
      <c r="V473" s="64" t="s">
        <v>10708</v>
      </c>
      <c r="W473" s="171" t="s">
        <v>13258</v>
      </c>
      <c r="X473" s="87" t="s">
        <v>10823</v>
      </c>
      <c r="Y473" s="64" t="s">
        <v>12093</v>
      </c>
      <c r="Z473" s="64"/>
      <c r="AA473" s="87"/>
      <c r="AB473" s="64" t="s">
        <v>10793</v>
      </c>
      <c r="AC473" s="30"/>
      <c r="AD473" s="64"/>
      <c r="AE473" s="64"/>
      <c r="AF473" s="87" t="s">
        <v>10794</v>
      </c>
      <c r="AG473" s="64"/>
      <c r="AH473" s="87" t="s">
        <v>10796</v>
      </c>
      <c r="AI473" s="55" t="s">
        <v>10836</v>
      </c>
      <c r="AJ473" s="64" t="s">
        <v>10798</v>
      </c>
      <c r="AK473" s="112" t="s">
        <v>10830</v>
      </c>
      <c r="AL473" s="87" t="s">
        <v>10800</v>
      </c>
      <c r="AM473" s="172" t="s">
        <v>12758</v>
      </c>
      <c r="AN473" s="64"/>
      <c r="AO473" s="64" t="s">
        <v>10823</v>
      </c>
      <c r="AP473" s="64" t="s">
        <v>11585</v>
      </c>
      <c r="AQ473" s="87" t="s">
        <v>10812</v>
      </c>
      <c r="AR473" s="173" t="s">
        <v>10830</v>
      </c>
      <c r="AS473" s="36" t="s">
        <v>11585</v>
      </c>
    </row>
    <row r="474" customFormat="false" ht="13.8" hidden="false" customHeight="false" outlineLevel="0" collapsed="false">
      <c r="A474" s="174" t="s">
        <v>12550</v>
      </c>
      <c r="B474" s="64" t="s">
        <v>11576</v>
      </c>
      <c r="C474" s="175" t="n">
        <v>45748</v>
      </c>
      <c r="D474" s="168" t="n">
        <v>45776</v>
      </c>
      <c r="E474" s="169" t="b">
        <f aca="false">TRUE()</f>
        <v>1</v>
      </c>
      <c r="F474" s="169" t="b">
        <f aca="false">FALSE()</f>
        <v>0</v>
      </c>
      <c r="G474" s="169" t="b">
        <f aca="false">FALSE()</f>
        <v>0</v>
      </c>
      <c r="H474" s="169" t="b">
        <f aca="false">FALSE()</f>
        <v>0</v>
      </c>
      <c r="I474" s="169" t="b">
        <f aca="false">FALSE()</f>
        <v>0</v>
      </c>
      <c r="J474" s="169" t="b">
        <f aca="false">FALSE()</f>
        <v>0</v>
      </c>
      <c r="K474" s="29" t="b">
        <f aca="false">FALSE()</f>
        <v>0</v>
      </c>
      <c r="L474" s="29" t="b">
        <f aca="false">FALSE()</f>
        <v>0</v>
      </c>
      <c r="M474" s="169" t="b">
        <f aca="false">FALSE()</f>
        <v>0</v>
      </c>
      <c r="N474" s="64"/>
      <c r="O474" s="64" t="s">
        <v>9884</v>
      </c>
      <c r="P474" s="170" t="n">
        <v>8672239415</v>
      </c>
      <c r="Q474" s="73"/>
      <c r="R474" s="73"/>
      <c r="S474" s="73"/>
      <c r="T474" s="64" t="n">
        <v>515371730</v>
      </c>
      <c r="U474" s="64" t="s">
        <v>13259</v>
      </c>
      <c r="V474" s="64" t="s">
        <v>9886</v>
      </c>
      <c r="W474" s="171" t="s">
        <v>9890</v>
      </c>
      <c r="X474" s="87" t="s">
        <v>10823</v>
      </c>
      <c r="Y474" s="64" t="s">
        <v>12093</v>
      </c>
      <c r="Z474" s="64"/>
      <c r="AA474" s="87" t="s">
        <v>10826</v>
      </c>
      <c r="AB474" s="64" t="s">
        <v>10793</v>
      </c>
      <c r="AC474" s="30" t="s">
        <v>10812</v>
      </c>
      <c r="AD474" s="64" t="s">
        <v>12341</v>
      </c>
      <c r="AE474" s="64"/>
      <c r="AF474" s="87" t="s">
        <v>10794</v>
      </c>
      <c r="AG474" s="64"/>
      <c r="AH474" s="87" t="s">
        <v>10796</v>
      </c>
      <c r="AI474" s="55" t="s">
        <v>10836</v>
      </c>
      <c r="AJ474" s="64" t="s">
        <v>10798</v>
      </c>
      <c r="AK474" s="112" t="s">
        <v>10830</v>
      </c>
      <c r="AL474" s="87" t="s">
        <v>10800</v>
      </c>
      <c r="AM474" s="172"/>
      <c r="AN474" s="64"/>
      <c r="AO474" s="64" t="s">
        <v>10823</v>
      </c>
      <c r="AP474" s="64" t="s">
        <v>11585</v>
      </c>
      <c r="AQ474" s="87" t="s">
        <v>10812</v>
      </c>
      <c r="AR474" s="173" t="s">
        <v>10830</v>
      </c>
      <c r="AS474" s="64" t="s">
        <v>11585</v>
      </c>
    </row>
    <row r="475" customFormat="false" ht="13.8" hidden="false" customHeight="false" outlineLevel="0" collapsed="false">
      <c r="A475" s="174" t="s">
        <v>12550</v>
      </c>
      <c r="B475" s="58" t="s">
        <v>12613</v>
      </c>
      <c r="C475" s="175" t="n">
        <v>45748</v>
      </c>
      <c r="D475" s="168" t="n">
        <v>45776</v>
      </c>
      <c r="E475" s="169" t="b">
        <f aca="false">TRUE()</f>
        <v>1</v>
      </c>
      <c r="F475" s="169" t="b">
        <f aca="false">FALSE()</f>
        <v>0</v>
      </c>
      <c r="G475" s="169" t="b">
        <f aca="false">FALSE()</f>
        <v>0</v>
      </c>
      <c r="H475" s="169" t="b">
        <f aca="false">FALSE()</f>
        <v>0</v>
      </c>
      <c r="I475" s="169" t="b">
        <f aca="false">FALSE()</f>
        <v>0</v>
      </c>
      <c r="J475" s="169" t="b">
        <f aca="false">FALSE()</f>
        <v>0</v>
      </c>
      <c r="K475" s="29" t="b">
        <f aca="false">FALSE()</f>
        <v>0</v>
      </c>
      <c r="L475" s="29" t="b">
        <f aca="false">FALSE()</f>
        <v>0</v>
      </c>
      <c r="M475" s="169" t="b">
        <f aca="false">FALSE()</f>
        <v>0</v>
      </c>
      <c r="N475" s="64"/>
      <c r="O475" s="64" t="s">
        <v>6867</v>
      </c>
      <c r="P475" s="170" t="n">
        <v>8222099380</v>
      </c>
      <c r="Q475" s="73"/>
      <c r="R475" s="73"/>
      <c r="S475" s="73"/>
      <c r="T475" s="64" t="n">
        <v>48693559771</v>
      </c>
      <c r="U475" s="64"/>
      <c r="V475" s="64" t="s">
        <v>6869</v>
      </c>
      <c r="W475" s="171" t="s">
        <v>6873</v>
      </c>
      <c r="X475" s="87" t="s">
        <v>10823</v>
      </c>
      <c r="Y475" s="64" t="s">
        <v>12093</v>
      </c>
      <c r="Z475" s="64"/>
      <c r="AA475" s="87" t="s">
        <v>10826</v>
      </c>
      <c r="AB475" s="64" t="s">
        <v>10793</v>
      </c>
      <c r="AC475" s="30"/>
      <c r="AD475" s="64"/>
      <c r="AE475" s="64"/>
      <c r="AF475" s="87"/>
      <c r="AG475" s="64"/>
      <c r="AH475" s="87"/>
      <c r="AI475" s="112"/>
      <c r="AJ475" s="64"/>
      <c r="AK475" s="112"/>
      <c r="AL475" s="87"/>
      <c r="AM475" s="172"/>
      <c r="AN475" s="64"/>
      <c r="AO475" s="64"/>
      <c r="AP475" s="64"/>
      <c r="AQ475" s="87"/>
      <c r="AR475" s="173"/>
      <c r="AS475" s="64"/>
    </row>
    <row r="476" customFormat="false" ht="13.8" hidden="false" customHeight="false" outlineLevel="0" collapsed="false">
      <c r="A476" s="174" t="s">
        <v>12550</v>
      </c>
      <c r="B476" s="64" t="s">
        <v>11257</v>
      </c>
      <c r="C476" s="175" t="n">
        <v>45748</v>
      </c>
      <c r="D476" s="168" t="n">
        <v>45776</v>
      </c>
      <c r="E476" s="169" t="b">
        <f aca="false">TRUE()</f>
        <v>1</v>
      </c>
      <c r="F476" s="169" t="b">
        <f aca="false">FALSE()</f>
        <v>0</v>
      </c>
      <c r="G476" s="169" t="b">
        <f aca="false">FALSE()</f>
        <v>0</v>
      </c>
      <c r="H476" s="169" t="b">
        <f aca="false">FALSE()</f>
        <v>0</v>
      </c>
      <c r="I476" s="169" t="b">
        <f aca="false">FALSE()</f>
        <v>0</v>
      </c>
      <c r="J476" s="169" t="b">
        <f aca="false">FALSE()</f>
        <v>0</v>
      </c>
      <c r="K476" s="29" t="b">
        <f aca="false">FALSE()</f>
        <v>0</v>
      </c>
      <c r="L476" s="29" t="b">
        <f aca="false">FALSE()</f>
        <v>0</v>
      </c>
      <c r="M476" s="169" t="b">
        <f aca="false">FALSE()</f>
        <v>0</v>
      </c>
      <c r="N476" s="64"/>
      <c r="O476" s="64" t="s">
        <v>6895</v>
      </c>
      <c r="P476" s="170" t="n">
        <v>8992838703</v>
      </c>
      <c r="Q476" s="73"/>
      <c r="R476" s="73"/>
      <c r="S476" s="73"/>
      <c r="T476" s="64" t="n">
        <v>48793282591</v>
      </c>
      <c r="U476" s="64"/>
      <c r="V476" s="64" t="s">
        <v>13260</v>
      </c>
      <c r="W476" s="171" t="s">
        <v>6901</v>
      </c>
      <c r="X476" s="87" t="s">
        <v>10823</v>
      </c>
      <c r="Y476" s="36" t="s">
        <v>12093</v>
      </c>
      <c r="Z476" s="64"/>
      <c r="AA476" s="87" t="s">
        <v>10826</v>
      </c>
      <c r="AB476" s="64"/>
      <c r="AC476" s="30"/>
      <c r="AD476" s="64"/>
      <c r="AE476" s="64"/>
      <c r="AF476" s="87"/>
      <c r="AG476" s="64"/>
      <c r="AH476" s="87"/>
      <c r="AI476" s="112"/>
      <c r="AJ476" s="64"/>
      <c r="AK476" s="112"/>
      <c r="AL476" s="87"/>
      <c r="AM476" s="172"/>
      <c r="AN476" s="64"/>
      <c r="AO476" s="64"/>
      <c r="AP476" s="64"/>
      <c r="AQ476" s="87"/>
      <c r="AR476" s="173"/>
      <c r="AS476" s="64"/>
    </row>
    <row r="477" customFormat="false" ht="13.8" hidden="false" customHeight="false" outlineLevel="0" collapsed="false">
      <c r="A477" s="174" t="s">
        <v>12550</v>
      </c>
      <c r="B477" s="64" t="s">
        <v>11257</v>
      </c>
      <c r="C477" s="175" t="n">
        <v>45748</v>
      </c>
      <c r="D477" s="168" t="n">
        <v>45776</v>
      </c>
      <c r="E477" s="169" t="b">
        <f aca="false">TRUE()</f>
        <v>1</v>
      </c>
      <c r="F477" s="169" t="b">
        <f aca="false">FALSE()</f>
        <v>0</v>
      </c>
      <c r="G477" s="169" t="b">
        <f aca="false">FALSE()</f>
        <v>0</v>
      </c>
      <c r="H477" s="169" t="b">
        <f aca="false">FALSE()</f>
        <v>0</v>
      </c>
      <c r="I477" s="169" t="b">
        <f aca="false">FALSE()</f>
        <v>0</v>
      </c>
      <c r="J477" s="169" t="b">
        <f aca="false">FALSE()</f>
        <v>0</v>
      </c>
      <c r="K477" s="29" t="b">
        <f aca="false">FALSE()</f>
        <v>0</v>
      </c>
      <c r="L477" s="29" t="b">
        <f aca="false">FALSE()</f>
        <v>0</v>
      </c>
      <c r="M477" s="169" t="b">
        <f aca="false">FALSE()</f>
        <v>0</v>
      </c>
      <c r="N477" s="64"/>
      <c r="O477" s="64" t="s">
        <v>6956</v>
      </c>
      <c r="P477" s="170" t="n">
        <v>9512521066</v>
      </c>
      <c r="Q477" s="73"/>
      <c r="R477" s="73"/>
      <c r="S477" s="73"/>
      <c r="T477" s="64" t="n">
        <v>48796497537</v>
      </c>
      <c r="U477" s="64"/>
      <c r="V477" s="64" t="s">
        <v>6958</v>
      </c>
      <c r="W477" s="171" t="s">
        <v>13261</v>
      </c>
      <c r="X477" s="87"/>
      <c r="Y477" s="64"/>
      <c r="Z477" s="64"/>
      <c r="AA477" s="87" t="s">
        <v>10826</v>
      </c>
      <c r="AB477" s="64"/>
      <c r="AC477" s="87"/>
      <c r="AD477" s="64"/>
      <c r="AE477" s="64"/>
      <c r="AF477" s="87"/>
      <c r="AG477" s="64"/>
      <c r="AH477" s="87"/>
      <c r="AI477" s="112"/>
      <c r="AJ477" s="64"/>
      <c r="AK477" s="112"/>
      <c r="AL477" s="87"/>
      <c r="AM477" s="172"/>
      <c r="AN477" s="64"/>
      <c r="AO477" s="64"/>
      <c r="AP477" s="64"/>
      <c r="AQ477" s="87"/>
      <c r="AR477" s="173"/>
      <c r="AS477" s="64"/>
    </row>
    <row r="478" customFormat="false" ht="13.8" hidden="false" customHeight="false" outlineLevel="0" collapsed="false">
      <c r="A478" s="174" t="s">
        <v>12550</v>
      </c>
      <c r="B478" s="64" t="s">
        <v>11857</v>
      </c>
      <c r="C478" s="175" t="n">
        <v>45748</v>
      </c>
      <c r="D478" s="168" t="n">
        <v>45771</v>
      </c>
      <c r="E478" s="169" t="b">
        <f aca="false">TRUE()</f>
        <v>1</v>
      </c>
      <c r="F478" s="169" t="b">
        <f aca="false">FALSE()</f>
        <v>0</v>
      </c>
      <c r="G478" s="169" t="b">
        <f aca="false">FALSE()</f>
        <v>0</v>
      </c>
      <c r="H478" s="169" t="b">
        <f aca="false">FALSE()</f>
        <v>0</v>
      </c>
      <c r="I478" s="169" t="b">
        <f aca="false">FALSE()</f>
        <v>0</v>
      </c>
      <c r="J478" s="169" t="b">
        <f aca="false">FALSE()</f>
        <v>0</v>
      </c>
      <c r="K478" s="29" t="b">
        <f aca="false">FALSE()</f>
        <v>0</v>
      </c>
      <c r="L478" s="29" t="b">
        <f aca="false">FALSE()</f>
        <v>0</v>
      </c>
      <c r="M478" s="169" t="b">
        <f aca="false">FALSE()</f>
        <v>0</v>
      </c>
      <c r="N478" s="64"/>
      <c r="O478" s="64" t="s">
        <v>13262</v>
      </c>
      <c r="P478" s="170" t="n">
        <v>9721250594</v>
      </c>
      <c r="Q478" s="73"/>
      <c r="R478" s="73"/>
      <c r="S478" s="73"/>
      <c r="T478" s="64" t="n">
        <v>48221139850</v>
      </c>
      <c r="U478" s="64"/>
      <c r="V478" s="64" t="s">
        <v>6993</v>
      </c>
      <c r="W478" s="171" t="s">
        <v>13263</v>
      </c>
      <c r="X478" s="87" t="s">
        <v>10823</v>
      </c>
      <c r="Y478" s="36" t="s">
        <v>12093</v>
      </c>
      <c r="Z478" s="64"/>
      <c r="AA478" s="87" t="s">
        <v>10826</v>
      </c>
      <c r="AB478" s="64" t="s">
        <v>10793</v>
      </c>
      <c r="AC478" s="30"/>
      <c r="AD478" s="64"/>
      <c r="AE478" s="64"/>
      <c r="AF478" s="87"/>
      <c r="AG478" s="64"/>
      <c r="AH478" s="87" t="s">
        <v>10796</v>
      </c>
      <c r="AI478" s="55" t="s">
        <v>10836</v>
      </c>
      <c r="AJ478" s="64" t="s">
        <v>10798</v>
      </c>
      <c r="AK478" s="112" t="s">
        <v>10830</v>
      </c>
      <c r="AL478" s="87" t="s">
        <v>10800</v>
      </c>
      <c r="AM478" s="172"/>
      <c r="AN478" s="64"/>
      <c r="AO478" s="64" t="s">
        <v>10823</v>
      </c>
      <c r="AP478" s="64" t="s">
        <v>11585</v>
      </c>
      <c r="AQ478" s="87" t="s">
        <v>10812</v>
      </c>
      <c r="AR478" s="173" t="s">
        <v>10830</v>
      </c>
      <c r="AS478" s="64" t="s">
        <v>11585</v>
      </c>
    </row>
    <row r="479" customFormat="false" ht="13.8" hidden="false" customHeight="false" outlineLevel="0" collapsed="false">
      <c r="A479" s="174" t="s">
        <v>12550</v>
      </c>
      <c r="B479" s="64" t="s">
        <v>11257</v>
      </c>
      <c r="C479" s="175" t="n">
        <v>45748</v>
      </c>
      <c r="D479" s="168" t="n">
        <v>45776</v>
      </c>
      <c r="E479" s="169" t="b">
        <f aca="false">TRUE()</f>
        <v>1</v>
      </c>
      <c r="F479" s="169" t="b">
        <f aca="false">FALSE()</f>
        <v>0</v>
      </c>
      <c r="G479" s="169" t="b">
        <f aca="false">FALSE()</f>
        <v>0</v>
      </c>
      <c r="H479" s="169" t="b">
        <f aca="false">FALSE()</f>
        <v>0</v>
      </c>
      <c r="I479" s="169" t="b">
        <f aca="false">FALSE()</f>
        <v>0</v>
      </c>
      <c r="J479" s="169" t="b">
        <f aca="false">FALSE()</f>
        <v>0</v>
      </c>
      <c r="K479" s="29" t="b">
        <f aca="false">FALSE()</f>
        <v>0</v>
      </c>
      <c r="L479" s="29" t="b">
        <f aca="false">FALSE()</f>
        <v>0</v>
      </c>
      <c r="M479" s="169" t="b">
        <f aca="false">FALSE()</f>
        <v>0</v>
      </c>
      <c r="N479" s="64"/>
      <c r="O479" s="64" t="s">
        <v>6956</v>
      </c>
      <c r="P479" s="170" t="n">
        <v>9512521066</v>
      </c>
      <c r="Q479" s="73"/>
      <c r="R479" s="73"/>
      <c r="S479" s="73"/>
      <c r="T479" s="64" t="n">
        <v>48796497537</v>
      </c>
      <c r="U479" s="64"/>
      <c r="V479" s="64" t="s">
        <v>6958</v>
      </c>
      <c r="W479" s="171" t="s">
        <v>13261</v>
      </c>
      <c r="X479" s="87" t="s">
        <v>10823</v>
      </c>
      <c r="Y479" s="64" t="s">
        <v>12093</v>
      </c>
      <c r="Z479" s="64"/>
      <c r="AA479" s="87"/>
      <c r="AB479" s="64" t="s">
        <v>10793</v>
      </c>
      <c r="AC479" s="87"/>
      <c r="AD479" s="64"/>
      <c r="AE479" s="64"/>
      <c r="AF479" s="87"/>
      <c r="AG479" s="64"/>
      <c r="AH479" s="87" t="s">
        <v>10796</v>
      </c>
      <c r="AI479" s="55" t="s">
        <v>10836</v>
      </c>
      <c r="AJ479" s="64" t="s">
        <v>10798</v>
      </c>
      <c r="AK479" s="112" t="s">
        <v>10830</v>
      </c>
      <c r="AL479" s="87" t="s">
        <v>10800</v>
      </c>
      <c r="AM479" s="172"/>
      <c r="AN479" s="64"/>
      <c r="AO479" s="64" t="s">
        <v>10823</v>
      </c>
      <c r="AP479" s="64" t="s">
        <v>11585</v>
      </c>
      <c r="AQ479" s="87" t="s">
        <v>10812</v>
      </c>
      <c r="AR479" s="173" t="s">
        <v>10830</v>
      </c>
      <c r="AS479" s="36" t="s">
        <v>11585</v>
      </c>
    </row>
    <row r="480" customFormat="false" ht="13.8" hidden="false" customHeight="false" outlineLevel="0" collapsed="false">
      <c r="A480" s="174" t="s">
        <v>12550</v>
      </c>
      <c r="B480" s="64" t="s">
        <v>11257</v>
      </c>
      <c r="C480" s="175" t="n">
        <v>45748</v>
      </c>
      <c r="D480" s="168" t="n">
        <v>45777</v>
      </c>
      <c r="E480" s="169" t="b">
        <f aca="false">TRUE()</f>
        <v>1</v>
      </c>
      <c r="F480" s="169" t="b">
        <f aca="false">FALSE()</f>
        <v>0</v>
      </c>
      <c r="G480" s="169" t="b">
        <f aca="false">FALSE()</f>
        <v>0</v>
      </c>
      <c r="H480" s="169" t="b">
        <f aca="false">FALSE()</f>
        <v>0</v>
      </c>
      <c r="I480" s="169" t="b">
        <f aca="false">FALSE()</f>
        <v>0</v>
      </c>
      <c r="J480" s="169" t="b">
        <f aca="false">FALSE()</f>
        <v>0</v>
      </c>
      <c r="K480" s="29" t="b">
        <f aca="false">FALSE()</f>
        <v>0</v>
      </c>
      <c r="L480" s="29" t="b">
        <f aca="false">FALSE()</f>
        <v>0</v>
      </c>
      <c r="M480" s="169" t="b">
        <f aca="false">FALSE()</f>
        <v>0</v>
      </c>
      <c r="N480" s="64"/>
      <c r="O480" s="64" t="s">
        <v>6711</v>
      </c>
      <c r="P480" s="170" t="n">
        <v>5422782393</v>
      </c>
      <c r="Q480" s="73"/>
      <c r="R480" s="73"/>
      <c r="S480" s="73"/>
      <c r="T480" s="64" t="n">
        <v>606382944</v>
      </c>
      <c r="U480" s="64"/>
      <c r="V480" s="64" t="s">
        <v>6713</v>
      </c>
      <c r="W480" s="171" t="s">
        <v>13264</v>
      </c>
      <c r="X480" s="87" t="s">
        <v>10823</v>
      </c>
      <c r="Y480" s="36" t="s">
        <v>12093</v>
      </c>
      <c r="Z480" s="64"/>
      <c r="AA480" s="87" t="s">
        <v>10826</v>
      </c>
      <c r="AB480" s="64" t="s">
        <v>10793</v>
      </c>
      <c r="AC480" s="87"/>
      <c r="AD480" s="64"/>
      <c r="AE480" s="64"/>
      <c r="AF480" s="87"/>
      <c r="AG480" s="64"/>
      <c r="AH480" s="87" t="s">
        <v>10796</v>
      </c>
      <c r="AI480" s="55" t="s">
        <v>10836</v>
      </c>
      <c r="AJ480" s="64" t="s">
        <v>10798</v>
      </c>
      <c r="AK480" s="112" t="s">
        <v>10830</v>
      </c>
      <c r="AL480" s="87" t="s">
        <v>10800</v>
      </c>
      <c r="AM480" s="172"/>
      <c r="AN480" s="64"/>
      <c r="AO480" s="64" t="s">
        <v>10823</v>
      </c>
      <c r="AP480" s="64" t="s">
        <v>11585</v>
      </c>
      <c r="AQ480" s="87" t="s">
        <v>10812</v>
      </c>
      <c r="AR480" s="173" t="s">
        <v>10830</v>
      </c>
      <c r="AS480" s="36" t="s">
        <v>11585</v>
      </c>
    </row>
    <row r="481" customFormat="false" ht="13.8" hidden="false" customHeight="false" outlineLevel="0" collapsed="false">
      <c r="A481" s="174" t="s">
        <v>12550</v>
      </c>
      <c r="B481" s="64" t="s">
        <v>11257</v>
      </c>
      <c r="C481" s="175" t="n">
        <v>45748</v>
      </c>
      <c r="D481" s="168" t="n">
        <v>45777</v>
      </c>
      <c r="E481" s="169" t="b">
        <f aca="false">TRUE()</f>
        <v>1</v>
      </c>
      <c r="F481" s="169" t="b">
        <f aca="false">FALSE()</f>
        <v>0</v>
      </c>
      <c r="G481" s="169" t="b">
        <f aca="false">FALSE()</f>
        <v>0</v>
      </c>
      <c r="H481" s="169" t="b">
        <f aca="false">FALSE()</f>
        <v>0</v>
      </c>
      <c r="I481" s="169" t="b">
        <f aca="false">FALSE()</f>
        <v>0</v>
      </c>
      <c r="J481" s="169" t="b">
        <f aca="false">FALSE()</f>
        <v>0</v>
      </c>
      <c r="K481" s="29" t="b">
        <f aca="false">FALSE()</f>
        <v>0</v>
      </c>
      <c r="L481" s="29" t="b">
        <f aca="false">FALSE()</f>
        <v>0</v>
      </c>
      <c r="M481" s="169" t="b">
        <f aca="false">FALSE()</f>
        <v>0</v>
      </c>
      <c r="N481" s="64"/>
      <c r="O481" s="64" t="s">
        <v>6759</v>
      </c>
      <c r="P481" s="170" t="n">
        <v>7123278825</v>
      </c>
      <c r="Q481" s="73"/>
      <c r="R481" s="73"/>
      <c r="S481" s="73"/>
      <c r="T481" s="64" t="n">
        <v>48507504227</v>
      </c>
      <c r="U481" s="64"/>
      <c r="V481" s="64" t="s">
        <v>13265</v>
      </c>
      <c r="W481" s="171" t="s">
        <v>13266</v>
      </c>
      <c r="X481" s="87" t="s">
        <v>10823</v>
      </c>
      <c r="Y481" s="36" t="s">
        <v>12093</v>
      </c>
      <c r="Z481" s="64"/>
      <c r="AA481" s="87" t="s">
        <v>10826</v>
      </c>
      <c r="AB481" s="64" t="s">
        <v>10793</v>
      </c>
      <c r="AC481" s="87"/>
      <c r="AD481" s="64"/>
      <c r="AE481" s="64"/>
      <c r="AF481" s="87"/>
      <c r="AG481" s="64"/>
      <c r="AH481" s="87" t="s">
        <v>10796</v>
      </c>
      <c r="AI481" s="55" t="s">
        <v>10836</v>
      </c>
      <c r="AJ481" s="64" t="s">
        <v>10798</v>
      </c>
      <c r="AK481" s="112" t="s">
        <v>10830</v>
      </c>
      <c r="AL481" s="87" t="s">
        <v>10800</v>
      </c>
      <c r="AM481" s="172"/>
      <c r="AN481" s="64"/>
      <c r="AO481" s="64" t="s">
        <v>10823</v>
      </c>
      <c r="AP481" s="64" t="s">
        <v>11585</v>
      </c>
      <c r="AQ481" s="87" t="s">
        <v>10812</v>
      </c>
      <c r="AR481" s="173" t="s">
        <v>10830</v>
      </c>
      <c r="AS481" s="64" t="s">
        <v>11585</v>
      </c>
    </row>
    <row r="482" customFormat="false" ht="13.8" hidden="false" customHeight="false" outlineLevel="0" collapsed="false">
      <c r="A482" s="174" t="s">
        <v>12550</v>
      </c>
      <c r="B482" s="64" t="s">
        <v>11857</v>
      </c>
      <c r="C482" s="175" t="n">
        <v>45748</v>
      </c>
      <c r="D482" s="168" t="n">
        <v>45775</v>
      </c>
      <c r="E482" s="169" t="b">
        <f aca="false">TRUE()</f>
        <v>1</v>
      </c>
      <c r="F482" s="169" t="b">
        <f aca="false">FALSE()</f>
        <v>0</v>
      </c>
      <c r="G482" s="169" t="b">
        <f aca="false">FALSE()</f>
        <v>0</v>
      </c>
      <c r="H482" s="169" t="b">
        <f aca="false">FALSE()</f>
        <v>0</v>
      </c>
      <c r="I482" s="169" t="b">
        <f aca="false">FALSE()</f>
        <v>0</v>
      </c>
      <c r="J482" s="169" t="b">
        <f aca="false">FALSE()</f>
        <v>0</v>
      </c>
      <c r="K482" s="29" t="b">
        <f aca="false">FALSE()</f>
        <v>0</v>
      </c>
      <c r="L482" s="29" t="b">
        <f aca="false">FALSE()</f>
        <v>0</v>
      </c>
      <c r="M482" s="169" t="b">
        <f aca="false">FALSE()</f>
        <v>0</v>
      </c>
      <c r="N482" s="64" t="s">
        <v>13267</v>
      </c>
      <c r="O482" s="64" t="s">
        <v>7360</v>
      </c>
      <c r="P482" s="170" t="n">
        <v>1230307027</v>
      </c>
      <c r="Q482" s="73"/>
      <c r="R482" s="73"/>
      <c r="S482" s="73"/>
      <c r="T482" s="64" t="n">
        <v>48537049548</v>
      </c>
      <c r="U482" s="64" t="s">
        <v>13268</v>
      </c>
      <c r="V482" s="64" t="s">
        <v>7362</v>
      </c>
      <c r="W482" s="64"/>
      <c r="X482" s="87" t="s">
        <v>10823</v>
      </c>
      <c r="Y482" s="36" t="s">
        <v>12093</v>
      </c>
      <c r="Z482" s="64"/>
      <c r="AA482" s="87" t="s">
        <v>10826</v>
      </c>
      <c r="AB482" s="64" t="s">
        <v>10793</v>
      </c>
      <c r="AC482" s="87"/>
      <c r="AD482" s="64"/>
      <c r="AE482" s="64"/>
      <c r="AF482" s="87" t="s">
        <v>10794</v>
      </c>
      <c r="AG482" s="64"/>
      <c r="AH482" s="87" t="s">
        <v>10796</v>
      </c>
      <c r="AI482" s="55" t="s">
        <v>10836</v>
      </c>
      <c r="AJ482" s="64" t="s">
        <v>10798</v>
      </c>
      <c r="AK482" s="112" t="s">
        <v>10830</v>
      </c>
      <c r="AL482" s="87" t="s">
        <v>10800</v>
      </c>
      <c r="AM482" s="172"/>
      <c r="AN482" s="64"/>
      <c r="AO482" s="64" t="s">
        <v>10823</v>
      </c>
      <c r="AP482" s="64" t="s">
        <v>11585</v>
      </c>
      <c r="AQ482" s="87" t="s">
        <v>10812</v>
      </c>
      <c r="AR482" s="173" t="s">
        <v>10830</v>
      </c>
      <c r="AS482" s="64" t="s">
        <v>11585</v>
      </c>
    </row>
    <row r="483" customFormat="false" ht="13.8" hidden="false" customHeight="false" outlineLevel="0" collapsed="false">
      <c r="A483" s="174" t="s">
        <v>12550</v>
      </c>
      <c r="B483" s="64" t="s">
        <v>11576</v>
      </c>
      <c r="C483" s="175" t="n">
        <v>45748</v>
      </c>
      <c r="D483" s="168" t="n">
        <v>45777</v>
      </c>
      <c r="E483" s="169" t="b">
        <f aca="false">TRUE()</f>
        <v>1</v>
      </c>
      <c r="F483" s="169" t="b">
        <f aca="false">FALSE()</f>
        <v>0</v>
      </c>
      <c r="G483" s="169" t="b">
        <f aca="false">FALSE()</f>
        <v>0</v>
      </c>
      <c r="H483" s="169" t="b">
        <f aca="false">FALSE()</f>
        <v>0</v>
      </c>
      <c r="I483" s="169" t="b">
        <f aca="false">FALSE()</f>
        <v>0</v>
      </c>
      <c r="J483" s="169" t="b">
        <f aca="false">FALSE()</f>
        <v>0</v>
      </c>
      <c r="K483" s="29" t="b">
        <f aca="false">FALSE()</f>
        <v>0</v>
      </c>
      <c r="L483" s="29" t="b">
        <f aca="false">FALSE()</f>
        <v>0</v>
      </c>
      <c r="M483" s="169" t="b">
        <f aca="false">FALSE()</f>
        <v>0</v>
      </c>
      <c r="N483" s="64"/>
      <c r="O483" s="64" t="s">
        <v>6832</v>
      </c>
      <c r="P483" s="170" t="n">
        <v>5751901775</v>
      </c>
      <c r="Q483" s="73"/>
      <c r="R483" s="73"/>
      <c r="S483" s="73"/>
      <c r="T483" s="64" t="n">
        <v>519595995</v>
      </c>
      <c r="U483" s="64"/>
      <c r="V483" s="64" t="s">
        <v>6833</v>
      </c>
      <c r="W483" s="171" t="s">
        <v>13269</v>
      </c>
      <c r="X483" s="87" t="s">
        <v>10823</v>
      </c>
      <c r="Y483" s="36" t="s">
        <v>12093</v>
      </c>
      <c r="Z483" s="64"/>
      <c r="AA483" s="87"/>
      <c r="AB483" s="64" t="s">
        <v>10793</v>
      </c>
      <c r="AC483" s="87"/>
      <c r="AD483" s="64"/>
      <c r="AE483" s="64"/>
      <c r="AF483" s="87"/>
      <c r="AG483" s="64"/>
      <c r="AH483" s="87" t="s">
        <v>10796</v>
      </c>
      <c r="AI483" s="55" t="s">
        <v>10836</v>
      </c>
      <c r="AJ483" s="64" t="s">
        <v>10798</v>
      </c>
      <c r="AK483" s="112" t="s">
        <v>10830</v>
      </c>
      <c r="AL483" s="87" t="s">
        <v>10800</v>
      </c>
      <c r="AM483" s="172"/>
      <c r="AN483" s="64"/>
      <c r="AO483" s="64" t="s">
        <v>10823</v>
      </c>
      <c r="AP483" s="64" t="s">
        <v>11585</v>
      </c>
      <c r="AQ483" s="87" t="s">
        <v>10812</v>
      </c>
      <c r="AR483" s="173" t="s">
        <v>10830</v>
      </c>
      <c r="AS483" s="64" t="s">
        <v>11585</v>
      </c>
    </row>
    <row r="484" customFormat="false" ht="13.8" hidden="false" customHeight="false" outlineLevel="0" collapsed="false">
      <c r="A484" s="174" t="s">
        <v>12550</v>
      </c>
      <c r="B484" s="64" t="s">
        <v>11857</v>
      </c>
      <c r="C484" s="175" t="n">
        <v>45748</v>
      </c>
      <c r="D484" s="168" t="n">
        <v>45782</v>
      </c>
      <c r="E484" s="169" t="b">
        <f aca="false">TRUE()</f>
        <v>1</v>
      </c>
      <c r="F484" s="169" t="b">
        <f aca="false">FALSE()</f>
        <v>0</v>
      </c>
      <c r="G484" s="169" t="b">
        <f aca="false">FALSE()</f>
        <v>0</v>
      </c>
      <c r="H484" s="169" t="b">
        <f aca="false">FALSE()</f>
        <v>0</v>
      </c>
      <c r="I484" s="169" t="b">
        <f aca="false">FALSE()</f>
        <v>0</v>
      </c>
      <c r="J484" s="169" t="b">
        <f aca="false">FALSE()</f>
        <v>0</v>
      </c>
      <c r="K484" s="29" t="b">
        <f aca="false">FALSE()</f>
        <v>0</v>
      </c>
      <c r="L484" s="29" t="b">
        <f aca="false">FALSE()</f>
        <v>0</v>
      </c>
      <c r="M484" s="169" t="b">
        <f aca="false">FALSE()</f>
        <v>0</v>
      </c>
      <c r="N484" s="64"/>
      <c r="O484" s="64" t="s">
        <v>6878</v>
      </c>
      <c r="P484" s="170" t="n">
        <v>6831341706</v>
      </c>
      <c r="Q484" s="73"/>
      <c r="R484" s="73"/>
      <c r="S484" s="73"/>
      <c r="T484" s="64" t="s">
        <v>13270</v>
      </c>
      <c r="U484" s="64" t="s">
        <v>13271</v>
      </c>
      <c r="V484" s="64" t="s">
        <v>6880</v>
      </c>
      <c r="W484" s="64"/>
      <c r="X484" s="87" t="s">
        <v>10823</v>
      </c>
      <c r="Y484" s="64" t="s">
        <v>12093</v>
      </c>
      <c r="Z484" s="64"/>
      <c r="AA484" s="87" t="s">
        <v>10826</v>
      </c>
      <c r="AB484" s="64" t="s">
        <v>10793</v>
      </c>
      <c r="AC484" s="87" t="s">
        <v>10812</v>
      </c>
      <c r="AD484" s="64"/>
      <c r="AE484" s="64"/>
      <c r="AF484" s="87"/>
      <c r="AG484" s="64"/>
      <c r="AH484" s="87" t="s">
        <v>10796</v>
      </c>
      <c r="AI484" s="55" t="s">
        <v>10836</v>
      </c>
      <c r="AJ484" s="64" t="s">
        <v>10798</v>
      </c>
      <c r="AK484" s="112" t="s">
        <v>10830</v>
      </c>
      <c r="AL484" s="87" t="s">
        <v>10800</v>
      </c>
      <c r="AM484" s="172"/>
      <c r="AN484" s="64"/>
      <c r="AO484" s="64" t="s">
        <v>10823</v>
      </c>
      <c r="AP484" s="64" t="s">
        <v>11585</v>
      </c>
      <c r="AQ484" s="87" t="s">
        <v>10812</v>
      </c>
      <c r="AR484" s="173" t="s">
        <v>10830</v>
      </c>
      <c r="AS484" s="64" t="s">
        <v>11585</v>
      </c>
    </row>
    <row r="485" customFormat="false" ht="25.15" hidden="false" customHeight="false" outlineLevel="0" collapsed="false">
      <c r="A485" s="176" t="s">
        <v>12550</v>
      </c>
      <c r="B485" s="177" t="s">
        <v>11881</v>
      </c>
      <c r="C485" s="178" t="n">
        <v>45778</v>
      </c>
      <c r="D485" s="179" t="n">
        <v>45783</v>
      </c>
      <c r="E485" s="180" t="b">
        <f aca="false">TRUE()</f>
        <v>1</v>
      </c>
      <c r="F485" s="180" t="b">
        <f aca="false">FALSE()</f>
        <v>0</v>
      </c>
      <c r="G485" s="180" t="b">
        <f aca="false">FALSE()</f>
        <v>0</v>
      </c>
      <c r="H485" s="180" t="b">
        <f aca="false">FALSE()</f>
        <v>0</v>
      </c>
      <c r="I485" s="180" t="b">
        <f aca="false">FALSE()</f>
        <v>0</v>
      </c>
      <c r="J485" s="180" t="b">
        <f aca="false">FALSE()</f>
        <v>0</v>
      </c>
      <c r="K485" s="42" t="b">
        <f aca="false">FALSE()</f>
        <v>0</v>
      </c>
      <c r="L485" s="42" t="b">
        <f aca="false">FALSE()</f>
        <v>0</v>
      </c>
      <c r="M485" s="180" t="b">
        <f aca="false">FALSE()</f>
        <v>0</v>
      </c>
      <c r="N485" s="177"/>
      <c r="O485" s="177" t="s">
        <v>13272</v>
      </c>
      <c r="P485" s="181" t="n">
        <v>5342499301</v>
      </c>
      <c r="Q485" s="177"/>
      <c r="R485" s="177"/>
      <c r="S485" s="177"/>
      <c r="T485" s="177" t="n">
        <v>532563233</v>
      </c>
      <c r="U485" s="177" t="s">
        <v>13273</v>
      </c>
      <c r="V485" s="177" t="s">
        <v>13274</v>
      </c>
      <c r="W485" s="182" t="s">
        <v>13275</v>
      </c>
      <c r="X485" s="177" t="s">
        <v>10823</v>
      </c>
      <c r="Y485" s="177" t="s">
        <v>12093</v>
      </c>
      <c r="Z485" s="177"/>
      <c r="AA485" s="177" t="s">
        <v>10826</v>
      </c>
      <c r="AB485" s="177" t="s">
        <v>10793</v>
      </c>
      <c r="AC485" s="177"/>
      <c r="AD485" s="177"/>
      <c r="AE485" s="177"/>
      <c r="AF485" s="177"/>
      <c r="AG485" s="177"/>
      <c r="AH485" s="177" t="s">
        <v>10796</v>
      </c>
      <c r="AI485" s="43" t="s">
        <v>10836</v>
      </c>
      <c r="AJ485" s="177" t="s">
        <v>10798</v>
      </c>
      <c r="AK485" s="177" t="s">
        <v>10830</v>
      </c>
      <c r="AL485" s="177" t="s">
        <v>10800</v>
      </c>
      <c r="AM485" s="183" t="s">
        <v>12423</v>
      </c>
      <c r="AN485" s="177" t="s">
        <v>13276</v>
      </c>
      <c r="AO485" s="177" t="s">
        <v>10823</v>
      </c>
      <c r="AP485" s="177" t="s">
        <v>11585</v>
      </c>
      <c r="AQ485" s="177" t="s">
        <v>10812</v>
      </c>
      <c r="AR485" s="177" t="s">
        <v>11345</v>
      </c>
      <c r="AS485" s="177" t="s">
        <v>11585</v>
      </c>
    </row>
    <row r="486" customFormat="false" ht="13.8" hidden="false" customHeight="false" outlineLevel="0" collapsed="false">
      <c r="A486" s="174" t="s">
        <v>12550</v>
      </c>
      <c r="B486" s="64" t="s">
        <v>11881</v>
      </c>
      <c r="C486" s="175" t="n">
        <v>45778</v>
      </c>
      <c r="D486" s="168" t="n">
        <v>45783</v>
      </c>
      <c r="E486" s="169" t="b">
        <f aca="false">TRUE()</f>
        <v>1</v>
      </c>
      <c r="F486" s="169" t="b">
        <f aca="false">FALSE()</f>
        <v>0</v>
      </c>
      <c r="G486" s="169" t="b">
        <f aca="false">FALSE()</f>
        <v>0</v>
      </c>
      <c r="H486" s="169" t="b">
        <f aca="false">FALSE()</f>
        <v>0</v>
      </c>
      <c r="I486" s="169" t="b">
        <f aca="false">FALSE()</f>
        <v>0</v>
      </c>
      <c r="J486" s="169" t="b">
        <f aca="false">FALSE()</f>
        <v>0</v>
      </c>
      <c r="K486" s="29" t="b">
        <f aca="false">FALSE()</f>
        <v>0</v>
      </c>
      <c r="L486" s="29" t="b">
        <f aca="false">FALSE()</f>
        <v>0</v>
      </c>
      <c r="M486" s="169" t="b">
        <f aca="false">TRUE()</f>
        <v>1</v>
      </c>
      <c r="N486" s="64"/>
      <c r="O486" s="64" t="s">
        <v>7235</v>
      </c>
      <c r="P486" s="170" t="n">
        <v>8262127036</v>
      </c>
      <c r="Q486" s="73"/>
      <c r="R486" s="73"/>
      <c r="S486" s="73"/>
      <c r="T486" s="64" t="n">
        <v>48576282756</v>
      </c>
      <c r="U486" s="64" t="s">
        <v>13277</v>
      </c>
      <c r="V486" s="64" t="s">
        <v>7237</v>
      </c>
      <c r="W486" s="64"/>
      <c r="X486" s="87" t="s">
        <v>10823</v>
      </c>
      <c r="Y486" s="64" t="s">
        <v>12093</v>
      </c>
      <c r="Z486" s="64"/>
      <c r="AA486" s="87" t="s">
        <v>10826</v>
      </c>
      <c r="AB486" s="64" t="s">
        <v>10793</v>
      </c>
      <c r="AC486" s="87"/>
      <c r="AD486" s="64"/>
      <c r="AE486" s="64"/>
      <c r="AF486" s="87"/>
      <c r="AG486" s="64"/>
      <c r="AH486" s="87" t="s">
        <v>10796</v>
      </c>
      <c r="AI486" s="55" t="s">
        <v>10836</v>
      </c>
      <c r="AJ486" s="64" t="s">
        <v>10798</v>
      </c>
      <c r="AK486" s="112" t="s">
        <v>10830</v>
      </c>
      <c r="AL486" s="87" t="s">
        <v>10800</v>
      </c>
      <c r="AM486" s="172" t="s">
        <v>10837</v>
      </c>
      <c r="AN486" s="64" t="s">
        <v>13278</v>
      </c>
      <c r="AO486" s="64" t="s">
        <v>10823</v>
      </c>
      <c r="AP486" s="64" t="s">
        <v>11585</v>
      </c>
      <c r="AQ486" s="87" t="s">
        <v>10812</v>
      </c>
      <c r="AR486" s="173" t="s">
        <v>11345</v>
      </c>
      <c r="AS486" s="64" t="s">
        <v>11585</v>
      </c>
    </row>
    <row r="487" customFormat="false" ht="13.8" hidden="false" customHeight="false" outlineLevel="0" collapsed="false">
      <c r="A487" s="174" t="s">
        <v>12550</v>
      </c>
      <c r="B487" s="64" t="s">
        <v>11576</v>
      </c>
      <c r="C487" s="175" t="n">
        <v>45778</v>
      </c>
      <c r="D487" s="168" t="n">
        <v>45783</v>
      </c>
      <c r="E487" s="169" t="b">
        <f aca="false">TRUE()</f>
        <v>1</v>
      </c>
      <c r="F487" s="169" t="b">
        <f aca="false">FALSE()</f>
        <v>0</v>
      </c>
      <c r="G487" s="169" t="b">
        <f aca="false">FALSE()</f>
        <v>0</v>
      </c>
      <c r="H487" s="169" t="b">
        <f aca="false">FALSE()</f>
        <v>0</v>
      </c>
      <c r="I487" s="169" t="b">
        <f aca="false">FALSE()</f>
        <v>0</v>
      </c>
      <c r="J487" s="169" t="b">
        <f aca="false">FALSE()</f>
        <v>0</v>
      </c>
      <c r="K487" s="29" t="b">
        <f aca="false">FALSE()</f>
        <v>0</v>
      </c>
      <c r="L487" s="29" t="b">
        <f aca="false">FALSE()</f>
        <v>0</v>
      </c>
      <c r="M487" s="169" t="b">
        <f aca="false">FALSE()</f>
        <v>0</v>
      </c>
      <c r="N487" s="64"/>
      <c r="O487" s="64" t="s">
        <v>7425</v>
      </c>
      <c r="P487" s="170" t="n">
        <v>9491879146</v>
      </c>
      <c r="Q487" s="73"/>
      <c r="R487" s="73"/>
      <c r="S487" s="73"/>
      <c r="T487" s="64" t="n">
        <v>603776290</v>
      </c>
      <c r="U487" s="64"/>
      <c r="V487" s="64" t="s">
        <v>7427</v>
      </c>
      <c r="W487" s="64"/>
      <c r="X487" s="87" t="s">
        <v>10823</v>
      </c>
      <c r="Y487" s="64" t="s">
        <v>12093</v>
      </c>
      <c r="Z487" s="64"/>
      <c r="AA487" s="87"/>
      <c r="AB487" s="64" t="s">
        <v>10793</v>
      </c>
      <c r="AC487" s="87"/>
      <c r="AD487" s="64"/>
      <c r="AE487" s="64"/>
      <c r="AF487" s="87" t="s">
        <v>10794</v>
      </c>
      <c r="AG487" s="64"/>
      <c r="AH487" s="87" t="s">
        <v>10796</v>
      </c>
      <c r="AI487" s="55" t="s">
        <v>10836</v>
      </c>
      <c r="AJ487" s="64"/>
      <c r="AK487" s="112" t="s">
        <v>10830</v>
      </c>
      <c r="AL487" s="87" t="s">
        <v>10800</v>
      </c>
      <c r="AM487" s="172"/>
      <c r="AN487" s="64"/>
      <c r="AO487" s="64" t="s">
        <v>10823</v>
      </c>
      <c r="AP487" s="64" t="s">
        <v>11585</v>
      </c>
      <c r="AQ487" s="87" t="s">
        <v>10812</v>
      </c>
      <c r="AR487" s="173" t="s">
        <v>10830</v>
      </c>
      <c r="AS487" s="64" t="s">
        <v>11585</v>
      </c>
    </row>
    <row r="488" customFormat="false" ht="13.8" hidden="false" customHeight="false" outlineLevel="0" collapsed="false">
      <c r="A488" s="174" t="s">
        <v>12550</v>
      </c>
      <c r="B488" s="64" t="s">
        <v>11576</v>
      </c>
      <c r="C488" s="175" t="n">
        <v>45778</v>
      </c>
      <c r="D488" s="168" t="n">
        <v>45784</v>
      </c>
      <c r="E488" s="169" t="b">
        <f aca="false">TRUE()</f>
        <v>1</v>
      </c>
      <c r="F488" s="169" t="b">
        <f aca="false">FALSE()</f>
        <v>0</v>
      </c>
      <c r="G488" s="169" t="b">
        <f aca="false">FALSE()</f>
        <v>0</v>
      </c>
      <c r="H488" s="169" t="b">
        <f aca="false">FALSE()</f>
        <v>0</v>
      </c>
      <c r="I488" s="169" t="b">
        <f aca="false">FALSE()</f>
        <v>0</v>
      </c>
      <c r="J488" s="169" t="b">
        <f aca="false">FALSE()</f>
        <v>0</v>
      </c>
      <c r="K488" s="29" t="b">
        <f aca="false">FALSE()</f>
        <v>0</v>
      </c>
      <c r="L488" s="29" t="b">
        <f aca="false">FALSE()</f>
        <v>0</v>
      </c>
      <c r="M488" s="169" t="b">
        <f aca="false">TRUE()</f>
        <v>1</v>
      </c>
      <c r="N488" s="64"/>
      <c r="O488" s="64" t="s">
        <v>6583</v>
      </c>
      <c r="P488" s="170" t="n">
        <v>5481281095</v>
      </c>
      <c r="Q488" s="73"/>
      <c r="R488" s="73"/>
      <c r="S488" s="73"/>
      <c r="T488" s="64" t="n">
        <v>602583024</v>
      </c>
      <c r="U488" s="64"/>
      <c r="V488" s="64" t="s">
        <v>6585</v>
      </c>
      <c r="W488" s="171" t="s">
        <v>6589</v>
      </c>
      <c r="X488" s="87" t="s">
        <v>10823</v>
      </c>
      <c r="Y488" s="64" t="s">
        <v>12093</v>
      </c>
      <c r="Z488" s="64"/>
      <c r="AA488" s="87" t="s">
        <v>10826</v>
      </c>
      <c r="AB488" s="64" t="s">
        <v>10793</v>
      </c>
      <c r="AC488" s="87" t="s">
        <v>10812</v>
      </c>
      <c r="AD488" s="184" t="n">
        <v>0.1</v>
      </c>
      <c r="AE488" s="64"/>
      <c r="AF488" s="87" t="s">
        <v>10794</v>
      </c>
      <c r="AG488" s="64" t="s">
        <v>3831</v>
      </c>
      <c r="AH488" s="87" t="s">
        <v>10796</v>
      </c>
      <c r="AI488" s="55" t="s">
        <v>10836</v>
      </c>
      <c r="AJ488" s="64" t="s">
        <v>10798</v>
      </c>
      <c r="AK488" s="112" t="s">
        <v>10830</v>
      </c>
      <c r="AL488" s="87" t="s">
        <v>10800</v>
      </c>
      <c r="AM488" s="172" t="s">
        <v>13019</v>
      </c>
      <c r="AN488" s="64" t="s">
        <v>13279</v>
      </c>
      <c r="AO488" s="64" t="s">
        <v>10823</v>
      </c>
      <c r="AP488" s="64" t="s">
        <v>11585</v>
      </c>
      <c r="AQ488" s="87" t="s">
        <v>10812</v>
      </c>
      <c r="AR488" s="173" t="s">
        <v>10830</v>
      </c>
      <c r="AS488" s="64" t="s">
        <v>11585</v>
      </c>
    </row>
    <row r="489" customFormat="false" ht="13.8" hidden="false" customHeight="false" outlineLevel="0" collapsed="false">
      <c r="A489" s="174" t="s">
        <v>12550</v>
      </c>
      <c r="B489" s="64" t="s">
        <v>11857</v>
      </c>
      <c r="C489" s="175" t="n">
        <v>45748</v>
      </c>
      <c r="D489" s="168" t="n">
        <v>45777</v>
      </c>
      <c r="E489" s="169" t="b">
        <f aca="false">TRUE()</f>
        <v>1</v>
      </c>
      <c r="F489" s="169" t="b">
        <f aca="false">FALSE()</f>
        <v>0</v>
      </c>
      <c r="G489" s="169" t="b">
        <f aca="false">FALSE()</f>
        <v>0</v>
      </c>
      <c r="H489" s="169" t="b">
        <f aca="false">FALSE()</f>
        <v>0</v>
      </c>
      <c r="I489" s="169" t="b">
        <f aca="false">FALSE()</f>
        <v>0</v>
      </c>
      <c r="J489" s="169" t="b">
        <f aca="false">FALSE()</f>
        <v>0</v>
      </c>
      <c r="K489" s="29" t="b">
        <f aca="false">FALSE()</f>
        <v>0</v>
      </c>
      <c r="L489" s="29" t="b">
        <f aca="false">FALSE()</f>
        <v>0</v>
      </c>
      <c r="M489" s="169" t="b">
        <f aca="false">FALSE()</f>
        <v>0</v>
      </c>
      <c r="N489" s="64"/>
      <c r="O489" s="64" t="s">
        <v>7417</v>
      </c>
      <c r="P489" s="170" t="n">
        <v>9661859830</v>
      </c>
      <c r="Q489" s="73"/>
      <c r="R489" s="73"/>
      <c r="S489" s="73"/>
      <c r="T489" s="64" t="n">
        <v>48608396855</v>
      </c>
      <c r="U489" s="64"/>
      <c r="V489" s="64" t="s">
        <v>7419</v>
      </c>
      <c r="W489" s="64"/>
      <c r="X489" s="87" t="s">
        <v>10823</v>
      </c>
      <c r="Y489" s="64" t="s">
        <v>12093</v>
      </c>
      <c r="Z489" s="64"/>
      <c r="AA489" s="87" t="s">
        <v>10826</v>
      </c>
      <c r="AB489" s="64"/>
      <c r="AC489" s="87"/>
      <c r="AD489" s="64"/>
      <c r="AE489" s="64"/>
      <c r="AF489" s="87"/>
      <c r="AG489" s="64"/>
      <c r="AH489" s="87"/>
      <c r="AI489" s="55"/>
      <c r="AJ489" s="64"/>
      <c r="AK489" s="112"/>
      <c r="AL489" s="87"/>
      <c r="AM489" s="172"/>
      <c r="AN489" s="64"/>
      <c r="AO489" s="64"/>
      <c r="AP489" s="64"/>
      <c r="AQ489" s="87"/>
      <c r="AR489" s="173"/>
      <c r="AS489" s="64"/>
    </row>
    <row r="490" customFormat="false" ht="13.8" hidden="false" customHeight="false" outlineLevel="0" collapsed="false">
      <c r="A490" s="174" t="s">
        <v>12550</v>
      </c>
      <c r="B490" s="64" t="s">
        <v>11576</v>
      </c>
      <c r="C490" s="175" t="n">
        <v>45778</v>
      </c>
      <c r="D490" s="168" t="n">
        <v>45785</v>
      </c>
      <c r="E490" s="169" t="b">
        <f aca="false">TRUE()</f>
        <v>1</v>
      </c>
      <c r="F490" s="169" t="b">
        <f aca="false">FALSE()</f>
        <v>0</v>
      </c>
      <c r="G490" s="169" t="b">
        <f aca="false">FALSE()</f>
        <v>0</v>
      </c>
      <c r="H490" s="169" t="b">
        <f aca="false">FALSE()</f>
        <v>0</v>
      </c>
      <c r="I490" s="169" t="b">
        <f aca="false">FALSE()</f>
        <v>0</v>
      </c>
      <c r="J490" s="169" t="b">
        <f aca="false">FALSE()</f>
        <v>0</v>
      </c>
      <c r="K490" s="29" t="b">
        <f aca="false">FALSE()</f>
        <v>0</v>
      </c>
      <c r="L490" s="29" t="b">
        <f aca="false">FALSE()</f>
        <v>0</v>
      </c>
      <c r="M490" s="169" t="b">
        <f aca="false">FALSE()</f>
        <v>0</v>
      </c>
      <c r="N490" s="64"/>
      <c r="O490" s="64" t="s">
        <v>6418</v>
      </c>
      <c r="P490" s="170" t="n">
        <v>1080014185</v>
      </c>
      <c r="Q490" s="73"/>
      <c r="R490" s="73"/>
      <c r="S490" s="73"/>
      <c r="T490" s="64" t="n">
        <v>606770992</v>
      </c>
      <c r="U490" s="64"/>
      <c r="V490" s="64" t="s">
        <v>6419</v>
      </c>
      <c r="W490" s="171" t="s">
        <v>13280</v>
      </c>
      <c r="X490" s="87" t="s">
        <v>10823</v>
      </c>
      <c r="Y490" s="64" t="s">
        <v>12093</v>
      </c>
      <c r="Z490" s="64"/>
      <c r="AA490" s="87"/>
      <c r="AB490" s="64" t="s">
        <v>10793</v>
      </c>
      <c r="AC490" s="87"/>
      <c r="AD490" s="64"/>
      <c r="AE490" s="64"/>
      <c r="AF490" s="87"/>
      <c r="AG490" s="64"/>
      <c r="AH490" s="87" t="s">
        <v>10796</v>
      </c>
      <c r="AI490" s="55" t="s">
        <v>10836</v>
      </c>
      <c r="AJ490" s="64" t="s">
        <v>10798</v>
      </c>
      <c r="AK490" s="112" t="s">
        <v>10830</v>
      </c>
      <c r="AL490" s="87" t="s">
        <v>10800</v>
      </c>
      <c r="AM490" s="172"/>
      <c r="AN490" s="64"/>
      <c r="AO490" s="64" t="s">
        <v>10823</v>
      </c>
      <c r="AP490" s="64" t="s">
        <v>11585</v>
      </c>
      <c r="AQ490" s="87" t="s">
        <v>10812</v>
      </c>
      <c r="AR490" s="173" t="s">
        <v>10830</v>
      </c>
      <c r="AS490" s="64" t="s">
        <v>11585</v>
      </c>
    </row>
    <row r="491" customFormat="false" ht="13.8" hidden="false" customHeight="false" outlineLevel="0" collapsed="false">
      <c r="A491" s="174" t="s">
        <v>12550</v>
      </c>
      <c r="B491" s="64" t="s">
        <v>11881</v>
      </c>
      <c r="C491" s="175" t="n">
        <v>45778</v>
      </c>
      <c r="D491" s="168" t="n">
        <v>45786</v>
      </c>
      <c r="E491" s="169" t="b">
        <f aca="false">TRUE()</f>
        <v>1</v>
      </c>
      <c r="F491" s="169" t="b">
        <f aca="false">FALSE()</f>
        <v>0</v>
      </c>
      <c r="G491" s="169" t="b">
        <f aca="false">FALSE()</f>
        <v>0</v>
      </c>
      <c r="H491" s="169" t="b">
        <f aca="false">FALSE()</f>
        <v>0</v>
      </c>
      <c r="I491" s="169" t="b">
        <f aca="false">FALSE()</f>
        <v>0</v>
      </c>
      <c r="J491" s="169" t="b">
        <f aca="false">FALSE()</f>
        <v>0</v>
      </c>
      <c r="K491" s="29" t="b">
        <f aca="false">FALSE()</f>
        <v>0</v>
      </c>
      <c r="L491" s="29" t="b">
        <f aca="false">FALSE()</f>
        <v>0</v>
      </c>
      <c r="M491" s="169" t="b">
        <f aca="false">FALSE()</f>
        <v>0</v>
      </c>
      <c r="N491" s="64"/>
      <c r="O491" s="64" t="s">
        <v>6467</v>
      </c>
      <c r="P491" s="170" t="n">
        <v>8132901106</v>
      </c>
      <c r="Q491" s="73"/>
      <c r="R491" s="73"/>
      <c r="S491" s="73"/>
      <c r="T491" s="64" t="n">
        <v>48535455185</v>
      </c>
      <c r="U491" s="64"/>
      <c r="V491" s="64" t="s">
        <v>6469</v>
      </c>
      <c r="W491" s="171" t="s">
        <v>13281</v>
      </c>
      <c r="X491" s="87" t="s">
        <v>10823</v>
      </c>
      <c r="Y491" s="64" t="s">
        <v>12093</v>
      </c>
      <c r="Z491" s="64"/>
      <c r="AA491" s="87" t="s">
        <v>10826</v>
      </c>
      <c r="AB491" s="64" t="s">
        <v>10793</v>
      </c>
      <c r="AC491" s="87"/>
      <c r="AD491" s="64"/>
      <c r="AE491" s="64"/>
      <c r="AF491" s="87"/>
      <c r="AG491" s="64"/>
      <c r="AH491" s="87"/>
      <c r="AI491" s="55"/>
      <c r="AJ491" s="64"/>
      <c r="AK491" s="112"/>
      <c r="AL491" s="87"/>
      <c r="AM491" s="172" t="s">
        <v>13282</v>
      </c>
      <c r="AN491" s="64" t="s">
        <v>13283</v>
      </c>
      <c r="AO491" s="64"/>
      <c r="AP491" s="64"/>
      <c r="AQ491" s="87"/>
      <c r="AR491" s="173"/>
      <c r="AS491" s="64"/>
    </row>
    <row r="492" customFormat="false" ht="13.8" hidden="false" customHeight="false" outlineLevel="0" collapsed="false">
      <c r="A492" s="174" t="s">
        <v>12550</v>
      </c>
      <c r="B492" s="64" t="s">
        <v>11576</v>
      </c>
      <c r="C492" s="175" t="n">
        <v>45778</v>
      </c>
      <c r="D492" s="168" t="n">
        <v>45786</v>
      </c>
      <c r="E492" s="169" t="b">
        <f aca="false">TRUE()</f>
        <v>1</v>
      </c>
      <c r="F492" s="169" t="b">
        <f aca="false">FALSE()</f>
        <v>0</v>
      </c>
      <c r="G492" s="169" t="b">
        <f aca="false">FALSE()</f>
        <v>0</v>
      </c>
      <c r="H492" s="169" t="b">
        <f aca="false">FALSE()</f>
        <v>0</v>
      </c>
      <c r="I492" s="169" t="b">
        <f aca="false">FALSE()</f>
        <v>0</v>
      </c>
      <c r="J492" s="169" t="b">
        <f aca="false">FALSE()</f>
        <v>0</v>
      </c>
      <c r="K492" s="29" t="b">
        <f aca="false">FALSE()</f>
        <v>0</v>
      </c>
      <c r="L492" s="29" t="b">
        <f aca="false">FALSE()</f>
        <v>0</v>
      </c>
      <c r="M492" s="169" t="b">
        <f aca="false">FALSE()</f>
        <v>0</v>
      </c>
      <c r="N492" s="64"/>
      <c r="O492" s="64" t="s">
        <v>9101</v>
      </c>
      <c r="P492" s="170" t="n">
        <v>7941188979</v>
      </c>
      <c r="Q492" s="73"/>
      <c r="R492" s="73"/>
      <c r="S492" s="73"/>
      <c r="T492" s="64" t="n">
        <v>501469840</v>
      </c>
      <c r="U492" s="64"/>
      <c r="V492" s="64" t="s">
        <v>9103</v>
      </c>
      <c r="W492" s="171" t="s">
        <v>13284</v>
      </c>
      <c r="X492" s="87" t="s">
        <v>10823</v>
      </c>
      <c r="Y492" s="64" t="s">
        <v>12093</v>
      </c>
      <c r="Z492" s="64"/>
      <c r="AA492" s="87" t="s">
        <v>10826</v>
      </c>
      <c r="AB492" s="64" t="s">
        <v>10793</v>
      </c>
      <c r="AC492" s="87" t="s">
        <v>10812</v>
      </c>
      <c r="AD492" s="184" t="n">
        <v>0.1</v>
      </c>
      <c r="AE492" s="64"/>
      <c r="AF492" s="87" t="s">
        <v>10794</v>
      </c>
      <c r="AG492" s="64"/>
      <c r="AH492" s="87" t="s">
        <v>10796</v>
      </c>
      <c r="AI492" s="55" t="s">
        <v>10836</v>
      </c>
      <c r="AJ492" s="64" t="s">
        <v>10798</v>
      </c>
      <c r="AK492" s="112" t="s">
        <v>10830</v>
      </c>
      <c r="AL492" s="87" t="s">
        <v>10800</v>
      </c>
      <c r="AM492" s="172"/>
      <c r="AN492" s="64"/>
      <c r="AO492" s="64" t="s">
        <v>10823</v>
      </c>
      <c r="AP492" s="64" t="s">
        <v>11585</v>
      </c>
      <c r="AQ492" s="87" t="s">
        <v>10812</v>
      </c>
      <c r="AR492" s="173" t="s">
        <v>10830</v>
      </c>
      <c r="AS492" s="64" t="s">
        <v>11585</v>
      </c>
    </row>
    <row r="493" customFormat="false" ht="13.8" hidden="false" customHeight="false" outlineLevel="0" collapsed="false">
      <c r="A493" s="174" t="s">
        <v>12550</v>
      </c>
      <c r="B493" s="64" t="s">
        <v>12613</v>
      </c>
      <c r="C493" s="175" t="n">
        <v>45778</v>
      </c>
      <c r="D493" s="168" t="n">
        <v>45786</v>
      </c>
      <c r="E493" s="169" t="b">
        <f aca="false">TRUE()</f>
        <v>1</v>
      </c>
      <c r="F493" s="169" t="b">
        <f aca="false">FALSE()</f>
        <v>0</v>
      </c>
      <c r="G493" s="169" t="b">
        <f aca="false">FALSE()</f>
        <v>0</v>
      </c>
      <c r="H493" s="169" t="b">
        <f aca="false">FALSE()</f>
        <v>0</v>
      </c>
      <c r="I493" s="169" t="b">
        <f aca="false">FALSE()</f>
        <v>0</v>
      </c>
      <c r="J493" s="169" t="b">
        <f aca="false">FALSE()</f>
        <v>0</v>
      </c>
      <c r="K493" s="29" t="b">
        <f aca="false">FALSE()</f>
        <v>0</v>
      </c>
      <c r="L493" s="29" t="b">
        <f aca="false">FALSE()</f>
        <v>0</v>
      </c>
      <c r="M493" s="169" t="b">
        <f aca="false">FALSE()</f>
        <v>0</v>
      </c>
      <c r="N493" s="64"/>
      <c r="O493" s="64" t="s">
        <v>13285</v>
      </c>
      <c r="P493" s="170" t="n">
        <v>8971857291</v>
      </c>
      <c r="Q493" s="73"/>
      <c r="R493" s="73"/>
      <c r="S493" s="73"/>
      <c r="T493" s="64" t="n">
        <v>48508400010</v>
      </c>
      <c r="U493" s="64"/>
      <c r="V493" s="64" t="s">
        <v>6639</v>
      </c>
      <c r="W493" s="171" t="s">
        <v>13286</v>
      </c>
      <c r="X493" s="87" t="s">
        <v>10823</v>
      </c>
      <c r="Y493" s="64" t="s">
        <v>12093</v>
      </c>
      <c r="Z493" s="64"/>
      <c r="AA493" s="87" t="s">
        <v>10826</v>
      </c>
      <c r="AB493" s="64" t="s">
        <v>10793</v>
      </c>
      <c r="AC493" s="87"/>
      <c r="AD493" s="64"/>
      <c r="AE493" s="64"/>
      <c r="AF493" s="87"/>
      <c r="AG493" s="64"/>
      <c r="AH493" s="87"/>
      <c r="AI493" s="112"/>
      <c r="AJ493" s="64"/>
      <c r="AK493" s="112"/>
      <c r="AL493" s="87"/>
      <c r="AM493" s="172"/>
      <c r="AN493" s="64"/>
      <c r="AO493" s="64"/>
      <c r="AP493" s="64"/>
      <c r="AQ493" s="87"/>
      <c r="AR493" s="173"/>
      <c r="AS493" s="64"/>
    </row>
    <row r="494" customFormat="false" ht="13.8" hidden="false" customHeight="false" outlineLevel="0" collapsed="false">
      <c r="A494" s="174" t="s">
        <v>12550</v>
      </c>
      <c r="B494" s="64" t="s">
        <v>12613</v>
      </c>
      <c r="C494" s="175" t="n">
        <v>45778</v>
      </c>
      <c r="D494" s="168" t="n">
        <v>45786</v>
      </c>
      <c r="E494" s="169" t="b">
        <f aca="false">TRUE()</f>
        <v>1</v>
      </c>
      <c r="F494" s="169" t="b">
        <f aca="false">FALSE()</f>
        <v>0</v>
      </c>
      <c r="G494" s="169" t="b">
        <f aca="false">FALSE()</f>
        <v>0</v>
      </c>
      <c r="H494" s="169" t="b">
        <f aca="false">FALSE()</f>
        <v>0</v>
      </c>
      <c r="I494" s="169" t="b">
        <f aca="false">FALSE()</f>
        <v>0</v>
      </c>
      <c r="J494" s="169" t="b">
        <f aca="false">FALSE()</f>
        <v>0</v>
      </c>
      <c r="K494" s="29" t="b">
        <f aca="false">FALSE()</f>
        <v>0</v>
      </c>
      <c r="L494" s="29" t="b">
        <f aca="false">FALSE()</f>
        <v>0</v>
      </c>
      <c r="M494" s="169" t="b">
        <f aca="false">FALSE()</f>
        <v>0</v>
      </c>
      <c r="N494" s="64"/>
      <c r="O494" s="64" t="s">
        <v>13287</v>
      </c>
      <c r="P494" s="170" t="n">
        <v>9691639607</v>
      </c>
      <c r="Q494" s="73"/>
      <c r="R494" s="73"/>
      <c r="S494" s="73"/>
      <c r="T494" s="64" t="n">
        <v>48530530549</v>
      </c>
      <c r="U494" s="64"/>
      <c r="V494" s="64" t="s">
        <v>13288</v>
      </c>
      <c r="W494" s="171" t="s">
        <v>13289</v>
      </c>
      <c r="X494" s="87" t="s">
        <v>10823</v>
      </c>
      <c r="Y494" s="64" t="s">
        <v>12093</v>
      </c>
      <c r="Z494" s="64"/>
      <c r="AA494" s="87" t="s">
        <v>10826</v>
      </c>
      <c r="AB494" s="64" t="s">
        <v>10793</v>
      </c>
      <c r="AC494" s="87"/>
      <c r="AD494" s="64"/>
      <c r="AE494" s="64"/>
      <c r="AF494" s="87"/>
      <c r="AG494" s="64"/>
      <c r="AH494" s="87"/>
      <c r="AI494" s="112"/>
      <c r="AJ494" s="64"/>
      <c r="AK494" s="112"/>
      <c r="AL494" s="87"/>
      <c r="AM494" s="172"/>
      <c r="AN494" s="64"/>
      <c r="AO494" s="64"/>
      <c r="AP494" s="64"/>
      <c r="AQ494" s="87"/>
      <c r="AR494" s="173"/>
      <c r="AS494" s="64"/>
    </row>
    <row r="495" customFormat="false" ht="13.8" hidden="false" customHeight="false" outlineLevel="0" collapsed="false">
      <c r="A495" s="174" t="s">
        <v>12550</v>
      </c>
      <c r="B495" s="64" t="s">
        <v>12613</v>
      </c>
      <c r="C495" s="175" t="n">
        <v>45778</v>
      </c>
      <c r="D495" s="168" t="n">
        <v>45789</v>
      </c>
      <c r="E495" s="169" t="b">
        <f aca="false">TRUE()</f>
        <v>1</v>
      </c>
      <c r="F495" s="169" t="b">
        <f aca="false">FALSE()</f>
        <v>0</v>
      </c>
      <c r="G495" s="169" t="b">
        <f aca="false">FALSE()</f>
        <v>0</v>
      </c>
      <c r="H495" s="169" t="b">
        <f aca="false">FALSE()</f>
        <v>0</v>
      </c>
      <c r="I495" s="169" t="b">
        <f aca="false">FALSE()</f>
        <v>0</v>
      </c>
      <c r="J495" s="169" t="b">
        <f aca="false">FALSE()</f>
        <v>0</v>
      </c>
      <c r="K495" s="29" t="b">
        <f aca="false">FALSE()</f>
        <v>0</v>
      </c>
      <c r="L495" s="29" t="b">
        <f aca="false">FALSE()</f>
        <v>0</v>
      </c>
      <c r="M495" s="169" t="b">
        <f aca="false">FALSE()</f>
        <v>0</v>
      </c>
      <c r="N495" s="64"/>
      <c r="O495" s="64" t="s">
        <v>9370</v>
      </c>
      <c r="P495" s="170" t="n">
        <v>5921976595</v>
      </c>
      <c r="Q495" s="73"/>
      <c r="R495" s="73"/>
      <c r="S495" s="73"/>
      <c r="T495" s="64" t="n">
        <v>501499019</v>
      </c>
      <c r="U495" s="64"/>
      <c r="V495" s="64" t="s">
        <v>9371</v>
      </c>
      <c r="W495" s="171" t="s">
        <v>9375</v>
      </c>
      <c r="X495" s="87" t="s">
        <v>10823</v>
      </c>
      <c r="Y495" s="64" t="s">
        <v>12093</v>
      </c>
      <c r="Z495" s="64"/>
      <c r="AA495" s="87" t="s">
        <v>10826</v>
      </c>
      <c r="AB495" s="64" t="s">
        <v>10793</v>
      </c>
      <c r="AC495" s="87"/>
      <c r="AD495" s="64"/>
      <c r="AE495" s="64"/>
      <c r="AF495" s="87"/>
      <c r="AG495" s="64"/>
      <c r="AH495" s="87"/>
      <c r="AI495" s="112"/>
      <c r="AJ495" s="64"/>
      <c r="AK495" s="112"/>
      <c r="AL495" s="87"/>
      <c r="AM495" s="172"/>
      <c r="AN495" s="64"/>
      <c r="AO495" s="64"/>
      <c r="AP495" s="64"/>
      <c r="AQ495" s="87"/>
      <c r="AR495" s="173"/>
      <c r="AS495" s="64"/>
    </row>
    <row r="496" customFormat="false" ht="13.8" hidden="false" customHeight="false" outlineLevel="0" collapsed="false">
      <c r="A496" s="174" t="s">
        <v>12550</v>
      </c>
      <c r="B496" s="64" t="s">
        <v>11257</v>
      </c>
      <c r="C496" s="175" t="n">
        <v>45778</v>
      </c>
      <c r="D496" s="168" t="n">
        <v>45786</v>
      </c>
      <c r="E496" s="169" t="b">
        <f aca="false">TRUE()</f>
        <v>1</v>
      </c>
      <c r="F496" s="169" t="b">
        <f aca="false">FALSE()</f>
        <v>0</v>
      </c>
      <c r="G496" s="169" t="b">
        <f aca="false">FALSE()</f>
        <v>0</v>
      </c>
      <c r="H496" s="169" t="b">
        <f aca="false">FALSE()</f>
        <v>0</v>
      </c>
      <c r="I496" s="169" t="b">
        <f aca="false">FALSE()</f>
        <v>0</v>
      </c>
      <c r="J496" s="169" t="b">
        <f aca="false">FALSE()</f>
        <v>0</v>
      </c>
      <c r="K496" s="29" t="b">
        <f aca="false">FALSE()</f>
        <v>0</v>
      </c>
      <c r="L496" s="29" t="b">
        <f aca="false">FALSE()</f>
        <v>0</v>
      </c>
      <c r="M496" s="169" t="b">
        <f aca="false">FALSE()</f>
        <v>0</v>
      </c>
      <c r="N496" s="64"/>
      <c r="O496" s="64" t="s">
        <v>6370</v>
      </c>
      <c r="P496" s="170" t="n">
        <v>7492121806</v>
      </c>
      <c r="Q496" s="73"/>
      <c r="R496" s="73"/>
      <c r="S496" s="73"/>
      <c r="T496" s="64" t="n">
        <v>48506067565</v>
      </c>
      <c r="U496" s="64"/>
      <c r="V496" s="64" t="s">
        <v>6372</v>
      </c>
      <c r="W496" s="171" t="s">
        <v>13290</v>
      </c>
      <c r="X496" s="87" t="s">
        <v>10823</v>
      </c>
      <c r="Y496" s="64" t="s">
        <v>12093</v>
      </c>
      <c r="Z496" s="64"/>
      <c r="AA496" s="87" t="s">
        <v>10826</v>
      </c>
      <c r="AB496" s="64" t="s">
        <v>10793</v>
      </c>
      <c r="AC496" s="87"/>
      <c r="AD496" s="64"/>
      <c r="AE496" s="64"/>
      <c r="AF496" s="87"/>
      <c r="AG496" s="64"/>
      <c r="AH496" s="87" t="s">
        <v>10796</v>
      </c>
      <c r="AI496" s="55" t="s">
        <v>10836</v>
      </c>
      <c r="AJ496" s="64" t="s">
        <v>10798</v>
      </c>
      <c r="AK496" s="112" t="s">
        <v>10830</v>
      </c>
      <c r="AL496" s="87" t="s">
        <v>10800</v>
      </c>
      <c r="AM496" s="172"/>
      <c r="AN496" s="64"/>
      <c r="AO496" s="64" t="s">
        <v>10823</v>
      </c>
      <c r="AP496" s="64" t="s">
        <v>11585</v>
      </c>
      <c r="AQ496" s="87" t="s">
        <v>10812</v>
      </c>
      <c r="AR496" s="173" t="s">
        <v>10830</v>
      </c>
      <c r="AS496" s="64" t="s">
        <v>11585</v>
      </c>
    </row>
    <row r="497" customFormat="false" ht="13.8" hidden="false" customHeight="false" outlineLevel="0" collapsed="false">
      <c r="A497" s="174" t="s">
        <v>12550</v>
      </c>
      <c r="B497" s="64" t="s">
        <v>11257</v>
      </c>
      <c r="C497" s="175" t="n">
        <v>45778</v>
      </c>
      <c r="D497" s="168" t="n">
        <v>45786</v>
      </c>
      <c r="E497" s="169" t="b">
        <f aca="false">TRUE()</f>
        <v>1</v>
      </c>
      <c r="F497" s="169" t="b">
        <f aca="false">FALSE()</f>
        <v>0</v>
      </c>
      <c r="G497" s="169" t="b">
        <f aca="false">FALSE()</f>
        <v>0</v>
      </c>
      <c r="H497" s="169" t="b">
        <f aca="false">FALSE()</f>
        <v>0</v>
      </c>
      <c r="I497" s="169" t="b">
        <f aca="false">FALSE()</f>
        <v>0</v>
      </c>
      <c r="J497" s="169" t="b">
        <f aca="false">FALSE()</f>
        <v>0</v>
      </c>
      <c r="K497" s="29" t="b">
        <f aca="false">FALSE()</f>
        <v>0</v>
      </c>
      <c r="L497" s="29" t="b">
        <f aca="false">FALSE()</f>
        <v>0</v>
      </c>
      <c r="M497" s="169" t="b">
        <f aca="false">FALSE()</f>
        <v>0</v>
      </c>
      <c r="N497" s="64"/>
      <c r="O497" s="64" t="s">
        <v>6452</v>
      </c>
      <c r="P497" s="170" t="n">
        <v>5881162307</v>
      </c>
      <c r="Q497" s="73"/>
      <c r="R497" s="73"/>
      <c r="S497" s="73"/>
      <c r="T497" s="64" t="n">
        <v>48604438560</v>
      </c>
      <c r="U497" s="64"/>
      <c r="V497" s="64" t="s">
        <v>6454</v>
      </c>
      <c r="W497" s="171" t="s">
        <v>13291</v>
      </c>
      <c r="X497" s="87" t="s">
        <v>10823</v>
      </c>
      <c r="Y497" s="64" t="s">
        <v>12093</v>
      </c>
      <c r="Z497" s="64"/>
      <c r="AA497" s="87" t="s">
        <v>10826</v>
      </c>
      <c r="AB497" s="64" t="s">
        <v>10793</v>
      </c>
      <c r="AC497" s="87"/>
      <c r="AD497" s="64"/>
      <c r="AE497" s="64"/>
      <c r="AF497" s="87"/>
      <c r="AG497" s="64"/>
      <c r="AH497" s="87" t="s">
        <v>10796</v>
      </c>
      <c r="AI497" s="55" t="s">
        <v>10836</v>
      </c>
      <c r="AJ497" s="64" t="s">
        <v>10798</v>
      </c>
      <c r="AK497" s="112" t="s">
        <v>10830</v>
      </c>
      <c r="AL497" s="87" t="s">
        <v>10800</v>
      </c>
      <c r="AM497" s="172"/>
      <c r="AN497" s="64"/>
      <c r="AO497" s="64" t="s">
        <v>10823</v>
      </c>
      <c r="AP497" s="64" t="s">
        <v>11585</v>
      </c>
      <c r="AQ497" s="87" t="s">
        <v>10812</v>
      </c>
      <c r="AR497" s="173" t="s">
        <v>10830</v>
      </c>
      <c r="AS497" s="64" t="s">
        <v>11585</v>
      </c>
    </row>
    <row r="498" customFormat="false" ht="13.8" hidden="false" customHeight="false" outlineLevel="0" collapsed="false">
      <c r="A498" s="174" t="s">
        <v>12550</v>
      </c>
      <c r="B498" s="64" t="s">
        <v>11257</v>
      </c>
      <c r="C498" s="175" t="n">
        <v>45778</v>
      </c>
      <c r="D498" s="168" t="n">
        <v>45785</v>
      </c>
      <c r="E498" s="169" t="b">
        <f aca="false">TRUE()</f>
        <v>1</v>
      </c>
      <c r="F498" s="169" t="b">
        <f aca="false">FALSE()</f>
        <v>0</v>
      </c>
      <c r="G498" s="169" t="b">
        <f aca="false">FALSE()</f>
        <v>0</v>
      </c>
      <c r="H498" s="169" t="b">
        <f aca="false">FALSE()</f>
        <v>0</v>
      </c>
      <c r="I498" s="169" t="b">
        <f aca="false">FALSE()</f>
        <v>0</v>
      </c>
      <c r="J498" s="169" t="b">
        <f aca="false">FALSE()</f>
        <v>0</v>
      </c>
      <c r="K498" s="29" t="b">
        <f aca="false">FALSE()</f>
        <v>0</v>
      </c>
      <c r="L498" s="29" t="b">
        <f aca="false">FALSE()</f>
        <v>0</v>
      </c>
      <c r="M498" s="169" t="b">
        <f aca="false">FALSE()</f>
        <v>0</v>
      </c>
      <c r="N498" s="64"/>
      <c r="O498" s="64" t="s">
        <v>6560</v>
      </c>
      <c r="P498" s="170" t="n">
        <v>8442375511</v>
      </c>
      <c r="Q498" s="73"/>
      <c r="R498" s="73"/>
      <c r="S498" s="73"/>
      <c r="T498" s="64" t="n">
        <v>48571933144</v>
      </c>
      <c r="U498" s="64"/>
      <c r="V498" s="64" t="s">
        <v>6562</v>
      </c>
      <c r="W498" s="171" t="s">
        <v>6566</v>
      </c>
      <c r="X498" s="87" t="s">
        <v>10823</v>
      </c>
      <c r="Y498" s="64" t="s">
        <v>12093</v>
      </c>
      <c r="Z498" s="64"/>
      <c r="AA498" s="87" t="s">
        <v>10826</v>
      </c>
      <c r="AB498" s="64" t="s">
        <v>10793</v>
      </c>
      <c r="AC498" s="87"/>
      <c r="AD498" s="64"/>
      <c r="AE498" s="64"/>
      <c r="AF498" s="87"/>
      <c r="AG498" s="64"/>
      <c r="AH498" s="87" t="s">
        <v>10796</v>
      </c>
      <c r="AI498" s="55" t="s">
        <v>10836</v>
      </c>
      <c r="AJ498" s="64" t="s">
        <v>10798</v>
      </c>
      <c r="AK498" s="112" t="s">
        <v>10830</v>
      </c>
      <c r="AL498" s="87" t="s">
        <v>10800</v>
      </c>
      <c r="AM498" s="172"/>
      <c r="AN498" s="64"/>
      <c r="AO498" s="64" t="s">
        <v>10823</v>
      </c>
      <c r="AP498" s="64" t="s">
        <v>11585</v>
      </c>
      <c r="AQ498" s="87" t="s">
        <v>10812</v>
      </c>
      <c r="AR498" s="173" t="s">
        <v>10830</v>
      </c>
      <c r="AS498" s="64" t="s">
        <v>11585</v>
      </c>
    </row>
    <row r="499" customFormat="false" ht="13.8" hidden="false" customHeight="false" outlineLevel="0" collapsed="false">
      <c r="A499" s="174" t="s">
        <v>12550</v>
      </c>
      <c r="B499" s="64" t="s">
        <v>11257</v>
      </c>
      <c r="C499" s="175" t="n">
        <v>45778</v>
      </c>
      <c r="D499" s="168" t="n">
        <v>45785</v>
      </c>
      <c r="E499" s="169" t="b">
        <f aca="false">TRUE()</f>
        <v>1</v>
      </c>
      <c r="F499" s="169" t="b">
        <f aca="false">FALSE()</f>
        <v>0</v>
      </c>
      <c r="G499" s="169" t="b">
        <f aca="false">FALSE()</f>
        <v>0</v>
      </c>
      <c r="H499" s="169" t="b">
        <f aca="false">FALSE()</f>
        <v>0</v>
      </c>
      <c r="I499" s="169" t="b">
        <f aca="false">FALSE()</f>
        <v>0</v>
      </c>
      <c r="J499" s="169" t="b">
        <f aca="false">FALSE()</f>
        <v>0</v>
      </c>
      <c r="K499" s="29" t="b">
        <f aca="false">FALSE()</f>
        <v>0</v>
      </c>
      <c r="L499" s="29" t="b">
        <f aca="false">FALSE()</f>
        <v>0</v>
      </c>
      <c r="M499" s="169" t="b">
        <f aca="false">FALSE()</f>
        <v>0</v>
      </c>
      <c r="N499" s="64"/>
      <c r="O499" s="64" t="s">
        <v>7128</v>
      </c>
      <c r="P499" s="170" t="n">
        <v>6462735377</v>
      </c>
      <c r="Q499" s="73"/>
      <c r="R499" s="73"/>
      <c r="S499" s="73"/>
      <c r="T499" s="64" t="n">
        <v>48663775513</v>
      </c>
      <c r="U499" s="64"/>
      <c r="V499" s="64" t="s">
        <v>7130</v>
      </c>
      <c r="W499" s="171" t="s">
        <v>13292</v>
      </c>
      <c r="X499" s="87" t="s">
        <v>10823</v>
      </c>
      <c r="Y499" s="64" t="s">
        <v>12093</v>
      </c>
      <c r="Z499" s="64"/>
      <c r="AA499" s="87" t="s">
        <v>10826</v>
      </c>
      <c r="AB499" s="64" t="s">
        <v>10793</v>
      </c>
      <c r="AC499" s="87"/>
      <c r="AD499" s="64"/>
      <c r="AE499" s="64"/>
      <c r="AF499" s="87"/>
      <c r="AG499" s="64"/>
      <c r="AH499" s="87" t="s">
        <v>10796</v>
      </c>
      <c r="AI499" s="55" t="s">
        <v>10836</v>
      </c>
      <c r="AJ499" s="64" t="s">
        <v>10798</v>
      </c>
      <c r="AK499" s="112" t="s">
        <v>10830</v>
      </c>
      <c r="AL499" s="87" t="s">
        <v>10800</v>
      </c>
      <c r="AM499" s="172" t="s">
        <v>13293</v>
      </c>
      <c r="AN499" s="64"/>
      <c r="AO499" s="64" t="s">
        <v>10823</v>
      </c>
      <c r="AP499" s="64" t="s">
        <v>11585</v>
      </c>
      <c r="AQ499" s="87" t="s">
        <v>10812</v>
      </c>
      <c r="AR499" s="173" t="s">
        <v>10830</v>
      </c>
      <c r="AS499" s="64" t="s">
        <v>11585</v>
      </c>
    </row>
    <row r="500" customFormat="false" ht="13.8" hidden="false" customHeight="false" outlineLevel="0" collapsed="false">
      <c r="A500" s="174" t="s">
        <v>12550</v>
      </c>
      <c r="B500" s="64" t="s">
        <v>11257</v>
      </c>
      <c r="C500" s="175" t="n">
        <v>45778</v>
      </c>
      <c r="D500" s="168" t="n">
        <v>45784</v>
      </c>
      <c r="E500" s="169" t="b">
        <f aca="false">TRUE()</f>
        <v>1</v>
      </c>
      <c r="F500" s="169" t="b">
        <f aca="false">FALSE()</f>
        <v>0</v>
      </c>
      <c r="G500" s="169" t="b">
        <f aca="false">FALSE()</f>
        <v>0</v>
      </c>
      <c r="H500" s="169" t="b">
        <f aca="false">FALSE()</f>
        <v>0</v>
      </c>
      <c r="I500" s="169" t="b">
        <f aca="false">FALSE()</f>
        <v>0</v>
      </c>
      <c r="J500" s="169" t="b">
        <f aca="false">FALSE()</f>
        <v>0</v>
      </c>
      <c r="K500" s="29" t="b">
        <f aca="false">FALSE()</f>
        <v>0</v>
      </c>
      <c r="L500" s="29" t="b">
        <f aca="false">FALSE()</f>
        <v>0</v>
      </c>
      <c r="M500" s="169" t="b">
        <f aca="false">FALSE()</f>
        <v>0</v>
      </c>
      <c r="N500" s="64"/>
      <c r="O500" s="64" t="s">
        <v>6805</v>
      </c>
      <c r="P500" s="170" t="n">
        <v>7773357825</v>
      </c>
      <c r="Q500" s="73"/>
      <c r="R500" s="73"/>
      <c r="S500" s="73"/>
      <c r="T500" s="64" t="n">
        <v>48511950119</v>
      </c>
      <c r="U500" s="64"/>
      <c r="V500" s="64" t="s">
        <v>6807</v>
      </c>
      <c r="W500" s="171" t="s">
        <v>6811</v>
      </c>
      <c r="X500" s="87" t="s">
        <v>10823</v>
      </c>
      <c r="Y500" s="64" t="s">
        <v>12093</v>
      </c>
      <c r="Z500" s="64"/>
      <c r="AA500" s="87" t="s">
        <v>10826</v>
      </c>
      <c r="AB500" s="64" t="s">
        <v>10793</v>
      </c>
      <c r="AC500" s="87"/>
      <c r="AD500" s="64"/>
      <c r="AE500" s="64"/>
      <c r="AF500" s="87"/>
      <c r="AG500" s="64"/>
      <c r="AH500" s="87" t="s">
        <v>10796</v>
      </c>
      <c r="AI500" s="55" t="s">
        <v>10836</v>
      </c>
      <c r="AJ500" s="64" t="s">
        <v>10798</v>
      </c>
      <c r="AK500" s="112" t="s">
        <v>10830</v>
      </c>
      <c r="AL500" s="87" t="s">
        <v>10800</v>
      </c>
      <c r="AM500" s="172"/>
      <c r="AN500" s="64"/>
      <c r="AO500" s="64" t="s">
        <v>10823</v>
      </c>
      <c r="AP500" s="64" t="s">
        <v>11585</v>
      </c>
      <c r="AQ500" s="87" t="s">
        <v>10812</v>
      </c>
      <c r="AR500" s="173" t="s">
        <v>10830</v>
      </c>
      <c r="AS500" s="64" t="s">
        <v>11585</v>
      </c>
    </row>
    <row r="501" customFormat="false" ht="13.8" hidden="false" customHeight="false" outlineLevel="0" collapsed="false">
      <c r="A501" s="174" t="s">
        <v>12550</v>
      </c>
      <c r="B501" s="64" t="s">
        <v>11257</v>
      </c>
      <c r="C501" s="175" t="n">
        <v>45778</v>
      </c>
      <c r="D501" s="168" t="n">
        <v>45784</v>
      </c>
      <c r="E501" s="169" t="b">
        <f aca="false">TRUE()</f>
        <v>1</v>
      </c>
      <c r="F501" s="169" t="b">
        <f aca="false">FALSE()</f>
        <v>0</v>
      </c>
      <c r="G501" s="169" t="b">
        <f aca="false">FALSE()</f>
        <v>0</v>
      </c>
      <c r="H501" s="169" t="b">
        <f aca="false">FALSE()</f>
        <v>0</v>
      </c>
      <c r="I501" s="169" t="b">
        <f aca="false">FALSE()</f>
        <v>0</v>
      </c>
      <c r="J501" s="169" t="b">
        <f aca="false">FALSE()</f>
        <v>0</v>
      </c>
      <c r="K501" s="29" t="b">
        <f aca="false">FALSE()</f>
        <v>0</v>
      </c>
      <c r="L501" s="29" t="b">
        <f aca="false">FALSE()</f>
        <v>0</v>
      </c>
      <c r="M501" s="169" t="b">
        <f aca="false">FALSE()</f>
        <v>0</v>
      </c>
      <c r="N501" s="64"/>
      <c r="O501" s="64" t="s">
        <v>6814</v>
      </c>
      <c r="P501" s="170" t="n">
        <v>7352896281</v>
      </c>
      <c r="Q501" s="73"/>
      <c r="R501" s="73"/>
      <c r="S501" s="73"/>
      <c r="T501" s="64" t="n">
        <v>48787145798</v>
      </c>
      <c r="U501" s="64"/>
      <c r="V501" s="64" t="s">
        <v>6816</v>
      </c>
      <c r="W501" s="171" t="s">
        <v>6820</v>
      </c>
      <c r="X501" s="87" t="s">
        <v>10823</v>
      </c>
      <c r="Y501" s="64" t="s">
        <v>12093</v>
      </c>
      <c r="Z501" s="64"/>
      <c r="AA501" s="87" t="s">
        <v>10826</v>
      </c>
      <c r="AB501" s="64" t="s">
        <v>10793</v>
      </c>
      <c r="AC501" s="87"/>
      <c r="AD501" s="64"/>
      <c r="AE501" s="64"/>
      <c r="AF501" s="87"/>
      <c r="AG501" s="64"/>
      <c r="AH501" s="87" t="s">
        <v>10796</v>
      </c>
      <c r="AI501" s="55" t="s">
        <v>10836</v>
      </c>
      <c r="AJ501" s="64" t="s">
        <v>10798</v>
      </c>
      <c r="AK501" s="112" t="s">
        <v>10830</v>
      </c>
      <c r="AL501" s="87" t="s">
        <v>10800</v>
      </c>
      <c r="AM501" s="172"/>
      <c r="AN501" s="64"/>
      <c r="AO501" s="64" t="s">
        <v>10823</v>
      </c>
      <c r="AP501" s="64" t="s">
        <v>11585</v>
      </c>
      <c r="AQ501" s="87" t="s">
        <v>10812</v>
      </c>
      <c r="AR501" s="173" t="s">
        <v>10830</v>
      </c>
      <c r="AS501" s="64" t="s">
        <v>11585</v>
      </c>
    </row>
    <row r="502" customFormat="false" ht="13.8" hidden="false" customHeight="false" outlineLevel="0" collapsed="false">
      <c r="A502" s="174" t="s">
        <v>12550</v>
      </c>
      <c r="B502" s="64" t="s">
        <v>11257</v>
      </c>
      <c r="C502" s="175" t="n">
        <v>45778</v>
      </c>
      <c r="D502" s="168" t="n">
        <v>45788</v>
      </c>
      <c r="E502" s="169" t="b">
        <f aca="false">TRUE()</f>
        <v>1</v>
      </c>
      <c r="F502" s="169" t="b">
        <f aca="false">FALSE()</f>
        <v>0</v>
      </c>
      <c r="G502" s="169" t="b">
        <f aca="false">FALSE()</f>
        <v>0</v>
      </c>
      <c r="H502" s="169" t="b">
        <f aca="false">FALSE()</f>
        <v>0</v>
      </c>
      <c r="I502" s="169" t="b">
        <f aca="false">FALSE()</f>
        <v>0</v>
      </c>
      <c r="J502" s="169" t="b">
        <f aca="false">FALSE()</f>
        <v>0</v>
      </c>
      <c r="K502" s="29" t="b">
        <f aca="false">FALSE()</f>
        <v>0</v>
      </c>
      <c r="L502" s="29" t="b">
        <f aca="false">FALSE()</f>
        <v>0</v>
      </c>
      <c r="M502" s="169" t="b">
        <f aca="false">FALSE()</f>
        <v>0</v>
      </c>
      <c r="N502" s="64"/>
      <c r="O502" s="64" t="s">
        <v>6402</v>
      </c>
      <c r="P502" s="170" t="n">
        <v>9581709583</v>
      </c>
      <c r="Q502" s="73"/>
      <c r="R502" s="73"/>
      <c r="S502" s="73"/>
      <c r="T502" s="64" t="n">
        <v>48519536746</v>
      </c>
      <c r="U502" s="64"/>
      <c r="V502" s="64" t="s">
        <v>6404</v>
      </c>
      <c r="W502" s="171" t="s">
        <v>13294</v>
      </c>
      <c r="X502" s="87" t="s">
        <v>10823</v>
      </c>
      <c r="Y502" s="64" t="s">
        <v>12093</v>
      </c>
      <c r="Z502" s="64"/>
      <c r="AA502" s="87" t="s">
        <v>10826</v>
      </c>
      <c r="AB502" s="64" t="s">
        <v>10793</v>
      </c>
      <c r="AC502" s="87"/>
      <c r="AD502" s="64"/>
      <c r="AE502" s="64"/>
      <c r="AF502" s="87"/>
      <c r="AG502" s="64"/>
      <c r="AH502" s="87" t="s">
        <v>10796</v>
      </c>
      <c r="AI502" s="55" t="s">
        <v>10836</v>
      </c>
      <c r="AJ502" s="64" t="s">
        <v>10798</v>
      </c>
      <c r="AK502" s="112" t="s">
        <v>10830</v>
      </c>
      <c r="AL502" s="87" t="s">
        <v>10800</v>
      </c>
      <c r="AM502" s="172"/>
      <c r="AN502" s="64"/>
      <c r="AO502" s="64" t="s">
        <v>10823</v>
      </c>
      <c r="AP502" s="64" t="s">
        <v>11585</v>
      </c>
      <c r="AQ502" s="87" t="s">
        <v>10812</v>
      </c>
      <c r="AR502" s="173" t="s">
        <v>10830</v>
      </c>
      <c r="AS502" s="64" t="s">
        <v>11585</v>
      </c>
    </row>
    <row r="503" customFormat="false" ht="13.8" hidden="false" customHeight="false" outlineLevel="0" collapsed="false">
      <c r="A503" s="174" t="s">
        <v>12550</v>
      </c>
      <c r="B503" s="64" t="s">
        <v>11257</v>
      </c>
      <c r="C503" s="175" t="n">
        <v>45778</v>
      </c>
      <c r="D503" s="168" t="n">
        <v>45790</v>
      </c>
      <c r="E503" s="169" t="b">
        <f aca="false">TRUE()</f>
        <v>1</v>
      </c>
      <c r="F503" s="169" t="b">
        <f aca="false">FALSE()</f>
        <v>0</v>
      </c>
      <c r="G503" s="169" t="b">
        <f aca="false">FALSE()</f>
        <v>0</v>
      </c>
      <c r="H503" s="169" t="b">
        <f aca="false">FALSE()</f>
        <v>0</v>
      </c>
      <c r="I503" s="169" t="b">
        <f aca="false">FALSE()</f>
        <v>0</v>
      </c>
      <c r="J503" s="169" t="b">
        <f aca="false">FALSE()</f>
        <v>0</v>
      </c>
      <c r="K503" s="29" t="b">
        <f aca="false">FALSE()</f>
        <v>0</v>
      </c>
      <c r="L503" s="29" t="b">
        <f aca="false">FALSE()</f>
        <v>0</v>
      </c>
      <c r="M503" s="169" t="b">
        <f aca="false">FALSE()</f>
        <v>0</v>
      </c>
      <c r="N503" s="64"/>
      <c r="O503" s="64" t="s">
        <v>7599</v>
      </c>
      <c r="P503" s="170" t="n">
        <v>9492259629</v>
      </c>
      <c r="Q503" s="73"/>
      <c r="R503" s="73"/>
      <c r="S503" s="73"/>
      <c r="T503" s="64" t="n">
        <v>48531999209</v>
      </c>
      <c r="U503" s="64"/>
      <c r="V503" s="64" t="s">
        <v>7601</v>
      </c>
      <c r="W503" s="171" t="s">
        <v>7605</v>
      </c>
      <c r="X503" s="87" t="s">
        <v>10823</v>
      </c>
      <c r="Y503" s="64" t="s">
        <v>12093</v>
      </c>
      <c r="Z503" s="64"/>
      <c r="AA503" s="87" t="s">
        <v>10826</v>
      </c>
      <c r="AB503" s="64" t="s">
        <v>10793</v>
      </c>
      <c r="AC503" s="87" t="s">
        <v>10812</v>
      </c>
      <c r="AD503" s="64"/>
      <c r="AE503" s="64"/>
      <c r="AF503" s="87" t="s">
        <v>10794</v>
      </c>
      <c r="AG503" s="64"/>
      <c r="AH503" s="87" t="s">
        <v>10796</v>
      </c>
      <c r="AI503" s="55" t="s">
        <v>13295</v>
      </c>
      <c r="AJ503" s="64" t="s">
        <v>10798</v>
      </c>
      <c r="AK503" s="112" t="s">
        <v>10830</v>
      </c>
      <c r="AL503" s="87" t="s">
        <v>10800</v>
      </c>
      <c r="AM503" s="172" t="s">
        <v>12259</v>
      </c>
      <c r="AN503" s="64"/>
      <c r="AO503" s="64" t="s">
        <v>10823</v>
      </c>
      <c r="AP503" s="64" t="s">
        <v>11585</v>
      </c>
      <c r="AQ503" s="87" t="s">
        <v>10812</v>
      </c>
      <c r="AR503" s="173" t="s">
        <v>10830</v>
      </c>
      <c r="AS503" s="64" t="s">
        <v>11585</v>
      </c>
    </row>
    <row r="504" customFormat="false" ht="13.8" hidden="false" customHeight="false" outlineLevel="0" collapsed="false">
      <c r="A504" s="174" t="s">
        <v>12550</v>
      </c>
      <c r="B504" s="64" t="s">
        <v>11857</v>
      </c>
      <c r="C504" s="175" t="n">
        <v>45778</v>
      </c>
      <c r="D504" s="168" t="n">
        <v>45784</v>
      </c>
      <c r="E504" s="169" t="b">
        <f aca="false">TRUE()</f>
        <v>1</v>
      </c>
      <c r="F504" s="169" t="b">
        <f aca="false">FALSE()</f>
        <v>0</v>
      </c>
      <c r="G504" s="169" t="b">
        <f aca="false">FALSE()</f>
        <v>0</v>
      </c>
      <c r="H504" s="169" t="b">
        <f aca="false">FALSE()</f>
        <v>0</v>
      </c>
      <c r="I504" s="169" t="b">
        <f aca="false">FALSE()</f>
        <v>0</v>
      </c>
      <c r="J504" s="169" t="b">
        <f aca="false">FALSE()</f>
        <v>0</v>
      </c>
      <c r="K504" s="29" t="b">
        <f aca="false">FALSE()</f>
        <v>0</v>
      </c>
      <c r="L504" s="29" t="b">
        <f aca="false">FALSE()</f>
        <v>0</v>
      </c>
      <c r="M504" s="169" t="b">
        <f aca="false">TRUE()</f>
        <v>1</v>
      </c>
      <c r="N504" s="64" t="s">
        <v>13296</v>
      </c>
      <c r="O504" s="64" t="s">
        <v>13297</v>
      </c>
      <c r="P504" s="170" t="n">
        <v>5423229528</v>
      </c>
      <c r="Q504" s="73"/>
      <c r="R504" s="73"/>
      <c r="S504" s="73"/>
      <c r="T504" s="64" t="n">
        <v>48501514981</v>
      </c>
      <c r="U504" s="64" t="s">
        <v>13298</v>
      </c>
      <c r="V504" s="64" t="s">
        <v>6491</v>
      </c>
      <c r="W504" s="64"/>
      <c r="X504" s="87" t="s">
        <v>10823</v>
      </c>
      <c r="Y504" s="64" t="s">
        <v>12093</v>
      </c>
      <c r="Z504" s="64"/>
      <c r="AA504" s="87" t="s">
        <v>10826</v>
      </c>
      <c r="AB504" s="64" t="s">
        <v>10793</v>
      </c>
      <c r="AC504" s="87" t="s">
        <v>10812</v>
      </c>
      <c r="AD504" s="64"/>
      <c r="AE504" s="64"/>
      <c r="AF504" s="87" t="s">
        <v>10794</v>
      </c>
      <c r="AG504" s="64" t="s">
        <v>13299</v>
      </c>
      <c r="AH504" s="87" t="s">
        <v>10796</v>
      </c>
      <c r="AI504" s="55" t="s">
        <v>10836</v>
      </c>
      <c r="AJ504" s="64" t="s">
        <v>10798</v>
      </c>
      <c r="AK504" s="112" t="s">
        <v>10830</v>
      </c>
      <c r="AL504" s="87" t="s">
        <v>10800</v>
      </c>
      <c r="AM504" s="172"/>
      <c r="AN504" s="64"/>
      <c r="AO504" s="64" t="s">
        <v>10823</v>
      </c>
      <c r="AP504" s="64" t="s">
        <v>11585</v>
      </c>
      <c r="AQ504" s="87" t="s">
        <v>10812</v>
      </c>
      <c r="AR504" s="173" t="s">
        <v>10830</v>
      </c>
      <c r="AS504" s="64" t="s">
        <v>11585</v>
      </c>
    </row>
    <row r="505" customFormat="false" ht="13.8" hidden="false" customHeight="false" outlineLevel="0" collapsed="false">
      <c r="A505" s="174" t="s">
        <v>12550</v>
      </c>
      <c r="B505" s="64" t="s">
        <v>11857</v>
      </c>
      <c r="C505" s="175" t="n">
        <v>45778</v>
      </c>
      <c r="D505" s="168" t="n">
        <v>45786</v>
      </c>
      <c r="E505" s="169" t="b">
        <f aca="false">TRUE()</f>
        <v>1</v>
      </c>
      <c r="F505" s="169" t="b">
        <f aca="false">FALSE()</f>
        <v>0</v>
      </c>
      <c r="G505" s="169" t="b">
        <f aca="false">FALSE()</f>
        <v>0</v>
      </c>
      <c r="H505" s="169" t="b">
        <f aca="false">FALSE()</f>
        <v>0</v>
      </c>
      <c r="I505" s="169" t="b">
        <f aca="false">FALSE()</f>
        <v>0</v>
      </c>
      <c r="J505" s="169" t="b">
        <f aca="false">FALSE()</f>
        <v>0</v>
      </c>
      <c r="K505" s="29" t="b">
        <f aca="false">FALSE()</f>
        <v>0</v>
      </c>
      <c r="L505" s="29" t="b">
        <f aca="false">FALSE()</f>
        <v>0</v>
      </c>
      <c r="M505" s="169" t="b">
        <f aca="false">TRUE()</f>
        <v>1</v>
      </c>
      <c r="N505" s="64" t="s">
        <v>13300</v>
      </c>
      <c r="O505" s="64" t="s">
        <v>6657</v>
      </c>
      <c r="P505" s="170" t="n">
        <v>7731009232</v>
      </c>
      <c r="Q505" s="73"/>
      <c r="R505" s="73"/>
      <c r="S505" s="73"/>
      <c r="T505" s="64" t="n">
        <v>48604506167</v>
      </c>
      <c r="U505" s="64"/>
      <c r="V505" s="64" t="s">
        <v>6659</v>
      </c>
      <c r="W505" s="64"/>
      <c r="X505" s="87" t="s">
        <v>10823</v>
      </c>
      <c r="Y505" s="64" t="s">
        <v>12093</v>
      </c>
      <c r="Z505" s="64"/>
      <c r="AA505" s="87" t="s">
        <v>10826</v>
      </c>
      <c r="AB505" s="64" t="s">
        <v>10793</v>
      </c>
      <c r="AC505" s="87" t="s">
        <v>10812</v>
      </c>
      <c r="AD505" s="64"/>
      <c r="AE505" s="64"/>
      <c r="AF505" s="87" t="s">
        <v>10794</v>
      </c>
      <c r="AG505" s="64"/>
      <c r="AH505" s="87" t="s">
        <v>10796</v>
      </c>
      <c r="AI505" s="55" t="s">
        <v>10836</v>
      </c>
      <c r="AJ505" s="64" t="s">
        <v>10798</v>
      </c>
      <c r="AK505" s="112" t="s">
        <v>10830</v>
      </c>
      <c r="AL505" s="87" t="s">
        <v>10800</v>
      </c>
      <c r="AM505" s="172"/>
      <c r="AN505" s="64"/>
      <c r="AO505" s="64" t="s">
        <v>10823</v>
      </c>
      <c r="AP505" s="64" t="s">
        <v>11585</v>
      </c>
      <c r="AQ505" s="87" t="s">
        <v>10812</v>
      </c>
      <c r="AR505" s="173" t="s">
        <v>10830</v>
      </c>
      <c r="AS505" s="64" t="s">
        <v>11585</v>
      </c>
    </row>
    <row r="506" customFormat="false" ht="13.8" hidden="false" customHeight="false" outlineLevel="0" collapsed="false">
      <c r="A506" s="174" t="s">
        <v>12550</v>
      </c>
      <c r="B506" s="64" t="s">
        <v>12613</v>
      </c>
      <c r="C506" s="175" t="n">
        <v>45778</v>
      </c>
      <c r="D506" s="168" t="n">
        <v>45789</v>
      </c>
      <c r="E506" s="169" t="b">
        <f aca="false">TRUE()</f>
        <v>1</v>
      </c>
      <c r="F506" s="169" t="b">
        <f aca="false">FALSE()</f>
        <v>0</v>
      </c>
      <c r="G506" s="169" t="b">
        <f aca="false">FALSE()</f>
        <v>0</v>
      </c>
      <c r="H506" s="169" t="b">
        <f aca="false">FALSE()</f>
        <v>0</v>
      </c>
      <c r="I506" s="169" t="b">
        <f aca="false">FALSE()</f>
        <v>0</v>
      </c>
      <c r="J506" s="169" t="b">
        <f aca="false">FALSE()</f>
        <v>0</v>
      </c>
      <c r="K506" s="29" t="b">
        <f aca="false">FALSE()</f>
        <v>0</v>
      </c>
      <c r="L506" s="29" t="b">
        <f aca="false">FALSE()</f>
        <v>0</v>
      </c>
      <c r="M506" s="169" t="b">
        <f aca="false">FALSE()</f>
        <v>0</v>
      </c>
      <c r="N506" s="64"/>
      <c r="O506" s="64" t="s">
        <v>6702</v>
      </c>
      <c r="P506" s="170" t="n">
        <v>5252907908</v>
      </c>
      <c r="Q506" s="73"/>
      <c r="R506" s="73"/>
      <c r="S506" s="73"/>
      <c r="T506" s="64" t="n">
        <v>48452440329</v>
      </c>
      <c r="U506" s="64" t="s">
        <v>13301</v>
      </c>
      <c r="V506" s="64" t="s">
        <v>6704</v>
      </c>
      <c r="W506" s="64"/>
      <c r="X506" s="87" t="s">
        <v>10823</v>
      </c>
      <c r="Y506" s="64" t="s">
        <v>12093</v>
      </c>
      <c r="Z506" s="64"/>
      <c r="AA506" s="87" t="s">
        <v>10826</v>
      </c>
      <c r="AB506" s="64" t="s">
        <v>10793</v>
      </c>
      <c r="AC506" s="87"/>
      <c r="AD506" s="64"/>
      <c r="AE506" s="64"/>
      <c r="AF506" s="87"/>
      <c r="AG506" s="64"/>
      <c r="AH506" s="87"/>
      <c r="AI506" s="55"/>
      <c r="AJ506" s="64"/>
      <c r="AK506" s="112"/>
      <c r="AL506" s="87"/>
      <c r="AM506" s="172"/>
      <c r="AN506" s="64"/>
      <c r="AO506" s="64"/>
      <c r="AP506" s="64"/>
      <c r="AQ506" s="87"/>
      <c r="AR506" s="173"/>
      <c r="AS506" s="64"/>
    </row>
    <row r="507" customFormat="false" ht="13.8" hidden="false" customHeight="false" outlineLevel="0" collapsed="false">
      <c r="A507" s="174" t="s">
        <v>12550</v>
      </c>
      <c r="B507" s="64" t="s">
        <v>11576</v>
      </c>
      <c r="C507" s="175" t="n">
        <v>45778</v>
      </c>
      <c r="D507" s="168" t="n">
        <v>45786</v>
      </c>
      <c r="E507" s="169" t="b">
        <f aca="false">TRUE()</f>
        <v>1</v>
      </c>
      <c r="F507" s="169" t="b">
        <f aca="false">FALSE()</f>
        <v>0</v>
      </c>
      <c r="G507" s="169" t="b">
        <f aca="false">FALSE()</f>
        <v>0</v>
      </c>
      <c r="H507" s="169" t="b">
        <f aca="false">FALSE()</f>
        <v>0</v>
      </c>
      <c r="I507" s="169" t="b">
        <f aca="false">FALSE()</f>
        <v>0</v>
      </c>
      <c r="J507" s="169" t="b">
        <f aca="false">FALSE()</f>
        <v>0</v>
      </c>
      <c r="K507" s="29" t="b">
        <f aca="false">FALSE()</f>
        <v>0</v>
      </c>
      <c r="L507" s="29" t="b">
        <f aca="false">FALSE()</f>
        <v>0</v>
      </c>
      <c r="M507" s="169" t="b">
        <f aca="false">TRUE()</f>
        <v>1</v>
      </c>
      <c r="N507" s="64"/>
      <c r="O507" s="64" t="s">
        <v>7388</v>
      </c>
      <c r="P507" s="170" t="n">
        <v>8951767679</v>
      </c>
      <c r="Q507" s="73"/>
      <c r="R507" s="73"/>
      <c r="S507" s="73"/>
      <c r="T507" s="64" t="n">
        <v>606872673</v>
      </c>
      <c r="U507" s="64"/>
      <c r="V507" s="64" t="s">
        <v>13302</v>
      </c>
      <c r="W507" s="64"/>
      <c r="X507" s="87" t="s">
        <v>10823</v>
      </c>
      <c r="Y507" s="64" t="s">
        <v>12093</v>
      </c>
      <c r="Z507" s="64"/>
      <c r="AA507" s="87" t="s">
        <v>10826</v>
      </c>
      <c r="AB507" s="64" t="s">
        <v>10793</v>
      </c>
      <c r="AC507" s="87" t="s">
        <v>10812</v>
      </c>
      <c r="AD507" s="64"/>
      <c r="AE507" s="64"/>
      <c r="AF507" s="87" t="s">
        <v>10794</v>
      </c>
      <c r="AG507" s="64"/>
      <c r="AH507" s="87" t="s">
        <v>10796</v>
      </c>
      <c r="AI507" s="55" t="s">
        <v>10836</v>
      </c>
      <c r="AJ507" s="64" t="s">
        <v>10798</v>
      </c>
      <c r="AK507" s="112" t="s">
        <v>10830</v>
      </c>
      <c r="AL507" s="87" t="s">
        <v>10800</v>
      </c>
      <c r="AM507" s="172" t="s">
        <v>13303</v>
      </c>
      <c r="AN507" s="64" t="s">
        <v>13304</v>
      </c>
      <c r="AO507" s="64" t="s">
        <v>10823</v>
      </c>
      <c r="AP507" s="64" t="s">
        <v>11585</v>
      </c>
      <c r="AQ507" s="87" t="s">
        <v>10812</v>
      </c>
      <c r="AR507" s="173" t="s">
        <v>10830</v>
      </c>
      <c r="AS507" s="64" t="s">
        <v>11585</v>
      </c>
    </row>
    <row r="508" customFormat="false" ht="13.8" hidden="false" customHeight="false" outlineLevel="0" collapsed="false">
      <c r="A508" s="174" t="s">
        <v>12550</v>
      </c>
      <c r="B508" s="64" t="s">
        <v>11576</v>
      </c>
      <c r="C508" s="175" t="n">
        <v>45778</v>
      </c>
      <c r="D508" s="168" t="n">
        <v>45789</v>
      </c>
      <c r="E508" s="169" t="b">
        <f aca="false">TRUE()</f>
        <v>1</v>
      </c>
      <c r="F508" s="169" t="b">
        <f aca="false">FALSE()</f>
        <v>0</v>
      </c>
      <c r="G508" s="169" t="b">
        <f aca="false">FALSE()</f>
        <v>0</v>
      </c>
      <c r="H508" s="169" t="b">
        <f aca="false">FALSE()</f>
        <v>0</v>
      </c>
      <c r="I508" s="169" t="b">
        <f aca="false">FALSE()</f>
        <v>0</v>
      </c>
      <c r="J508" s="169" t="b">
        <f aca="false">FALSE()</f>
        <v>0</v>
      </c>
      <c r="K508" s="29" t="b">
        <f aca="false">FALSE()</f>
        <v>0</v>
      </c>
      <c r="L508" s="29" t="b">
        <f aca="false">FALSE()</f>
        <v>0</v>
      </c>
      <c r="M508" s="169" t="b">
        <f aca="false">FALSE()</f>
        <v>0</v>
      </c>
      <c r="N508" s="64"/>
      <c r="O508" s="64" t="s">
        <v>6385</v>
      </c>
      <c r="P508" s="170" t="n">
        <v>5482170363</v>
      </c>
      <c r="Q508" s="73"/>
      <c r="R508" s="73"/>
      <c r="S508" s="73"/>
      <c r="T508" s="64" t="n">
        <v>500428904</v>
      </c>
      <c r="U508" s="64"/>
      <c r="V508" s="64" t="s">
        <v>6387</v>
      </c>
      <c r="W508" s="171" t="s">
        <v>13305</v>
      </c>
      <c r="X508" s="87" t="s">
        <v>10823</v>
      </c>
      <c r="Y508" s="64" t="s">
        <v>12093</v>
      </c>
      <c r="Z508" s="64"/>
      <c r="AA508" s="87" t="s">
        <v>10826</v>
      </c>
      <c r="AB508" s="64" t="s">
        <v>10793</v>
      </c>
      <c r="AC508" s="87" t="s">
        <v>10812</v>
      </c>
      <c r="AD508" s="64"/>
      <c r="AE508" s="64"/>
      <c r="AF508" s="87" t="s">
        <v>10794</v>
      </c>
      <c r="AG508" s="64"/>
      <c r="AH508" s="87" t="s">
        <v>10796</v>
      </c>
      <c r="AI508" s="55" t="s">
        <v>10836</v>
      </c>
      <c r="AJ508" s="64" t="s">
        <v>10798</v>
      </c>
      <c r="AK508" s="112" t="s">
        <v>10830</v>
      </c>
      <c r="AL508" s="87" t="s">
        <v>10800</v>
      </c>
      <c r="AM508" s="172" t="s">
        <v>11482</v>
      </c>
      <c r="AN508" s="64" t="s">
        <v>13306</v>
      </c>
      <c r="AO508" s="64" t="s">
        <v>10823</v>
      </c>
      <c r="AP508" s="64" t="s">
        <v>11585</v>
      </c>
      <c r="AQ508" s="87" t="s">
        <v>10812</v>
      </c>
      <c r="AR508" s="173" t="s">
        <v>10830</v>
      </c>
      <c r="AS508" s="64" t="s">
        <v>11585</v>
      </c>
    </row>
    <row r="509" customFormat="false" ht="13.8" hidden="false" customHeight="false" outlineLevel="0" collapsed="false">
      <c r="A509" s="174" t="s">
        <v>12550</v>
      </c>
      <c r="B509" s="64" t="s">
        <v>12613</v>
      </c>
      <c r="C509" s="175" t="n">
        <v>45778</v>
      </c>
      <c r="D509" s="168" t="n">
        <v>45790</v>
      </c>
      <c r="E509" s="169" t="b">
        <f aca="false">TRUE()</f>
        <v>1</v>
      </c>
      <c r="F509" s="169" t="b">
        <f aca="false">FALSE()</f>
        <v>0</v>
      </c>
      <c r="G509" s="169" t="b">
        <f aca="false">FALSE()</f>
        <v>0</v>
      </c>
      <c r="H509" s="169" t="b">
        <f aca="false">FALSE()</f>
        <v>0</v>
      </c>
      <c r="I509" s="169" t="b">
        <f aca="false">FALSE()</f>
        <v>0</v>
      </c>
      <c r="J509" s="169" t="b">
        <f aca="false">FALSE()</f>
        <v>0</v>
      </c>
      <c r="K509" s="29" t="b">
        <f aca="false">FALSE()</f>
        <v>0</v>
      </c>
      <c r="L509" s="29" t="b">
        <f aca="false">FALSE()</f>
        <v>0</v>
      </c>
      <c r="M509" s="169" t="b">
        <f aca="false">FALSE()</f>
        <v>0</v>
      </c>
      <c r="N509" s="64"/>
      <c r="O509" s="64" t="s">
        <v>7009</v>
      </c>
      <c r="P509" s="170" t="n">
        <v>7622014671</v>
      </c>
      <c r="Q509" s="73"/>
      <c r="R509" s="73"/>
      <c r="S509" s="73"/>
      <c r="T509" s="64" t="n">
        <v>48505600427</v>
      </c>
      <c r="U509" s="64"/>
      <c r="V509" s="64" t="s">
        <v>7011</v>
      </c>
      <c r="W509" s="64"/>
      <c r="X509" s="87" t="s">
        <v>10823</v>
      </c>
      <c r="Y509" s="64" t="s">
        <v>12093</v>
      </c>
      <c r="Z509" s="64"/>
      <c r="AA509" s="87" t="s">
        <v>10826</v>
      </c>
      <c r="AB509" s="64" t="s">
        <v>10793</v>
      </c>
      <c r="AC509" s="87"/>
      <c r="AD509" s="64"/>
      <c r="AE509" s="64"/>
      <c r="AF509" s="87"/>
      <c r="AG509" s="64"/>
      <c r="AH509" s="87"/>
      <c r="AI509" s="55"/>
      <c r="AJ509" s="64"/>
      <c r="AK509" s="112"/>
      <c r="AL509" s="87"/>
      <c r="AM509" s="172"/>
      <c r="AN509" s="64"/>
      <c r="AO509" s="64"/>
      <c r="AP509" s="64"/>
      <c r="AQ509" s="87"/>
      <c r="AR509" s="173"/>
      <c r="AS509" s="64"/>
    </row>
    <row r="510" customFormat="false" ht="13.8" hidden="false" customHeight="false" outlineLevel="0" collapsed="false">
      <c r="A510" s="174" t="s">
        <v>12550</v>
      </c>
      <c r="B510" s="64" t="s">
        <v>12613</v>
      </c>
      <c r="C510" s="175" t="n">
        <v>45778</v>
      </c>
      <c r="D510" s="168" t="n">
        <v>45790</v>
      </c>
      <c r="E510" s="169" t="b">
        <f aca="false">TRUE()</f>
        <v>1</v>
      </c>
      <c r="F510" s="169" t="b">
        <f aca="false">FALSE()</f>
        <v>0</v>
      </c>
      <c r="G510" s="169" t="b">
        <f aca="false">FALSE()</f>
        <v>0</v>
      </c>
      <c r="H510" s="169" t="b">
        <f aca="false">FALSE()</f>
        <v>0</v>
      </c>
      <c r="I510" s="169" t="b">
        <f aca="false">FALSE()</f>
        <v>0</v>
      </c>
      <c r="J510" s="169" t="b">
        <f aca="false">FALSE()</f>
        <v>0</v>
      </c>
      <c r="K510" s="29" t="b">
        <f aca="false">FALSE()</f>
        <v>0</v>
      </c>
      <c r="L510" s="29" t="b">
        <f aca="false">FALSE()</f>
        <v>0</v>
      </c>
      <c r="M510" s="169" t="b">
        <f aca="false">FALSE()</f>
        <v>0</v>
      </c>
      <c r="N510" s="64"/>
      <c r="O510" s="64" t="s">
        <v>6506</v>
      </c>
      <c r="P510" s="170" t="n">
        <v>1132881104</v>
      </c>
      <c r="Q510" s="73"/>
      <c r="R510" s="73"/>
      <c r="S510" s="73"/>
      <c r="T510" s="64" t="s">
        <v>13307</v>
      </c>
      <c r="U510" s="64"/>
      <c r="V510" s="64" t="s">
        <v>6508</v>
      </c>
      <c r="W510" s="171" t="s">
        <v>13308</v>
      </c>
      <c r="X510" s="87" t="s">
        <v>10823</v>
      </c>
      <c r="Y510" s="64" t="s">
        <v>12093</v>
      </c>
      <c r="Z510" s="64"/>
      <c r="AA510" s="87" t="s">
        <v>10826</v>
      </c>
      <c r="AB510" s="64" t="s">
        <v>10793</v>
      </c>
      <c r="AC510" s="87"/>
      <c r="AD510" s="64"/>
      <c r="AE510" s="64"/>
      <c r="AF510" s="87"/>
      <c r="AG510" s="64"/>
      <c r="AH510" s="87"/>
      <c r="AI510" s="55"/>
      <c r="AJ510" s="64"/>
      <c r="AK510" s="112"/>
      <c r="AL510" s="87"/>
      <c r="AM510" s="172"/>
      <c r="AN510" s="64"/>
      <c r="AO510" s="64"/>
      <c r="AP510" s="64"/>
      <c r="AQ510" s="87"/>
      <c r="AR510" s="173"/>
      <c r="AS510" s="64"/>
    </row>
    <row r="511" customFormat="false" ht="13.8" hidden="false" customHeight="false" outlineLevel="0" collapsed="false">
      <c r="A511" s="174" t="s">
        <v>12550</v>
      </c>
      <c r="B511" s="64" t="s">
        <v>11576</v>
      </c>
      <c r="C511" s="175" t="n">
        <v>45778</v>
      </c>
      <c r="D511" s="168" t="n">
        <v>45791</v>
      </c>
      <c r="E511" s="169" t="b">
        <f aca="false">TRUE()</f>
        <v>1</v>
      </c>
      <c r="F511" s="169" t="b">
        <f aca="false">FALSE()</f>
        <v>0</v>
      </c>
      <c r="G511" s="169" t="b">
        <f aca="false">FALSE()</f>
        <v>0</v>
      </c>
      <c r="H511" s="169" t="b">
        <f aca="false">FALSE()</f>
        <v>0</v>
      </c>
      <c r="I511" s="169" t="b">
        <f aca="false">FALSE()</f>
        <v>0</v>
      </c>
      <c r="J511" s="169" t="b">
        <f aca="false">FALSE()</f>
        <v>0</v>
      </c>
      <c r="K511" s="29" t="b">
        <f aca="false">FALSE()</f>
        <v>0</v>
      </c>
      <c r="L511" s="29" t="b">
        <f aca="false">FALSE()</f>
        <v>0</v>
      </c>
      <c r="M511" s="169" t="b">
        <f aca="false">FALSE()</f>
        <v>0</v>
      </c>
      <c r="N511" s="64"/>
      <c r="O511" s="64" t="s">
        <v>6147</v>
      </c>
      <c r="P511" s="170" t="n">
        <v>6423187865</v>
      </c>
      <c r="Q511" s="73"/>
      <c r="R511" s="73"/>
      <c r="S511" s="73"/>
      <c r="T511" s="64" t="n">
        <v>797407354</v>
      </c>
      <c r="U511" s="64" t="s">
        <v>12029</v>
      </c>
      <c r="V511" s="64" t="s">
        <v>6149</v>
      </c>
      <c r="W511" s="64"/>
      <c r="X511" s="87" t="s">
        <v>10823</v>
      </c>
      <c r="Y511" s="64" t="s">
        <v>12093</v>
      </c>
      <c r="Z511" s="64"/>
      <c r="AA511" s="87"/>
      <c r="AB511" s="64" t="s">
        <v>10793</v>
      </c>
      <c r="AC511" s="87"/>
      <c r="AD511" s="64"/>
      <c r="AE511" s="64"/>
      <c r="AF511" s="87" t="s">
        <v>10794</v>
      </c>
      <c r="AG511" s="64"/>
      <c r="AH511" s="87" t="s">
        <v>10796</v>
      </c>
      <c r="AI511" s="55" t="s">
        <v>10836</v>
      </c>
      <c r="AJ511" s="64" t="s">
        <v>10798</v>
      </c>
      <c r="AK511" s="112" t="s">
        <v>10830</v>
      </c>
      <c r="AL511" s="87" t="s">
        <v>10800</v>
      </c>
      <c r="AM511" s="185" t="s">
        <v>13309</v>
      </c>
      <c r="AN511" s="64" t="s">
        <v>13310</v>
      </c>
      <c r="AO511" s="64" t="s">
        <v>10823</v>
      </c>
      <c r="AP511" s="64" t="s">
        <v>11585</v>
      </c>
      <c r="AQ511" s="87" t="s">
        <v>10812</v>
      </c>
      <c r="AR511" s="173" t="s">
        <v>10830</v>
      </c>
      <c r="AS511" s="64" t="s">
        <v>11585</v>
      </c>
    </row>
    <row r="512" customFormat="false" ht="13.8" hidden="false" customHeight="false" outlineLevel="0" collapsed="false">
      <c r="A512" s="174" t="s">
        <v>12550</v>
      </c>
      <c r="B512" s="64" t="s">
        <v>12613</v>
      </c>
      <c r="C512" s="175" t="n">
        <v>45778</v>
      </c>
      <c r="D512" s="168" t="n">
        <v>45791</v>
      </c>
      <c r="E512" s="169" t="b">
        <f aca="false">TRUE()</f>
        <v>1</v>
      </c>
      <c r="F512" s="169" t="b">
        <f aca="false">FALSE()</f>
        <v>0</v>
      </c>
      <c r="G512" s="169" t="b">
        <f aca="false">FALSE()</f>
        <v>0</v>
      </c>
      <c r="H512" s="169" t="b">
        <f aca="false">FALSE()</f>
        <v>0</v>
      </c>
      <c r="I512" s="169" t="b">
        <f aca="false">FALSE()</f>
        <v>0</v>
      </c>
      <c r="J512" s="169" t="b">
        <f aca="false">FALSE()</f>
        <v>0</v>
      </c>
      <c r="K512" s="29" t="b">
        <f aca="false">FALSE()</f>
        <v>0</v>
      </c>
      <c r="L512" s="29" t="b">
        <f aca="false">FALSE()</f>
        <v>0</v>
      </c>
      <c r="M512" s="169" t="b">
        <f aca="false">FALSE()</f>
        <v>0</v>
      </c>
      <c r="N512" s="64"/>
      <c r="O512" s="64" t="s">
        <v>13311</v>
      </c>
      <c r="P512" s="170" t="n">
        <v>8522599885</v>
      </c>
      <c r="Q512" s="73"/>
      <c r="R512" s="73"/>
      <c r="S512" s="73"/>
      <c r="T512" s="64" t="s">
        <v>6398</v>
      </c>
      <c r="U512" s="64"/>
      <c r="V512" s="64" t="s">
        <v>6395</v>
      </c>
      <c r="W512" s="64"/>
      <c r="X512" s="87" t="s">
        <v>10823</v>
      </c>
      <c r="Y512" s="64" t="s">
        <v>12093</v>
      </c>
      <c r="Z512" s="64"/>
      <c r="AA512" s="87" t="s">
        <v>10826</v>
      </c>
      <c r="AB512" s="64" t="s">
        <v>10793</v>
      </c>
      <c r="AC512" s="87"/>
      <c r="AD512" s="64"/>
      <c r="AE512" s="64"/>
      <c r="AF512" s="87"/>
      <c r="AG512" s="64"/>
      <c r="AH512" s="87"/>
      <c r="AI512" s="55"/>
      <c r="AJ512" s="64"/>
      <c r="AK512" s="112"/>
      <c r="AL512" s="87"/>
      <c r="AM512" s="172"/>
      <c r="AN512" s="64"/>
      <c r="AO512" s="64"/>
      <c r="AP512" s="64"/>
      <c r="AQ512" s="87"/>
      <c r="AR512" s="173"/>
      <c r="AS512" s="64"/>
    </row>
    <row r="513" customFormat="false" ht="326.35" hidden="false" customHeight="false" outlineLevel="0" collapsed="false">
      <c r="A513" s="174" t="s">
        <v>12550</v>
      </c>
      <c r="B513" s="64" t="s">
        <v>12613</v>
      </c>
      <c r="C513" s="175" t="n">
        <v>45778</v>
      </c>
      <c r="D513" s="168" t="n">
        <v>45791</v>
      </c>
      <c r="E513" s="169" t="b">
        <f aca="false">TRUE()</f>
        <v>1</v>
      </c>
      <c r="F513" s="169" t="b">
        <f aca="false">FALSE()</f>
        <v>0</v>
      </c>
      <c r="G513" s="169" t="b">
        <f aca="false">FALSE()</f>
        <v>0</v>
      </c>
      <c r="H513" s="169" t="b">
        <f aca="false">FALSE()</f>
        <v>0</v>
      </c>
      <c r="I513" s="169" t="b">
        <f aca="false">FALSE()</f>
        <v>0</v>
      </c>
      <c r="J513" s="169" t="b">
        <f aca="false">FALSE()</f>
        <v>0</v>
      </c>
      <c r="K513" s="29" t="b">
        <f aca="false">FALSE()</f>
        <v>0</v>
      </c>
      <c r="L513" s="29" t="b">
        <f aca="false">FALSE()</f>
        <v>0</v>
      </c>
      <c r="M513" s="169" t="b">
        <f aca="false">TRUE()</f>
        <v>1</v>
      </c>
      <c r="N513" s="64"/>
      <c r="O513" s="64" t="s">
        <v>6031</v>
      </c>
      <c r="P513" s="170" t="n">
        <v>5832762734</v>
      </c>
      <c r="Q513" s="73"/>
      <c r="R513" s="73"/>
      <c r="S513" s="73"/>
      <c r="T513" s="64" t="n">
        <v>665462810</v>
      </c>
      <c r="U513" s="64" t="s">
        <v>13312</v>
      </c>
      <c r="V513" s="64" t="s">
        <v>13313</v>
      </c>
      <c r="W513" s="171" t="s">
        <v>13314</v>
      </c>
      <c r="X513" s="87" t="s">
        <v>10823</v>
      </c>
      <c r="Y513" s="64" t="s">
        <v>12093</v>
      </c>
      <c r="Z513" s="64"/>
      <c r="AA513" s="87" t="s">
        <v>10826</v>
      </c>
      <c r="AB513" s="64" t="s">
        <v>10793</v>
      </c>
      <c r="AC513" s="87"/>
      <c r="AD513" s="64"/>
      <c r="AE513" s="64"/>
      <c r="AF513" s="87"/>
      <c r="AG513" s="64"/>
      <c r="AH513" s="87" t="s">
        <v>10796</v>
      </c>
      <c r="AI513" s="55" t="s">
        <v>10836</v>
      </c>
      <c r="AJ513" s="64" t="s">
        <v>10798</v>
      </c>
      <c r="AK513" s="112" t="s">
        <v>10830</v>
      </c>
      <c r="AL513" s="87" t="s">
        <v>10800</v>
      </c>
      <c r="AM513" s="186" t="s">
        <v>13315</v>
      </c>
      <c r="AN513" s="64" t="s">
        <v>13316</v>
      </c>
      <c r="AO513" s="64" t="s">
        <v>10823</v>
      </c>
      <c r="AP513" s="64" t="s">
        <v>11585</v>
      </c>
      <c r="AQ513" s="87" t="s">
        <v>10812</v>
      </c>
      <c r="AR513" s="173" t="s">
        <v>10830</v>
      </c>
      <c r="AS513" s="64" t="s">
        <v>11585</v>
      </c>
    </row>
    <row r="514" customFormat="false" ht="13.8" hidden="false" customHeight="false" outlineLevel="0" collapsed="false">
      <c r="A514" s="174" t="s">
        <v>12550</v>
      </c>
      <c r="B514" s="64" t="s">
        <v>11576</v>
      </c>
      <c r="C514" s="175" t="n">
        <v>45778</v>
      </c>
      <c r="D514" s="168" t="n">
        <v>45792</v>
      </c>
      <c r="E514" s="169" t="b">
        <f aca="false">TRUE()</f>
        <v>1</v>
      </c>
      <c r="F514" s="169" t="b">
        <f aca="false">FALSE()</f>
        <v>0</v>
      </c>
      <c r="G514" s="169" t="b">
        <f aca="false">FALSE()</f>
        <v>0</v>
      </c>
      <c r="H514" s="169" t="b">
        <f aca="false">FALSE()</f>
        <v>0</v>
      </c>
      <c r="I514" s="169" t="b">
        <f aca="false">FALSE()</f>
        <v>0</v>
      </c>
      <c r="J514" s="169" t="b">
        <f aca="false">FALSE()</f>
        <v>0</v>
      </c>
      <c r="K514" s="29" t="b">
        <f aca="false">FALSE()</f>
        <v>0</v>
      </c>
      <c r="L514" s="29" t="b">
        <f aca="false">FALSE()</f>
        <v>0</v>
      </c>
      <c r="M514" s="169" t="b">
        <f aca="false">TRUE()</f>
        <v>1</v>
      </c>
      <c r="N514" s="64"/>
      <c r="O514" s="64" t="s">
        <v>6083</v>
      </c>
      <c r="P514" s="170" t="n">
        <v>8133193947</v>
      </c>
      <c r="Q514" s="73"/>
      <c r="R514" s="73"/>
      <c r="S514" s="73"/>
      <c r="T514" s="64" t="n">
        <v>601444579</v>
      </c>
      <c r="U514" s="64" t="s">
        <v>13317</v>
      </c>
      <c r="V514" s="64" t="s">
        <v>6085</v>
      </c>
      <c r="W514" s="64"/>
      <c r="X514" s="87" t="s">
        <v>10823</v>
      </c>
      <c r="Y514" s="64" t="s">
        <v>12093</v>
      </c>
      <c r="Z514" s="64"/>
      <c r="AA514" s="87" t="s">
        <v>10826</v>
      </c>
      <c r="AB514" s="64" t="s">
        <v>10793</v>
      </c>
      <c r="AC514" s="87" t="s">
        <v>10812</v>
      </c>
      <c r="AD514" s="184" t="n">
        <v>0.25</v>
      </c>
      <c r="AE514" s="64"/>
      <c r="AF514" s="87" t="s">
        <v>10794</v>
      </c>
      <c r="AG514" s="64"/>
      <c r="AH514" s="87" t="s">
        <v>10796</v>
      </c>
      <c r="AI514" s="55" t="s">
        <v>10836</v>
      </c>
      <c r="AJ514" s="64" t="s">
        <v>10798</v>
      </c>
      <c r="AK514" s="112" t="s">
        <v>10830</v>
      </c>
      <c r="AL514" s="87" t="s">
        <v>10800</v>
      </c>
      <c r="AM514" s="172" t="s">
        <v>13318</v>
      </c>
      <c r="AN514" s="64" t="s">
        <v>13319</v>
      </c>
      <c r="AO514" s="64" t="s">
        <v>10823</v>
      </c>
      <c r="AP514" s="64" t="s">
        <v>11585</v>
      </c>
      <c r="AQ514" s="87" t="s">
        <v>10812</v>
      </c>
      <c r="AR514" s="173" t="s">
        <v>10830</v>
      </c>
      <c r="AS514" s="64" t="s">
        <v>11585</v>
      </c>
    </row>
    <row r="515" customFormat="false" ht="13.8" hidden="false" customHeight="false" outlineLevel="0" collapsed="false">
      <c r="A515" s="174" t="s">
        <v>12550</v>
      </c>
      <c r="B515" s="64" t="s">
        <v>11857</v>
      </c>
      <c r="C515" s="175" t="n">
        <v>45748</v>
      </c>
      <c r="D515" s="168" t="n">
        <v>45775</v>
      </c>
      <c r="E515" s="169" t="b">
        <f aca="false">TRUE()</f>
        <v>1</v>
      </c>
      <c r="F515" s="169" t="b">
        <f aca="false">FALSE()</f>
        <v>0</v>
      </c>
      <c r="G515" s="169" t="b">
        <f aca="false">FALSE()</f>
        <v>0</v>
      </c>
      <c r="H515" s="169" t="b">
        <f aca="false">FALSE()</f>
        <v>0</v>
      </c>
      <c r="I515" s="169" t="b">
        <f aca="false">FALSE()</f>
        <v>0</v>
      </c>
      <c r="J515" s="169" t="b">
        <f aca="false">FALSE()</f>
        <v>0</v>
      </c>
      <c r="K515" s="29" t="b">
        <f aca="false">FALSE()</f>
        <v>0</v>
      </c>
      <c r="L515" s="29" t="b">
        <f aca="false">FALSE()</f>
        <v>0</v>
      </c>
      <c r="M515" s="169" t="b">
        <f aca="false">FALSE()</f>
        <v>0</v>
      </c>
      <c r="N515" s="64"/>
      <c r="O515" s="64" t="s">
        <v>7000</v>
      </c>
      <c r="P515" s="170" t="n">
        <v>6560002322</v>
      </c>
      <c r="Q515" s="73"/>
      <c r="R515" s="73"/>
      <c r="S515" s="73"/>
      <c r="T515" s="64" t="n">
        <v>48536934453</v>
      </c>
      <c r="U515" s="64"/>
      <c r="V515" s="64" t="s">
        <v>13320</v>
      </c>
      <c r="W515" s="64"/>
      <c r="X515" s="87" t="s">
        <v>10823</v>
      </c>
      <c r="Y515" s="64" t="s">
        <v>12093</v>
      </c>
      <c r="Z515" s="64" t="s">
        <v>12500</v>
      </c>
      <c r="AA515" s="87" t="s">
        <v>10826</v>
      </c>
      <c r="AB515" s="64" t="s">
        <v>10793</v>
      </c>
      <c r="AC515" s="87" t="s">
        <v>10812</v>
      </c>
      <c r="AD515" s="64"/>
      <c r="AE515" s="64"/>
      <c r="AF515" s="87" t="s">
        <v>10794</v>
      </c>
      <c r="AG515" s="64" t="s">
        <v>3831</v>
      </c>
      <c r="AH515" s="87" t="s">
        <v>10796</v>
      </c>
      <c r="AI515" s="55" t="s">
        <v>10836</v>
      </c>
      <c r="AJ515" s="64" t="s">
        <v>10798</v>
      </c>
      <c r="AK515" s="112" t="s">
        <v>10830</v>
      </c>
      <c r="AL515" s="87" t="s">
        <v>10800</v>
      </c>
      <c r="AM515" s="172" t="s">
        <v>13321</v>
      </c>
      <c r="AN515" s="64"/>
      <c r="AO515" s="64" t="s">
        <v>10823</v>
      </c>
      <c r="AP515" s="64" t="s">
        <v>11585</v>
      </c>
      <c r="AQ515" s="87" t="s">
        <v>10812</v>
      </c>
      <c r="AR515" s="173" t="s">
        <v>10830</v>
      </c>
      <c r="AS515" s="64" t="s">
        <v>11585</v>
      </c>
    </row>
    <row r="516" customFormat="false" ht="13.8" hidden="false" customHeight="false" outlineLevel="0" collapsed="false">
      <c r="A516" s="174" t="s">
        <v>12550</v>
      </c>
      <c r="B516" s="64" t="s">
        <v>11576</v>
      </c>
      <c r="C516" s="175" t="n">
        <v>45778</v>
      </c>
      <c r="D516" s="168" t="n">
        <v>45792</v>
      </c>
      <c r="E516" s="169" t="b">
        <f aca="false">TRUE()</f>
        <v>1</v>
      </c>
      <c r="F516" s="169" t="b">
        <f aca="false">FALSE()</f>
        <v>0</v>
      </c>
      <c r="G516" s="169" t="b">
        <f aca="false">FALSE()</f>
        <v>0</v>
      </c>
      <c r="H516" s="169" t="b">
        <f aca="false">FALSE()</f>
        <v>0</v>
      </c>
      <c r="I516" s="169" t="b">
        <f aca="false">FALSE()</f>
        <v>0</v>
      </c>
      <c r="J516" s="169" t="b">
        <f aca="false">FALSE()</f>
        <v>0</v>
      </c>
      <c r="K516" s="29" t="b">
        <f aca="false">FALSE()</f>
        <v>0</v>
      </c>
      <c r="L516" s="29" t="b">
        <f aca="false">FALSE()</f>
        <v>0</v>
      </c>
      <c r="M516" s="169" t="b">
        <f aca="false">FALSE()</f>
        <v>0</v>
      </c>
      <c r="N516" s="64"/>
      <c r="O516" s="64" t="s">
        <v>5911</v>
      </c>
      <c r="P516" s="170" t="n">
        <v>5732894867</v>
      </c>
      <c r="Q516" s="73"/>
      <c r="R516" s="73"/>
      <c r="S516" s="73"/>
      <c r="T516" s="64" t="n">
        <v>504814355</v>
      </c>
      <c r="U516" s="64"/>
      <c r="V516" s="64" t="s">
        <v>5913</v>
      </c>
      <c r="W516" s="64"/>
      <c r="X516" s="87" t="s">
        <v>10823</v>
      </c>
      <c r="Y516" s="64" t="s">
        <v>12093</v>
      </c>
      <c r="Z516" s="64"/>
      <c r="AA516" s="87" t="s">
        <v>10826</v>
      </c>
      <c r="AB516" s="64" t="s">
        <v>10793</v>
      </c>
      <c r="AC516" s="87" t="s">
        <v>10812</v>
      </c>
      <c r="AD516" s="184" t="n">
        <v>0.1</v>
      </c>
      <c r="AE516" s="64"/>
      <c r="AF516" s="87" t="s">
        <v>10794</v>
      </c>
      <c r="AG516" s="64" t="s">
        <v>3831</v>
      </c>
      <c r="AH516" s="87" t="s">
        <v>10796</v>
      </c>
      <c r="AI516" s="55" t="s">
        <v>10836</v>
      </c>
      <c r="AJ516" s="64" t="s">
        <v>10798</v>
      </c>
      <c r="AK516" s="112" t="s">
        <v>10830</v>
      </c>
      <c r="AL516" s="87" t="s">
        <v>10800</v>
      </c>
      <c r="AM516" s="172" t="s">
        <v>13322</v>
      </c>
      <c r="AN516" s="64" t="s">
        <v>13323</v>
      </c>
      <c r="AO516" s="64" t="s">
        <v>10823</v>
      </c>
      <c r="AP516" s="64" t="s">
        <v>11585</v>
      </c>
      <c r="AQ516" s="87" t="s">
        <v>10812</v>
      </c>
      <c r="AR516" s="173" t="s">
        <v>10830</v>
      </c>
      <c r="AS516" s="64" t="s">
        <v>11585</v>
      </c>
    </row>
    <row r="517" customFormat="false" ht="13.8" hidden="false" customHeight="false" outlineLevel="0" collapsed="false">
      <c r="A517" s="174" t="s">
        <v>12550</v>
      </c>
      <c r="B517" s="64" t="s">
        <v>11576</v>
      </c>
      <c r="C517" s="175" t="n">
        <v>45778</v>
      </c>
      <c r="D517" s="168" t="n">
        <v>45793</v>
      </c>
      <c r="E517" s="169" t="b">
        <f aca="false">TRUE()</f>
        <v>1</v>
      </c>
      <c r="F517" s="169" t="b">
        <f aca="false">FALSE()</f>
        <v>0</v>
      </c>
      <c r="G517" s="169" t="b">
        <f aca="false">FALSE()</f>
        <v>0</v>
      </c>
      <c r="H517" s="169" t="b">
        <f aca="false">FALSE()</f>
        <v>0</v>
      </c>
      <c r="I517" s="169" t="b">
        <f aca="false">FALSE()</f>
        <v>0</v>
      </c>
      <c r="J517" s="169" t="b">
        <f aca="false">FALSE()</f>
        <v>0</v>
      </c>
      <c r="K517" s="29" t="b">
        <f aca="false">FALSE()</f>
        <v>0</v>
      </c>
      <c r="L517" s="29" t="b">
        <f aca="false">FALSE()</f>
        <v>0</v>
      </c>
      <c r="M517" s="169" t="b">
        <f aca="false">FALSE()</f>
        <v>0</v>
      </c>
      <c r="N517" s="64"/>
      <c r="O517" s="64" t="s">
        <v>5874</v>
      </c>
      <c r="P517" s="170" t="n">
        <v>5732758408</v>
      </c>
      <c r="Q517" s="73"/>
      <c r="R517" s="73"/>
      <c r="S517" s="73"/>
      <c r="T517" s="64" t="s">
        <v>13324</v>
      </c>
      <c r="U517" s="64"/>
      <c r="V517" s="64" t="s">
        <v>5876</v>
      </c>
      <c r="W517" s="64"/>
      <c r="X517" s="87" t="s">
        <v>10823</v>
      </c>
      <c r="Y517" s="64" t="s">
        <v>12093</v>
      </c>
      <c r="Z517" s="64"/>
      <c r="AA517" s="87" t="s">
        <v>10826</v>
      </c>
      <c r="AB517" s="64" t="s">
        <v>10793</v>
      </c>
      <c r="AC517" s="87"/>
      <c r="AD517" s="64"/>
      <c r="AE517" s="64"/>
      <c r="AF517" s="87" t="s">
        <v>10812</v>
      </c>
      <c r="AG517" s="187" t="s">
        <v>13325</v>
      </c>
      <c r="AH517" s="87" t="s">
        <v>10796</v>
      </c>
      <c r="AI517" s="55" t="s">
        <v>13326</v>
      </c>
      <c r="AJ517" s="64" t="s">
        <v>10798</v>
      </c>
      <c r="AK517" s="112" t="s">
        <v>10830</v>
      </c>
      <c r="AL517" s="87" t="s">
        <v>10800</v>
      </c>
      <c r="AM517" s="172" t="s">
        <v>13327</v>
      </c>
      <c r="AN517" s="64" t="s">
        <v>13328</v>
      </c>
      <c r="AO517" s="64" t="s">
        <v>10823</v>
      </c>
      <c r="AP517" s="64" t="s">
        <v>11585</v>
      </c>
      <c r="AQ517" s="87" t="s">
        <v>10812</v>
      </c>
      <c r="AR517" s="173" t="s">
        <v>10830</v>
      </c>
      <c r="AS517" s="64" t="s">
        <v>11585</v>
      </c>
    </row>
    <row r="518" customFormat="false" ht="13.8" hidden="false" customHeight="false" outlineLevel="0" collapsed="false">
      <c r="A518" s="174" t="s">
        <v>12550</v>
      </c>
      <c r="B518" s="64" t="s">
        <v>11857</v>
      </c>
      <c r="C518" s="175" t="n">
        <v>45778</v>
      </c>
      <c r="D518" s="168" t="n">
        <v>45791</v>
      </c>
      <c r="E518" s="169" t="b">
        <f aca="false">TRUE()</f>
        <v>1</v>
      </c>
      <c r="F518" s="169" t="b">
        <f aca="false">FALSE()</f>
        <v>0</v>
      </c>
      <c r="G518" s="169" t="b">
        <f aca="false">FALSE()</f>
        <v>0</v>
      </c>
      <c r="H518" s="169" t="b">
        <f aca="false">FALSE()</f>
        <v>0</v>
      </c>
      <c r="I518" s="169" t="b">
        <f aca="false">FALSE()</f>
        <v>0</v>
      </c>
      <c r="J518" s="169" t="b">
        <f aca="false">FALSE()</f>
        <v>0</v>
      </c>
      <c r="K518" s="29" t="b">
        <f aca="false">FALSE()</f>
        <v>0</v>
      </c>
      <c r="L518" s="29" t="b">
        <f aca="false">FALSE()</f>
        <v>0</v>
      </c>
      <c r="M518" s="169" t="b">
        <f aca="false">TRUE()</f>
        <v>1</v>
      </c>
      <c r="N518" s="64" t="s">
        <v>12694</v>
      </c>
      <c r="O518" s="96" t="s">
        <v>6155</v>
      </c>
      <c r="P518" s="170" t="n">
        <v>9721349559</v>
      </c>
      <c r="Q518" s="73"/>
      <c r="R518" s="73"/>
      <c r="S518" s="73"/>
      <c r="T518" s="64" t="n">
        <v>48696402568</v>
      </c>
      <c r="U518" s="64" t="s">
        <v>13329</v>
      </c>
      <c r="V518" s="64" t="s">
        <v>13330</v>
      </c>
      <c r="W518" s="171" t="s">
        <v>13331</v>
      </c>
      <c r="X518" s="87" t="s">
        <v>10823</v>
      </c>
      <c r="Y518" s="64" t="s">
        <v>12093</v>
      </c>
      <c r="Z518" s="64"/>
      <c r="AA518" s="87" t="s">
        <v>10826</v>
      </c>
      <c r="AB518" s="64" t="s">
        <v>10793</v>
      </c>
      <c r="AC518" s="87" t="s">
        <v>10812</v>
      </c>
      <c r="AD518" s="184" t="n">
        <v>0.1</v>
      </c>
      <c r="AE518" s="64"/>
      <c r="AF518" s="87" t="s">
        <v>10794</v>
      </c>
      <c r="AG518" s="64"/>
      <c r="AH518" s="87" t="s">
        <v>10796</v>
      </c>
      <c r="AI518" s="55" t="s">
        <v>10836</v>
      </c>
      <c r="AJ518" s="64" t="s">
        <v>10798</v>
      </c>
      <c r="AK518" s="112" t="s">
        <v>10830</v>
      </c>
      <c r="AL518" s="87" t="s">
        <v>10800</v>
      </c>
      <c r="AM518" s="172"/>
      <c r="AN518" s="64" t="s">
        <v>13332</v>
      </c>
      <c r="AO518" s="64" t="s">
        <v>10823</v>
      </c>
      <c r="AP518" s="64" t="s">
        <v>11585</v>
      </c>
      <c r="AQ518" s="87" t="s">
        <v>10812</v>
      </c>
      <c r="AR518" s="173" t="s">
        <v>10830</v>
      </c>
      <c r="AS518" s="64" t="s">
        <v>11585</v>
      </c>
    </row>
    <row r="519" customFormat="false" ht="13.8" hidden="false" customHeight="false" outlineLevel="0" collapsed="false">
      <c r="A519" s="174" t="s">
        <v>12550</v>
      </c>
      <c r="B519" s="64" t="s">
        <v>11857</v>
      </c>
      <c r="C519" s="175" t="n">
        <v>45778</v>
      </c>
      <c r="E519" s="169" t="b">
        <f aca="false">TRUE()</f>
        <v>1</v>
      </c>
      <c r="F519" s="169" t="b">
        <f aca="false">FALSE()</f>
        <v>0</v>
      </c>
      <c r="G519" s="169" t="b">
        <f aca="false">FALSE()</f>
        <v>0</v>
      </c>
      <c r="H519" s="169" t="b">
        <f aca="false">FALSE()</f>
        <v>0</v>
      </c>
      <c r="I519" s="169" t="b">
        <f aca="false">FALSE()</f>
        <v>0</v>
      </c>
      <c r="J519" s="169" t="b">
        <f aca="false">FALSE()</f>
        <v>0</v>
      </c>
      <c r="K519" s="29" t="b">
        <f aca="false">FALSE()</f>
        <v>0</v>
      </c>
      <c r="L519" s="29" t="b">
        <f aca="false">FALSE()</f>
        <v>0</v>
      </c>
      <c r="M519" s="169" t="b">
        <f aca="false">TRUE()</f>
        <v>1</v>
      </c>
      <c r="N519" s="64"/>
      <c r="O519" s="64" t="s">
        <v>8057</v>
      </c>
      <c r="P519" s="170" t="n">
        <v>6751405752</v>
      </c>
      <c r="Q519" s="73"/>
      <c r="R519" s="73"/>
      <c r="S519" s="73"/>
      <c r="T519" s="64" t="n">
        <v>48798567869</v>
      </c>
      <c r="U519" s="64" t="s">
        <v>13333</v>
      </c>
      <c r="V519" s="64" t="s">
        <v>8059</v>
      </c>
      <c r="W519" s="171" t="s">
        <v>8063</v>
      </c>
      <c r="X519" s="87" t="s">
        <v>10823</v>
      </c>
      <c r="Y519" s="64" t="s">
        <v>12093</v>
      </c>
      <c r="Z519" s="64"/>
      <c r="AA519" s="87" t="s">
        <v>10826</v>
      </c>
      <c r="AB519" s="64" t="s">
        <v>10793</v>
      </c>
      <c r="AC519" s="87" t="s">
        <v>10812</v>
      </c>
      <c r="AD519" s="184" t="n">
        <v>0.1</v>
      </c>
      <c r="AE519" s="64"/>
      <c r="AF519" s="87" t="s">
        <v>10794</v>
      </c>
      <c r="AG519" s="64"/>
      <c r="AH519" s="87" t="s">
        <v>10796</v>
      </c>
      <c r="AI519" s="55" t="s">
        <v>10836</v>
      </c>
      <c r="AJ519" s="64" t="s">
        <v>10798</v>
      </c>
      <c r="AK519" s="112" t="s">
        <v>10830</v>
      </c>
      <c r="AL519" s="87" t="s">
        <v>10800</v>
      </c>
      <c r="AM519" s="172"/>
      <c r="AN519" s="64"/>
      <c r="AO519" s="64" t="s">
        <v>10823</v>
      </c>
      <c r="AP519" s="64" t="s">
        <v>11585</v>
      </c>
      <c r="AQ519" s="87" t="s">
        <v>10812</v>
      </c>
      <c r="AR519" s="173" t="s">
        <v>10830</v>
      </c>
      <c r="AS519" s="64" t="s">
        <v>11585</v>
      </c>
    </row>
    <row r="520" customFormat="false" ht="13.8" hidden="false" customHeight="false" outlineLevel="0" collapsed="false">
      <c r="A520" s="174" t="s">
        <v>12550</v>
      </c>
      <c r="B520" s="64" t="s">
        <v>11857</v>
      </c>
      <c r="C520" s="175" t="n">
        <v>45778</v>
      </c>
      <c r="D520" s="168" t="n">
        <v>45791</v>
      </c>
      <c r="E520" s="169" t="b">
        <f aca="false">TRUE()</f>
        <v>1</v>
      </c>
      <c r="F520" s="169" t="b">
        <f aca="false">FALSE()</f>
        <v>0</v>
      </c>
      <c r="G520" s="169" t="b">
        <f aca="false">FALSE()</f>
        <v>0</v>
      </c>
      <c r="H520" s="169" t="b">
        <f aca="false">FALSE()</f>
        <v>0</v>
      </c>
      <c r="I520" s="169" t="b">
        <f aca="false">FALSE()</f>
        <v>0</v>
      </c>
      <c r="J520" s="169" t="b">
        <f aca="false">FALSE()</f>
        <v>0</v>
      </c>
      <c r="K520" s="169" t="b">
        <f aca="false">FALSE()</f>
        <v>0</v>
      </c>
      <c r="L520" s="169" t="b">
        <f aca="false">FALSE()</f>
        <v>0</v>
      </c>
      <c r="M520" s="169" t="b">
        <f aca="false">TRUE()</f>
        <v>1</v>
      </c>
      <c r="N520" s="64"/>
      <c r="O520" s="64" t="s">
        <v>13334</v>
      </c>
      <c r="P520" s="170" t="n">
        <v>9662053098</v>
      </c>
      <c r="Q520" s="73"/>
      <c r="R520" s="73"/>
      <c r="S520" s="73"/>
      <c r="T520" s="64" t="n">
        <v>48501514981</v>
      </c>
      <c r="U520" s="64" t="s">
        <v>13335</v>
      </c>
      <c r="V520" s="64" t="s">
        <v>13336</v>
      </c>
      <c r="W520" s="64"/>
      <c r="X520" s="87" t="s">
        <v>10823</v>
      </c>
      <c r="Y520" s="64" t="s">
        <v>12093</v>
      </c>
      <c r="Z520" s="64"/>
      <c r="AA520" s="87" t="s">
        <v>10826</v>
      </c>
      <c r="AB520" s="64" t="s">
        <v>10793</v>
      </c>
      <c r="AC520" s="87" t="s">
        <v>10812</v>
      </c>
      <c r="AD520" s="64"/>
      <c r="AE520" s="64"/>
      <c r="AF520" s="87" t="s">
        <v>10794</v>
      </c>
      <c r="AG520" s="64"/>
      <c r="AH520" s="87" t="s">
        <v>10796</v>
      </c>
      <c r="AI520" s="55" t="s">
        <v>10836</v>
      </c>
      <c r="AJ520" s="64" t="s">
        <v>10798</v>
      </c>
      <c r="AK520" s="112" t="s">
        <v>10830</v>
      </c>
      <c r="AL520" s="87" t="s">
        <v>10800</v>
      </c>
      <c r="AM520" s="172"/>
      <c r="AN520" s="64"/>
      <c r="AO520" s="64" t="s">
        <v>10823</v>
      </c>
      <c r="AP520" s="64" t="s">
        <v>11585</v>
      </c>
      <c r="AQ520" s="87" t="s">
        <v>10812</v>
      </c>
      <c r="AR520" s="173" t="s">
        <v>10830</v>
      </c>
      <c r="AS520" s="64" t="s">
        <v>11585</v>
      </c>
    </row>
    <row r="521" customFormat="false" ht="13.8" hidden="false" customHeight="false" outlineLevel="0" collapsed="false">
      <c r="A521" s="174" t="s">
        <v>12550</v>
      </c>
      <c r="B521" s="64" t="s">
        <v>11857</v>
      </c>
      <c r="C521" s="175" t="n">
        <v>45778</v>
      </c>
      <c r="D521" s="168" t="n">
        <v>45770</v>
      </c>
      <c r="E521" s="169" t="b">
        <f aca="false">TRUE()</f>
        <v>1</v>
      </c>
      <c r="F521" s="169" t="b">
        <f aca="false">FALSE()</f>
        <v>0</v>
      </c>
      <c r="G521" s="169" t="b">
        <f aca="false">FALSE()</f>
        <v>0</v>
      </c>
      <c r="H521" s="169" t="b">
        <f aca="false">FALSE()</f>
        <v>0</v>
      </c>
      <c r="I521" s="169" t="b">
        <f aca="false">FALSE()</f>
        <v>0</v>
      </c>
      <c r="J521" s="169" t="b">
        <f aca="false">FALSE()</f>
        <v>0</v>
      </c>
      <c r="K521" s="29" t="b">
        <f aca="false">FALSE()</f>
        <v>0</v>
      </c>
      <c r="L521" s="29" t="b">
        <f aca="false">FALSE()</f>
        <v>0</v>
      </c>
      <c r="M521" s="169" t="b">
        <f aca="false">FALSE()</f>
        <v>0</v>
      </c>
      <c r="N521" s="64"/>
      <c r="O521" s="64" t="s">
        <v>13337</v>
      </c>
      <c r="P521" s="170" t="n">
        <v>7371797410</v>
      </c>
      <c r="Q521" s="73"/>
      <c r="R521" s="73"/>
      <c r="S521" s="73"/>
      <c r="T521" s="64" t="n">
        <v>48604509368</v>
      </c>
      <c r="U521" s="64" t="s">
        <v>13338</v>
      </c>
      <c r="V521" s="64" t="s">
        <v>7026</v>
      </c>
      <c r="W521" s="64"/>
      <c r="X521" s="87" t="s">
        <v>10823</v>
      </c>
      <c r="Y521" s="64" t="s">
        <v>12093</v>
      </c>
      <c r="Z521" s="64"/>
      <c r="AA521" s="87" t="s">
        <v>10826</v>
      </c>
      <c r="AB521" s="64" t="s">
        <v>10793</v>
      </c>
      <c r="AC521" s="87" t="s">
        <v>10812</v>
      </c>
      <c r="AD521" s="64"/>
      <c r="AE521" s="64"/>
      <c r="AF521" s="87" t="s">
        <v>10794</v>
      </c>
      <c r="AG521" s="64"/>
      <c r="AH521" s="87" t="s">
        <v>10796</v>
      </c>
      <c r="AI521" s="55" t="s">
        <v>10836</v>
      </c>
      <c r="AJ521" s="64" t="s">
        <v>10798</v>
      </c>
      <c r="AK521" s="112" t="s">
        <v>10830</v>
      </c>
      <c r="AL521" s="87" t="s">
        <v>10800</v>
      </c>
      <c r="AM521" s="172"/>
      <c r="AN521" s="64"/>
      <c r="AO521" s="64" t="s">
        <v>10823</v>
      </c>
      <c r="AP521" s="64" t="s">
        <v>11585</v>
      </c>
      <c r="AQ521" s="87" t="s">
        <v>10812</v>
      </c>
      <c r="AR521" s="173" t="s">
        <v>10830</v>
      </c>
      <c r="AS521" s="64" t="s">
        <v>11585</v>
      </c>
    </row>
    <row r="522" customFormat="false" ht="13.8" hidden="false" customHeight="false" outlineLevel="0" collapsed="false">
      <c r="A522" s="174"/>
      <c r="B522" s="64" t="s">
        <v>11257</v>
      </c>
      <c r="C522" s="175" t="n">
        <v>45778</v>
      </c>
      <c r="D522" s="168" t="n">
        <v>45792</v>
      </c>
      <c r="E522" s="169" t="b">
        <f aca="false">TRUE()</f>
        <v>1</v>
      </c>
      <c r="F522" s="169" t="b">
        <f aca="false">FALSE()</f>
        <v>0</v>
      </c>
      <c r="G522" s="169" t="b">
        <f aca="false">FALSE()</f>
        <v>0</v>
      </c>
      <c r="H522" s="169" t="b">
        <f aca="false">FALSE()</f>
        <v>0</v>
      </c>
      <c r="I522" s="169" t="b">
        <f aca="false">FALSE()</f>
        <v>0</v>
      </c>
      <c r="J522" s="169" t="b">
        <f aca="false">FALSE()</f>
        <v>0</v>
      </c>
      <c r="K522" s="29" t="b">
        <f aca="false">FALSE()</f>
        <v>0</v>
      </c>
      <c r="L522" s="29" t="b">
        <f aca="false">FALSE()</f>
        <v>0</v>
      </c>
      <c r="M522" s="169" t="b">
        <f aca="false">FALSE()</f>
        <v>0</v>
      </c>
      <c r="N522" s="64"/>
      <c r="O522" s="64" t="s">
        <v>6443</v>
      </c>
      <c r="P522" s="170" t="n">
        <v>5562518963</v>
      </c>
      <c r="Q522" s="73"/>
      <c r="R522" s="73"/>
      <c r="S522" s="73"/>
      <c r="T522" s="116" t="n">
        <v>48605229878</v>
      </c>
      <c r="U522" s="64" t="s">
        <v>13339</v>
      </c>
      <c r="V522" s="116" t="s">
        <v>13340</v>
      </c>
      <c r="W522" s="166" t="s">
        <v>13341</v>
      </c>
      <c r="X522" s="87" t="s">
        <v>10823</v>
      </c>
      <c r="Y522" s="64" t="s">
        <v>12093</v>
      </c>
      <c r="Z522" s="64"/>
      <c r="AA522" s="87" t="s">
        <v>10826</v>
      </c>
      <c r="AB522" s="64" t="s">
        <v>10793</v>
      </c>
      <c r="AC522" s="87" t="s">
        <v>10812</v>
      </c>
      <c r="AD522" s="184" t="n">
        <v>0.1</v>
      </c>
      <c r="AE522" s="64"/>
      <c r="AF522" s="87" t="s">
        <v>10794</v>
      </c>
      <c r="AG522" s="64"/>
      <c r="AH522" s="87" t="s">
        <v>10796</v>
      </c>
      <c r="AI522" s="55" t="s">
        <v>10836</v>
      </c>
      <c r="AJ522" s="64" t="s">
        <v>10798</v>
      </c>
      <c r="AK522" s="112" t="s">
        <v>10830</v>
      </c>
      <c r="AL522" s="87" t="s">
        <v>10800</v>
      </c>
      <c r="AM522" s="172"/>
      <c r="AN522" s="64"/>
      <c r="AO522" s="64" t="s">
        <v>10823</v>
      </c>
      <c r="AP522" s="64" t="s">
        <v>11585</v>
      </c>
      <c r="AQ522" s="87" t="s">
        <v>10812</v>
      </c>
      <c r="AR522" s="173" t="s">
        <v>10830</v>
      </c>
      <c r="AS522" s="64" t="s">
        <v>11585</v>
      </c>
    </row>
    <row r="523" customFormat="false" ht="13.8" hidden="false" customHeight="false" outlineLevel="0" collapsed="false">
      <c r="A523" s="174"/>
      <c r="B523" s="64" t="s">
        <v>11257</v>
      </c>
      <c r="C523" s="175" t="n">
        <v>45778</v>
      </c>
      <c r="D523" s="168" t="n">
        <v>45792</v>
      </c>
      <c r="E523" s="169" t="b">
        <f aca="false">TRUE()</f>
        <v>1</v>
      </c>
      <c r="F523" s="169" t="b">
        <f aca="false">FALSE()</f>
        <v>0</v>
      </c>
      <c r="G523" s="169" t="b">
        <f aca="false">FALSE()</f>
        <v>0</v>
      </c>
      <c r="H523" s="169" t="b">
        <f aca="false">FALSE()</f>
        <v>0</v>
      </c>
      <c r="I523" s="169" t="b">
        <f aca="false">FALSE()</f>
        <v>0</v>
      </c>
      <c r="J523" s="169" t="b">
        <f aca="false">FALSE()</f>
        <v>0</v>
      </c>
      <c r="K523" s="29" t="b">
        <f aca="false">FALSE()</f>
        <v>0</v>
      </c>
      <c r="L523" s="29" t="b">
        <f aca="false">FALSE()</f>
        <v>0</v>
      </c>
      <c r="M523" s="169" t="b">
        <f aca="false">FALSE()</f>
        <v>0</v>
      </c>
      <c r="N523" s="64"/>
      <c r="O523" s="188" t="s">
        <v>6064</v>
      </c>
      <c r="P523" s="170" t="n">
        <v>7361617961</v>
      </c>
      <c r="Q523" s="73"/>
      <c r="R523" s="73"/>
      <c r="S523" s="73"/>
      <c r="T523" s="116" t="n">
        <v>48535186004</v>
      </c>
      <c r="U523" s="64"/>
      <c r="V523" s="116" t="s">
        <v>6066</v>
      </c>
      <c r="W523" s="166" t="s">
        <v>13342</v>
      </c>
      <c r="X523" s="87" t="s">
        <v>10823</v>
      </c>
      <c r="Y523" s="64" t="s">
        <v>12093</v>
      </c>
      <c r="Z523" s="64"/>
      <c r="AA523" s="87" t="s">
        <v>10826</v>
      </c>
      <c r="AB523" s="64" t="s">
        <v>10793</v>
      </c>
      <c r="AC523" s="87" t="s">
        <v>10812</v>
      </c>
      <c r="AD523" s="184" t="n">
        <v>0.1</v>
      </c>
      <c r="AE523" s="64"/>
      <c r="AF523" s="87" t="s">
        <v>10794</v>
      </c>
      <c r="AG523" s="64"/>
      <c r="AH523" s="87" t="s">
        <v>10796</v>
      </c>
      <c r="AI523" s="55" t="s">
        <v>10836</v>
      </c>
      <c r="AJ523" s="64" t="s">
        <v>10798</v>
      </c>
      <c r="AK523" s="112" t="s">
        <v>10830</v>
      </c>
      <c r="AL523" s="87" t="s">
        <v>10800</v>
      </c>
      <c r="AM523" s="172"/>
      <c r="AN523" s="64"/>
      <c r="AO523" s="64" t="s">
        <v>10823</v>
      </c>
      <c r="AP523" s="64" t="s">
        <v>11585</v>
      </c>
      <c r="AQ523" s="87" t="s">
        <v>10812</v>
      </c>
      <c r="AR523" s="173" t="s">
        <v>10830</v>
      </c>
      <c r="AS523" s="64" t="s">
        <v>11585</v>
      </c>
    </row>
    <row r="524" customFormat="false" ht="13.8" hidden="false" customHeight="false" outlineLevel="0" collapsed="false">
      <c r="A524" s="174"/>
      <c r="B524" s="64" t="s">
        <v>11257</v>
      </c>
      <c r="C524" s="175" t="n">
        <v>45778</v>
      </c>
      <c r="D524" s="168" t="n">
        <v>45791</v>
      </c>
      <c r="E524" s="169" t="b">
        <f aca="false">TRUE()</f>
        <v>1</v>
      </c>
      <c r="F524" s="169" t="b">
        <f aca="false">FALSE()</f>
        <v>0</v>
      </c>
      <c r="G524" s="169" t="b">
        <f aca="false">FALSE()</f>
        <v>0</v>
      </c>
      <c r="H524" s="169" t="b">
        <f aca="false">FALSE()</f>
        <v>0</v>
      </c>
      <c r="I524" s="169" t="b">
        <f aca="false">FALSE()</f>
        <v>0</v>
      </c>
      <c r="J524" s="169" t="b">
        <f aca="false">FALSE()</f>
        <v>0</v>
      </c>
      <c r="K524" s="29" t="b">
        <f aca="false">FALSE()</f>
        <v>0</v>
      </c>
      <c r="L524" s="29" t="b">
        <f aca="false">FALSE()</f>
        <v>0</v>
      </c>
      <c r="M524" s="169" t="b">
        <f aca="false">FALSE()</f>
        <v>0</v>
      </c>
      <c r="N524" s="64"/>
      <c r="O524" s="149" t="s">
        <v>6346</v>
      </c>
      <c r="P524" s="170" t="n">
        <v>7272606660</v>
      </c>
      <c r="Q524" s="73"/>
      <c r="R524" s="73"/>
      <c r="S524" s="73"/>
      <c r="T524" s="64" t="n">
        <v>48728108033</v>
      </c>
      <c r="U524" s="64"/>
      <c r="V524" s="64" t="s">
        <v>13343</v>
      </c>
      <c r="W524" s="151" t="s">
        <v>13344</v>
      </c>
      <c r="X524" s="87" t="s">
        <v>10823</v>
      </c>
      <c r="Y524" s="64" t="s">
        <v>12093</v>
      </c>
      <c r="Z524" s="64"/>
      <c r="AA524" s="87" t="s">
        <v>10826</v>
      </c>
      <c r="AB524" s="64" t="s">
        <v>10793</v>
      </c>
      <c r="AC524" s="87" t="s">
        <v>10812</v>
      </c>
      <c r="AD524" s="64"/>
      <c r="AE524" s="64"/>
      <c r="AF524" s="87" t="s">
        <v>10794</v>
      </c>
      <c r="AG524" s="64"/>
      <c r="AH524" s="87" t="s">
        <v>10796</v>
      </c>
      <c r="AI524" s="55" t="s">
        <v>10836</v>
      </c>
      <c r="AJ524" s="64" t="s">
        <v>10798</v>
      </c>
      <c r="AK524" s="112" t="s">
        <v>10830</v>
      </c>
      <c r="AL524" s="87" t="s">
        <v>10800</v>
      </c>
      <c r="AM524" s="172"/>
      <c r="AN524" s="64"/>
      <c r="AO524" s="64" t="s">
        <v>10823</v>
      </c>
      <c r="AP524" s="64" t="s">
        <v>11585</v>
      </c>
      <c r="AQ524" s="87" t="s">
        <v>10812</v>
      </c>
      <c r="AR524" s="173" t="s">
        <v>10830</v>
      </c>
      <c r="AS524" s="64" t="s">
        <v>11585</v>
      </c>
    </row>
    <row r="525" customFormat="false" ht="13.8" hidden="false" customHeight="false" outlineLevel="0" collapsed="false">
      <c r="A525" s="174"/>
      <c r="B525" s="64" t="s">
        <v>11257</v>
      </c>
      <c r="C525" s="175" t="n">
        <v>45779</v>
      </c>
      <c r="D525" s="168" t="n">
        <v>45791</v>
      </c>
      <c r="E525" s="169" t="b">
        <f aca="false">TRUE()</f>
        <v>1</v>
      </c>
      <c r="F525" s="169" t="b">
        <f aca="false">FALSE()</f>
        <v>0</v>
      </c>
      <c r="G525" s="169" t="b">
        <f aca="false">FALSE()</f>
        <v>0</v>
      </c>
      <c r="H525" s="169" t="b">
        <f aca="false">FALSE()</f>
        <v>0</v>
      </c>
      <c r="I525" s="169" t="b">
        <f aca="false">FALSE()</f>
        <v>0</v>
      </c>
      <c r="J525" s="169" t="b">
        <f aca="false">FALSE()</f>
        <v>0</v>
      </c>
      <c r="K525" s="29" t="b">
        <f aca="false">FALSE()</f>
        <v>0</v>
      </c>
      <c r="L525" s="29" t="b">
        <f aca="false">FALSE()</f>
        <v>0</v>
      </c>
      <c r="M525" s="169" t="b">
        <f aca="false">FALSE()</f>
        <v>0</v>
      </c>
      <c r="N525" s="64"/>
      <c r="O525" s="116" t="s">
        <v>8184</v>
      </c>
      <c r="P525" s="170" t="n">
        <v>7640103497</v>
      </c>
      <c r="Q525" s="73"/>
      <c r="R525" s="73"/>
      <c r="S525" s="73"/>
      <c r="T525" s="64" t="n">
        <v>48602365313</v>
      </c>
      <c r="U525" s="64"/>
      <c r="V525" s="64" t="s">
        <v>8186</v>
      </c>
      <c r="W525" s="166" t="s">
        <v>8190</v>
      </c>
      <c r="X525" s="87" t="s">
        <v>10823</v>
      </c>
      <c r="Y525" s="64" t="s">
        <v>12093</v>
      </c>
      <c r="Z525" s="64"/>
      <c r="AA525" s="87" t="s">
        <v>10826</v>
      </c>
      <c r="AB525" s="64" t="s">
        <v>10793</v>
      </c>
      <c r="AC525" s="87" t="s">
        <v>10812</v>
      </c>
      <c r="AD525" s="64"/>
      <c r="AE525" s="64"/>
      <c r="AF525" s="87" t="s">
        <v>10794</v>
      </c>
      <c r="AG525" s="64"/>
      <c r="AH525" s="87" t="s">
        <v>10796</v>
      </c>
      <c r="AI525" s="55" t="s">
        <v>10836</v>
      </c>
      <c r="AJ525" s="64" t="s">
        <v>10798</v>
      </c>
      <c r="AK525" s="112" t="s">
        <v>10830</v>
      </c>
      <c r="AL525" s="87" t="s">
        <v>10800</v>
      </c>
      <c r="AM525" s="172"/>
      <c r="AN525" s="64"/>
      <c r="AO525" s="64" t="s">
        <v>10823</v>
      </c>
      <c r="AP525" s="64" t="s">
        <v>11585</v>
      </c>
      <c r="AQ525" s="87" t="s">
        <v>10812</v>
      </c>
      <c r="AR525" s="173" t="s">
        <v>10830</v>
      </c>
      <c r="AS525" s="64" t="s">
        <v>11585</v>
      </c>
    </row>
    <row r="526" customFormat="false" ht="13.8" hidden="false" customHeight="false" outlineLevel="0" collapsed="false">
      <c r="A526" s="174"/>
      <c r="B526" s="64" t="s">
        <v>11257</v>
      </c>
      <c r="C526" s="175" t="n">
        <v>45778</v>
      </c>
      <c r="D526" s="168" t="n">
        <v>45793</v>
      </c>
      <c r="E526" s="169" t="b">
        <f aca="false">TRUE()</f>
        <v>1</v>
      </c>
      <c r="F526" s="169" t="b">
        <f aca="false">FALSE()</f>
        <v>0</v>
      </c>
      <c r="G526" s="169" t="b">
        <f aca="false">FALSE()</f>
        <v>0</v>
      </c>
      <c r="H526" s="169" t="b">
        <f aca="false">FALSE()</f>
        <v>0</v>
      </c>
      <c r="I526" s="169" t="b">
        <f aca="false">FALSE()</f>
        <v>0</v>
      </c>
      <c r="J526" s="169" t="b">
        <f aca="false">FALSE()</f>
        <v>0</v>
      </c>
      <c r="K526" s="29" t="b">
        <f aca="false">FALSE()</f>
        <v>0</v>
      </c>
      <c r="L526" s="29" t="b">
        <f aca="false">FALSE()</f>
        <v>0</v>
      </c>
      <c r="M526" s="169" t="b">
        <f aca="false">FALSE()</f>
        <v>0</v>
      </c>
      <c r="N526" s="64"/>
      <c r="O526" s="116" t="s">
        <v>6116</v>
      </c>
      <c r="P526" s="170" t="n">
        <v>8971885703</v>
      </c>
      <c r="Q526" s="73"/>
      <c r="R526" s="73"/>
      <c r="S526" s="73"/>
      <c r="T526" s="64" t="n">
        <v>515545090</v>
      </c>
      <c r="U526" s="64"/>
      <c r="V526" s="64" t="s">
        <v>13345</v>
      </c>
      <c r="W526" s="166" t="s">
        <v>13346</v>
      </c>
      <c r="X526" s="87" t="s">
        <v>10823</v>
      </c>
      <c r="Y526" s="64" t="s">
        <v>12093</v>
      </c>
      <c r="Z526" s="64"/>
      <c r="AA526" s="87" t="s">
        <v>10826</v>
      </c>
      <c r="AB526" s="64" t="s">
        <v>10793</v>
      </c>
      <c r="AC526" s="87" t="s">
        <v>10812</v>
      </c>
      <c r="AD526" s="64"/>
      <c r="AE526" s="64"/>
      <c r="AF526" s="87" t="s">
        <v>10794</v>
      </c>
      <c r="AG526" s="64"/>
      <c r="AH526" s="87" t="s">
        <v>10796</v>
      </c>
      <c r="AI526" s="55" t="s">
        <v>10836</v>
      </c>
      <c r="AJ526" s="64" t="s">
        <v>10798</v>
      </c>
      <c r="AK526" s="112" t="s">
        <v>10830</v>
      </c>
      <c r="AL526" s="87" t="s">
        <v>10800</v>
      </c>
      <c r="AM526" s="172"/>
      <c r="AN526" s="64"/>
      <c r="AO526" s="64" t="s">
        <v>10823</v>
      </c>
      <c r="AP526" s="64" t="s">
        <v>11585</v>
      </c>
      <c r="AQ526" s="87" t="s">
        <v>10812</v>
      </c>
      <c r="AR526" s="173" t="s">
        <v>10830</v>
      </c>
      <c r="AS526" s="64" t="s">
        <v>11585</v>
      </c>
    </row>
    <row r="527" customFormat="false" ht="13.8" hidden="false" customHeight="false" outlineLevel="0" collapsed="false">
      <c r="A527" s="174" t="s">
        <v>12550</v>
      </c>
      <c r="B527" s="64" t="s">
        <v>11576</v>
      </c>
      <c r="C527" s="175" t="n">
        <v>45778</v>
      </c>
      <c r="D527" s="168" t="n">
        <v>45796</v>
      </c>
      <c r="E527" s="169" t="b">
        <f aca="false">TRUE()</f>
        <v>1</v>
      </c>
      <c r="F527" s="169" t="b">
        <f aca="false">FALSE()</f>
        <v>0</v>
      </c>
      <c r="G527" s="169" t="b">
        <f aca="false">FALSE()</f>
        <v>0</v>
      </c>
      <c r="H527" s="169" t="b">
        <f aca="false">FALSE()</f>
        <v>0</v>
      </c>
      <c r="I527" s="169" t="b">
        <f aca="false">FALSE()</f>
        <v>0</v>
      </c>
      <c r="J527" s="169" t="b">
        <f aca="false">FALSE()</f>
        <v>0</v>
      </c>
      <c r="K527" s="29" t="b">
        <f aca="false">FALSE()</f>
        <v>0</v>
      </c>
      <c r="L527" s="29" t="b">
        <f aca="false">FALSE()</f>
        <v>0</v>
      </c>
      <c r="M527" s="169" t="b">
        <f aca="false">FALSE()</f>
        <v>0</v>
      </c>
      <c r="N527" s="64"/>
      <c r="O527" s="64" t="s">
        <v>6005</v>
      </c>
      <c r="P527" s="170" t="n">
        <v>5252543576</v>
      </c>
      <c r="Q527" s="73"/>
      <c r="R527" s="73"/>
      <c r="S527" s="73"/>
      <c r="T527" s="64" t="n">
        <v>606701728</v>
      </c>
      <c r="U527" s="64" t="s">
        <v>13347</v>
      </c>
      <c r="V527" s="64" t="s">
        <v>13348</v>
      </c>
      <c r="W527" s="171" t="s">
        <v>13349</v>
      </c>
      <c r="X527" s="87" t="s">
        <v>10823</v>
      </c>
      <c r="Y527" s="64" t="s">
        <v>12093</v>
      </c>
      <c r="Z527" s="64"/>
      <c r="AA527" s="87"/>
      <c r="AB527" s="64" t="s">
        <v>10793</v>
      </c>
      <c r="AC527" s="87" t="s">
        <v>10812</v>
      </c>
      <c r="AD527" s="64"/>
      <c r="AE527" s="64"/>
      <c r="AF527" s="87" t="s">
        <v>10794</v>
      </c>
      <c r="AG527" s="64"/>
      <c r="AH527" s="87" t="s">
        <v>10796</v>
      </c>
      <c r="AI527" s="55" t="s">
        <v>10836</v>
      </c>
      <c r="AJ527" s="64" t="s">
        <v>10798</v>
      </c>
      <c r="AK527" s="112" t="s">
        <v>10830</v>
      </c>
      <c r="AL527" s="87" t="s">
        <v>10800</v>
      </c>
      <c r="AM527" s="172"/>
      <c r="AN527" s="64"/>
      <c r="AO527" s="64" t="s">
        <v>10823</v>
      </c>
      <c r="AP527" s="64" t="s">
        <v>11585</v>
      </c>
      <c r="AQ527" s="87" t="s">
        <v>10812</v>
      </c>
      <c r="AR527" s="173" t="s">
        <v>10830</v>
      </c>
      <c r="AS527" s="64" t="s">
        <v>11585</v>
      </c>
    </row>
    <row r="528" customFormat="false" ht="13.8" hidden="false" customHeight="false" outlineLevel="0" collapsed="false">
      <c r="A528" s="174" t="s">
        <v>12550</v>
      </c>
      <c r="B528" s="64" t="s">
        <v>11576</v>
      </c>
      <c r="C528" s="175" t="n">
        <v>45778</v>
      </c>
      <c r="D528" s="168" t="n">
        <v>45796</v>
      </c>
      <c r="E528" s="169" t="b">
        <f aca="false">TRUE()</f>
        <v>1</v>
      </c>
      <c r="F528" s="169" t="b">
        <f aca="false">FALSE()</f>
        <v>0</v>
      </c>
      <c r="G528" s="169" t="b">
        <f aca="false">FALSE()</f>
        <v>0</v>
      </c>
      <c r="H528" s="169" t="b">
        <f aca="false">FALSE()</f>
        <v>0</v>
      </c>
      <c r="I528" s="169" t="b">
        <f aca="false">FALSE()</f>
        <v>0</v>
      </c>
      <c r="J528" s="169" t="b">
        <f aca="false">FALSE()</f>
        <v>0</v>
      </c>
      <c r="K528" s="29" t="b">
        <f aca="false">FALSE()</f>
        <v>0</v>
      </c>
      <c r="L528" s="29" t="b">
        <f aca="false">FALSE()</f>
        <v>0</v>
      </c>
      <c r="M528" s="169" t="b">
        <f aca="false">FALSE()</f>
        <v>0</v>
      </c>
      <c r="N528" s="64"/>
      <c r="O528" s="171" t="s">
        <v>6857</v>
      </c>
      <c r="P528" s="170" t="n">
        <v>6961836085</v>
      </c>
      <c r="Q528" s="73"/>
      <c r="R528" s="73"/>
      <c r="S528" s="73"/>
      <c r="T528" s="64" t="n">
        <v>669014699</v>
      </c>
      <c r="U528" s="64"/>
      <c r="V528" s="64" t="s">
        <v>6859</v>
      </c>
      <c r="W528" s="171" t="s">
        <v>13350</v>
      </c>
      <c r="X528" s="87" t="s">
        <v>10823</v>
      </c>
      <c r="Y528" s="64" t="s">
        <v>12093</v>
      </c>
      <c r="Z528" s="64"/>
      <c r="AA528" s="87" t="s">
        <v>10826</v>
      </c>
      <c r="AB528" s="64" t="s">
        <v>10793</v>
      </c>
      <c r="AC528" s="87" t="s">
        <v>10812</v>
      </c>
      <c r="AD528" s="184" t="n">
        <v>0.1</v>
      </c>
      <c r="AE528" s="64"/>
      <c r="AF528" s="87" t="s">
        <v>10794</v>
      </c>
      <c r="AG528" s="64" t="s">
        <v>13351</v>
      </c>
      <c r="AH528" s="87" t="s">
        <v>10796</v>
      </c>
      <c r="AI528" s="55" t="s">
        <v>10836</v>
      </c>
      <c r="AJ528" s="64" t="s">
        <v>10798</v>
      </c>
      <c r="AK528" s="112" t="s">
        <v>10830</v>
      </c>
      <c r="AL528" s="87" t="s">
        <v>10800</v>
      </c>
      <c r="AM528" s="172" t="s">
        <v>13352</v>
      </c>
      <c r="AN528" s="64" t="s">
        <v>13353</v>
      </c>
      <c r="AO528" s="64" t="s">
        <v>10823</v>
      </c>
      <c r="AP528" s="64" t="s">
        <v>11585</v>
      </c>
      <c r="AQ528" s="87" t="s">
        <v>10812</v>
      </c>
      <c r="AR528" s="173" t="s">
        <v>10830</v>
      </c>
      <c r="AS528" s="64" t="s">
        <v>11585</v>
      </c>
    </row>
    <row r="529" customFormat="false" ht="13.8" hidden="false" customHeight="false" outlineLevel="0" collapsed="false">
      <c r="A529" s="174" t="s">
        <v>12550</v>
      </c>
      <c r="B529" s="64" t="s">
        <v>11576</v>
      </c>
      <c r="C529" s="175" t="n">
        <v>45778</v>
      </c>
      <c r="D529" s="168" t="n">
        <v>45796</v>
      </c>
      <c r="E529" s="169" t="b">
        <f aca="false">TRUE()</f>
        <v>1</v>
      </c>
      <c r="F529" s="169" t="b">
        <f aca="false">FALSE()</f>
        <v>0</v>
      </c>
      <c r="G529" s="169" t="b">
        <f aca="false">FALSE()</f>
        <v>0</v>
      </c>
      <c r="H529" s="169" t="b">
        <f aca="false">FALSE()</f>
        <v>0</v>
      </c>
      <c r="I529" s="169" t="b">
        <f aca="false">FALSE()</f>
        <v>0</v>
      </c>
      <c r="J529" s="169" t="b">
        <f aca="false">FALSE()</f>
        <v>0</v>
      </c>
      <c r="K529" s="29" t="b">
        <f aca="false">FALSE()</f>
        <v>0</v>
      </c>
      <c r="L529" s="29" t="b">
        <f aca="false">FALSE()</f>
        <v>0</v>
      </c>
      <c r="M529" s="169" t="b">
        <f aca="false">TRUE()</f>
        <v>1</v>
      </c>
      <c r="N529" s="64"/>
      <c r="O529" s="64" t="s">
        <v>5846</v>
      </c>
      <c r="P529" s="170" t="n">
        <v>6572965894</v>
      </c>
      <c r="Q529" s="73"/>
      <c r="R529" s="73"/>
      <c r="S529" s="73"/>
      <c r="T529" s="64" t="n">
        <v>534355466</v>
      </c>
      <c r="U529" s="64"/>
      <c r="V529" s="64" t="s">
        <v>5848</v>
      </c>
      <c r="W529" s="171" t="s">
        <v>13354</v>
      </c>
      <c r="X529" s="87" t="s">
        <v>10823</v>
      </c>
      <c r="Y529" s="64" t="s">
        <v>12093</v>
      </c>
      <c r="Z529" s="64"/>
      <c r="AA529" s="87" t="s">
        <v>10826</v>
      </c>
      <c r="AB529" s="64" t="s">
        <v>10793</v>
      </c>
      <c r="AC529" s="87" t="s">
        <v>10812</v>
      </c>
      <c r="AD529" s="64" t="s">
        <v>13355</v>
      </c>
      <c r="AE529" s="64"/>
      <c r="AF529" s="87" t="s">
        <v>10812</v>
      </c>
      <c r="AG529" s="187" t="s">
        <v>11434</v>
      </c>
      <c r="AH529" s="87" t="s">
        <v>10796</v>
      </c>
      <c r="AI529" s="55" t="s">
        <v>10836</v>
      </c>
      <c r="AJ529" s="64" t="s">
        <v>10798</v>
      </c>
      <c r="AK529" s="112" t="s">
        <v>10830</v>
      </c>
      <c r="AL529" s="87" t="s">
        <v>10800</v>
      </c>
      <c r="AM529" s="172" t="s">
        <v>12259</v>
      </c>
      <c r="AN529" s="64" t="s">
        <v>13356</v>
      </c>
      <c r="AO529" s="64" t="s">
        <v>10823</v>
      </c>
      <c r="AP529" s="64" t="s">
        <v>11585</v>
      </c>
      <c r="AQ529" s="87" t="s">
        <v>10812</v>
      </c>
      <c r="AR529" s="173" t="s">
        <v>10830</v>
      </c>
      <c r="AS529" s="64" t="s">
        <v>11585</v>
      </c>
    </row>
    <row r="530" customFormat="false" ht="13.8" hidden="false" customHeight="false" outlineLevel="0" collapsed="false">
      <c r="A530" s="174" t="s">
        <v>12550</v>
      </c>
      <c r="B530" s="64" t="s">
        <v>11576</v>
      </c>
      <c r="C530" s="175" t="n">
        <v>45778</v>
      </c>
      <c r="D530" s="168" t="n">
        <v>45796</v>
      </c>
      <c r="E530" s="169" t="b">
        <f aca="false">TRUE()</f>
        <v>1</v>
      </c>
      <c r="F530" s="169" t="b">
        <f aca="false">FALSE()</f>
        <v>0</v>
      </c>
      <c r="G530" s="169" t="b">
        <f aca="false">FALSE()</f>
        <v>0</v>
      </c>
      <c r="H530" s="169" t="b">
        <f aca="false">FALSE()</f>
        <v>0</v>
      </c>
      <c r="I530" s="169" t="b">
        <f aca="false">FALSE()</f>
        <v>0</v>
      </c>
      <c r="J530" s="169" t="b">
        <f aca="false">FALSE()</f>
        <v>0</v>
      </c>
      <c r="K530" s="29" t="b">
        <f aca="false">FALSE()</f>
        <v>0</v>
      </c>
      <c r="L530" s="29" t="b">
        <f aca="false">FALSE()</f>
        <v>0</v>
      </c>
      <c r="M530" s="169" t="b">
        <f aca="false">TRUE()</f>
        <v>1</v>
      </c>
      <c r="N530" s="64"/>
      <c r="O530" s="64" t="s">
        <v>5968</v>
      </c>
      <c r="P530" s="170" t="n">
        <v>6443561172</v>
      </c>
      <c r="Q530" s="73"/>
      <c r="R530" s="73"/>
      <c r="S530" s="73"/>
      <c r="T530" s="64" t="n">
        <v>503348607</v>
      </c>
      <c r="U530" s="64"/>
      <c r="V530" s="64" t="s">
        <v>5970</v>
      </c>
      <c r="W530" s="171" t="s">
        <v>5974</v>
      </c>
      <c r="X530" s="87" t="s">
        <v>10823</v>
      </c>
      <c r="Y530" s="64" t="s">
        <v>12093</v>
      </c>
      <c r="Z530" s="64"/>
      <c r="AA530" s="30" t="s">
        <v>10826</v>
      </c>
      <c r="AB530" s="64" t="s">
        <v>10793</v>
      </c>
      <c r="AC530" s="87" t="s">
        <v>10812</v>
      </c>
      <c r="AD530" s="64" t="s">
        <v>13357</v>
      </c>
      <c r="AE530" s="64"/>
      <c r="AF530" s="87" t="s">
        <v>10794</v>
      </c>
      <c r="AG530" s="64"/>
      <c r="AH530" s="87" t="s">
        <v>10828</v>
      </c>
      <c r="AI530" s="55" t="s">
        <v>13358</v>
      </c>
      <c r="AJ530" s="64" t="s">
        <v>10798</v>
      </c>
      <c r="AK530" s="112" t="s">
        <v>10830</v>
      </c>
      <c r="AL530" s="87" t="s">
        <v>10800</v>
      </c>
      <c r="AM530" s="172" t="s">
        <v>13359</v>
      </c>
      <c r="AN530" s="64" t="s">
        <v>13360</v>
      </c>
      <c r="AO530" s="64" t="s">
        <v>10823</v>
      </c>
      <c r="AP530" s="64" t="s">
        <v>11585</v>
      </c>
      <c r="AQ530" s="87" t="s">
        <v>10812</v>
      </c>
      <c r="AR530" s="173" t="s">
        <v>10830</v>
      </c>
      <c r="AS530" s="64" t="s">
        <v>11585</v>
      </c>
    </row>
    <row r="531" customFormat="false" ht="13.8" hidden="false" customHeight="false" outlineLevel="0" collapsed="false">
      <c r="A531" s="174" t="s">
        <v>12550</v>
      </c>
      <c r="B531" s="64" t="s">
        <v>11857</v>
      </c>
      <c r="C531" s="175" t="n">
        <v>45778</v>
      </c>
      <c r="D531" s="73"/>
      <c r="E531" s="169" t="b">
        <f aca="false">FALSE()</f>
        <v>0</v>
      </c>
      <c r="F531" s="169" t="b">
        <f aca="false">FALSE()</f>
        <v>0</v>
      </c>
      <c r="G531" s="169" t="b">
        <f aca="false">FALSE()</f>
        <v>0</v>
      </c>
      <c r="H531" s="169" t="b">
        <f aca="false">FALSE()</f>
        <v>0</v>
      </c>
      <c r="I531" s="169" t="b">
        <f aca="false">FALSE()</f>
        <v>0</v>
      </c>
      <c r="J531" s="169" t="b">
        <f aca="false">FALSE()</f>
        <v>0</v>
      </c>
      <c r="K531" s="29" t="b">
        <f aca="false">FALSE()</f>
        <v>0</v>
      </c>
      <c r="L531" s="29" t="b">
        <f aca="false">FALSE()</f>
        <v>0</v>
      </c>
      <c r="M531" s="169" t="b">
        <f aca="false">FALSE()</f>
        <v>0</v>
      </c>
      <c r="N531" s="64" t="s">
        <v>12694</v>
      </c>
      <c r="O531" s="146" t="s">
        <v>13361</v>
      </c>
      <c r="P531" s="170" t="n">
        <v>5732947977</v>
      </c>
      <c r="Q531" s="73"/>
      <c r="R531" s="73"/>
      <c r="S531" s="73"/>
      <c r="T531" s="64" t="n">
        <v>48883417770</v>
      </c>
      <c r="U531" s="64"/>
      <c r="V531" s="64" t="s">
        <v>5885</v>
      </c>
      <c r="W531" s="64"/>
      <c r="X531" s="87" t="s">
        <v>10823</v>
      </c>
      <c r="Y531" s="64" t="s">
        <v>12093</v>
      </c>
      <c r="Z531" s="64"/>
      <c r="AA531" s="87" t="s">
        <v>10826</v>
      </c>
      <c r="AB531" s="64" t="s">
        <v>10793</v>
      </c>
      <c r="AC531" s="87"/>
      <c r="AD531" s="64"/>
      <c r="AE531" s="64"/>
      <c r="AF531" s="87"/>
      <c r="AG531" s="64"/>
      <c r="AH531" s="87" t="s">
        <v>10796</v>
      </c>
      <c r="AI531" s="55" t="s">
        <v>13362</v>
      </c>
      <c r="AJ531" s="64" t="s">
        <v>10798</v>
      </c>
      <c r="AK531" s="112" t="s">
        <v>10830</v>
      </c>
      <c r="AL531" s="87" t="s">
        <v>10800</v>
      </c>
      <c r="AM531" s="172"/>
      <c r="AN531" s="64"/>
      <c r="AO531" s="64" t="s">
        <v>10823</v>
      </c>
      <c r="AP531" s="64" t="s">
        <v>11585</v>
      </c>
      <c r="AQ531" s="87" t="s">
        <v>10812</v>
      </c>
      <c r="AR531" s="173" t="s">
        <v>10830</v>
      </c>
      <c r="AS531" s="64" t="s">
        <v>11585</v>
      </c>
    </row>
    <row r="532" customFormat="false" ht="13.8" hidden="false" customHeight="false" outlineLevel="0" collapsed="false">
      <c r="A532" s="174" t="s">
        <v>12550</v>
      </c>
      <c r="B532" s="64" t="s">
        <v>12613</v>
      </c>
      <c r="C532" s="175" t="n">
        <v>45778</v>
      </c>
      <c r="D532" s="168" t="n">
        <v>45797</v>
      </c>
      <c r="E532" s="169" t="b">
        <f aca="false">TRUE()</f>
        <v>1</v>
      </c>
      <c r="F532" s="169" t="b">
        <f aca="false">FALSE()</f>
        <v>0</v>
      </c>
      <c r="G532" s="169" t="b">
        <f aca="false">FALSE()</f>
        <v>0</v>
      </c>
      <c r="H532" s="169" t="b">
        <f aca="false">FALSE()</f>
        <v>0</v>
      </c>
      <c r="I532" s="169" t="b">
        <f aca="false">FALSE()</f>
        <v>0</v>
      </c>
      <c r="J532" s="169" t="b">
        <f aca="false">FALSE()</f>
        <v>0</v>
      </c>
      <c r="K532" s="29" t="b">
        <f aca="false">FALSE()</f>
        <v>0</v>
      </c>
      <c r="L532" s="29" t="b">
        <f aca="false">FALSE()</f>
        <v>0</v>
      </c>
      <c r="M532" s="169" t="b">
        <f aca="false">TRUE()</f>
        <v>1</v>
      </c>
      <c r="N532" s="64"/>
      <c r="O532" s="64" t="s">
        <v>13363</v>
      </c>
      <c r="P532" s="170" t="n">
        <v>5512645984</v>
      </c>
      <c r="Q532" s="73"/>
      <c r="R532" s="73"/>
      <c r="S532" s="73"/>
      <c r="T532" s="64" t="n">
        <v>48795464319</v>
      </c>
      <c r="U532" s="64" t="s">
        <v>13364</v>
      </c>
      <c r="V532" s="64" t="s">
        <v>5661</v>
      </c>
      <c r="W532" s="171" t="s">
        <v>5665</v>
      </c>
      <c r="X532" s="87" t="s">
        <v>10823</v>
      </c>
      <c r="Y532" s="64" t="s">
        <v>12093</v>
      </c>
      <c r="Z532" s="64"/>
      <c r="AA532" s="87" t="s">
        <v>10826</v>
      </c>
      <c r="AB532" s="64" t="s">
        <v>10793</v>
      </c>
      <c r="AC532" s="87"/>
      <c r="AD532" s="64"/>
      <c r="AE532" s="64"/>
      <c r="AF532" s="87"/>
      <c r="AG532" s="64"/>
      <c r="AH532" s="87" t="s">
        <v>10796</v>
      </c>
      <c r="AI532" s="55" t="s">
        <v>10836</v>
      </c>
      <c r="AJ532" s="64" t="s">
        <v>10798</v>
      </c>
      <c r="AK532" s="112" t="s">
        <v>10830</v>
      </c>
      <c r="AL532" s="87" t="s">
        <v>10800</v>
      </c>
      <c r="AM532" s="172" t="s">
        <v>11583</v>
      </c>
      <c r="AN532" s="64" t="s">
        <v>13365</v>
      </c>
      <c r="AO532" s="64" t="s">
        <v>10823</v>
      </c>
      <c r="AP532" s="64" t="s">
        <v>11585</v>
      </c>
      <c r="AQ532" s="87" t="s">
        <v>10812</v>
      </c>
      <c r="AR532" s="173" t="s">
        <v>10830</v>
      </c>
      <c r="AS532" s="64" t="s">
        <v>11585</v>
      </c>
    </row>
    <row r="533" customFormat="false" ht="13.8" hidden="false" customHeight="false" outlineLevel="0" collapsed="false">
      <c r="A533" s="174" t="s">
        <v>12550</v>
      </c>
      <c r="B533" s="64" t="s">
        <v>11881</v>
      </c>
      <c r="C533" s="175" t="n">
        <v>45778</v>
      </c>
      <c r="D533" s="168" t="n">
        <v>45797</v>
      </c>
      <c r="E533" s="169" t="b">
        <f aca="false">TRUE()</f>
        <v>1</v>
      </c>
      <c r="F533" s="169" t="b">
        <f aca="false">FALSE()</f>
        <v>0</v>
      </c>
      <c r="G533" s="169" t="b">
        <f aca="false">FALSE()</f>
        <v>0</v>
      </c>
      <c r="H533" s="169" t="b">
        <f aca="false">FALSE()</f>
        <v>0</v>
      </c>
      <c r="I533" s="169" t="b">
        <f aca="false">FALSE()</f>
        <v>0</v>
      </c>
      <c r="J533" s="169" t="b">
        <f aca="false">FALSE()</f>
        <v>0</v>
      </c>
      <c r="K533" s="29" t="b">
        <f aca="false">FALSE()</f>
        <v>0</v>
      </c>
      <c r="L533" s="29" t="b">
        <f aca="false">FALSE()</f>
        <v>0</v>
      </c>
      <c r="M533" s="169" t="b">
        <f aca="false">FALSE()</f>
        <v>0</v>
      </c>
      <c r="N533" s="64"/>
      <c r="O533" s="64" t="s">
        <v>13366</v>
      </c>
      <c r="P533" s="170" t="n">
        <v>7792440266</v>
      </c>
      <c r="Q533" s="73"/>
      <c r="R533" s="73"/>
      <c r="S533" s="73"/>
      <c r="T533" s="64" t="n">
        <v>48501632064</v>
      </c>
      <c r="U533" s="64"/>
      <c r="V533" s="64" t="s">
        <v>6685</v>
      </c>
      <c r="W533" s="171" t="s">
        <v>6689</v>
      </c>
      <c r="X533" s="87" t="s">
        <v>10823</v>
      </c>
      <c r="Y533" s="64" t="s">
        <v>12093</v>
      </c>
      <c r="Z533" s="64"/>
      <c r="AA533" s="87" t="s">
        <v>10826</v>
      </c>
      <c r="AB533" s="64" t="s">
        <v>10793</v>
      </c>
      <c r="AC533" s="87"/>
      <c r="AD533" s="64"/>
      <c r="AE533" s="64"/>
      <c r="AF533" s="87"/>
      <c r="AG533" s="64"/>
      <c r="AH533" s="87" t="s">
        <v>10796</v>
      </c>
      <c r="AI533" s="55" t="s">
        <v>10836</v>
      </c>
      <c r="AJ533" s="64" t="s">
        <v>10798</v>
      </c>
      <c r="AK533" s="112" t="s">
        <v>10830</v>
      </c>
      <c r="AL533" s="87" t="s">
        <v>10800</v>
      </c>
      <c r="AM533" s="172"/>
      <c r="AN533" s="64"/>
      <c r="AO533" s="64" t="s">
        <v>10823</v>
      </c>
      <c r="AP533" s="64" t="s">
        <v>11585</v>
      </c>
      <c r="AQ533" s="87" t="s">
        <v>10812</v>
      </c>
      <c r="AR533" s="173" t="s">
        <v>10830</v>
      </c>
      <c r="AS533" s="64" t="s">
        <v>11585</v>
      </c>
    </row>
    <row r="534" customFormat="false" ht="13.8" hidden="false" customHeight="false" outlineLevel="0" collapsed="false">
      <c r="A534" s="174" t="s">
        <v>12550</v>
      </c>
      <c r="B534" s="64" t="s">
        <v>11881</v>
      </c>
      <c r="C534" s="175" t="n">
        <v>45778</v>
      </c>
      <c r="D534" s="168" t="n">
        <v>45798</v>
      </c>
      <c r="E534" s="169" t="b">
        <f aca="false">TRUE()</f>
        <v>1</v>
      </c>
      <c r="F534" s="169" t="b">
        <f aca="false">FALSE()</f>
        <v>0</v>
      </c>
      <c r="G534" s="169" t="b">
        <f aca="false">FALSE()</f>
        <v>0</v>
      </c>
      <c r="H534" s="169" t="b">
        <f aca="false">FALSE()</f>
        <v>0</v>
      </c>
      <c r="I534" s="169" t="b">
        <f aca="false">FALSE()</f>
        <v>0</v>
      </c>
      <c r="J534" s="169" t="b">
        <f aca="false">FALSE()</f>
        <v>0</v>
      </c>
      <c r="K534" s="29" t="b">
        <f aca="false">FALSE()</f>
        <v>0</v>
      </c>
      <c r="L534" s="29" t="b">
        <f aca="false">FALSE()</f>
        <v>0</v>
      </c>
      <c r="M534" s="169" t="b">
        <f aca="false">FALSE()</f>
        <v>0</v>
      </c>
      <c r="N534" s="64"/>
      <c r="O534" s="64" t="s">
        <v>5586</v>
      </c>
      <c r="P534" s="170" t="n">
        <v>5512660699</v>
      </c>
      <c r="Q534" s="73"/>
      <c r="R534" s="73"/>
      <c r="S534" s="73"/>
      <c r="T534" s="64" t="n">
        <v>48788857095</v>
      </c>
      <c r="U534" s="64"/>
      <c r="V534" s="64" t="s">
        <v>5588</v>
      </c>
      <c r="W534" s="64"/>
      <c r="X534" s="87" t="s">
        <v>10823</v>
      </c>
      <c r="Y534" s="64" t="s">
        <v>12093</v>
      </c>
      <c r="Z534" s="64"/>
      <c r="AA534" s="87" t="s">
        <v>10826</v>
      </c>
      <c r="AB534" s="64" t="s">
        <v>10793</v>
      </c>
      <c r="AC534" s="87"/>
      <c r="AD534" s="64"/>
      <c r="AE534" s="64"/>
      <c r="AF534" s="87"/>
      <c r="AG534" s="64"/>
      <c r="AH534" s="87" t="s">
        <v>10796</v>
      </c>
      <c r="AI534" s="55" t="s">
        <v>10836</v>
      </c>
      <c r="AJ534" s="64" t="s">
        <v>10798</v>
      </c>
      <c r="AK534" s="112" t="s">
        <v>10830</v>
      </c>
      <c r="AL534" s="87" t="s">
        <v>10800</v>
      </c>
      <c r="AM534" s="172"/>
      <c r="AN534" s="64"/>
      <c r="AO534" s="64" t="s">
        <v>10823</v>
      </c>
      <c r="AP534" s="64" t="s">
        <v>11585</v>
      </c>
      <c r="AQ534" s="87" t="s">
        <v>10812</v>
      </c>
      <c r="AR534" s="173" t="s">
        <v>10830</v>
      </c>
      <c r="AS534" s="64" t="s">
        <v>11585</v>
      </c>
    </row>
    <row r="535" customFormat="false" ht="13.8" hidden="false" customHeight="false" outlineLevel="0" collapsed="false">
      <c r="A535" s="174" t="s">
        <v>12550</v>
      </c>
      <c r="B535" s="64" t="s">
        <v>11881</v>
      </c>
      <c r="C535" s="175" t="n">
        <v>45778</v>
      </c>
      <c r="D535" s="168" t="n">
        <v>45798</v>
      </c>
      <c r="E535" s="169" t="b">
        <f aca="false">TRUE()</f>
        <v>1</v>
      </c>
      <c r="F535" s="169" t="b">
        <f aca="false">FALSE()</f>
        <v>0</v>
      </c>
      <c r="G535" s="169" t="b">
        <f aca="false">FALSE()</f>
        <v>0</v>
      </c>
      <c r="H535" s="169" t="b">
        <f aca="false">FALSE()</f>
        <v>0</v>
      </c>
      <c r="I535" s="169" t="b">
        <f aca="false">FALSE()</f>
        <v>0</v>
      </c>
      <c r="J535" s="169" t="b">
        <f aca="false">FALSE()</f>
        <v>0</v>
      </c>
      <c r="K535" s="29" t="b">
        <f aca="false">FALSE()</f>
        <v>0</v>
      </c>
      <c r="L535" s="29" t="b">
        <f aca="false">FALSE()</f>
        <v>0</v>
      </c>
      <c r="M535" s="169" t="b">
        <f aca="false">FALSE()</f>
        <v>0</v>
      </c>
      <c r="N535" s="64"/>
      <c r="O535" s="64" t="s">
        <v>7208</v>
      </c>
      <c r="P535" s="170" t="n">
        <v>5213709340</v>
      </c>
      <c r="Q535" s="73"/>
      <c r="R535" s="73"/>
      <c r="S535" s="73"/>
      <c r="T535" s="64" t="n">
        <v>604434463</v>
      </c>
      <c r="U535" s="64" t="s">
        <v>13367</v>
      </c>
      <c r="V535" s="64" t="s">
        <v>7210</v>
      </c>
      <c r="W535" s="171" t="s">
        <v>7214</v>
      </c>
      <c r="X535" s="87" t="s">
        <v>10823</v>
      </c>
      <c r="Y535" s="64" t="s">
        <v>12093</v>
      </c>
      <c r="Z535" s="64"/>
      <c r="AA535" s="87" t="s">
        <v>10826</v>
      </c>
      <c r="AB535" s="64" t="s">
        <v>10793</v>
      </c>
      <c r="AC535" s="87"/>
      <c r="AD535" s="64"/>
      <c r="AE535" s="64"/>
      <c r="AF535" s="87"/>
      <c r="AG535" s="64"/>
      <c r="AH535" s="87" t="s">
        <v>10796</v>
      </c>
      <c r="AI535" s="55" t="s">
        <v>10836</v>
      </c>
      <c r="AJ535" s="64" t="s">
        <v>10798</v>
      </c>
      <c r="AK535" s="112" t="s">
        <v>10830</v>
      </c>
      <c r="AL535" s="87" t="s">
        <v>10800</v>
      </c>
      <c r="AM535" s="172"/>
      <c r="AN535" s="64"/>
      <c r="AO535" s="64" t="s">
        <v>10823</v>
      </c>
      <c r="AP535" s="64" t="s">
        <v>11585</v>
      </c>
      <c r="AQ535" s="87" t="s">
        <v>10812</v>
      </c>
      <c r="AR535" s="173" t="s">
        <v>10830</v>
      </c>
      <c r="AS535" s="64" t="s">
        <v>11585</v>
      </c>
    </row>
    <row r="536" customFormat="false" ht="13.8" hidden="false" customHeight="false" outlineLevel="0" collapsed="false">
      <c r="A536" s="174" t="s">
        <v>12550</v>
      </c>
      <c r="B536" s="36" t="s">
        <v>11881</v>
      </c>
      <c r="C536" s="175" t="n">
        <v>45778</v>
      </c>
      <c r="D536" s="155" t="n">
        <v>45796</v>
      </c>
      <c r="E536" s="169" t="b">
        <f aca="false">TRUE()</f>
        <v>1</v>
      </c>
      <c r="F536" s="169" t="b">
        <f aca="false">FALSE()</f>
        <v>0</v>
      </c>
      <c r="G536" s="169" t="b">
        <f aca="false">FALSE()</f>
        <v>0</v>
      </c>
      <c r="H536" s="169" t="b">
        <f aca="false">FALSE()</f>
        <v>0</v>
      </c>
      <c r="I536" s="169" t="b">
        <f aca="false">FALSE()</f>
        <v>0</v>
      </c>
      <c r="J536" s="169" t="b">
        <f aca="false">FALSE()</f>
        <v>0</v>
      </c>
      <c r="K536" s="29" t="b">
        <f aca="false">FALSE()</f>
        <v>0</v>
      </c>
      <c r="L536" s="29" t="b">
        <f aca="false">FALSE()</f>
        <v>0</v>
      </c>
      <c r="M536" s="169" t="b">
        <f aca="false">FALSE()</f>
        <v>0</v>
      </c>
      <c r="N536" s="36"/>
      <c r="O536" s="36" t="s">
        <v>6629</v>
      </c>
      <c r="P536" s="31" t="n">
        <v>6381718564</v>
      </c>
      <c r="Q536" s="32"/>
      <c r="R536" s="32"/>
      <c r="S536" s="32"/>
      <c r="T536" s="36" t="n">
        <v>48888266899</v>
      </c>
      <c r="U536" s="36"/>
      <c r="V536" s="36" t="s">
        <v>6631</v>
      </c>
      <c r="W536" s="36"/>
      <c r="X536" s="87" t="s">
        <v>10823</v>
      </c>
      <c r="Y536" s="64" t="s">
        <v>12093</v>
      </c>
      <c r="Z536" s="36"/>
      <c r="AA536" s="87" t="s">
        <v>10826</v>
      </c>
      <c r="AB536" s="64" t="s">
        <v>10793</v>
      </c>
      <c r="AC536" s="87"/>
      <c r="AD536" s="36"/>
      <c r="AE536" s="36"/>
      <c r="AF536" s="87"/>
      <c r="AG536" s="36"/>
      <c r="AH536" s="87" t="s">
        <v>10796</v>
      </c>
      <c r="AI536" s="55" t="s">
        <v>10836</v>
      </c>
      <c r="AJ536" s="64" t="s">
        <v>10798</v>
      </c>
      <c r="AK536" s="112" t="s">
        <v>10830</v>
      </c>
      <c r="AL536" s="87" t="s">
        <v>10800</v>
      </c>
      <c r="AM536" s="35"/>
      <c r="AN536" s="36"/>
      <c r="AO536" s="64" t="s">
        <v>10823</v>
      </c>
      <c r="AP536" s="64" t="s">
        <v>11585</v>
      </c>
      <c r="AQ536" s="87" t="s">
        <v>10812</v>
      </c>
      <c r="AR536" s="173" t="s">
        <v>10830</v>
      </c>
      <c r="AS536" s="64" t="s">
        <v>11585</v>
      </c>
    </row>
    <row r="537" customFormat="false" ht="13.8" hidden="false" customHeight="false" outlineLevel="0" collapsed="false">
      <c r="A537" s="174" t="s">
        <v>12550</v>
      </c>
      <c r="B537" s="36" t="s">
        <v>11881</v>
      </c>
      <c r="C537" s="175" t="n">
        <v>45778</v>
      </c>
      <c r="D537" s="155" t="n">
        <v>45796</v>
      </c>
      <c r="E537" s="169" t="b">
        <f aca="false">TRUE()</f>
        <v>1</v>
      </c>
      <c r="F537" s="169" t="b">
        <f aca="false">FALSE()</f>
        <v>0</v>
      </c>
      <c r="G537" s="169" t="b">
        <f aca="false">FALSE()</f>
        <v>0</v>
      </c>
      <c r="H537" s="169" t="b">
        <f aca="false">FALSE()</f>
        <v>0</v>
      </c>
      <c r="I537" s="169" t="b">
        <f aca="false">FALSE()</f>
        <v>0</v>
      </c>
      <c r="J537" s="169" t="b">
        <f aca="false">FALSE()</f>
        <v>0</v>
      </c>
      <c r="K537" s="29" t="b">
        <f aca="false">FALSE()</f>
        <v>0</v>
      </c>
      <c r="L537" s="29" t="b">
        <f aca="false">FALSE()</f>
        <v>0</v>
      </c>
      <c r="M537" s="169" t="b">
        <f aca="false">FALSE()</f>
        <v>0</v>
      </c>
      <c r="N537" s="36"/>
      <c r="O537" s="36" t="s">
        <v>6055</v>
      </c>
      <c r="P537" s="31" t="n">
        <v>5732840297</v>
      </c>
      <c r="Q537" s="32"/>
      <c r="R537" s="32"/>
      <c r="S537" s="32"/>
      <c r="T537" s="36" t="n">
        <v>535932068</v>
      </c>
      <c r="U537" s="36" t="s">
        <v>13368</v>
      </c>
      <c r="V537" s="36" t="s">
        <v>6057</v>
      </c>
      <c r="W537" s="36"/>
      <c r="X537" s="87" t="s">
        <v>10823</v>
      </c>
      <c r="Y537" s="64" t="s">
        <v>12093</v>
      </c>
      <c r="Z537" s="36"/>
      <c r="AA537" s="87" t="s">
        <v>10826</v>
      </c>
      <c r="AB537" s="64" t="s">
        <v>10793</v>
      </c>
      <c r="AC537" s="87"/>
      <c r="AD537" s="36"/>
      <c r="AE537" s="36"/>
      <c r="AF537" s="87"/>
      <c r="AG537" s="36"/>
      <c r="AH537" s="87" t="s">
        <v>10796</v>
      </c>
      <c r="AI537" s="55" t="s">
        <v>10836</v>
      </c>
      <c r="AJ537" s="64" t="s">
        <v>10798</v>
      </c>
      <c r="AK537" s="112" t="s">
        <v>10830</v>
      </c>
      <c r="AL537" s="87" t="s">
        <v>10800</v>
      </c>
      <c r="AM537" s="35"/>
      <c r="AN537" s="36"/>
      <c r="AO537" s="64" t="s">
        <v>10823</v>
      </c>
      <c r="AP537" s="64" t="s">
        <v>11585</v>
      </c>
      <c r="AQ537" s="87" t="s">
        <v>10812</v>
      </c>
      <c r="AR537" s="173" t="s">
        <v>10830</v>
      </c>
      <c r="AS537" s="64" t="s">
        <v>11585</v>
      </c>
    </row>
    <row r="538" customFormat="false" ht="13.8" hidden="false" customHeight="false" outlineLevel="0" collapsed="false">
      <c r="A538" s="174" t="s">
        <v>12550</v>
      </c>
      <c r="B538" s="36" t="s">
        <v>11576</v>
      </c>
      <c r="C538" s="175" t="n">
        <v>45778</v>
      </c>
      <c r="D538" s="155" t="n">
        <v>45796</v>
      </c>
      <c r="E538" s="169" t="b">
        <f aca="false">TRUE()</f>
        <v>1</v>
      </c>
      <c r="F538" s="169" t="b">
        <f aca="false">FALSE()</f>
        <v>0</v>
      </c>
      <c r="G538" s="169" t="b">
        <f aca="false">FALSE()</f>
        <v>0</v>
      </c>
      <c r="H538" s="169" t="b">
        <f aca="false">FALSE()</f>
        <v>0</v>
      </c>
      <c r="I538" s="169" t="b">
        <f aca="false">FALSE()</f>
        <v>0</v>
      </c>
      <c r="J538" s="169" t="b">
        <f aca="false">FALSE()</f>
        <v>0</v>
      </c>
      <c r="K538" s="29" t="b">
        <f aca="false">FALSE()</f>
        <v>0</v>
      </c>
      <c r="L538" s="29" t="b">
        <f aca="false">FALSE()</f>
        <v>0</v>
      </c>
      <c r="M538" s="169" t="b">
        <f aca="false">FALSE()</f>
        <v>0</v>
      </c>
      <c r="N538" s="36"/>
      <c r="O538" s="36" t="s">
        <v>6133</v>
      </c>
      <c r="P538" s="31" t="n">
        <v>5262996405</v>
      </c>
      <c r="Q538" s="32"/>
      <c r="R538" s="32"/>
      <c r="S538" s="32"/>
      <c r="T538" s="36" t="n">
        <v>48665655310</v>
      </c>
      <c r="U538" s="36"/>
      <c r="V538" s="36" t="s">
        <v>6135</v>
      </c>
      <c r="W538" s="36"/>
      <c r="X538" s="87" t="s">
        <v>10823</v>
      </c>
      <c r="Y538" s="64" t="s">
        <v>12093</v>
      </c>
      <c r="Z538" s="36"/>
      <c r="AA538" s="87" t="s">
        <v>10826</v>
      </c>
      <c r="AB538" s="64" t="s">
        <v>10793</v>
      </c>
      <c r="AC538" s="87"/>
      <c r="AD538" s="36"/>
      <c r="AE538" s="36"/>
      <c r="AF538" s="87"/>
      <c r="AG538" s="36"/>
      <c r="AH538" s="87" t="s">
        <v>10796</v>
      </c>
      <c r="AI538" s="55" t="s">
        <v>10836</v>
      </c>
      <c r="AJ538" s="64" t="s">
        <v>10798</v>
      </c>
      <c r="AK538" s="112" t="s">
        <v>10830</v>
      </c>
      <c r="AL538" s="87" t="s">
        <v>10800</v>
      </c>
      <c r="AM538" s="35"/>
      <c r="AN538" s="36"/>
      <c r="AO538" s="64" t="s">
        <v>10823</v>
      </c>
      <c r="AP538" s="64" t="s">
        <v>11585</v>
      </c>
      <c r="AQ538" s="87" t="s">
        <v>10812</v>
      </c>
      <c r="AR538" s="173" t="s">
        <v>10830</v>
      </c>
      <c r="AS538" s="64" t="s">
        <v>11585</v>
      </c>
    </row>
    <row r="539" customFormat="false" ht="13.8" hidden="false" customHeight="false" outlineLevel="0" collapsed="false">
      <c r="A539" s="174" t="s">
        <v>12550</v>
      </c>
      <c r="B539" s="36" t="s">
        <v>11881</v>
      </c>
      <c r="C539" s="175" t="n">
        <v>45778</v>
      </c>
      <c r="D539" s="155" t="n">
        <v>45796</v>
      </c>
      <c r="E539" s="169" t="b">
        <f aca="false">TRUE()</f>
        <v>1</v>
      </c>
      <c r="F539" s="169" t="b">
        <f aca="false">FALSE()</f>
        <v>0</v>
      </c>
      <c r="G539" s="169" t="b">
        <f aca="false">FALSE()</f>
        <v>0</v>
      </c>
      <c r="H539" s="169" t="b">
        <f aca="false">FALSE()</f>
        <v>0</v>
      </c>
      <c r="I539" s="169" t="b">
        <f aca="false">FALSE()</f>
        <v>0</v>
      </c>
      <c r="J539" s="169" t="b">
        <f aca="false">FALSE()</f>
        <v>0</v>
      </c>
      <c r="K539" s="29" t="b">
        <f aca="false">FALSE()</f>
        <v>0</v>
      </c>
      <c r="L539" s="29" t="b">
        <f aca="false">FALSE()</f>
        <v>0</v>
      </c>
      <c r="M539" s="169" t="b">
        <f aca="false">FALSE()</f>
        <v>0</v>
      </c>
      <c r="N539" s="36"/>
      <c r="O539" s="36" t="s">
        <v>6166</v>
      </c>
      <c r="P539" s="31" t="n">
        <v>8792335819</v>
      </c>
      <c r="Q539" s="32"/>
      <c r="R539" s="32"/>
      <c r="S539" s="32"/>
      <c r="T539" s="36" t="n">
        <v>48513777027</v>
      </c>
      <c r="U539" s="36"/>
      <c r="V539" s="36" t="s">
        <v>6168</v>
      </c>
      <c r="W539" s="36"/>
      <c r="X539" s="87" t="s">
        <v>10823</v>
      </c>
      <c r="Y539" s="64" t="s">
        <v>12093</v>
      </c>
      <c r="Z539" s="36"/>
      <c r="AA539" s="87" t="s">
        <v>10826</v>
      </c>
      <c r="AB539" s="64" t="s">
        <v>10793</v>
      </c>
      <c r="AC539" s="87"/>
      <c r="AD539" s="36"/>
      <c r="AE539" s="36"/>
      <c r="AF539" s="87"/>
      <c r="AG539" s="36"/>
      <c r="AH539" s="87" t="s">
        <v>10796</v>
      </c>
      <c r="AI539" s="55" t="s">
        <v>10836</v>
      </c>
      <c r="AJ539" s="64" t="s">
        <v>10798</v>
      </c>
      <c r="AK539" s="112" t="s">
        <v>10830</v>
      </c>
      <c r="AL539" s="87" t="s">
        <v>10800</v>
      </c>
      <c r="AM539" s="35"/>
      <c r="AN539" s="36"/>
      <c r="AO539" s="64" t="s">
        <v>10823</v>
      </c>
      <c r="AP539" s="64" t="s">
        <v>11585</v>
      </c>
      <c r="AQ539" s="87" t="s">
        <v>10812</v>
      </c>
      <c r="AR539" s="173" t="s">
        <v>10830</v>
      </c>
      <c r="AS539" s="64" t="s">
        <v>11585</v>
      </c>
    </row>
    <row r="540" customFormat="false" ht="13.8" hidden="false" customHeight="false" outlineLevel="0" collapsed="false">
      <c r="A540" s="174" t="s">
        <v>12550</v>
      </c>
      <c r="B540" s="36" t="s">
        <v>11257</v>
      </c>
      <c r="C540" s="175" t="n">
        <v>45778</v>
      </c>
      <c r="D540" s="155" t="n">
        <v>45796</v>
      </c>
      <c r="E540" s="169" t="b">
        <f aca="false">TRUE()</f>
        <v>1</v>
      </c>
      <c r="F540" s="169" t="b">
        <f aca="false">FALSE()</f>
        <v>0</v>
      </c>
      <c r="G540" s="169" t="b">
        <f aca="false">FALSE()</f>
        <v>0</v>
      </c>
      <c r="H540" s="169" t="b">
        <f aca="false">FALSE()</f>
        <v>0</v>
      </c>
      <c r="I540" s="169" t="b">
        <f aca="false">FALSE()</f>
        <v>0</v>
      </c>
      <c r="J540" s="169" t="b">
        <f aca="false">FALSE()</f>
        <v>0</v>
      </c>
      <c r="K540" s="29" t="b">
        <f aca="false">FALSE()</f>
        <v>0</v>
      </c>
      <c r="L540" s="29" t="b">
        <f aca="false">FALSE()</f>
        <v>0</v>
      </c>
      <c r="M540" s="169" t="b">
        <f aca="false">FALSE()</f>
        <v>0</v>
      </c>
      <c r="N540" s="64"/>
      <c r="O540" s="116" t="s">
        <v>13369</v>
      </c>
      <c r="P540" s="170" t="n">
        <v>7831735452</v>
      </c>
      <c r="Q540" s="73"/>
      <c r="R540" s="73"/>
      <c r="S540" s="73"/>
      <c r="T540" s="189" t="n">
        <v>48883950952</v>
      </c>
      <c r="U540" s="36"/>
      <c r="V540" s="64" t="s">
        <v>5930</v>
      </c>
      <c r="W540" s="166" t="s">
        <v>5934</v>
      </c>
      <c r="X540" s="87" t="s">
        <v>10823</v>
      </c>
      <c r="Y540" s="64" t="s">
        <v>12093</v>
      </c>
      <c r="Z540" s="36"/>
      <c r="AA540" s="87" t="s">
        <v>10826</v>
      </c>
      <c r="AB540" s="64" t="s">
        <v>10793</v>
      </c>
      <c r="AC540" s="87"/>
      <c r="AD540" s="36"/>
      <c r="AE540" s="36"/>
      <c r="AF540" s="87"/>
      <c r="AG540" s="36"/>
      <c r="AH540" s="87" t="s">
        <v>10796</v>
      </c>
      <c r="AI540" s="55" t="s">
        <v>10836</v>
      </c>
      <c r="AJ540" s="64" t="s">
        <v>10798</v>
      </c>
      <c r="AK540" s="112" t="s">
        <v>10830</v>
      </c>
      <c r="AL540" s="87" t="s">
        <v>10800</v>
      </c>
      <c r="AM540" s="35"/>
      <c r="AN540" s="36"/>
      <c r="AO540" s="64" t="s">
        <v>10823</v>
      </c>
      <c r="AP540" s="64" t="s">
        <v>11585</v>
      </c>
      <c r="AQ540" s="87" t="s">
        <v>10812</v>
      </c>
      <c r="AR540" s="173" t="s">
        <v>10830</v>
      </c>
      <c r="AS540" s="64" t="s">
        <v>11585</v>
      </c>
    </row>
    <row r="541" customFormat="false" ht="13.8" hidden="false" customHeight="false" outlineLevel="0" collapsed="false">
      <c r="A541" s="174" t="s">
        <v>12550</v>
      </c>
      <c r="B541" s="36" t="s">
        <v>11257</v>
      </c>
      <c r="C541" s="175" t="n">
        <v>45778</v>
      </c>
      <c r="D541" s="155" t="n">
        <v>45798</v>
      </c>
      <c r="E541" s="169" t="b">
        <f aca="false">TRUE()</f>
        <v>1</v>
      </c>
      <c r="F541" s="169" t="b">
        <f aca="false">FALSE()</f>
        <v>0</v>
      </c>
      <c r="G541" s="169" t="b">
        <f aca="false">FALSE()</f>
        <v>0</v>
      </c>
      <c r="H541" s="169" t="b">
        <f aca="false">FALSE()</f>
        <v>0</v>
      </c>
      <c r="I541" s="169" t="b">
        <f aca="false">FALSE()</f>
        <v>0</v>
      </c>
      <c r="J541" s="169" t="b">
        <f aca="false">FALSE()</f>
        <v>0</v>
      </c>
      <c r="K541" s="29" t="b">
        <f aca="false">FALSE()</f>
        <v>0</v>
      </c>
      <c r="L541" s="29" t="b">
        <f aca="false">FALSE()</f>
        <v>0</v>
      </c>
      <c r="M541" s="169" t="b">
        <f aca="false">FALSE()</f>
        <v>0</v>
      </c>
      <c r="N541" s="64"/>
      <c r="O541" s="137" t="s">
        <v>5672</v>
      </c>
      <c r="P541" s="170" t="n">
        <v>5222804167</v>
      </c>
      <c r="Q541" s="73"/>
      <c r="R541" s="73"/>
      <c r="S541" s="73"/>
      <c r="T541" s="64" t="n">
        <v>48519363277</v>
      </c>
      <c r="U541" s="64" t="s">
        <v>13370</v>
      </c>
      <c r="V541" s="64" t="s">
        <v>5674</v>
      </c>
      <c r="W541" s="139" t="s">
        <v>5678</v>
      </c>
      <c r="X541" s="87" t="s">
        <v>10823</v>
      </c>
      <c r="Y541" s="64" t="s">
        <v>12093</v>
      </c>
      <c r="Z541" s="64"/>
      <c r="AA541" s="30" t="s">
        <v>10826</v>
      </c>
      <c r="AB541" s="64" t="s">
        <v>10793</v>
      </c>
      <c r="AC541" s="87"/>
      <c r="AD541" s="64"/>
      <c r="AE541" s="64"/>
      <c r="AF541" s="87" t="s">
        <v>10794</v>
      </c>
      <c r="AG541" s="64"/>
      <c r="AH541" s="87" t="s">
        <v>10796</v>
      </c>
      <c r="AI541" s="55" t="s">
        <v>10836</v>
      </c>
      <c r="AJ541" s="64" t="s">
        <v>10798</v>
      </c>
      <c r="AK541" s="112" t="s">
        <v>10830</v>
      </c>
      <c r="AL541" s="87" t="s">
        <v>10800</v>
      </c>
      <c r="AM541" s="172"/>
      <c r="AN541" s="64"/>
      <c r="AO541" s="64" t="s">
        <v>10823</v>
      </c>
      <c r="AP541" s="64" t="s">
        <v>11585</v>
      </c>
      <c r="AQ541" s="87" t="s">
        <v>10812</v>
      </c>
      <c r="AR541" s="173" t="s">
        <v>10830</v>
      </c>
      <c r="AS541" s="64" t="s">
        <v>11585</v>
      </c>
    </row>
    <row r="542" customFormat="false" ht="13.8" hidden="false" customHeight="false" outlineLevel="0" collapsed="false">
      <c r="A542" s="174" t="s">
        <v>12550</v>
      </c>
      <c r="B542" s="36" t="s">
        <v>11257</v>
      </c>
      <c r="C542" s="175" t="n">
        <v>45778</v>
      </c>
      <c r="D542" s="155" t="n">
        <v>45798</v>
      </c>
      <c r="E542" s="169" t="b">
        <f aca="false">TRUE()</f>
        <v>1</v>
      </c>
      <c r="F542" s="169" t="b">
        <f aca="false">FALSE()</f>
        <v>0</v>
      </c>
      <c r="G542" s="169" t="b">
        <f aca="false">FALSE()</f>
        <v>0</v>
      </c>
      <c r="H542" s="169" t="b">
        <f aca="false">FALSE()</f>
        <v>0</v>
      </c>
      <c r="I542" s="169" t="b">
        <f aca="false">FALSE()</f>
        <v>0</v>
      </c>
      <c r="J542" s="169" t="b">
        <f aca="false">FALSE()</f>
        <v>0</v>
      </c>
      <c r="K542" s="29" t="b">
        <f aca="false">FALSE()</f>
        <v>0</v>
      </c>
      <c r="L542" s="29" t="b">
        <f aca="false">FALSE()</f>
        <v>0</v>
      </c>
      <c r="M542" s="169" t="b">
        <f aca="false">FALSE()</f>
        <v>0</v>
      </c>
      <c r="N542" s="64"/>
      <c r="O542" s="64" t="s">
        <v>5755</v>
      </c>
      <c r="P542" s="170" t="n">
        <v>1182235346</v>
      </c>
      <c r="Q542" s="73"/>
      <c r="R542" s="73"/>
      <c r="S542" s="73"/>
      <c r="T542" s="64" t="n">
        <v>48531289181</v>
      </c>
      <c r="U542" s="64" t="s">
        <v>13371</v>
      </c>
      <c r="V542" s="64" t="s">
        <v>5756</v>
      </c>
      <c r="W542" s="171" t="s">
        <v>13372</v>
      </c>
      <c r="X542" s="87" t="s">
        <v>10823</v>
      </c>
      <c r="Y542" s="64" t="s">
        <v>12093</v>
      </c>
      <c r="Z542" s="64"/>
      <c r="AA542" s="87" t="s">
        <v>10826</v>
      </c>
      <c r="AB542" s="64" t="s">
        <v>10793</v>
      </c>
      <c r="AC542" s="87"/>
      <c r="AD542" s="64"/>
      <c r="AE542" s="64"/>
      <c r="AF542" s="87"/>
      <c r="AG542" s="64"/>
      <c r="AH542" s="87" t="s">
        <v>10796</v>
      </c>
      <c r="AI542" s="55" t="s">
        <v>13362</v>
      </c>
      <c r="AJ542" s="64" t="s">
        <v>10798</v>
      </c>
      <c r="AK542" s="112" t="s">
        <v>10830</v>
      </c>
      <c r="AL542" s="87" t="s">
        <v>10800</v>
      </c>
      <c r="AM542" s="172"/>
      <c r="AN542" s="64"/>
      <c r="AO542" s="64" t="s">
        <v>10823</v>
      </c>
      <c r="AP542" s="64" t="s">
        <v>11585</v>
      </c>
      <c r="AQ542" s="87" t="s">
        <v>10812</v>
      </c>
      <c r="AR542" s="173" t="s">
        <v>10830</v>
      </c>
      <c r="AS542" s="64" t="s">
        <v>11585</v>
      </c>
    </row>
    <row r="543" customFormat="false" ht="13.8" hidden="false" customHeight="false" outlineLevel="0" collapsed="false">
      <c r="A543" s="174" t="s">
        <v>12550</v>
      </c>
      <c r="B543" s="36" t="s">
        <v>11257</v>
      </c>
      <c r="C543" s="175" t="n">
        <v>45778</v>
      </c>
      <c r="D543" s="155" t="n">
        <v>45797</v>
      </c>
      <c r="E543" s="169" t="b">
        <f aca="false">TRUE()</f>
        <v>1</v>
      </c>
      <c r="F543" s="169" t="b">
        <f aca="false">FALSE()</f>
        <v>0</v>
      </c>
      <c r="G543" s="169" t="b">
        <f aca="false">FALSE()</f>
        <v>0</v>
      </c>
      <c r="H543" s="169" t="b">
        <f aca="false">FALSE()</f>
        <v>0</v>
      </c>
      <c r="I543" s="169" t="b">
        <f aca="false">FALSE()</f>
        <v>0</v>
      </c>
      <c r="J543" s="169" t="b">
        <f aca="false">FALSE()</f>
        <v>0</v>
      </c>
      <c r="K543" s="29" t="b">
        <f aca="false">FALSE()</f>
        <v>0</v>
      </c>
      <c r="L543" s="29" t="b">
        <f aca="false">FALSE()</f>
        <v>0</v>
      </c>
      <c r="M543" s="169" t="b">
        <f aca="false">FALSE()</f>
        <v>0</v>
      </c>
      <c r="N543" s="64"/>
      <c r="O543" s="64" t="s">
        <v>5612</v>
      </c>
      <c r="P543" s="170" t="n">
        <v>5391007781</v>
      </c>
      <c r="Q543" s="73"/>
      <c r="R543" s="73"/>
      <c r="S543" s="73"/>
      <c r="T543" s="64" t="n">
        <v>48503190990</v>
      </c>
      <c r="U543" s="64" t="s">
        <v>13373</v>
      </c>
      <c r="V543" s="64" t="s">
        <v>5614</v>
      </c>
      <c r="W543" s="171" t="s">
        <v>13374</v>
      </c>
      <c r="X543" s="87" t="s">
        <v>10823</v>
      </c>
      <c r="Y543" s="64" t="s">
        <v>12093</v>
      </c>
      <c r="Z543" s="64"/>
      <c r="AA543" s="87" t="s">
        <v>10826</v>
      </c>
      <c r="AB543" s="64" t="s">
        <v>10793</v>
      </c>
      <c r="AC543" s="87"/>
      <c r="AD543" s="64"/>
      <c r="AE543" s="64"/>
      <c r="AF543" s="87"/>
      <c r="AG543" s="64"/>
      <c r="AH543" s="87" t="s">
        <v>10796</v>
      </c>
      <c r="AI543" s="55" t="s">
        <v>10836</v>
      </c>
      <c r="AJ543" s="64" t="s">
        <v>10798</v>
      </c>
      <c r="AK543" s="112" t="s">
        <v>10830</v>
      </c>
      <c r="AL543" s="87" t="s">
        <v>10800</v>
      </c>
      <c r="AM543" s="172"/>
      <c r="AN543" s="64"/>
      <c r="AO543" s="64" t="s">
        <v>10823</v>
      </c>
      <c r="AP543" s="64" t="s">
        <v>11585</v>
      </c>
      <c r="AQ543" s="87" t="s">
        <v>10812</v>
      </c>
      <c r="AR543" s="173" t="s">
        <v>10830</v>
      </c>
      <c r="AS543" s="64" t="s">
        <v>11585</v>
      </c>
    </row>
    <row r="544" customFormat="false" ht="13.8" hidden="false" customHeight="false" outlineLevel="0" collapsed="false">
      <c r="A544" s="174" t="s">
        <v>12550</v>
      </c>
      <c r="B544" s="36" t="s">
        <v>11257</v>
      </c>
      <c r="C544" s="175" t="n">
        <v>45778</v>
      </c>
      <c r="D544" s="155" t="n">
        <v>45797</v>
      </c>
      <c r="E544" s="169" t="b">
        <f aca="false">TRUE()</f>
        <v>1</v>
      </c>
      <c r="F544" s="169" t="b">
        <f aca="false">FALSE()</f>
        <v>0</v>
      </c>
      <c r="G544" s="169" t="b">
        <f aca="false">FALSE()</f>
        <v>0</v>
      </c>
      <c r="H544" s="169" t="b">
        <f aca="false">FALSE()</f>
        <v>0</v>
      </c>
      <c r="I544" s="169" t="b">
        <f aca="false">FALSE()</f>
        <v>0</v>
      </c>
      <c r="J544" s="169" t="b">
        <f aca="false">FALSE()</f>
        <v>0</v>
      </c>
      <c r="K544" s="29" t="b">
        <f aca="false">FALSE()</f>
        <v>0</v>
      </c>
      <c r="L544" s="29" t="b">
        <f aca="false">FALSE()</f>
        <v>0</v>
      </c>
      <c r="M544" s="169" t="b">
        <f aca="false">FALSE()</f>
        <v>0</v>
      </c>
      <c r="N544" s="64"/>
      <c r="O544" s="64" t="s">
        <v>5958</v>
      </c>
      <c r="P544" s="170" t="n">
        <v>9880119978</v>
      </c>
      <c r="Q544" s="73"/>
      <c r="R544" s="73"/>
      <c r="S544" s="73"/>
      <c r="T544" s="64" t="n">
        <v>48606256383</v>
      </c>
      <c r="U544" s="64" t="s">
        <v>13375</v>
      </c>
      <c r="V544" s="64" t="s">
        <v>5960</v>
      </c>
      <c r="W544" s="171" t="s">
        <v>5964</v>
      </c>
      <c r="X544" s="87" t="s">
        <v>10823</v>
      </c>
      <c r="Y544" s="64" t="s">
        <v>12093</v>
      </c>
      <c r="Z544" s="64"/>
      <c r="AA544" s="87" t="s">
        <v>10826</v>
      </c>
      <c r="AB544" s="64" t="s">
        <v>10793</v>
      </c>
      <c r="AC544" s="87"/>
      <c r="AD544" s="64"/>
      <c r="AE544" s="64"/>
      <c r="AF544" s="87"/>
      <c r="AG544" s="64"/>
      <c r="AH544" s="87" t="s">
        <v>10796</v>
      </c>
      <c r="AI544" s="55" t="s">
        <v>10836</v>
      </c>
      <c r="AJ544" s="64" t="s">
        <v>10798</v>
      </c>
      <c r="AK544" s="112" t="s">
        <v>10830</v>
      </c>
      <c r="AL544" s="87" t="s">
        <v>10800</v>
      </c>
      <c r="AM544" s="172"/>
      <c r="AN544" s="64"/>
      <c r="AO544" s="64" t="s">
        <v>10823</v>
      </c>
      <c r="AP544" s="64" t="s">
        <v>11585</v>
      </c>
      <c r="AQ544" s="87" t="s">
        <v>10812</v>
      </c>
      <c r="AR544" s="173" t="s">
        <v>10830</v>
      </c>
      <c r="AS544" s="64" t="s">
        <v>11585</v>
      </c>
    </row>
    <row r="545" customFormat="false" ht="13.8" hidden="false" customHeight="false" outlineLevel="0" collapsed="false">
      <c r="A545" s="174" t="s">
        <v>12550</v>
      </c>
      <c r="B545" s="36" t="s">
        <v>11257</v>
      </c>
      <c r="C545" s="175" t="n">
        <v>45778</v>
      </c>
      <c r="D545" s="155" t="n">
        <v>45796</v>
      </c>
      <c r="E545" s="169" t="b">
        <f aca="false">TRUE()</f>
        <v>1</v>
      </c>
      <c r="F545" s="169" t="b">
        <f aca="false">FALSE()</f>
        <v>0</v>
      </c>
      <c r="G545" s="169" t="b">
        <f aca="false">FALSE()</f>
        <v>0</v>
      </c>
      <c r="H545" s="169" t="b">
        <f aca="false">FALSE()</f>
        <v>0</v>
      </c>
      <c r="I545" s="169" t="b">
        <f aca="false">FALSE()</f>
        <v>0</v>
      </c>
      <c r="J545" s="169" t="b">
        <f aca="false">FALSE()</f>
        <v>0</v>
      </c>
      <c r="K545" s="29" t="b">
        <f aca="false">FALSE()</f>
        <v>0</v>
      </c>
      <c r="L545" s="29" t="b">
        <f aca="false">FALSE()</f>
        <v>0</v>
      </c>
      <c r="M545" s="169" t="b">
        <f aca="false">FALSE()</f>
        <v>0</v>
      </c>
      <c r="N545" s="64"/>
      <c r="O545" s="64" t="s">
        <v>5938</v>
      </c>
      <c r="P545" s="170" t="n">
        <v>5253031795</v>
      </c>
      <c r="Q545" s="73"/>
      <c r="R545" s="73"/>
      <c r="S545" s="73"/>
      <c r="T545" s="64" t="n">
        <v>48575045671</v>
      </c>
      <c r="U545" s="64"/>
      <c r="V545" s="116" t="s">
        <v>5940</v>
      </c>
      <c r="W545" s="166" t="s">
        <v>5944</v>
      </c>
      <c r="X545" s="87" t="s">
        <v>10823</v>
      </c>
      <c r="Y545" s="64" t="s">
        <v>12093</v>
      </c>
      <c r="Z545" s="64"/>
      <c r="AA545" s="87" t="s">
        <v>10826</v>
      </c>
      <c r="AB545" s="64" t="s">
        <v>10793</v>
      </c>
      <c r="AC545" s="87"/>
      <c r="AD545" s="64"/>
      <c r="AE545" s="64"/>
      <c r="AF545" s="87"/>
      <c r="AG545" s="64"/>
      <c r="AH545" s="87" t="s">
        <v>10796</v>
      </c>
      <c r="AI545" s="55" t="s">
        <v>10836</v>
      </c>
      <c r="AJ545" s="64" t="s">
        <v>10798</v>
      </c>
      <c r="AK545" s="112" t="s">
        <v>10830</v>
      </c>
      <c r="AL545" s="87" t="s">
        <v>10800</v>
      </c>
      <c r="AM545" s="172"/>
      <c r="AN545" s="64"/>
      <c r="AO545" s="64" t="s">
        <v>10823</v>
      </c>
      <c r="AP545" s="64" t="s">
        <v>11585</v>
      </c>
      <c r="AQ545" s="87" t="s">
        <v>10812</v>
      </c>
      <c r="AR545" s="173" t="s">
        <v>10830</v>
      </c>
      <c r="AS545" s="64" t="s">
        <v>11585</v>
      </c>
    </row>
    <row r="546" customFormat="false" ht="13.8" hidden="false" customHeight="false" outlineLevel="0" collapsed="false">
      <c r="A546" s="174" t="s">
        <v>12550</v>
      </c>
      <c r="B546" s="36" t="s">
        <v>11257</v>
      </c>
      <c r="C546" s="175" t="n">
        <v>45778</v>
      </c>
      <c r="D546" s="155" t="n">
        <v>45796</v>
      </c>
      <c r="E546" s="169" t="b">
        <f aca="false">TRUE()</f>
        <v>1</v>
      </c>
      <c r="F546" s="169" t="b">
        <f aca="false">FALSE()</f>
        <v>0</v>
      </c>
      <c r="G546" s="169" t="b">
        <f aca="false">FALSE()</f>
        <v>0</v>
      </c>
      <c r="H546" s="169" t="b">
        <f aca="false">FALSE()</f>
        <v>0</v>
      </c>
      <c r="I546" s="169" t="b">
        <f aca="false">FALSE()</f>
        <v>0</v>
      </c>
      <c r="J546" s="169" t="b">
        <f aca="false">FALSE()</f>
        <v>0</v>
      </c>
      <c r="K546" s="29" t="b">
        <f aca="false">FALSE()</f>
        <v>0</v>
      </c>
      <c r="L546" s="29" t="b">
        <f aca="false">FALSE()</f>
        <v>0</v>
      </c>
      <c r="M546" s="169" t="b">
        <f aca="false">FALSE()</f>
        <v>0</v>
      </c>
      <c r="N546" s="64"/>
      <c r="O546" s="64" t="s">
        <v>6092</v>
      </c>
      <c r="P546" s="170" t="n">
        <v>5862406866</v>
      </c>
      <c r="Q546" s="73"/>
      <c r="R546" s="73"/>
      <c r="S546" s="73"/>
      <c r="T546" s="64" t="n">
        <v>48787792099</v>
      </c>
      <c r="U546" s="64"/>
      <c r="V546" s="64" t="s">
        <v>6095</v>
      </c>
      <c r="W546" s="166" t="s">
        <v>13376</v>
      </c>
      <c r="X546" s="87" t="s">
        <v>10823</v>
      </c>
      <c r="Y546" s="64" t="s">
        <v>12093</v>
      </c>
      <c r="Z546" s="64"/>
      <c r="AA546" s="87" t="s">
        <v>10826</v>
      </c>
      <c r="AB546" s="64" t="s">
        <v>10793</v>
      </c>
      <c r="AC546" s="87"/>
      <c r="AD546" s="64"/>
      <c r="AE546" s="64"/>
      <c r="AF546" s="87"/>
      <c r="AG546" s="64"/>
      <c r="AH546" s="87" t="s">
        <v>10796</v>
      </c>
      <c r="AI546" s="55" t="s">
        <v>10836</v>
      </c>
      <c r="AJ546" s="64" t="s">
        <v>10798</v>
      </c>
      <c r="AK546" s="112" t="s">
        <v>10830</v>
      </c>
      <c r="AL546" s="87" t="s">
        <v>10800</v>
      </c>
      <c r="AM546" s="172"/>
      <c r="AN546" s="64"/>
      <c r="AO546" s="64" t="s">
        <v>10823</v>
      </c>
      <c r="AP546" s="64" t="s">
        <v>11585</v>
      </c>
      <c r="AQ546" s="87" t="s">
        <v>10812</v>
      </c>
      <c r="AR546" s="173" t="s">
        <v>10830</v>
      </c>
      <c r="AS546" s="64" t="s">
        <v>11585</v>
      </c>
    </row>
    <row r="547" customFormat="false" ht="13.8" hidden="false" customHeight="false" outlineLevel="0" collapsed="false">
      <c r="A547" s="174" t="s">
        <v>12550</v>
      </c>
      <c r="B547" s="36" t="s">
        <v>11257</v>
      </c>
      <c r="C547" s="175" t="n">
        <v>45778</v>
      </c>
      <c r="D547" s="155" t="n">
        <v>45798</v>
      </c>
      <c r="E547" s="169" t="b">
        <f aca="false">TRUE()</f>
        <v>1</v>
      </c>
      <c r="F547" s="169" t="b">
        <f aca="false">FALSE()</f>
        <v>0</v>
      </c>
      <c r="G547" s="169" t="b">
        <f aca="false">FALSE()</f>
        <v>0</v>
      </c>
      <c r="H547" s="169" t="b">
        <f aca="false">FALSE()</f>
        <v>0</v>
      </c>
      <c r="I547" s="169" t="b">
        <f aca="false">FALSE()</f>
        <v>0</v>
      </c>
      <c r="J547" s="169" t="b">
        <f aca="false">FALSE()</f>
        <v>0</v>
      </c>
      <c r="K547" s="29" t="b">
        <f aca="false">FALSE()</f>
        <v>0</v>
      </c>
      <c r="L547" s="29" t="b">
        <f aca="false">FALSE()</f>
        <v>0</v>
      </c>
      <c r="M547" s="169" t="b">
        <f aca="false">FALSE()</f>
        <v>0</v>
      </c>
      <c r="N547" s="64"/>
      <c r="O547" s="64" t="s">
        <v>5548</v>
      </c>
      <c r="P547" s="170" t="n">
        <v>5961649000</v>
      </c>
      <c r="Q547" s="73"/>
      <c r="R547" s="73"/>
      <c r="S547" s="73"/>
      <c r="T547" s="64" t="n">
        <v>48609238251</v>
      </c>
      <c r="U547" s="64" t="s">
        <v>13377</v>
      </c>
      <c r="V547" s="64" t="s">
        <v>5550</v>
      </c>
      <c r="W547" s="166" t="s">
        <v>13378</v>
      </c>
      <c r="X547" s="87" t="s">
        <v>10823</v>
      </c>
      <c r="Y547" s="64" t="s">
        <v>12093</v>
      </c>
      <c r="Z547" s="64"/>
      <c r="AA547" s="87" t="s">
        <v>10826</v>
      </c>
      <c r="AB547" s="64" t="s">
        <v>10793</v>
      </c>
      <c r="AC547" s="87"/>
      <c r="AD547" s="64"/>
      <c r="AE547" s="64"/>
      <c r="AF547" s="87"/>
      <c r="AG547" s="64"/>
      <c r="AH547" s="87" t="s">
        <v>10796</v>
      </c>
      <c r="AI547" s="55" t="s">
        <v>10836</v>
      </c>
      <c r="AJ547" s="64" t="s">
        <v>10798</v>
      </c>
      <c r="AK547" s="112" t="s">
        <v>10830</v>
      </c>
      <c r="AL547" s="87" t="s">
        <v>10800</v>
      </c>
      <c r="AM547" s="172"/>
      <c r="AN547" s="64"/>
      <c r="AO547" s="64" t="s">
        <v>10823</v>
      </c>
      <c r="AP547" s="64" t="s">
        <v>11585</v>
      </c>
      <c r="AQ547" s="87" t="s">
        <v>10812</v>
      </c>
      <c r="AR547" s="173" t="s">
        <v>10830</v>
      </c>
      <c r="AS547" s="64" t="s">
        <v>11585</v>
      </c>
    </row>
    <row r="548" customFormat="false" ht="13.8" hidden="false" customHeight="false" outlineLevel="0" collapsed="false">
      <c r="A548" s="174" t="s">
        <v>12550</v>
      </c>
      <c r="B548" s="64" t="s">
        <v>11576</v>
      </c>
      <c r="C548" s="175" t="n">
        <v>45778</v>
      </c>
      <c r="D548" s="168" t="n">
        <v>45797</v>
      </c>
      <c r="E548" s="169" t="b">
        <f aca="false">TRUE()</f>
        <v>1</v>
      </c>
      <c r="F548" s="169" t="b">
        <f aca="false">FALSE()</f>
        <v>0</v>
      </c>
      <c r="G548" s="169" t="b">
        <f aca="false">FALSE()</f>
        <v>0</v>
      </c>
      <c r="H548" s="169" t="b">
        <f aca="false">FALSE()</f>
        <v>0</v>
      </c>
      <c r="I548" s="169" t="b">
        <f aca="false">FALSE()</f>
        <v>0</v>
      </c>
      <c r="J548" s="169" t="b">
        <f aca="false">FALSE()</f>
        <v>0</v>
      </c>
      <c r="K548" s="29" t="b">
        <f aca="false">FALSE()</f>
        <v>0</v>
      </c>
      <c r="L548" s="29" t="b">
        <f aca="false">FALSE()</f>
        <v>0</v>
      </c>
      <c r="M548" s="169" t="b">
        <f aca="false">FALSE()</f>
        <v>0</v>
      </c>
      <c r="N548" s="64"/>
      <c r="O548" s="64" t="s">
        <v>7137</v>
      </c>
      <c r="P548" s="170" t="n">
        <v>4990696616</v>
      </c>
      <c r="Q548" s="73"/>
      <c r="R548" s="73"/>
      <c r="S548" s="73"/>
      <c r="T548" s="64" t="n">
        <v>602708830</v>
      </c>
      <c r="U548" s="64"/>
      <c r="V548" s="64" t="s">
        <v>13379</v>
      </c>
      <c r="W548" s="171" t="s">
        <v>13380</v>
      </c>
      <c r="X548" s="87" t="s">
        <v>10823</v>
      </c>
      <c r="Y548" s="64" t="s">
        <v>12093</v>
      </c>
      <c r="Z548" s="64"/>
      <c r="AA548" s="87"/>
      <c r="AB548" s="64" t="s">
        <v>10793</v>
      </c>
      <c r="AC548" s="87"/>
      <c r="AD548" s="64"/>
      <c r="AE548" s="64"/>
      <c r="AF548" s="87"/>
      <c r="AG548" s="64"/>
      <c r="AH548" s="87" t="s">
        <v>10796</v>
      </c>
      <c r="AI548" s="55" t="s">
        <v>10836</v>
      </c>
      <c r="AJ548" s="64" t="s">
        <v>10798</v>
      </c>
      <c r="AK548" s="112" t="s">
        <v>10830</v>
      </c>
      <c r="AL548" s="87" t="s">
        <v>10800</v>
      </c>
      <c r="AM548" s="172"/>
      <c r="AN548" s="64"/>
      <c r="AO548" s="64" t="s">
        <v>10823</v>
      </c>
      <c r="AP548" s="64" t="s">
        <v>11585</v>
      </c>
      <c r="AQ548" s="87" t="s">
        <v>10812</v>
      </c>
      <c r="AR548" s="173" t="s">
        <v>10830</v>
      </c>
      <c r="AS548" s="64" t="s">
        <v>11585</v>
      </c>
    </row>
    <row r="549" customFormat="false" ht="13.8" hidden="false" customHeight="false" outlineLevel="0" collapsed="false">
      <c r="A549" s="174" t="s">
        <v>13381</v>
      </c>
      <c r="B549" s="64" t="s">
        <v>11576</v>
      </c>
      <c r="C549" s="175" t="n">
        <v>45778</v>
      </c>
      <c r="D549" s="168" t="n">
        <v>45798</v>
      </c>
      <c r="E549" s="169" t="b">
        <f aca="false">TRUE()</f>
        <v>1</v>
      </c>
      <c r="F549" s="169" t="b">
        <f aca="false">FALSE()</f>
        <v>0</v>
      </c>
      <c r="G549" s="169" t="b">
        <f aca="false">FALSE()</f>
        <v>0</v>
      </c>
      <c r="H549" s="169" t="b">
        <f aca="false">FALSE()</f>
        <v>0</v>
      </c>
      <c r="I549" s="169" t="b">
        <f aca="false">FALSE()</f>
        <v>0</v>
      </c>
      <c r="J549" s="169" t="b">
        <f aca="false">FALSE()</f>
        <v>0</v>
      </c>
      <c r="K549" s="29" t="b">
        <f aca="false">FALSE()</f>
        <v>0</v>
      </c>
      <c r="L549" s="29" t="b">
        <f aca="false">FALSE()</f>
        <v>0</v>
      </c>
      <c r="M549" s="169" t="b">
        <f aca="false">FALSE()</f>
        <v>0</v>
      </c>
      <c r="N549" s="64" t="s">
        <v>12694</v>
      </c>
      <c r="O549" s="64" t="s">
        <v>5987</v>
      </c>
      <c r="P549" s="170" t="n">
        <v>5261032852</v>
      </c>
      <c r="Q549" s="73"/>
      <c r="R549" s="73"/>
      <c r="S549" s="73"/>
      <c r="T549" s="190" t="n">
        <v>504383315</v>
      </c>
      <c r="U549" s="64"/>
      <c r="V549" s="64" t="s">
        <v>5989</v>
      </c>
      <c r="W549" s="171" t="s">
        <v>5993</v>
      </c>
      <c r="X549" s="87" t="s">
        <v>10823</v>
      </c>
      <c r="Y549" s="64" t="s">
        <v>12093</v>
      </c>
      <c r="Z549" s="64"/>
      <c r="AA549" s="87" t="s">
        <v>10826</v>
      </c>
      <c r="AB549" s="64" t="s">
        <v>10793</v>
      </c>
      <c r="AC549" s="87"/>
      <c r="AD549" s="64"/>
      <c r="AE549" s="64"/>
      <c r="AF549" s="87"/>
      <c r="AG549" s="64"/>
      <c r="AH549" s="87" t="s">
        <v>10796</v>
      </c>
      <c r="AI549" s="55" t="s">
        <v>10836</v>
      </c>
      <c r="AJ549" s="64" t="s">
        <v>10798</v>
      </c>
      <c r="AK549" s="112" t="s">
        <v>10830</v>
      </c>
      <c r="AL549" s="87" t="s">
        <v>10800</v>
      </c>
      <c r="AM549" s="172" t="s">
        <v>13382</v>
      </c>
      <c r="AN549" s="64" t="s">
        <v>13383</v>
      </c>
      <c r="AO549" s="64" t="s">
        <v>10823</v>
      </c>
      <c r="AP549" s="64" t="s">
        <v>11585</v>
      </c>
      <c r="AQ549" s="87" t="s">
        <v>10812</v>
      </c>
      <c r="AR549" s="173" t="s">
        <v>10830</v>
      </c>
      <c r="AS549" s="64" t="s">
        <v>11585</v>
      </c>
    </row>
    <row r="550" customFormat="false" ht="13.8" hidden="false" customHeight="false" outlineLevel="0" collapsed="false">
      <c r="A550" s="174" t="s">
        <v>12550</v>
      </c>
      <c r="B550" s="64" t="s">
        <v>11576</v>
      </c>
      <c r="C550" s="175" t="n">
        <v>45778</v>
      </c>
      <c r="D550" s="168" t="n">
        <v>45798</v>
      </c>
      <c r="E550" s="169" t="b">
        <f aca="false">TRUE()</f>
        <v>1</v>
      </c>
      <c r="F550" s="169" t="b">
        <f aca="false">FALSE()</f>
        <v>0</v>
      </c>
      <c r="G550" s="169" t="b">
        <f aca="false">FALSE()</f>
        <v>0</v>
      </c>
      <c r="H550" s="169" t="b">
        <f aca="false">FALSE()</f>
        <v>0</v>
      </c>
      <c r="I550" s="169" t="b">
        <f aca="false">FALSE()</f>
        <v>0</v>
      </c>
      <c r="J550" s="169" t="b">
        <f aca="false">FALSE()</f>
        <v>0</v>
      </c>
      <c r="K550" s="29" t="b">
        <f aca="false">FALSE()</f>
        <v>0</v>
      </c>
      <c r="L550" s="29" t="b">
        <f aca="false">FALSE()</f>
        <v>0</v>
      </c>
      <c r="M550" s="169" t="b">
        <f aca="false">TRUE()</f>
        <v>1</v>
      </c>
      <c r="N550" s="64" t="s">
        <v>12694</v>
      </c>
      <c r="O550" s="64" t="s">
        <v>5557</v>
      </c>
      <c r="P550" s="170" t="n">
        <v>5472180087</v>
      </c>
      <c r="Q550" s="73"/>
      <c r="R550" s="73"/>
      <c r="S550" s="73"/>
      <c r="T550" s="64" t="n">
        <v>504814355</v>
      </c>
      <c r="U550" s="64"/>
      <c r="V550" s="64" t="s">
        <v>5559</v>
      </c>
      <c r="W550" s="64"/>
      <c r="X550" s="87" t="s">
        <v>10823</v>
      </c>
      <c r="Y550" s="64" t="s">
        <v>12093</v>
      </c>
      <c r="Z550" s="64"/>
      <c r="AA550" s="87" t="s">
        <v>10826</v>
      </c>
      <c r="AB550" s="64" t="s">
        <v>10793</v>
      </c>
      <c r="AC550" s="87"/>
      <c r="AD550" s="64"/>
      <c r="AE550" s="64"/>
      <c r="AF550" s="87" t="s">
        <v>10794</v>
      </c>
      <c r="AG550" s="64" t="s">
        <v>13384</v>
      </c>
      <c r="AH550" s="87" t="s">
        <v>10796</v>
      </c>
      <c r="AI550" s="55" t="s">
        <v>10836</v>
      </c>
      <c r="AJ550" s="64" t="s">
        <v>10798</v>
      </c>
      <c r="AK550" s="112" t="s">
        <v>10830</v>
      </c>
      <c r="AL550" s="87" t="s">
        <v>10800</v>
      </c>
      <c r="AM550" s="172" t="s">
        <v>13385</v>
      </c>
      <c r="AN550" s="64" t="s">
        <v>13386</v>
      </c>
      <c r="AO550" s="64" t="s">
        <v>10823</v>
      </c>
      <c r="AP550" s="64" t="s">
        <v>11585</v>
      </c>
      <c r="AQ550" s="87" t="s">
        <v>10812</v>
      </c>
      <c r="AR550" s="173" t="s">
        <v>10830</v>
      </c>
      <c r="AS550" s="64" t="s">
        <v>11585</v>
      </c>
    </row>
    <row r="551" customFormat="false" ht="13.8" hidden="false" customHeight="false" outlineLevel="0" collapsed="false">
      <c r="A551" s="174" t="s">
        <v>12550</v>
      </c>
      <c r="B551" s="64" t="s">
        <v>11576</v>
      </c>
      <c r="C551" s="175" t="n">
        <v>45778</v>
      </c>
      <c r="D551" s="168" t="n">
        <v>45799</v>
      </c>
      <c r="E551" s="169" t="b">
        <f aca="false">TRUE()</f>
        <v>1</v>
      </c>
      <c r="F551" s="169" t="b">
        <f aca="false">FALSE()</f>
        <v>0</v>
      </c>
      <c r="G551" s="169" t="b">
        <f aca="false">FALSE()</f>
        <v>0</v>
      </c>
      <c r="H551" s="169" t="b">
        <f aca="false">FALSE()</f>
        <v>0</v>
      </c>
      <c r="I551" s="169" t="b">
        <f aca="false">FALSE()</f>
        <v>0</v>
      </c>
      <c r="J551" s="169" t="b">
        <f aca="false">FALSE()</f>
        <v>0</v>
      </c>
      <c r="K551" s="29" t="b">
        <f aca="false">FALSE()</f>
        <v>0</v>
      </c>
      <c r="L551" s="29" t="b">
        <f aca="false">FALSE()</f>
        <v>0</v>
      </c>
      <c r="M551" s="169" t="b">
        <f aca="false">FALSE()</f>
        <v>0</v>
      </c>
      <c r="N551" s="64" t="s">
        <v>12694</v>
      </c>
      <c r="O551" s="64" t="s">
        <v>5476</v>
      </c>
      <c r="P551" s="170" t="n">
        <v>8393222634</v>
      </c>
      <c r="Q551" s="73"/>
      <c r="R551" s="73"/>
      <c r="S551" s="73"/>
      <c r="T551" s="64" t="n">
        <v>737529385</v>
      </c>
      <c r="U551" s="64"/>
      <c r="V551" s="64" t="s">
        <v>5478</v>
      </c>
      <c r="W551" s="64"/>
      <c r="X551" s="87" t="s">
        <v>10823</v>
      </c>
      <c r="Y551" s="64" t="s">
        <v>12093</v>
      </c>
      <c r="Z551" s="64"/>
      <c r="AA551" s="87"/>
      <c r="AB551" s="64" t="s">
        <v>10793</v>
      </c>
      <c r="AC551" s="87"/>
      <c r="AD551" s="64"/>
      <c r="AE551" s="64"/>
      <c r="AF551" s="87"/>
      <c r="AG551" s="64"/>
      <c r="AH551" s="87" t="s">
        <v>10796</v>
      </c>
      <c r="AI551" s="55" t="s">
        <v>10836</v>
      </c>
      <c r="AJ551" s="64" t="s">
        <v>10798</v>
      </c>
      <c r="AK551" s="112" t="s">
        <v>10830</v>
      </c>
      <c r="AL551" s="87" t="s">
        <v>10800</v>
      </c>
      <c r="AM551" s="172"/>
      <c r="AN551" s="64"/>
      <c r="AO551" s="64" t="s">
        <v>10823</v>
      </c>
      <c r="AP551" s="64" t="s">
        <v>11585</v>
      </c>
      <c r="AQ551" s="87" t="s">
        <v>10812</v>
      </c>
      <c r="AR551" s="173" t="s">
        <v>10830</v>
      </c>
      <c r="AS551" s="64" t="s">
        <v>11585</v>
      </c>
    </row>
    <row r="552" customFormat="false" ht="13.8" hidden="false" customHeight="false" outlineLevel="0" collapsed="false">
      <c r="A552" s="174" t="s">
        <v>12550</v>
      </c>
      <c r="B552" s="64" t="s">
        <v>11576</v>
      </c>
      <c r="C552" s="175" t="n">
        <v>45778</v>
      </c>
      <c r="D552" s="168" t="n">
        <v>45800</v>
      </c>
      <c r="E552" s="169" t="b">
        <f aca="false">TRUE()</f>
        <v>1</v>
      </c>
      <c r="F552" s="169" t="b">
        <f aca="false">FALSE()</f>
        <v>0</v>
      </c>
      <c r="G552" s="169" t="b">
        <f aca="false">FALSE()</f>
        <v>0</v>
      </c>
      <c r="H552" s="169" t="b">
        <f aca="false">FALSE()</f>
        <v>0</v>
      </c>
      <c r="I552" s="169" t="b">
        <f aca="false">FALSE()</f>
        <v>0</v>
      </c>
      <c r="J552" s="169" t="b">
        <f aca="false">FALSE()</f>
        <v>0</v>
      </c>
      <c r="K552" s="29" t="b">
        <f aca="false">FALSE()</f>
        <v>0</v>
      </c>
      <c r="L552" s="29" t="b">
        <f aca="false">FALSE()</f>
        <v>0</v>
      </c>
      <c r="M552" s="169" t="b">
        <f aca="false">TRUE()</f>
        <v>1</v>
      </c>
      <c r="N552" s="64" t="s">
        <v>12694</v>
      </c>
      <c r="O552" s="64" t="s">
        <v>5519</v>
      </c>
      <c r="P552" s="170" t="n">
        <v>7191402746</v>
      </c>
      <c r="Q552" s="73"/>
      <c r="R552" s="73"/>
      <c r="S552" s="73"/>
      <c r="T552" s="64" t="n">
        <v>883532888</v>
      </c>
      <c r="U552" s="64"/>
      <c r="V552" s="64" t="s">
        <v>5521</v>
      </c>
      <c r="W552" s="64"/>
      <c r="X552" s="87" t="s">
        <v>10823</v>
      </c>
      <c r="Y552" s="64" t="s">
        <v>11905</v>
      </c>
      <c r="Z552" s="64"/>
      <c r="AA552" s="87" t="s">
        <v>10826</v>
      </c>
      <c r="AB552" s="64" t="s">
        <v>10793</v>
      </c>
      <c r="AC552" s="87" t="s">
        <v>10812</v>
      </c>
      <c r="AD552" s="64" t="s">
        <v>12341</v>
      </c>
      <c r="AE552" s="64"/>
      <c r="AF552" s="87" t="s">
        <v>10794</v>
      </c>
      <c r="AG552" s="64"/>
      <c r="AH552" s="87" t="s">
        <v>10796</v>
      </c>
      <c r="AI552" s="55" t="s">
        <v>10836</v>
      </c>
      <c r="AJ552" s="64" t="s">
        <v>10798</v>
      </c>
      <c r="AK552" s="112" t="s">
        <v>10830</v>
      </c>
      <c r="AL552" s="87" t="s">
        <v>10800</v>
      </c>
      <c r="AM552" s="172" t="s">
        <v>13387</v>
      </c>
      <c r="AN552" s="64" t="s">
        <v>13388</v>
      </c>
      <c r="AO552" s="64" t="s">
        <v>10823</v>
      </c>
      <c r="AP552" s="64" t="s">
        <v>11585</v>
      </c>
      <c r="AQ552" s="87" t="s">
        <v>10812</v>
      </c>
      <c r="AR552" s="173" t="s">
        <v>10830</v>
      </c>
      <c r="AS552" s="64" t="s">
        <v>11585</v>
      </c>
    </row>
    <row r="553" customFormat="false" ht="13.8" hidden="false" customHeight="false" outlineLevel="0" collapsed="false">
      <c r="A553" s="174" t="s">
        <v>12550</v>
      </c>
      <c r="B553" s="64" t="s">
        <v>12613</v>
      </c>
      <c r="C553" s="175" t="n">
        <v>45778</v>
      </c>
      <c r="D553" s="168" t="n">
        <v>45800</v>
      </c>
      <c r="E553" s="169" t="b">
        <f aca="false">TRUE()</f>
        <v>1</v>
      </c>
      <c r="F553" s="169" t="b">
        <f aca="false">FALSE()</f>
        <v>0</v>
      </c>
      <c r="G553" s="169" t="b">
        <f aca="false">FALSE()</f>
        <v>0</v>
      </c>
      <c r="H553" s="169" t="b">
        <f aca="false">FALSE()</f>
        <v>0</v>
      </c>
      <c r="I553" s="169" t="b">
        <f aca="false">FALSE()</f>
        <v>0</v>
      </c>
      <c r="J553" s="169" t="b">
        <f aca="false">FALSE()</f>
        <v>0</v>
      </c>
      <c r="K553" s="29" t="b">
        <f aca="false">FALSE()</f>
        <v>0</v>
      </c>
      <c r="L553" s="29" t="b">
        <f aca="false">FALSE()</f>
        <v>0</v>
      </c>
      <c r="M553" s="169" t="b">
        <f aca="false">FALSE()</f>
        <v>0</v>
      </c>
      <c r="N553" s="64" t="s">
        <v>12694</v>
      </c>
      <c r="O553" s="64" t="s">
        <v>6768</v>
      </c>
      <c r="P553" s="170" t="n">
        <v>2810017163</v>
      </c>
      <c r="Q553" s="73"/>
      <c r="R553" s="73"/>
      <c r="S553" s="73"/>
      <c r="T553" s="64" t="n">
        <v>48791387323</v>
      </c>
      <c r="U553" s="64"/>
      <c r="V553" s="64" t="s">
        <v>6769</v>
      </c>
      <c r="W553" s="64"/>
      <c r="X553" s="87"/>
      <c r="Y553" s="64"/>
      <c r="Z553" s="64"/>
      <c r="AA553" s="87"/>
      <c r="AB553" s="64"/>
      <c r="AC553" s="87"/>
      <c r="AD553" s="64"/>
      <c r="AE553" s="64"/>
      <c r="AF553" s="87"/>
      <c r="AG553" s="64"/>
      <c r="AH553" s="87"/>
      <c r="AI553" s="55"/>
      <c r="AJ553" s="64"/>
      <c r="AK553" s="112"/>
      <c r="AL553" s="87"/>
      <c r="AM553" s="172"/>
      <c r="AN553" s="64"/>
      <c r="AO553" s="64"/>
      <c r="AP553" s="64"/>
      <c r="AQ553" s="87"/>
      <c r="AR553" s="173"/>
      <c r="AS553" s="64"/>
    </row>
    <row r="554" customFormat="false" ht="13.8" hidden="false" customHeight="false" outlineLevel="0" collapsed="false">
      <c r="A554" s="191" t="s">
        <v>12550</v>
      </c>
      <c r="B554" s="192" t="s">
        <v>11257</v>
      </c>
      <c r="C554" s="193" t="n">
        <v>45778</v>
      </c>
      <c r="D554" s="194" t="n">
        <v>45800</v>
      </c>
      <c r="E554" s="195" t="b">
        <f aca="false">TRUE()</f>
        <v>1</v>
      </c>
      <c r="F554" s="195" t="b">
        <f aca="false">FALSE()</f>
        <v>0</v>
      </c>
      <c r="G554" s="195" t="b">
        <f aca="false">FALSE()</f>
        <v>0</v>
      </c>
      <c r="H554" s="195" t="b">
        <f aca="false">FALSE()</f>
        <v>0</v>
      </c>
      <c r="I554" s="195" t="b">
        <f aca="false">FALSE()</f>
        <v>0</v>
      </c>
      <c r="J554" s="195" t="b">
        <f aca="false">FALSE()</f>
        <v>0</v>
      </c>
      <c r="K554" s="195" t="b">
        <f aca="false">FALSE()</f>
        <v>0</v>
      </c>
      <c r="L554" s="195" t="b">
        <f aca="false">FALSE()</f>
        <v>0</v>
      </c>
      <c r="M554" s="195" t="b">
        <f aca="false">FALSE()</f>
        <v>0</v>
      </c>
      <c r="N554" s="196"/>
      <c r="O554" s="192" t="s">
        <v>6939</v>
      </c>
      <c r="P554" s="197" t="n">
        <v>7311175366</v>
      </c>
      <c r="Q554" s="198"/>
      <c r="R554" s="198"/>
      <c r="S554" s="198"/>
      <c r="T554" s="189" t="n">
        <v>48794378408</v>
      </c>
      <c r="U554" s="64"/>
      <c r="V554" s="192" t="s">
        <v>6941</v>
      </c>
      <c r="W554" s="199" t="s">
        <v>6945</v>
      </c>
      <c r="X554" s="200" t="s">
        <v>10823</v>
      </c>
      <c r="Y554" s="192" t="s">
        <v>12093</v>
      </c>
      <c r="Z554" s="196"/>
      <c r="AA554" s="200" t="s">
        <v>10826</v>
      </c>
      <c r="AB554" s="192" t="s">
        <v>10793</v>
      </c>
      <c r="AC554" s="201"/>
      <c r="AD554" s="196"/>
      <c r="AE554" s="196"/>
      <c r="AF554" s="200" t="s">
        <v>10794</v>
      </c>
      <c r="AG554" s="196"/>
      <c r="AH554" s="200" t="s">
        <v>10796</v>
      </c>
      <c r="AI554" s="202" t="s">
        <v>10836</v>
      </c>
      <c r="AJ554" s="192" t="s">
        <v>10798</v>
      </c>
      <c r="AK554" s="203" t="s">
        <v>10830</v>
      </c>
      <c r="AL554" s="200" t="s">
        <v>10800</v>
      </c>
      <c r="AM554" s="204"/>
      <c r="AN554" s="196"/>
      <c r="AO554" s="192" t="s">
        <v>10823</v>
      </c>
      <c r="AP554" s="192" t="s">
        <v>11585</v>
      </c>
      <c r="AQ554" s="200" t="s">
        <v>10812</v>
      </c>
      <c r="AR554" s="205" t="s">
        <v>10830</v>
      </c>
      <c r="AS554" s="192" t="s">
        <v>11585</v>
      </c>
    </row>
    <row r="555" customFormat="false" ht="13.8" hidden="false" customHeight="false" outlineLevel="0" collapsed="false">
      <c r="A555" s="174" t="s">
        <v>12550</v>
      </c>
      <c r="B555" s="64" t="s">
        <v>11576</v>
      </c>
      <c r="C555" s="175" t="n">
        <v>45778</v>
      </c>
      <c r="D555" s="168" t="n">
        <v>45803</v>
      </c>
      <c r="E555" s="169" t="b">
        <f aca="false">TRUE()</f>
        <v>1</v>
      </c>
      <c r="F555" s="169" t="b">
        <f aca="false">FALSE()</f>
        <v>0</v>
      </c>
      <c r="G555" s="169" t="b">
        <f aca="false">FALSE()</f>
        <v>0</v>
      </c>
      <c r="H555" s="169" t="b">
        <f aca="false">FALSE()</f>
        <v>0</v>
      </c>
      <c r="I555" s="169" t="b">
        <f aca="false">FALSE()</f>
        <v>0</v>
      </c>
      <c r="J555" s="169" t="b">
        <f aca="false">FALSE()</f>
        <v>0</v>
      </c>
      <c r="K555" s="29" t="b">
        <f aca="false">FALSE()</f>
        <v>0</v>
      </c>
      <c r="L555" s="29" t="b">
        <f aca="false">FALSE()</f>
        <v>0</v>
      </c>
      <c r="M555" s="169" t="b">
        <f aca="false">TRUE()</f>
        <v>1</v>
      </c>
      <c r="N555" s="64" t="s">
        <v>12694</v>
      </c>
      <c r="O555" s="64" t="s">
        <v>7378</v>
      </c>
      <c r="P555" s="170" t="n">
        <v>5512285132</v>
      </c>
      <c r="Q555" s="73"/>
      <c r="R555" s="73"/>
      <c r="S555" s="73"/>
      <c r="T555" s="64" t="n">
        <v>723600621</v>
      </c>
      <c r="U555" s="64"/>
      <c r="V555" s="64" t="s">
        <v>7380</v>
      </c>
      <c r="W555" s="171" t="s">
        <v>7384</v>
      </c>
      <c r="X555" s="87" t="s">
        <v>10823</v>
      </c>
      <c r="Y555" s="64" t="s">
        <v>12093</v>
      </c>
      <c r="Z555" s="64"/>
      <c r="AA555" s="87"/>
      <c r="AB555" s="64" t="s">
        <v>10793</v>
      </c>
      <c r="AC555" s="87"/>
      <c r="AD555" s="64"/>
      <c r="AE555" s="64"/>
      <c r="AF555" s="87"/>
      <c r="AG555" s="64"/>
      <c r="AH555" s="87" t="s">
        <v>10796</v>
      </c>
      <c r="AI555" s="55" t="s">
        <v>10836</v>
      </c>
      <c r="AJ555" s="64" t="s">
        <v>10798</v>
      </c>
      <c r="AK555" s="112" t="s">
        <v>10830</v>
      </c>
      <c r="AL555" s="87" t="s">
        <v>10800</v>
      </c>
      <c r="AM555" s="172"/>
      <c r="AN555" s="64"/>
      <c r="AO555" s="64" t="s">
        <v>10823</v>
      </c>
      <c r="AP555" s="64" t="s">
        <v>11585</v>
      </c>
      <c r="AQ555" s="87" t="s">
        <v>10812</v>
      </c>
      <c r="AR555" s="173" t="s">
        <v>10830</v>
      </c>
      <c r="AS555" s="64" t="s">
        <v>11585</v>
      </c>
    </row>
    <row r="556" customFormat="false" ht="13.8" hidden="false" customHeight="false" outlineLevel="0" collapsed="false">
      <c r="A556" s="174" t="s">
        <v>12550</v>
      </c>
      <c r="B556" s="64" t="s">
        <v>12613</v>
      </c>
      <c r="C556" s="175" t="n">
        <v>45778</v>
      </c>
      <c r="D556" s="168" t="n">
        <v>45803</v>
      </c>
      <c r="E556" s="169" t="b">
        <f aca="false">TRUE()</f>
        <v>1</v>
      </c>
      <c r="F556" s="169" t="b">
        <f aca="false">FALSE()</f>
        <v>0</v>
      </c>
      <c r="G556" s="169" t="b">
        <f aca="false">FALSE()</f>
        <v>0</v>
      </c>
      <c r="H556" s="169" t="b">
        <f aca="false">FALSE()</f>
        <v>0</v>
      </c>
      <c r="I556" s="169" t="b">
        <f aca="false">FALSE()</f>
        <v>0</v>
      </c>
      <c r="J556" s="169" t="b">
        <f aca="false">FALSE()</f>
        <v>0</v>
      </c>
      <c r="K556" s="29" t="b">
        <f aca="false">FALSE()</f>
        <v>0</v>
      </c>
      <c r="L556" s="29" t="b">
        <f aca="false">FALSE()</f>
        <v>0</v>
      </c>
      <c r="M556" s="169" t="b">
        <f aca="false">FALSE()</f>
        <v>0</v>
      </c>
      <c r="N556" s="64" t="s">
        <v>12694</v>
      </c>
      <c r="O556" s="64" t="s">
        <v>5254</v>
      </c>
      <c r="P556" s="170" t="n">
        <v>7922076044</v>
      </c>
      <c r="Q556" s="73"/>
      <c r="R556" s="73"/>
      <c r="S556" s="73"/>
      <c r="T556" s="64" t="n">
        <v>48608409940</v>
      </c>
      <c r="U556" s="64" t="s">
        <v>13389</v>
      </c>
      <c r="V556" s="64" t="s">
        <v>5256</v>
      </c>
      <c r="W556" s="64"/>
      <c r="X556" s="87" t="s">
        <v>10823</v>
      </c>
      <c r="Y556" s="64" t="s">
        <v>12093</v>
      </c>
      <c r="Z556" s="64"/>
      <c r="AA556" s="87"/>
      <c r="AB556" s="64"/>
      <c r="AC556" s="87"/>
      <c r="AD556" s="64"/>
      <c r="AE556" s="64"/>
      <c r="AF556" s="87"/>
      <c r="AG556" s="64"/>
      <c r="AH556" s="87"/>
      <c r="AI556" s="55" t="s">
        <v>10836</v>
      </c>
      <c r="AJ556" s="64"/>
      <c r="AK556" s="112"/>
      <c r="AL556" s="87"/>
      <c r="AM556" s="172"/>
      <c r="AN556" s="64"/>
      <c r="AO556" s="64"/>
      <c r="AP556" s="64"/>
      <c r="AQ556" s="87"/>
      <c r="AR556" s="173"/>
      <c r="AS556" s="64"/>
    </row>
    <row r="557" customFormat="false" ht="13.8" hidden="false" customHeight="false" outlineLevel="0" collapsed="false">
      <c r="A557" s="174" t="s">
        <v>12550</v>
      </c>
      <c r="B557" s="64" t="s">
        <v>11881</v>
      </c>
      <c r="C557" s="175" t="n">
        <v>45778</v>
      </c>
      <c r="D557" s="168" t="n">
        <v>45803</v>
      </c>
      <c r="E557" s="169" t="b">
        <f aca="false">TRUE()</f>
        <v>1</v>
      </c>
      <c r="F557" s="169" t="b">
        <f aca="false">FALSE()</f>
        <v>0</v>
      </c>
      <c r="G557" s="169" t="b">
        <f aca="false">FALSE()</f>
        <v>0</v>
      </c>
      <c r="H557" s="169" t="b">
        <f aca="false">FALSE()</f>
        <v>0</v>
      </c>
      <c r="I557" s="169" t="b">
        <f aca="false">FALSE()</f>
        <v>0</v>
      </c>
      <c r="J557" s="169" t="b">
        <f aca="false">FALSE()</f>
        <v>0</v>
      </c>
      <c r="K557" s="29" t="b">
        <f aca="false">FALSE()</f>
        <v>0</v>
      </c>
      <c r="L557" s="29" t="b">
        <f aca="false">FALSE()</f>
        <v>0</v>
      </c>
      <c r="M557" s="169" t="b">
        <f aca="false">FALSE()</f>
        <v>0</v>
      </c>
      <c r="N557" s="64" t="s">
        <v>12694</v>
      </c>
      <c r="O557" s="64" t="s">
        <v>6840</v>
      </c>
      <c r="P557" s="170" t="n">
        <v>6131594782</v>
      </c>
      <c r="Q557" s="73"/>
      <c r="R557" s="73"/>
      <c r="S557" s="73"/>
      <c r="T557" s="64" t="n">
        <v>48606274980</v>
      </c>
      <c r="U557" s="64"/>
      <c r="V557" s="64" t="s">
        <v>6842</v>
      </c>
      <c r="W557" s="64"/>
      <c r="X557" s="87" t="s">
        <v>10823</v>
      </c>
      <c r="Y557" s="64" t="s">
        <v>12093</v>
      </c>
      <c r="Z557" s="64"/>
      <c r="AA557" s="87" t="s">
        <v>10826</v>
      </c>
      <c r="AB557" s="64"/>
      <c r="AC557" s="87"/>
      <c r="AD557" s="64"/>
      <c r="AE557" s="64"/>
      <c r="AF557" s="87"/>
      <c r="AG557" s="64"/>
      <c r="AH557" s="87"/>
      <c r="AI557" s="55" t="s">
        <v>10836</v>
      </c>
      <c r="AJ557" s="64"/>
      <c r="AK557" s="112"/>
      <c r="AL557" s="87"/>
      <c r="AM557" s="172"/>
      <c r="AN557" s="64"/>
      <c r="AO557" s="64"/>
      <c r="AP557" s="64"/>
      <c r="AQ557" s="87"/>
      <c r="AR557" s="173"/>
      <c r="AS557" s="64"/>
    </row>
    <row r="558" customFormat="false" ht="13.8" hidden="false" customHeight="false" outlineLevel="0" collapsed="false">
      <c r="A558" s="174" t="s">
        <v>12550</v>
      </c>
      <c r="B558" s="64" t="s">
        <v>11881</v>
      </c>
      <c r="C558" s="175" t="n">
        <v>45778</v>
      </c>
      <c r="D558" s="168" t="n">
        <v>45803</v>
      </c>
      <c r="E558" s="169" t="b">
        <f aca="false">TRUE()</f>
        <v>1</v>
      </c>
      <c r="F558" s="169" t="b">
        <f aca="false">FALSE()</f>
        <v>0</v>
      </c>
      <c r="G558" s="169" t="b">
        <f aca="false">FALSE()</f>
        <v>0</v>
      </c>
      <c r="H558" s="169" t="b">
        <f aca="false">FALSE()</f>
        <v>0</v>
      </c>
      <c r="I558" s="169" t="b">
        <f aca="false">FALSE()</f>
        <v>0</v>
      </c>
      <c r="J558" s="169" t="b">
        <f aca="false">FALSE()</f>
        <v>0</v>
      </c>
      <c r="K558" s="29" t="b">
        <f aca="false">FALSE()</f>
        <v>0</v>
      </c>
      <c r="L558" s="29" t="b">
        <f aca="false">FALSE()</f>
        <v>0</v>
      </c>
      <c r="M558" s="169" t="b">
        <f aca="false">FALSE()</f>
        <v>0</v>
      </c>
      <c r="N558" s="64" t="s">
        <v>12694</v>
      </c>
      <c r="O558" s="64" t="s">
        <v>5283</v>
      </c>
      <c r="P558" s="170" t="n">
        <v>6751481753</v>
      </c>
      <c r="Q558" s="73"/>
      <c r="R558" s="73"/>
      <c r="S558" s="73"/>
      <c r="T558" s="64" t="n">
        <v>48123577331</v>
      </c>
      <c r="U558" s="64" t="s">
        <v>13390</v>
      </c>
      <c r="V558" s="64" t="s">
        <v>5285</v>
      </c>
      <c r="W558" s="64"/>
      <c r="X558" s="87" t="s">
        <v>10823</v>
      </c>
      <c r="Y558" s="64" t="s">
        <v>12093</v>
      </c>
      <c r="Z558" s="64"/>
      <c r="AA558" s="87" t="s">
        <v>10826</v>
      </c>
      <c r="AB558" s="64"/>
      <c r="AC558" s="87"/>
      <c r="AD558" s="64"/>
      <c r="AE558" s="64"/>
      <c r="AF558" s="87"/>
      <c r="AG558" s="64"/>
      <c r="AH558" s="87"/>
      <c r="AI558" s="55" t="s">
        <v>10836</v>
      </c>
      <c r="AJ558" s="64"/>
      <c r="AK558" s="112"/>
      <c r="AL558" s="87"/>
      <c r="AM558" s="172"/>
      <c r="AN558" s="64"/>
      <c r="AO558" s="64"/>
      <c r="AP558" s="64"/>
      <c r="AQ558" s="87"/>
      <c r="AR558" s="173"/>
      <c r="AS558" s="64"/>
    </row>
    <row r="559" customFormat="false" ht="13.8" hidden="false" customHeight="false" outlineLevel="0" collapsed="false">
      <c r="A559" s="174" t="s">
        <v>12550</v>
      </c>
      <c r="B559" s="64" t="s">
        <v>11857</v>
      </c>
      <c r="C559" s="175" t="n">
        <v>45778</v>
      </c>
      <c r="D559" s="168" t="n">
        <v>45793</v>
      </c>
      <c r="E559" s="169" t="b">
        <f aca="false">TRUE()</f>
        <v>1</v>
      </c>
      <c r="F559" s="169" t="b">
        <f aca="false">FALSE()</f>
        <v>0</v>
      </c>
      <c r="G559" s="169" t="b">
        <f aca="false">FALSE()</f>
        <v>0</v>
      </c>
      <c r="H559" s="169" t="b">
        <f aca="false">FALSE()</f>
        <v>0</v>
      </c>
      <c r="I559" s="169" t="b">
        <f aca="false">FALSE()</f>
        <v>0</v>
      </c>
      <c r="J559" s="169" t="b">
        <f aca="false">FALSE()</f>
        <v>0</v>
      </c>
      <c r="K559" s="29" t="b">
        <f aca="false">FALSE()</f>
        <v>0</v>
      </c>
      <c r="L559" s="29" t="b">
        <f aca="false">FALSE()</f>
        <v>0</v>
      </c>
      <c r="M559" s="169" t="b">
        <f aca="false">TRUE()</f>
        <v>1</v>
      </c>
      <c r="N559" s="64" t="s">
        <v>12694</v>
      </c>
      <c r="O559" s="64" t="s">
        <v>5827</v>
      </c>
      <c r="P559" s="170" t="n">
        <v>5932630848</v>
      </c>
      <c r="Q559" s="73"/>
      <c r="R559" s="73"/>
      <c r="S559" s="73"/>
      <c r="T559" s="64" t="n">
        <v>48794906709</v>
      </c>
      <c r="U559" s="64" t="s">
        <v>13391</v>
      </c>
      <c r="V559" s="64" t="s">
        <v>5829</v>
      </c>
      <c r="W559" s="64"/>
      <c r="X559" s="87" t="s">
        <v>10823</v>
      </c>
      <c r="Y559" s="64" t="s">
        <v>12093</v>
      </c>
      <c r="Z559" s="64"/>
      <c r="AA559" s="87" t="s">
        <v>10826</v>
      </c>
      <c r="AB559" s="64" t="s">
        <v>10793</v>
      </c>
      <c r="AC559" s="87"/>
      <c r="AD559" s="64"/>
      <c r="AE559" s="64"/>
      <c r="AF559" s="87" t="s">
        <v>10794</v>
      </c>
      <c r="AG559" s="64"/>
      <c r="AH559" s="87" t="s">
        <v>10796</v>
      </c>
      <c r="AI559" s="55" t="s">
        <v>12172</v>
      </c>
      <c r="AJ559" s="64" t="s">
        <v>10798</v>
      </c>
      <c r="AK559" s="112" t="s">
        <v>10830</v>
      </c>
      <c r="AL559" s="87" t="s">
        <v>10912</v>
      </c>
      <c r="AM559" s="172" t="s">
        <v>13392</v>
      </c>
      <c r="AN559" s="64"/>
      <c r="AO559" s="64" t="s">
        <v>10823</v>
      </c>
      <c r="AP559" s="64" t="s">
        <v>11585</v>
      </c>
      <c r="AQ559" s="87" t="s">
        <v>10812</v>
      </c>
      <c r="AR559" s="173" t="s">
        <v>10830</v>
      </c>
      <c r="AS559" s="64" t="s">
        <v>11585</v>
      </c>
    </row>
    <row r="560" customFormat="false" ht="13.8" hidden="false" customHeight="false" outlineLevel="0" collapsed="false">
      <c r="A560" s="174" t="s">
        <v>12550</v>
      </c>
      <c r="B560" s="64" t="s">
        <v>11857</v>
      </c>
      <c r="C560" s="175" t="n">
        <v>45778</v>
      </c>
      <c r="D560" s="168" t="n">
        <v>45793</v>
      </c>
      <c r="E560" s="169" t="b">
        <f aca="false">TRUE()</f>
        <v>1</v>
      </c>
      <c r="F560" s="169" t="b">
        <f aca="false">FALSE()</f>
        <v>0</v>
      </c>
      <c r="G560" s="169" t="b">
        <f aca="false">FALSE()</f>
        <v>0</v>
      </c>
      <c r="H560" s="169" t="b">
        <f aca="false">FALSE()</f>
        <v>0</v>
      </c>
      <c r="I560" s="169" t="b">
        <f aca="false">FALSE()</f>
        <v>0</v>
      </c>
      <c r="J560" s="169" t="b">
        <f aca="false">FALSE()</f>
        <v>0</v>
      </c>
      <c r="K560" s="29" t="b">
        <f aca="false">FALSE()</f>
        <v>0</v>
      </c>
      <c r="L560" s="29" t="b">
        <f aca="false">FALSE()</f>
        <v>0</v>
      </c>
      <c r="M560" s="169" t="b">
        <f aca="false">FALSE()</f>
        <v>0</v>
      </c>
      <c r="N560" s="64" t="s">
        <v>12694</v>
      </c>
      <c r="O560" s="64" t="s">
        <v>13393</v>
      </c>
      <c r="P560" s="170" t="n">
        <v>6991820249</v>
      </c>
      <c r="Q560" s="73"/>
      <c r="R560" s="73"/>
      <c r="S560" s="73"/>
      <c r="T560" s="64" t="n">
        <v>48697183312</v>
      </c>
      <c r="U560" s="64"/>
      <c r="V560" s="64" t="s">
        <v>13394</v>
      </c>
      <c r="W560" s="64"/>
      <c r="X560" s="87" t="s">
        <v>10823</v>
      </c>
      <c r="Y560" s="64" t="s">
        <v>12093</v>
      </c>
      <c r="Z560" s="64"/>
      <c r="AA560" s="87" t="s">
        <v>10826</v>
      </c>
      <c r="AB560" s="64" t="s">
        <v>10793</v>
      </c>
      <c r="AC560" s="87"/>
      <c r="AD560" s="64"/>
      <c r="AE560" s="64"/>
      <c r="AF560" s="87" t="s">
        <v>10794</v>
      </c>
      <c r="AG560" s="64"/>
      <c r="AH560" s="87" t="s">
        <v>10796</v>
      </c>
      <c r="AI560" s="55" t="s">
        <v>12172</v>
      </c>
      <c r="AJ560" s="64" t="s">
        <v>10798</v>
      </c>
      <c r="AK560" s="112" t="s">
        <v>10830</v>
      </c>
      <c r="AL560" s="87" t="s">
        <v>10800</v>
      </c>
      <c r="AM560" s="172"/>
      <c r="AN560" s="64"/>
      <c r="AO560" s="64" t="s">
        <v>10823</v>
      </c>
      <c r="AP560" s="64" t="s">
        <v>11585</v>
      </c>
      <c r="AQ560" s="87" t="s">
        <v>10812</v>
      </c>
      <c r="AR560" s="173" t="s">
        <v>10830</v>
      </c>
      <c r="AS560" s="64" t="s">
        <v>11585</v>
      </c>
    </row>
    <row r="561" customFormat="false" ht="13.8" hidden="false" customHeight="false" outlineLevel="0" collapsed="false">
      <c r="A561" s="174" t="s">
        <v>12550</v>
      </c>
      <c r="B561" s="64" t="s">
        <v>11857</v>
      </c>
      <c r="C561" s="175" t="n">
        <v>45778</v>
      </c>
      <c r="D561" s="168" t="n">
        <v>45786</v>
      </c>
      <c r="E561" s="169" t="b">
        <f aca="false">TRUE()</f>
        <v>1</v>
      </c>
      <c r="F561" s="169" t="b">
        <f aca="false">FALSE()</f>
        <v>0</v>
      </c>
      <c r="G561" s="169" t="b">
        <f aca="false">FALSE()</f>
        <v>0</v>
      </c>
      <c r="H561" s="169" t="b">
        <f aca="false">FALSE()</f>
        <v>0</v>
      </c>
      <c r="I561" s="169" t="b">
        <f aca="false">FALSE()</f>
        <v>0</v>
      </c>
      <c r="J561" s="169" t="b">
        <f aca="false">FALSE()</f>
        <v>0</v>
      </c>
      <c r="K561" s="29" t="b">
        <f aca="false">FALSE()</f>
        <v>0</v>
      </c>
      <c r="L561" s="29" t="b">
        <f aca="false">FALSE()</f>
        <v>0</v>
      </c>
      <c r="M561" s="169" t="b">
        <f aca="false">FALSE()</f>
        <v>0</v>
      </c>
      <c r="N561" s="64" t="s">
        <v>12694</v>
      </c>
      <c r="O561" s="64" t="s">
        <v>6619</v>
      </c>
      <c r="P561" s="170" t="n">
        <v>6170001303</v>
      </c>
      <c r="Q561" s="73"/>
      <c r="R561" s="73"/>
      <c r="S561" s="73"/>
      <c r="T561" s="64" t="s">
        <v>13395</v>
      </c>
      <c r="U561" s="64"/>
      <c r="V561" s="187" t="s">
        <v>13396</v>
      </c>
      <c r="W561" s="64"/>
      <c r="X561" s="87" t="s">
        <v>10823</v>
      </c>
      <c r="Y561" s="64" t="s">
        <v>12093</v>
      </c>
      <c r="Z561" s="64"/>
      <c r="AA561" s="87" t="s">
        <v>10792</v>
      </c>
      <c r="AB561" s="64" t="s">
        <v>10793</v>
      </c>
      <c r="AC561" s="87"/>
      <c r="AD561" s="64"/>
      <c r="AE561" s="64"/>
      <c r="AF561" s="87" t="s">
        <v>10794</v>
      </c>
      <c r="AG561" s="64"/>
      <c r="AH561" s="87" t="s">
        <v>10796</v>
      </c>
      <c r="AI561" s="55" t="s">
        <v>12172</v>
      </c>
      <c r="AJ561" s="64" t="s">
        <v>10798</v>
      </c>
      <c r="AK561" s="112" t="s">
        <v>10830</v>
      </c>
      <c r="AL561" s="87" t="s">
        <v>10800</v>
      </c>
      <c r="AM561" s="172"/>
      <c r="AN561" s="64"/>
      <c r="AO561" s="64" t="s">
        <v>10823</v>
      </c>
      <c r="AP561" s="64" t="s">
        <v>11585</v>
      </c>
      <c r="AQ561" s="87" t="s">
        <v>10812</v>
      </c>
      <c r="AR561" s="173" t="s">
        <v>10830</v>
      </c>
      <c r="AS561" s="64" t="s">
        <v>11585</v>
      </c>
    </row>
    <row r="562" customFormat="false" ht="13.8" hidden="false" customHeight="false" outlineLevel="0" collapsed="false">
      <c r="A562" s="174" t="s">
        <v>12550</v>
      </c>
      <c r="B562" s="64" t="s">
        <v>11257</v>
      </c>
      <c r="C562" s="175" t="n">
        <v>45779</v>
      </c>
      <c r="D562" s="168" t="n">
        <v>45800</v>
      </c>
      <c r="E562" s="169" t="b">
        <f aca="false">TRUE()</f>
        <v>1</v>
      </c>
      <c r="F562" s="169" t="b">
        <f aca="false">FALSE()</f>
        <v>0</v>
      </c>
      <c r="G562" s="169" t="b">
        <f aca="false">FALSE()</f>
        <v>0</v>
      </c>
      <c r="H562" s="169" t="b">
        <f aca="false">FALSE()</f>
        <v>0</v>
      </c>
      <c r="I562" s="169" t="b">
        <f aca="false">FALSE()</f>
        <v>0</v>
      </c>
      <c r="J562" s="169" t="b">
        <f aca="false">FALSE()</f>
        <v>0</v>
      </c>
      <c r="K562" s="29" t="b">
        <f aca="false">FALSE()</f>
        <v>0</v>
      </c>
      <c r="L562" s="29" t="b">
        <f aca="false">FALSE()</f>
        <v>0</v>
      </c>
      <c r="M562" s="169" t="b">
        <f aca="false">FALSE()</f>
        <v>0</v>
      </c>
      <c r="N562" s="64" t="s">
        <v>12694</v>
      </c>
      <c r="O562" s="189" t="s">
        <v>5426</v>
      </c>
      <c r="P562" s="170" t="n">
        <v>6351843750</v>
      </c>
      <c r="Q562" s="73"/>
      <c r="R562" s="73"/>
      <c r="S562" s="73"/>
      <c r="T562" s="64" t="n">
        <v>48667347947</v>
      </c>
      <c r="U562" s="64"/>
      <c r="V562" s="206" t="s">
        <v>13397</v>
      </c>
      <c r="W562" s="207" t="s">
        <v>13398</v>
      </c>
      <c r="X562" s="87" t="s">
        <v>10823</v>
      </c>
      <c r="Y562" s="64" t="s">
        <v>12093</v>
      </c>
      <c r="Z562" s="64"/>
      <c r="AA562" s="87" t="s">
        <v>10826</v>
      </c>
      <c r="AB562" s="64" t="s">
        <v>10793</v>
      </c>
      <c r="AC562" s="87"/>
      <c r="AD562" s="64"/>
      <c r="AE562" s="64"/>
      <c r="AF562" s="87"/>
      <c r="AG562" s="64"/>
      <c r="AH562" s="87" t="s">
        <v>10796</v>
      </c>
      <c r="AI562" s="55" t="s">
        <v>10836</v>
      </c>
      <c r="AJ562" s="64" t="s">
        <v>10798</v>
      </c>
      <c r="AK562" s="112" t="s">
        <v>10830</v>
      </c>
      <c r="AL562" s="87" t="s">
        <v>10800</v>
      </c>
      <c r="AM562" s="172"/>
      <c r="AN562" s="64"/>
      <c r="AO562" s="64" t="s">
        <v>10823</v>
      </c>
      <c r="AP562" s="64" t="s">
        <v>11585</v>
      </c>
      <c r="AQ562" s="87" t="s">
        <v>10812</v>
      </c>
      <c r="AR562" s="173" t="s">
        <v>10830</v>
      </c>
      <c r="AS562" s="64" t="s">
        <v>11585</v>
      </c>
    </row>
    <row r="563" customFormat="false" ht="13.8" hidden="false" customHeight="false" outlineLevel="0" collapsed="false">
      <c r="A563" s="174" t="s">
        <v>12550</v>
      </c>
      <c r="B563" s="64" t="s">
        <v>11257</v>
      </c>
      <c r="C563" s="175" t="n">
        <v>45780</v>
      </c>
      <c r="D563" s="168" t="n">
        <v>45801</v>
      </c>
      <c r="E563" s="169" t="b">
        <f aca="false">TRUE()</f>
        <v>1</v>
      </c>
      <c r="F563" s="169" t="b">
        <f aca="false">FALSE()</f>
        <v>0</v>
      </c>
      <c r="G563" s="169" t="b">
        <f aca="false">FALSE()</f>
        <v>0</v>
      </c>
      <c r="H563" s="169" t="b">
        <f aca="false">FALSE()</f>
        <v>0</v>
      </c>
      <c r="I563" s="169" t="b">
        <f aca="false">FALSE()</f>
        <v>0</v>
      </c>
      <c r="J563" s="169" t="b">
        <f aca="false">FALSE()</f>
        <v>0</v>
      </c>
      <c r="K563" s="29" t="b">
        <f aca="false">FALSE()</f>
        <v>0</v>
      </c>
      <c r="L563" s="29" t="b">
        <f aca="false">FALSE()</f>
        <v>0</v>
      </c>
      <c r="M563" s="169" t="b">
        <f aca="false">FALSE()</f>
        <v>0</v>
      </c>
      <c r="N563" s="64" t="s">
        <v>12694</v>
      </c>
      <c r="O563" s="208" t="s">
        <v>5603</v>
      </c>
      <c r="P563" s="170" t="n">
        <v>5492465249</v>
      </c>
      <c r="Q563" s="73"/>
      <c r="R563" s="73"/>
      <c r="S563" s="73"/>
      <c r="T563" s="64" t="n">
        <v>48503160392</v>
      </c>
      <c r="U563" s="64"/>
      <c r="V563" s="64" t="s">
        <v>5605</v>
      </c>
      <c r="W563" s="207" t="s">
        <v>13399</v>
      </c>
      <c r="X563" s="87" t="s">
        <v>10823</v>
      </c>
      <c r="Y563" s="64" t="s">
        <v>12093</v>
      </c>
      <c r="Z563" s="64"/>
      <c r="AA563" s="87" t="s">
        <v>10826</v>
      </c>
      <c r="AB563" s="64" t="s">
        <v>10793</v>
      </c>
      <c r="AC563" s="87"/>
      <c r="AD563" s="64"/>
      <c r="AE563" s="64"/>
      <c r="AF563" s="87"/>
      <c r="AG563" s="64"/>
      <c r="AH563" s="87" t="s">
        <v>10796</v>
      </c>
      <c r="AI563" s="55" t="s">
        <v>10836</v>
      </c>
      <c r="AJ563" s="64" t="s">
        <v>10798</v>
      </c>
      <c r="AK563" s="112" t="s">
        <v>10830</v>
      </c>
      <c r="AL563" s="87" t="s">
        <v>10800</v>
      </c>
      <c r="AM563" s="172"/>
      <c r="AN563" s="64"/>
      <c r="AO563" s="64" t="s">
        <v>10823</v>
      </c>
      <c r="AP563" s="64" t="s">
        <v>11585</v>
      </c>
      <c r="AQ563" s="87" t="s">
        <v>10812</v>
      </c>
      <c r="AR563" s="173" t="s">
        <v>10830</v>
      </c>
      <c r="AS563" s="64" t="s">
        <v>11585</v>
      </c>
    </row>
    <row r="564" customFormat="false" ht="13.8" hidden="false" customHeight="false" outlineLevel="0" collapsed="false">
      <c r="A564" s="174" t="s">
        <v>12550</v>
      </c>
      <c r="B564" s="64" t="s">
        <v>11257</v>
      </c>
      <c r="C564" s="175" t="n">
        <v>45781</v>
      </c>
      <c r="D564" s="168" t="n">
        <v>45803</v>
      </c>
      <c r="E564" s="169" t="b">
        <f aca="false">TRUE()</f>
        <v>1</v>
      </c>
      <c r="F564" s="169" t="b">
        <f aca="false">FALSE()</f>
        <v>0</v>
      </c>
      <c r="G564" s="169" t="b">
        <f aca="false">FALSE()</f>
        <v>0</v>
      </c>
      <c r="H564" s="169" t="b">
        <f aca="false">FALSE()</f>
        <v>0</v>
      </c>
      <c r="I564" s="169" t="b">
        <f aca="false">FALSE()</f>
        <v>0</v>
      </c>
      <c r="J564" s="169" t="b">
        <f aca="false">FALSE()</f>
        <v>0</v>
      </c>
      <c r="K564" s="29" t="b">
        <f aca="false">FALSE()</f>
        <v>0</v>
      </c>
      <c r="L564" s="29" t="b">
        <f aca="false">FALSE()</f>
        <v>0</v>
      </c>
      <c r="M564" s="169" t="b">
        <f aca="false">FALSE()</f>
        <v>0</v>
      </c>
      <c r="N564" s="64" t="s">
        <v>12694</v>
      </c>
      <c r="O564" s="64" t="s">
        <v>5403</v>
      </c>
      <c r="P564" s="170" t="n">
        <v>6762642823</v>
      </c>
      <c r="Q564" s="73"/>
      <c r="R564" s="73"/>
      <c r="S564" s="73"/>
      <c r="T564" s="208" t="n">
        <v>48733629190</v>
      </c>
      <c r="U564" s="64"/>
      <c r="V564" s="64" t="s">
        <v>5405</v>
      </c>
      <c r="W564" s="207" t="s">
        <v>13400</v>
      </c>
      <c r="X564" s="87" t="s">
        <v>10823</v>
      </c>
      <c r="Y564" s="64" t="s">
        <v>12093</v>
      </c>
      <c r="Z564" s="64"/>
      <c r="AA564" s="87" t="s">
        <v>10826</v>
      </c>
      <c r="AB564" s="64" t="s">
        <v>10793</v>
      </c>
      <c r="AC564" s="87"/>
      <c r="AD564" s="64"/>
      <c r="AE564" s="64"/>
      <c r="AF564" s="87"/>
      <c r="AG564" s="64"/>
      <c r="AH564" s="87" t="s">
        <v>10796</v>
      </c>
      <c r="AI564" s="55" t="s">
        <v>10836</v>
      </c>
      <c r="AJ564" s="64" t="s">
        <v>10798</v>
      </c>
      <c r="AK564" s="112" t="s">
        <v>10830</v>
      </c>
      <c r="AL564" s="87" t="s">
        <v>10800</v>
      </c>
      <c r="AM564" s="172"/>
      <c r="AN564" s="64"/>
      <c r="AO564" s="64" t="s">
        <v>10823</v>
      </c>
      <c r="AP564" s="64" t="s">
        <v>11585</v>
      </c>
      <c r="AQ564" s="87" t="s">
        <v>10812</v>
      </c>
      <c r="AR564" s="173" t="s">
        <v>10830</v>
      </c>
      <c r="AS564" s="64" t="s">
        <v>11585</v>
      </c>
    </row>
    <row r="565" customFormat="false" ht="13.8" hidden="false" customHeight="false" outlineLevel="0" collapsed="false">
      <c r="A565" s="174" t="s">
        <v>12550</v>
      </c>
      <c r="B565" s="64" t="s">
        <v>11257</v>
      </c>
      <c r="C565" s="175" t="n">
        <v>45782</v>
      </c>
      <c r="D565" s="168" t="n">
        <v>45803</v>
      </c>
      <c r="E565" s="169" t="b">
        <f aca="false">TRUE()</f>
        <v>1</v>
      </c>
      <c r="F565" s="169" t="b">
        <f aca="false">FALSE()</f>
        <v>0</v>
      </c>
      <c r="G565" s="169" t="b">
        <f aca="false">FALSE()</f>
        <v>0</v>
      </c>
      <c r="H565" s="169" t="b">
        <f aca="false">FALSE()</f>
        <v>0</v>
      </c>
      <c r="I565" s="169" t="b">
        <f aca="false">FALSE()</f>
        <v>0</v>
      </c>
      <c r="J565" s="169" t="b">
        <f aca="false">FALSE()</f>
        <v>0</v>
      </c>
      <c r="K565" s="29" t="b">
        <f aca="false">FALSE()</f>
        <v>0</v>
      </c>
      <c r="L565" s="29" t="b">
        <f aca="false">FALSE()</f>
        <v>0</v>
      </c>
      <c r="M565" s="169" t="b">
        <f aca="false">FALSE()</f>
        <v>0</v>
      </c>
      <c r="N565" s="64" t="s">
        <v>12694</v>
      </c>
      <c r="O565" s="209" t="s">
        <v>6265</v>
      </c>
      <c r="P565" s="170" t="n">
        <v>7252308600</v>
      </c>
      <c r="Q565" s="73"/>
      <c r="R565" s="73"/>
      <c r="S565" s="73"/>
      <c r="T565" s="64" t="s">
        <v>13401</v>
      </c>
      <c r="U565" s="64"/>
      <c r="V565" s="64" t="s">
        <v>6267</v>
      </c>
      <c r="W565" s="210" t="s">
        <v>13402</v>
      </c>
      <c r="X565" s="87" t="s">
        <v>10823</v>
      </c>
      <c r="Y565" s="64" t="s">
        <v>12093</v>
      </c>
      <c r="Z565" s="64"/>
      <c r="AA565" s="87" t="s">
        <v>10826</v>
      </c>
      <c r="AB565" s="64" t="s">
        <v>10793</v>
      </c>
      <c r="AC565" s="87"/>
      <c r="AD565" s="64"/>
      <c r="AE565" s="64"/>
      <c r="AF565" s="87"/>
      <c r="AG565" s="64"/>
      <c r="AH565" s="87" t="s">
        <v>10796</v>
      </c>
      <c r="AI565" s="55" t="s">
        <v>10836</v>
      </c>
      <c r="AJ565" s="64" t="s">
        <v>10798</v>
      </c>
      <c r="AK565" s="112" t="s">
        <v>10830</v>
      </c>
      <c r="AL565" s="87" t="s">
        <v>10800</v>
      </c>
      <c r="AM565" s="172"/>
      <c r="AN565" s="64"/>
      <c r="AO565" s="64" t="s">
        <v>10823</v>
      </c>
      <c r="AP565" s="64" t="s">
        <v>11585</v>
      </c>
      <c r="AQ565" s="87" t="s">
        <v>10812</v>
      </c>
      <c r="AR565" s="173" t="s">
        <v>10830</v>
      </c>
      <c r="AS565" s="64" t="s">
        <v>11585</v>
      </c>
    </row>
    <row r="566" customFormat="false" ht="13.8" hidden="false" customHeight="false" outlineLevel="0" collapsed="false">
      <c r="A566" s="174" t="s">
        <v>12550</v>
      </c>
      <c r="B566" s="64" t="s">
        <v>11257</v>
      </c>
      <c r="C566" s="175" t="n">
        <v>45783</v>
      </c>
      <c r="D566" s="168" t="n">
        <v>45803</v>
      </c>
      <c r="E566" s="169" t="b">
        <f aca="false">TRUE()</f>
        <v>1</v>
      </c>
      <c r="F566" s="169" t="b">
        <f aca="false">FALSE()</f>
        <v>0</v>
      </c>
      <c r="G566" s="169" t="b">
        <f aca="false">FALSE()</f>
        <v>0</v>
      </c>
      <c r="H566" s="169" t="b">
        <f aca="false">FALSE()</f>
        <v>0</v>
      </c>
      <c r="I566" s="169" t="b">
        <f aca="false">FALSE()</f>
        <v>0</v>
      </c>
      <c r="J566" s="169" t="b">
        <f aca="false">FALSE()</f>
        <v>0</v>
      </c>
      <c r="K566" s="29" t="b">
        <f aca="false">FALSE()</f>
        <v>0</v>
      </c>
      <c r="L566" s="29" t="b">
        <f aca="false">FALSE()</f>
        <v>0</v>
      </c>
      <c r="M566" s="169" t="b">
        <f aca="false">FALSE()</f>
        <v>0</v>
      </c>
      <c r="N566" s="64" t="s">
        <v>12694</v>
      </c>
      <c r="O566" s="211" t="s">
        <v>5208</v>
      </c>
      <c r="P566" s="170" t="n">
        <v>5492202627</v>
      </c>
      <c r="Q566" s="73"/>
      <c r="R566" s="73"/>
      <c r="S566" s="73"/>
      <c r="T566" s="212" t="n">
        <f aca="false">+48508430400</f>
        <v>48508430400</v>
      </c>
      <c r="U566" s="64"/>
      <c r="V566" s="64" t="s">
        <v>5210</v>
      </c>
      <c r="W566" s="213" t="s">
        <v>5214</v>
      </c>
      <c r="X566" s="87" t="s">
        <v>10823</v>
      </c>
      <c r="Y566" s="64" t="s">
        <v>12093</v>
      </c>
      <c r="Z566" s="64"/>
      <c r="AA566" s="87" t="s">
        <v>10826</v>
      </c>
      <c r="AB566" s="64" t="s">
        <v>10793</v>
      </c>
      <c r="AC566" s="87"/>
      <c r="AD566" s="64"/>
      <c r="AE566" s="64"/>
      <c r="AF566" s="87"/>
      <c r="AG566" s="64"/>
      <c r="AH566" s="87" t="s">
        <v>10796</v>
      </c>
      <c r="AI566" s="55" t="s">
        <v>10836</v>
      </c>
      <c r="AJ566" s="64" t="s">
        <v>10798</v>
      </c>
      <c r="AK566" s="112" t="s">
        <v>10830</v>
      </c>
      <c r="AL566" s="87" t="s">
        <v>10800</v>
      </c>
      <c r="AM566" s="172"/>
      <c r="AN566" s="64"/>
      <c r="AO566" s="64" t="s">
        <v>10823</v>
      </c>
      <c r="AP566" s="64" t="s">
        <v>11585</v>
      </c>
      <c r="AQ566" s="87" t="s">
        <v>10812</v>
      </c>
      <c r="AR566" s="173" t="s">
        <v>10830</v>
      </c>
      <c r="AS566" s="64" t="s">
        <v>11585</v>
      </c>
    </row>
    <row r="567" customFormat="false" ht="13.8" hidden="false" customHeight="false" outlineLevel="0" collapsed="false">
      <c r="A567" s="174" t="s">
        <v>12550</v>
      </c>
      <c r="B567" s="64" t="s">
        <v>11576</v>
      </c>
      <c r="C567" s="175" t="n">
        <v>45778</v>
      </c>
      <c r="D567" s="168" t="n">
        <v>45804</v>
      </c>
      <c r="E567" s="169" t="b">
        <f aca="false">TRUE()</f>
        <v>1</v>
      </c>
      <c r="F567" s="169" t="b">
        <f aca="false">FALSE()</f>
        <v>0</v>
      </c>
      <c r="G567" s="169" t="b">
        <f aca="false">FALSE()</f>
        <v>0</v>
      </c>
      <c r="H567" s="169" t="b">
        <f aca="false">FALSE()</f>
        <v>0</v>
      </c>
      <c r="I567" s="169" t="b">
        <f aca="false">FALSE()</f>
        <v>0</v>
      </c>
      <c r="J567" s="169" t="b">
        <f aca="false">FALSE()</f>
        <v>0</v>
      </c>
      <c r="K567" s="29" t="b">
        <f aca="false">FALSE()</f>
        <v>0</v>
      </c>
      <c r="L567" s="29" t="b">
        <f aca="false">FALSE()</f>
        <v>0</v>
      </c>
      <c r="M567" s="169" t="b">
        <f aca="false">FALSE()</f>
        <v>0</v>
      </c>
      <c r="N567" s="64" t="s">
        <v>12694</v>
      </c>
      <c r="O567" s="64" t="s">
        <v>8577</v>
      </c>
      <c r="P567" s="170" t="n">
        <v>5742079873</v>
      </c>
      <c r="Q567" s="73"/>
      <c r="R567" s="73"/>
      <c r="S567" s="73"/>
      <c r="T567" s="64" t="n">
        <v>665090617</v>
      </c>
      <c r="U567" s="64"/>
      <c r="V567" s="64" t="s">
        <v>13403</v>
      </c>
      <c r="W567" s="64"/>
      <c r="X567" s="87" t="s">
        <v>10823</v>
      </c>
      <c r="Y567" s="64" t="s">
        <v>12093</v>
      </c>
      <c r="Z567" s="64"/>
      <c r="AA567" s="87"/>
      <c r="AB567" s="64" t="s">
        <v>10793</v>
      </c>
      <c r="AC567" s="87"/>
      <c r="AD567" s="64"/>
      <c r="AE567" s="64"/>
      <c r="AF567" s="87"/>
      <c r="AG567" s="64"/>
      <c r="AH567" s="87" t="s">
        <v>10796</v>
      </c>
      <c r="AI567" s="55" t="s">
        <v>10836</v>
      </c>
      <c r="AJ567" s="64" t="s">
        <v>10798</v>
      </c>
      <c r="AK567" s="112" t="s">
        <v>10830</v>
      </c>
      <c r="AL567" s="87" t="s">
        <v>10800</v>
      </c>
      <c r="AM567" s="172"/>
      <c r="AN567" s="64"/>
      <c r="AO567" s="64" t="s">
        <v>10823</v>
      </c>
      <c r="AP567" s="64" t="s">
        <v>11585</v>
      </c>
      <c r="AQ567" s="87" t="s">
        <v>10812</v>
      </c>
      <c r="AR567" s="173" t="s">
        <v>10830</v>
      </c>
      <c r="AS567" s="64"/>
    </row>
    <row r="568" customFormat="false" ht="13.8" hidden="false" customHeight="false" outlineLevel="0" collapsed="false">
      <c r="A568" s="174" t="s">
        <v>12550</v>
      </c>
      <c r="B568" s="64" t="s">
        <v>11576</v>
      </c>
      <c r="C568" s="175" t="n">
        <v>45778</v>
      </c>
      <c r="D568" s="168" t="n">
        <v>45804</v>
      </c>
      <c r="E568" s="169" t="b">
        <f aca="false">TRUE()</f>
        <v>1</v>
      </c>
      <c r="F568" s="169" t="b">
        <f aca="false">FALSE()</f>
        <v>0</v>
      </c>
      <c r="G568" s="169" t="b">
        <f aca="false">FALSE()</f>
        <v>0</v>
      </c>
      <c r="H568" s="169" t="b">
        <f aca="false">FALSE()</f>
        <v>0</v>
      </c>
      <c r="I568" s="169" t="b">
        <f aca="false">FALSE()</f>
        <v>0</v>
      </c>
      <c r="J568" s="169" t="b">
        <f aca="false">FALSE()</f>
        <v>0</v>
      </c>
      <c r="K568" s="29" t="b">
        <f aca="false">FALSE()</f>
        <v>0</v>
      </c>
      <c r="L568" s="29" t="b">
        <f aca="false">FALSE()</f>
        <v>0</v>
      </c>
      <c r="M568" s="169" t="b">
        <f aca="false">TRUE()</f>
        <v>1</v>
      </c>
      <c r="N568" s="64" t="s">
        <v>12694</v>
      </c>
      <c r="O568" s="64" t="s">
        <v>5066</v>
      </c>
      <c r="P568" s="170" t="n">
        <v>9730725559</v>
      </c>
      <c r="Q568" s="73"/>
      <c r="R568" s="73"/>
      <c r="S568" s="73"/>
      <c r="T568" s="64" t="n">
        <v>608030676</v>
      </c>
      <c r="U568" s="64"/>
      <c r="V568" s="64" t="s">
        <v>5068</v>
      </c>
      <c r="W568" s="64"/>
      <c r="X568" s="87" t="s">
        <v>10823</v>
      </c>
      <c r="Y568" s="64" t="s">
        <v>12093</v>
      </c>
      <c r="Z568" s="64"/>
      <c r="AA568" s="87" t="s">
        <v>10826</v>
      </c>
      <c r="AB568" s="64" t="s">
        <v>10793</v>
      </c>
      <c r="AC568" s="87" t="s">
        <v>10812</v>
      </c>
      <c r="AD568" s="64"/>
      <c r="AE568" s="64"/>
      <c r="AF568" s="87" t="s">
        <v>10794</v>
      </c>
      <c r="AG568" s="64"/>
      <c r="AH568" s="87" t="s">
        <v>10796</v>
      </c>
      <c r="AI568" s="55" t="s">
        <v>10836</v>
      </c>
      <c r="AJ568" s="64" t="s">
        <v>10798</v>
      </c>
      <c r="AK568" s="112" t="s">
        <v>10830</v>
      </c>
      <c r="AL568" s="87" t="s">
        <v>10800</v>
      </c>
      <c r="AM568" s="172" t="s">
        <v>13404</v>
      </c>
      <c r="AN568" s="64" t="s">
        <v>13405</v>
      </c>
      <c r="AO568" s="64" t="s">
        <v>10823</v>
      </c>
      <c r="AP568" s="64" t="s">
        <v>11585</v>
      </c>
      <c r="AQ568" s="87" t="s">
        <v>10812</v>
      </c>
      <c r="AR568" s="173" t="s">
        <v>10830</v>
      </c>
      <c r="AS568" s="64" t="s">
        <v>11585</v>
      </c>
    </row>
    <row r="569" customFormat="false" ht="13.8" hidden="false" customHeight="false" outlineLevel="0" collapsed="false">
      <c r="A569" s="174" t="s">
        <v>12550</v>
      </c>
      <c r="B569" s="64" t="s">
        <v>11576</v>
      </c>
      <c r="C569" s="175" t="n">
        <v>45778</v>
      </c>
      <c r="D569" s="168" t="n">
        <v>45805</v>
      </c>
      <c r="E569" s="169" t="b">
        <f aca="false">TRUE()</f>
        <v>1</v>
      </c>
      <c r="F569" s="169" t="b">
        <f aca="false">FALSE()</f>
        <v>0</v>
      </c>
      <c r="G569" s="169" t="b">
        <f aca="false">FALSE()</f>
        <v>0</v>
      </c>
      <c r="H569" s="169" t="b">
        <f aca="false">FALSE()</f>
        <v>0</v>
      </c>
      <c r="I569" s="169" t="b">
        <f aca="false">FALSE()</f>
        <v>0</v>
      </c>
      <c r="J569" s="169" t="b">
        <f aca="false">FALSE()</f>
        <v>0</v>
      </c>
      <c r="K569" s="29" t="b">
        <f aca="false">FALSE()</f>
        <v>0</v>
      </c>
      <c r="L569" s="29" t="b">
        <f aca="false">FALSE()</f>
        <v>0</v>
      </c>
      <c r="M569" s="169" t="b">
        <f aca="false">FALSE()</f>
        <v>0</v>
      </c>
      <c r="N569" s="64" t="s">
        <v>12694</v>
      </c>
      <c r="O569" s="64" t="s">
        <v>5567</v>
      </c>
      <c r="P569" s="170" t="n">
        <v>6392018043</v>
      </c>
      <c r="Q569" s="73"/>
      <c r="R569" s="73"/>
      <c r="S569" s="73"/>
      <c r="T569" s="64" t="n">
        <v>781858455</v>
      </c>
      <c r="U569" s="64"/>
      <c r="V569" s="64" t="s">
        <v>5569</v>
      </c>
      <c r="W569" s="64"/>
      <c r="X569" s="87" t="s">
        <v>10823</v>
      </c>
      <c r="Y569" s="64" t="s">
        <v>12093</v>
      </c>
      <c r="Z569" s="64"/>
      <c r="AA569" s="87"/>
      <c r="AB569" s="64" t="s">
        <v>10793</v>
      </c>
      <c r="AC569" s="87"/>
      <c r="AD569" s="64"/>
      <c r="AE569" s="64"/>
      <c r="AF569" s="87" t="s">
        <v>10794</v>
      </c>
      <c r="AG569" s="64"/>
      <c r="AH569" s="87" t="s">
        <v>10796</v>
      </c>
      <c r="AI569" s="55" t="s">
        <v>10836</v>
      </c>
      <c r="AJ569" s="64" t="s">
        <v>10798</v>
      </c>
      <c r="AK569" s="112" t="s">
        <v>10830</v>
      </c>
      <c r="AL569" s="87" t="s">
        <v>10800</v>
      </c>
      <c r="AM569" s="172"/>
      <c r="AN569" s="64"/>
      <c r="AO569" s="64" t="s">
        <v>10823</v>
      </c>
      <c r="AP569" s="64" t="s">
        <v>11585</v>
      </c>
      <c r="AQ569" s="87" t="s">
        <v>10812</v>
      </c>
      <c r="AR569" s="173" t="s">
        <v>10830</v>
      </c>
      <c r="AS569" s="64" t="s">
        <v>11585</v>
      </c>
    </row>
    <row r="570" customFormat="false" ht="13.8" hidden="false" customHeight="false" outlineLevel="0" collapsed="false">
      <c r="A570" s="174" t="s">
        <v>12550</v>
      </c>
      <c r="B570" s="64" t="s">
        <v>11576</v>
      </c>
      <c r="C570" s="175" t="n">
        <v>45778</v>
      </c>
      <c r="D570" s="168" t="n">
        <v>45805</v>
      </c>
      <c r="E570" s="169" t="b">
        <f aca="false">TRUE()</f>
        <v>1</v>
      </c>
      <c r="F570" s="169" t="b">
        <f aca="false">FALSE()</f>
        <v>0</v>
      </c>
      <c r="G570" s="169" t="b">
        <f aca="false">FALSE()</f>
        <v>0</v>
      </c>
      <c r="H570" s="169" t="b">
        <f aca="false">FALSE()</f>
        <v>0</v>
      </c>
      <c r="I570" s="169" t="b">
        <f aca="false">FALSE()</f>
        <v>0</v>
      </c>
      <c r="J570" s="169" t="b">
        <f aca="false">FALSE()</f>
        <v>0</v>
      </c>
      <c r="K570" s="29" t="b">
        <f aca="false">FALSE()</f>
        <v>0</v>
      </c>
      <c r="L570" s="29" t="b">
        <f aca="false">FALSE()</f>
        <v>0</v>
      </c>
      <c r="M570" s="169" t="b">
        <f aca="false">FALSE()</f>
        <v>0</v>
      </c>
      <c r="N570" s="64" t="s">
        <v>12694</v>
      </c>
      <c r="O570" s="64" t="s">
        <v>4996</v>
      </c>
      <c r="P570" s="170" t="n">
        <v>5861933977</v>
      </c>
      <c r="Q570" s="73"/>
      <c r="R570" s="73"/>
      <c r="S570" s="73"/>
      <c r="T570" s="64" t="n">
        <v>606236825</v>
      </c>
      <c r="U570" s="64"/>
      <c r="V570" s="64" t="s">
        <v>4998</v>
      </c>
      <c r="W570" s="64"/>
      <c r="X570" s="87" t="s">
        <v>10823</v>
      </c>
      <c r="Y570" s="64" t="s">
        <v>12093</v>
      </c>
      <c r="Z570" s="64"/>
      <c r="AA570" s="87" t="s">
        <v>10826</v>
      </c>
      <c r="AB570" s="64" t="s">
        <v>10793</v>
      </c>
      <c r="AC570" s="87" t="s">
        <v>10812</v>
      </c>
      <c r="AD570" s="184" t="n">
        <v>0.1</v>
      </c>
      <c r="AE570" s="64"/>
      <c r="AF570" s="87" t="s">
        <v>10812</v>
      </c>
      <c r="AG570" s="64" t="s">
        <v>13406</v>
      </c>
      <c r="AH570" s="87" t="s">
        <v>10796</v>
      </c>
      <c r="AI570" s="55" t="s">
        <v>10836</v>
      </c>
      <c r="AJ570" s="64" t="s">
        <v>10798</v>
      </c>
      <c r="AK570" s="112" t="s">
        <v>10830</v>
      </c>
      <c r="AL570" s="87" t="s">
        <v>10800</v>
      </c>
      <c r="AM570" s="172" t="s">
        <v>13407</v>
      </c>
      <c r="AN570" s="64" t="s">
        <v>13408</v>
      </c>
      <c r="AO570" s="64" t="s">
        <v>10823</v>
      </c>
      <c r="AP570" s="64" t="s">
        <v>11585</v>
      </c>
      <c r="AQ570" s="87" t="s">
        <v>10812</v>
      </c>
      <c r="AR570" s="173" t="s">
        <v>10830</v>
      </c>
      <c r="AS570" s="64" t="s">
        <v>11585</v>
      </c>
    </row>
    <row r="571" customFormat="false" ht="13.8" hidden="false" customHeight="false" outlineLevel="0" collapsed="false">
      <c r="A571" s="174" t="s">
        <v>12550</v>
      </c>
      <c r="B571" s="64" t="s">
        <v>11881</v>
      </c>
      <c r="C571" s="175" t="n">
        <v>45778</v>
      </c>
      <c r="D571" s="168" t="n">
        <v>45805</v>
      </c>
      <c r="E571" s="169" t="b">
        <f aca="false">TRUE()</f>
        <v>1</v>
      </c>
      <c r="F571" s="169" t="b">
        <f aca="false">FALSE()</f>
        <v>0</v>
      </c>
      <c r="G571" s="169" t="b">
        <f aca="false">FALSE()</f>
        <v>0</v>
      </c>
      <c r="H571" s="169" t="b">
        <f aca="false">FALSE()</f>
        <v>0</v>
      </c>
      <c r="I571" s="169" t="b">
        <f aca="false">FALSE()</f>
        <v>0</v>
      </c>
      <c r="J571" s="169" t="b">
        <f aca="false">FALSE()</f>
        <v>0</v>
      </c>
      <c r="K571" s="29" t="b">
        <f aca="false">FALSE()</f>
        <v>0</v>
      </c>
      <c r="L571" s="29" t="b">
        <f aca="false">FALSE()</f>
        <v>0</v>
      </c>
      <c r="M571" s="169" t="b">
        <f aca="false">FALSE()</f>
        <v>0</v>
      </c>
      <c r="N571" s="64" t="s">
        <v>12694</v>
      </c>
      <c r="O571" s="64" t="s">
        <v>5173</v>
      </c>
      <c r="P571" s="170" t="n">
        <v>8571683686</v>
      </c>
      <c r="Q571" s="73"/>
      <c r="R571" s="73"/>
      <c r="S571" s="73"/>
      <c r="T571" s="64" t="n">
        <v>48512467072</v>
      </c>
      <c r="U571" s="64"/>
      <c r="V571" s="64" t="s">
        <v>5175</v>
      </c>
      <c r="W571" s="64"/>
      <c r="X571" s="87" t="s">
        <v>10823</v>
      </c>
      <c r="Y571" s="64" t="s">
        <v>12093</v>
      </c>
      <c r="Z571" s="64"/>
      <c r="AA571" s="87" t="s">
        <v>10826</v>
      </c>
      <c r="AB571" s="64" t="s">
        <v>10793</v>
      </c>
      <c r="AC571" s="87"/>
      <c r="AD571" s="64"/>
      <c r="AE571" s="64"/>
      <c r="AF571" s="87"/>
      <c r="AG571" s="64"/>
      <c r="AH571" s="87" t="s">
        <v>10796</v>
      </c>
      <c r="AI571" s="55" t="s">
        <v>10836</v>
      </c>
      <c r="AJ571" s="64" t="s">
        <v>10798</v>
      </c>
      <c r="AK571" s="112" t="s">
        <v>10830</v>
      </c>
      <c r="AL571" s="87" t="s">
        <v>10800</v>
      </c>
      <c r="AM571" s="172"/>
      <c r="AN571" s="64"/>
      <c r="AO571" s="64" t="s">
        <v>10823</v>
      </c>
      <c r="AP571" s="64" t="s">
        <v>11585</v>
      </c>
      <c r="AQ571" s="87" t="s">
        <v>10812</v>
      </c>
      <c r="AR571" s="173" t="s">
        <v>10830</v>
      </c>
      <c r="AS571" s="64" t="s">
        <v>11585</v>
      </c>
    </row>
    <row r="572" customFormat="false" ht="13.8" hidden="false" customHeight="false" outlineLevel="0" collapsed="false">
      <c r="A572" s="174" t="s">
        <v>12550</v>
      </c>
      <c r="B572" s="64" t="s">
        <v>11576</v>
      </c>
      <c r="C572" s="175" t="n">
        <v>45778</v>
      </c>
      <c r="D572" s="168" t="n">
        <v>45806</v>
      </c>
      <c r="E572" s="169" t="b">
        <f aca="false">TRUE()</f>
        <v>1</v>
      </c>
      <c r="F572" s="169" t="b">
        <f aca="false">FALSE()</f>
        <v>0</v>
      </c>
      <c r="G572" s="169" t="b">
        <f aca="false">FALSE()</f>
        <v>0</v>
      </c>
      <c r="H572" s="169" t="b">
        <f aca="false">FALSE()</f>
        <v>0</v>
      </c>
      <c r="I572" s="169" t="b">
        <f aca="false">FALSE()</f>
        <v>0</v>
      </c>
      <c r="J572" s="169" t="b">
        <f aca="false">FALSE()</f>
        <v>0</v>
      </c>
      <c r="K572" s="29" t="b">
        <f aca="false">FALSE()</f>
        <v>0</v>
      </c>
      <c r="L572" s="29" t="b">
        <f aca="false">FALSE()</f>
        <v>0</v>
      </c>
      <c r="M572" s="169" t="b">
        <f aca="false">FALSE()</f>
        <v>0</v>
      </c>
      <c r="N572" s="64" t="s">
        <v>12694</v>
      </c>
      <c r="O572" s="64" t="s">
        <v>5133</v>
      </c>
      <c r="P572" s="170" t="n">
        <v>7722100192</v>
      </c>
      <c r="Q572" s="73"/>
      <c r="R572" s="73"/>
      <c r="S572" s="73"/>
      <c r="T572" s="64" t="n">
        <v>793652652</v>
      </c>
      <c r="U572" s="64"/>
      <c r="V572" s="64" t="s">
        <v>5135</v>
      </c>
      <c r="W572" s="64"/>
      <c r="X572" s="87" t="s">
        <v>10823</v>
      </c>
      <c r="Y572" s="64" t="s">
        <v>12093</v>
      </c>
      <c r="Z572" s="64"/>
      <c r="AA572" s="87" t="s">
        <v>10826</v>
      </c>
      <c r="AB572" s="64" t="s">
        <v>10793</v>
      </c>
      <c r="AC572" s="87" t="s">
        <v>10812</v>
      </c>
      <c r="AD572" s="64" t="s">
        <v>12341</v>
      </c>
      <c r="AE572" s="64"/>
      <c r="AF572" s="87" t="s">
        <v>10794</v>
      </c>
      <c r="AG572" s="64"/>
      <c r="AH572" s="87" t="s">
        <v>10796</v>
      </c>
      <c r="AI572" s="55" t="s">
        <v>10836</v>
      </c>
      <c r="AJ572" s="64" t="s">
        <v>10798</v>
      </c>
      <c r="AK572" s="112" t="s">
        <v>10830</v>
      </c>
      <c r="AL572" s="87" t="s">
        <v>10800</v>
      </c>
      <c r="AM572" s="172" t="s">
        <v>13409</v>
      </c>
      <c r="AN572" s="64" t="s">
        <v>13410</v>
      </c>
      <c r="AO572" s="64" t="s">
        <v>10823</v>
      </c>
      <c r="AP572" s="64" t="s">
        <v>11585</v>
      </c>
      <c r="AQ572" s="87" t="s">
        <v>10812</v>
      </c>
      <c r="AR572" s="173" t="s">
        <v>10830</v>
      </c>
      <c r="AS572" s="64" t="s">
        <v>11585</v>
      </c>
    </row>
    <row r="573" customFormat="false" ht="13.8" hidden="false" customHeight="false" outlineLevel="0" collapsed="false">
      <c r="A573" s="174" t="s">
        <v>12550</v>
      </c>
      <c r="B573" s="64" t="s">
        <v>11857</v>
      </c>
      <c r="C573" s="175" t="n">
        <v>45778</v>
      </c>
      <c r="D573" s="73"/>
      <c r="E573" s="169" t="b">
        <f aca="false">TRUE()</f>
        <v>1</v>
      </c>
      <c r="F573" s="169" t="b">
        <f aca="false">FALSE()</f>
        <v>0</v>
      </c>
      <c r="G573" s="169" t="b">
        <f aca="false">FALSE()</f>
        <v>0</v>
      </c>
      <c r="H573" s="169" t="b">
        <f aca="false">FALSE()</f>
        <v>0</v>
      </c>
      <c r="I573" s="169" t="b">
        <f aca="false">FALSE()</f>
        <v>0</v>
      </c>
      <c r="J573" s="169" t="b">
        <f aca="false">FALSE()</f>
        <v>0</v>
      </c>
      <c r="K573" s="29" t="b">
        <f aca="false">FALSE()</f>
        <v>0</v>
      </c>
      <c r="L573" s="29" t="b">
        <f aca="false">FALSE()</f>
        <v>0</v>
      </c>
      <c r="M573" s="169" t="b">
        <f aca="false">FALSE()</f>
        <v>0</v>
      </c>
      <c r="N573" s="64" t="s">
        <v>12694</v>
      </c>
      <c r="O573" s="64"/>
      <c r="P573" s="170"/>
      <c r="Q573" s="73"/>
      <c r="R573" s="73"/>
      <c r="S573" s="73"/>
      <c r="T573" s="64"/>
      <c r="U573" s="64"/>
      <c r="V573" s="64"/>
      <c r="W573" s="64"/>
      <c r="X573" s="87"/>
      <c r="Y573" s="64"/>
      <c r="Z573" s="64"/>
      <c r="AA573" s="87"/>
      <c r="AB573" s="64"/>
      <c r="AC573" s="87"/>
      <c r="AD573" s="64"/>
      <c r="AE573" s="64"/>
      <c r="AF573" s="87"/>
      <c r="AG573" s="64"/>
      <c r="AH573" s="87"/>
      <c r="AI573" s="55"/>
      <c r="AJ573" s="64"/>
      <c r="AK573" s="112"/>
      <c r="AL573" s="87"/>
      <c r="AM573" s="172"/>
      <c r="AN573" s="64"/>
      <c r="AO573" s="64"/>
      <c r="AP573" s="64"/>
      <c r="AQ573" s="87"/>
      <c r="AR573" s="173"/>
      <c r="AS573" s="64"/>
    </row>
    <row r="574" customFormat="false" ht="13.8" hidden="false" customHeight="false" outlineLevel="0" collapsed="false">
      <c r="A574" s="174" t="s">
        <v>12550</v>
      </c>
      <c r="B574" s="64" t="s">
        <v>11576</v>
      </c>
      <c r="C574" s="175" t="n">
        <v>45778</v>
      </c>
      <c r="D574" s="168" t="n">
        <v>45800</v>
      </c>
      <c r="E574" s="169" t="b">
        <f aca="false">TRUE()</f>
        <v>1</v>
      </c>
      <c r="F574" s="169" t="b">
        <f aca="false">FALSE()</f>
        <v>0</v>
      </c>
      <c r="G574" s="169" t="b">
        <f aca="false">FALSE()</f>
        <v>0</v>
      </c>
      <c r="H574" s="169" t="b">
        <f aca="false">FALSE()</f>
        <v>0</v>
      </c>
      <c r="I574" s="169" t="b">
        <f aca="false">FALSE()</f>
        <v>0</v>
      </c>
      <c r="J574" s="169" t="b">
        <f aca="false">FALSE()</f>
        <v>0</v>
      </c>
      <c r="K574" s="29" t="b">
        <f aca="false">FALSE()</f>
        <v>0</v>
      </c>
      <c r="L574" s="29" t="b">
        <f aca="false">FALSE()</f>
        <v>0</v>
      </c>
      <c r="M574" s="169" t="b">
        <f aca="false">TRUE()</f>
        <v>1</v>
      </c>
      <c r="N574" s="64" t="s">
        <v>12694</v>
      </c>
      <c r="O574" s="64" t="s">
        <v>5268</v>
      </c>
      <c r="P574" s="170" t="n">
        <v>5242577533</v>
      </c>
      <c r="Q574" s="73"/>
      <c r="R574" s="73"/>
      <c r="S574" s="73"/>
      <c r="T574" s="64" t="n">
        <v>509557399</v>
      </c>
      <c r="U574" s="64"/>
      <c r="V574" s="64" t="s">
        <v>5270</v>
      </c>
      <c r="W574" s="64"/>
      <c r="X574" s="87" t="s">
        <v>10823</v>
      </c>
      <c r="Y574" s="64" t="s">
        <v>12093</v>
      </c>
      <c r="Z574" s="64"/>
      <c r="AA574" s="87"/>
      <c r="AB574" s="64" t="s">
        <v>10793</v>
      </c>
      <c r="AC574" s="87"/>
      <c r="AD574" s="64"/>
      <c r="AE574" s="64"/>
      <c r="AF574" s="87"/>
      <c r="AG574" s="64"/>
      <c r="AH574" s="87" t="s">
        <v>10796</v>
      </c>
      <c r="AI574" s="55" t="s">
        <v>10836</v>
      </c>
      <c r="AJ574" s="64" t="s">
        <v>10798</v>
      </c>
      <c r="AK574" s="112" t="s">
        <v>10830</v>
      </c>
      <c r="AL574" s="87" t="s">
        <v>10800</v>
      </c>
      <c r="AM574" s="172"/>
      <c r="AN574" s="64"/>
      <c r="AO574" s="64" t="s">
        <v>10823</v>
      </c>
      <c r="AP574" s="64" t="s">
        <v>11585</v>
      </c>
      <c r="AQ574" s="87" t="s">
        <v>10812</v>
      </c>
      <c r="AR574" s="173" t="s">
        <v>10830</v>
      </c>
      <c r="AS574" s="64" t="s">
        <v>11585</v>
      </c>
    </row>
    <row r="575" customFormat="false" ht="13.8" hidden="false" customHeight="false" outlineLevel="0" collapsed="false">
      <c r="A575" s="174" t="s">
        <v>12550</v>
      </c>
      <c r="B575" s="64" t="s">
        <v>11576</v>
      </c>
      <c r="C575" s="175" t="n">
        <v>45778</v>
      </c>
      <c r="D575" s="168" t="n">
        <v>45807</v>
      </c>
      <c r="E575" s="169" t="b">
        <f aca="false">TRUE()</f>
        <v>1</v>
      </c>
      <c r="F575" s="169" t="b">
        <f aca="false">FALSE()</f>
        <v>0</v>
      </c>
      <c r="G575" s="169" t="b">
        <f aca="false">FALSE()</f>
        <v>0</v>
      </c>
      <c r="H575" s="169" t="b">
        <f aca="false">FALSE()</f>
        <v>0</v>
      </c>
      <c r="I575" s="169" t="b">
        <f aca="false">FALSE()</f>
        <v>0</v>
      </c>
      <c r="J575" s="169" t="b">
        <f aca="false">FALSE()</f>
        <v>0</v>
      </c>
      <c r="K575" s="29" t="b">
        <f aca="false">FALSE()</f>
        <v>0</v>
      </c>
      <c r="L575" s="29" t="b">
        <f aca="false">FALSE()</f>
        <v>0</v>
      </c>
      <c r="M575" s="169" t="b">
        <f aca="false">FALSE()</f>
        <v>0</v>
      </c>
      <c r="N575" s="64" t="s">
        <v>12694</v>
      </c>
      <c r="O575" s="64" t="s">
        <v>5771</v>
      </c>
      <c r="P575" s="170" t="n">
        <v>5862403046</v>
      </c>
      <c r="Q575" s="73"/>
      <c r="R575" s="73"/>
      <c r="S575" s="73"/>
      <c r="T575" s="64" t="n">
        <v>609072060</v>
      </c>
      <c r="U575" s="64"/>
      <c r="V575" s="64" t="s">
        <v>13411</v>
      </c>
      <c r="W575" s="64"/>
      <c r="X575" s="87" t="s">
        <v>10823</v>
      </c>
      <c r="Y575" s="64" t="s">
        <v>12093</v>
      </c>
      <c r="Z575" s="64"/>
      <c r="AA575" s="87"/>
      <c r="AB575" s="64" t="s">
        <v>10793</v>
      </c>
      <c r="AC575" s="87"/>
      <c r="AD575" s="64"/>
      <c r="AE575" s="64"/>
      <c r="AF575" s="87"/>
      <c r="AG575" s="64"/>
      <c r="AH575" s="87" t="s">
        <v>10796</v>
      </c>
      <c r="AI575" s="55" t="s">
        <v>10836</v>
      </c>
      <c r="AJ575" s="64" t="s">
        <v>10798</v>
      </c>
      <c r="AK575" s="112" t="s">
        <v>10830</v>
      </c>
      <c r="AL575" s="87" t="s">
        <v>10800</v>
      </c>
      <c r="AM575" s="172"/>
      <c r="AN575" s="64"/>
      <c r="AO575" s="64" t="s">
        <v>10823</v>
      </c>
      <c r="AP575" s="64" t="s">
        <v>11585</v>
      </c>
      <c r="AQ575" s="87" t="s">
        <v>10812</v>
      </c>
      <c r="AR575" s="173" t="s">
        <v>10830</v>
      </c>
      <c r="AS575" s="64" t="s">
        <v>11585</v>
      </c>
    </row>
    <row r="576" customFormat="false" ht="13.8" hidden="false" customHeight="false" outlineLevel="0" collapsed="false">
      <c r="A576" s="174" t="s">
        <v>12550</v>
      </c>
      <c r="B576" s="64" t="s">
        <v>11857</v>
      </c>
      <c r="C576" s="175" t="n">
        <v>45778</v>
      </c>
      <c r="D576" s="168" t="n">
        <v>45803</v>
      </c>
      <c r="E576" s="169" t="b">
        <f aca="false">TRUE()</f>
        <v>1</v>
      </c>
      <c r="F576" s="169" t="b">
        <f aca="false">FALSE()</f>
        <v>0</v>
      </c>
      <c r="G576" s="169" t="b">
        <f aca="false">FALSE()</f>
        <v>0</v>
      </c>
      <c r="H576" s="169" t="b">
        <f aca="false">FALSE()</f>
        <v>0</v>
      </c>
      <c r="I576" s="169" t="b">
        <f aca="false">FALSE()</f>
        <v>0</v>
      </c>
      <c r="J576" s="169" t="b">
        <f aca="false">FALSE()</f>
        <v>0</v>
      </c>
      <c r="K576" s="29" t="b">
        <f aca="false">FALSE()</f>
        <v>0</v>
      </c>
      <c r="L576" s="29" t="b">
        <f aca="false">FALSE()</f>
        <v>0</v>
      </c>
      <c r="M576" s="169" t="b">
        <f aca="false">FALSE()</f>
        <v>0</v>
      </c>
      <c r="N576" s="64" t="s">
        <v>12694</v>
      </c>
      <c r="O576" s="96" t="s">
        <v>6887</v>
      </c>
      <c r="P576" s="170" t="n">
        <v>7692175126</v>
      </c>
      <c r="Q576" s="73"/>
      <c r="R576" s="73"/>
      <c r="S576" s="73"/>
      <c r="T576" s="64" t="s">
        <v>13412</v>
      </c>
      <c r="U576" s="64" t="s">
        <v>13413</v>
      </c>
      <c r="V576" s="64" t="s">
        <v>6889</v>
      </c>
      <c r="W576" s="64"/>
      <c r="X576" s="87" t="s">
        <v>10823</v>
      </c>
      <c r="Y576" s="64" t="s">
        <v>12093</v>
      </c>
      <c r="Z576" s="64"/>
      <c r="AA576" s="87" t="s">
        <v>10826</v>
      </c>
      <c r="AB576" s="64" t="s">
        <v>10793</v>
      </c>
      <c r="AC576" s="87"/>
      <c r="AD576" s="64"/>
      <c r="AE576" s="64"/>
      <c r="AF576" s="87"/>
      <c r="AG576" s="64"/>
      <c r="AH576" s="87" t="s">
        <v>10796</v>
      </c>
      <c r="AI576" s="55" t="s">
        <v>10836</v>
      </c>
      <c r="AJ576" s="64" t="s">
        <v>10798</v>
      </c>
      <c r="AK576" s="112" t="s">
        <v>10830</v>
      </c>
      <c r="AL576" s="87" t="s">
        <v>10800</v>
      </c>
      <c r="AM576" s="172"/>
      <c r="AN576" s="64"/>
      <c r="AO576" s="64" t="s">
        <v>10823</v>
      </c>
      <c r="AP576" s="64" t="s">
        <v>11585</v>
      </c>
      <c r="AQ576" s="87" t="s">
        <v>10812</v>
      </c>
      <c r="AR576" s="173" t="s">
        <v>10830</v>
      </c>
      <c r="AS576" s="64" t="s">
        <v>11585</v>
      </c>
    </row>
    <row r="577" customFormat="false" ht="13.8" hidden="false" customHeight="false" outlineLevel="0" collapsed="false">
      <c r="A577" s="174" t="s">
        <v>12550</v>
      </c>
      <c r="B577" s="64" t="s">
        <v>11576</v>
      </c>
      <c r="C577" s="175" t="n">
        <v>45809</v>
      </c>
      <c r="D577" s="168" t="n">
        <v>45810</v>
      </c>
      <c r="E577" s="169" t="b">
        <f aca="false">TRUE()</f>
        <v>1</v>
      </c>
      <c r="F577" s="169" t="b">
        <f aca="false">FALSE()</f>
        <v>0</v>
      </c>
      <c r="G577" s="169" t="b">
        <f aca="false">FALSE()</f>
        <v>0</v>
      </c>
      <c r="H577" s="169" t="b">
        <f aca="false">FALSE()</f>
        <v>0</v>
      </c>
      <c r="I577" s="169" t="b">
        <f aca="false">FALSE()</f>
        <v>0</v>
      </c>
      <c r="J577" s="169" t="b">
        <f aca="false">FALSE()</f>
        <v>0</v>
      </c>
      <c r="K577" s="29" t="b">
        <f aca="false">FALSE()</f>
        <v>0</v>
      </c>
      <c r="L577" s="29" t="b">
        <f aca="false">FALSE()</f>
        <v>0</v>
      </c>
      <c r="M577" s="169" t="b">
        <f aca="false">FALSE()</f>
        <v>0</v>
      </c>
      <c r="N577" s="64" t="s">
        <v>12694</v>
      </c>
      <c r="O577" s="64" t="s">
        <v>5682</v>
      </c>
      <c r="P577" s="170" t="n">
        <v>9690067422</v>
      </c>
      <c r="Q577" s="73"/>
      <c r="R577" s="73"/>
      <c r="S577" s="73"/>
      <c r="T577" s="64" t="n">
        <v>511234512</v>
      </c>
      <c r="U577" s="64"/>
      <c r="V577" s="64" t="s">
        <v>5684</v>
      </c>
      <c r="W577" s="64"/>
      <c r="X577" s="87" t="s">
        <v>10823</v>
      </c>
      <c r="Y577" s="64" t="s">
        <v>12093</v>
      </c>
      <c r="Z577" s="64"/>
      <c r="AA577" s="87"/>
      <c r="AB577" s="64" t="s">
        <v>10793</v>
      </c>
      <c r="AC577" s="87"/>
      <c r="AD577" s="64"/>
      <c r="AE577" s="64"/>
      <c r="AF577" s="87"/>
      <c r="AG577" s="64"/>
      <c r="AH577" s="87" t="s">
        <v>10796</v>
      </c>
      <c r="AI577" s="55" t="s">
        <v>10836</v>
      </c>
      <c r="AJ577" s="64" t="s">
        <v>10798</v>
      </c>
      <c r="AK577" s="112" t="s">
        <v>10830</v>
      </c>
      <c r="AL577" s="87" t="s">
        <v>10800</v>
      </c>
      <c r="AM577" s="172"/>
      <c r="AN577" s="64"/>
      <c r="AO577" s="64" t="s">
        <v>10823</v>
      </c>
      <c r="AP577" s="64" t="s">
        <v>11585</v>
      </c>
      <c r="AQ577" s="87" t="s">
        <v>10812</v>
      </c>
      <c r="AR577" s="173" t="s">
        <v>10830</v>
      </c>
      <c r="AS577" s="64" t="s">
        <v>11585</v>
      </c>
    </row>
    <row r="578" customFormat="false" ht="13.8" hidden="false" customHeight="false" outlineLevel="0" collapsed="false">
      <c r="A578" s="174" t="s">
        <v>12550</v>
      </c>
      <c r="B578" s="64" t="s">
        <v>11576</v>
      </c>
      <c r="C578" s="175" t="n">
        <v>45778</v>
      </c>
      <c r="D578" s="168" t="n">
        <v>45805</v>
      </c>
      <c r="E578" s="169" t="b">
        <f aca="false">TRUE()</f>
        <v>1</v>
      </c>
      <c r="F578" s="169" t="b">
        <f aca="false">FALSE()</f>
        <v>0</v>
      </c>
      <c r="G578" s="169" t="b">
        <f aca="false">FALSE()</f>
        <v>0</v>
      </c>
      <c r="H578" s="169" t="b">
        <f aca="false">FALSE()</f>
        <v>0</v>
      </c>
      <c r="I578" s="169" t="b">
        <f aca="false">FALSE()</f>
        <v>0</v>
      </c>
      <c r="J578" s="169" t="b">
        <f aca="false">FALSE()</f>
        <v>0</v>
      </c>
      <c r="K578" s="29" t="b">
        <f aca="false">FALSE()</f>
        <v>0</v>
      </c>
      <c r="L578" s="29" t="b">
        <f aca="false">FALSE()</f>
        <v>0</v>
      </c>
      <c r="M578" s="169" t="b">
        <f aca="false">TRUE()</f>
        <v>1</v>
      </c>
      <c r="N578" s="64" t="s">
        <v>12694</v>
      </c>
      <c r="O578" s="64" t="s">
        <v>6732</v>
      </c>
      <c r="P578" s="170" t="n">
        <v>1132618306</v>
      </c>
      <c r="Q578" s="73"/>
      <c r="R578" s="73"/>
      <c r="S578" s="73"/>
      <c r="T578" s="64" t="n">
        <v>509349413</v>
      </c>
      <c r="U578" s="64"/>
      <c r="V578" s="64" t="s">
        <v>6734</v>
      </c>
      <c r="W578" s="64"/>
      <c r="X578" s="87" t="s">
        <v>10823</v>
      </c>
      <c r="Y578" s="64" t="s">
        <v>12093</v>
      </c>
      <c r="Z578" s="64"/>
      <c r="AA578" s="87" t="s">
        <v>10826</v>
      </c>
      <c r="AB578" s="64" t="s">
        <v>10793</v>
      </c>
      <c r="AC578" s="87" t="s">
        <v>10812</v>
      </c>
      <c r="AD578" s="64" t="s">
        <v>13414</v>
      </c>
      <c r="AE578" s="64"/>
      <c r="AF578" s="87" t="s">
        <v>10794</v>
      </c>
      <c r="AG578" s="64" t="s">
        <v>12500</v>
      </c>
      <c r="AH578" s="87" t="s">
        <v>10796</v>
      </c>
      <c r="AI578" s="55" t="s">
        <v>10836</v>
      </c>
      <c r="AJ578" s="64" t="s">
        <v>10798</v>
      </c>
      <c r="AK578" s="112" t="s">
        <v>10830</v>
      </c>
      <c r="AL578" s="87" t="s">
        <v>10800</v>
      </c>
      <c r="AM578" s="172" t="s">
        <v>13066</v>
      </c>
      <c r="AN578" s="64" t="s">
        <v>13415</v>
      </c>
      <c r="AO578" s="64" t="s">
        <v>10823</v>
      </c>
      <c r="AP578" s="64" t="s">
        <v>11585</v>
      </c>
      <c r="AQ578" s="87" t="s">
        <v>10812</v>
      </c>
      <c r="AR578" s="173" t="s">
        <v>10830</v>
      </c>
      <c r="AS578" s="64" t="s">
        <v>11585</v>
      </c>
    </row>
    <row r="579" customFormat="false" ht="13.8" hidden="false" customHeight="false" outlineLevel="0" collapsed="false">
      <c r="A579" s="174" t="s">
        <v>12550</v>
      </c>
      <c r="B579" s="64" t="s">
        <v>11576</v>
      </c>
      <c r="C579" s="175" t="n">
        <v>45809</v>
      </c>
      <c r="D579" s="168" t="n">
        <v>45810</v>
      </c>
      <c r="E579" s="169" t="b">
        <f aca="false">TRUE()</f>
        <v>1</v>
      </c>
      <c r="F579" s="169" t="b">
        <f aca="false">FALSE()</f>
        <v>0</v>
      </c>
      <c r="G579" s="169" t="b">
        <f aca="false">FALSE()</f>
        <v>0</v>
      </c>
      <c r="H579" s="169" t="b">
        <f aca="false">FALSE()</f>
        <v>0</v>
      </c>
      <c r="I579" s="169" t="b">
        <f aca="false">FALSE()</f>
        <v>0</v>
      </c>
      <c r="J579" s="169" t="b">
        <f aca="false">FALSE()</f>
        <v>0</v>
      </c>
      <c r="K579" s="29" t="b">
        <f aca="false">FALSE()</f>
        <v>0</v>
      </c>
      <c r="L579" s="29" t="b">
        <f aca="false">FALSE()</f>
        <v>0</v>
      </c>
      <c r="M579" s="169" t="b">
        <f aca="false">FALSE()</f>
        <v>0</v>
      </c>
      <c r="N579" s="64" t="s">
        <v>12694</v>
      </c>
      <c r="O579" s="64" t="s">
        <v>4727</v>
      </c>
      <c r="P579" s="170" t="n">
        <v>9910339177</v>
      </c>
      <c r="Q579" s="73"/>
      <c r="R579" s="73"/>
      <c r="S579" s="73"/>
      <c r="T579" s="64" t="s">
        <v>13416</v>
      </c>
      <c r="U579" s="64"/>
      <c r="V579" s="64" t="s">
        <v>13417</v>
      </c>
      <c r="W579" s="64"/>
      <c r="X579" s="87" t="s">
        <v>10823</v>
      </c>
      <c r="Y579" s="64" t="s">
        <v>12093</v>
      </c>
      <c r="Z579" s="64"/>
      <c r="AA579" s="87" t="s">
        <v>10826</v>
      </c>
      <c r="AB579" s="64" t="s">
        <v>10793</v>
      </c>
      <c r="AC579" s="87" t="s">
        <v>10812</v>
      </c>
      <c r="AD579" s="64"/>
      <c r="AE579" s="64"/>
      <c r="AF579" s="87" t="s">
        <v>10794</v>
      </c>
      <c r="AG579" s="64"/>
      <c r="AH579" s="87" t="s">
        <v>10796</v>
      </c>
      <c r="AI579" s="55" t="s">
        <v>10836</v>
      </c>
      <c r="AJ579" s="64" t="s">
        <v>10798</v>
      </c>
      <c r="AK579" s="112" t="s">
        <v>10830</v>
      </c>
      <c r="AL579" s="87" t="s">
        <v>10800</v>
      </c>
      <c r="AM579" s="172" t="s">
        <v>13418</v>
      </c>
      <c r="AN579" s="64" t="s">
        <v>13419</v>
      </c>
      <c r="AO579" s="64" t="s">
        <v>10823</v>
      </c>
      <c r="AP579" s="64" t="s">
        <v>11585</v>
      </c>
      <c r="AQ579" s="87" t="s">
        <v>10812</v>
      </c>
      <c r="AR579" s="173" t="s">
        <v>10830</v>
      </c>
      <c r="AS579" s="64" t="s">
        <v>11585</v>
      </c>
    </row>
    <row r="580" customFormat="false" ht="13.8" hidden="false" customHeight="false" outlineLevel="0" collapsed="false">
      <c r="A580" s="174" t="s">
        <v>12550</v>
      </c>
      <c r="B580" s="64" t="s">
        <v>11857</v>
      </c>
      <c r="C580" s="175" t="n">
        <v>45778</v>
      </c>
      <c r="D580" s="168" t="n">
        <v>45804</v>
      </c>
      <c r="E580" s="169" t="b">
        <f aca="false">TRUE()</f>
        <v>1</v>
      </c>
      <c r="F580" s="169" t="b">
        <f aca="false">FALSE()</f>
        <v>0</v>
      </c>
      <c r="G580" s="169" t="b">
        <f aca="false">FALSE()</f>
        <v>0</v>
      </c>
      <c r="H580" s="169" t="b">
        <f aca="false">FALSE()</f>
        <v>0</v>
      </c>
      <c r="I580" s="169" t="b">
        <f aca="false">FALSE()</f>
        <v>0</v>
      </c>
      <c r="J580" s="169" t="b">
        <f aca="false">FALSE()</f>
        <v>0</v>
      </c>
      <c r="K580" s="29" t="b">
        <f aca="false">FALSE()</f>
        <v>0</v>
      </c>
      <c r="L580" s="29" t="b">
        <f aca="false">FALSE()</f>
        <v>0</v>
      </c>
      <c r="M580" s="169" t="b">
        <f aca="false">FALSE()</f>
        <v>0</v>
      </c>
      <c r="N580" s="64" t="s">
        <v>12694</v>
      </c>
      <c r="O580" s="64" t="s">
        <v>5594</v>
      </c>
      <c r="P580" s="170" t="n">
        <v>7282690030</v>
      </c>
      <c r="Q580" s="73"/>
      <c r="R580" s="73"/>
      <c r="S580" s="73"/>
      <c r="T580" s="64" t="n">
        <v>48503970065</v>
      </c>
      <c r="U580" s="64" t="s">
        <v>5594</v>
      </c>
      <c r="V580" s="64" t="s">
        <v>5596</v>
      </c>
      <c r="W580" s="64"/>
      <c r="X580" s="87" t="s">
        <v>10823</v>
      </c>
      <c r="Y580" s="64" t="s">
        <v>12093</v>
      </c>
      <c r="Z580" s="64"/>
      <c r="AA580" s="87" t="s">
        <v>10792</v>
      </c>
      <c r="AB580" s="64" t="s">
        <v>10793</v>
      </c>
      <c r="AC580" s="87"/>
      <c r="AD580" s="64"/>
      <c r="AE580" s="64"/>
      <c r="AF580" s="87" t="s">
        <v>10794</v>
      </c>
      <c r="AG580" s="64"/>
      <c r="AH580" s="87" t="s">
        <v>10796</v>
      </c>
      <c r="AI580" s="55" t="s">
        <v>10836</v>
      </c>
      <c r="AJ580" s="64" t="s">
        <v>10798</v>
      </c>
      <c r="AK580" s="112" t="s">
        <v>10830</v>
      </c>
      <c r="AL580" s="87" t="s">
        <v>10800</v>
      </c>
      <c r="AM580" s="172"/>
      <c r="AN580" s="64"/>
      <c r="AO580" s="64" t="s">
        <v>10823</v>
      </c>
      <c r="AP580" s="64" t="s">
        <v>11585</v>
      </c>
      <c r="AQ580" s="87" t="s">
        <v>10812</v>
      </c>
      <c r="AR580" s="173" t="s">
        <v>10830</v>
      </c>
      <c r="AS580" s="64" t="s">
        <v>11585</v>
      </c>
    </row>
    <row r="581" customFormat="false" ht="13.8" hidden="false" customHeight="false" outlineLevel="0" collapsed="false">
      <c r="A581" s="174" t="s">
        <v>12550</v>
      </c>
      <c r="B581" s="64" t="s">
        <v>11857</v>
      </c>
      <c r="C581" s="175" t="n">
        <v>45778</v>
      </c>
      <c r="D581" s="168" t="n">
        <v>45806</v>
      </c>
      <c r="E581" s="169" t="b">
        <f aca="false">TRUE()</f>
        <v>1</v>
      </c>
      <c r="F581" s="169" t="b">
        <f aca="false">FALSE()</f>
        <v>0</v>
      </c>
      <c r="G581" s="169" t="b">
        <f aca="false">FALSE()</f>
        <v>0</v>
      </c>
      <c r="H581" s="169" t="b">
        <f aca="false">FALSE()</f>
        <v>0</v>
      </c>
      <c r="I581" s="169" t="b">
        <f aca="false">FALSE()</f>
        <v>0</v>
      </c>
      <c r="J581" s="169" t="b">
        <f aca="false">FALSE()</f>
        <v>0</v>
      </c>
      <c r="K581" s="29" t="b">
        <f aca="false">FALSE()</f>
        <v>0</v>
      </c>
      <c r="L581" s="29" t="b">
        <f aca="false">FALSE()</f>
        <v>0</v>
      </c>
      <c r="M581" s="169" t="b">
        <f aca="false">FALSE()</f>
        <v>0</v>
      </c>
      <c r="N581" s="64" t="s">
        <v>12694</v>
      </c>
      <c r="O581" s="64" t="s">
        <v>13420</v>
      </c>
      <c r="P581" s="170" t="n">
        <v>7492118000</v>
      </c>
      <c r="Q581" s="73"/>
      <c r="R581" s="73"/>
      <c r="S581" s="73"/>
      <c r="T581" s="64" t="n">
        <v>48536403538</v>
      </c>
      <c r="U581" s="64" t="s">
        <v>13421</v>
      </c>
      <c r="V581" s="146" t="s">
        <v>13422</v>
      </c>
      <c r="W581" s="64"/>
      <c r="X581" s="87" t="s">
        <v>10823</v>
      </c>
      <c r="Y581" s="64" t="s">
        <v>12093</v>
      </c>
      <c r="Z581" s="64"/>
      <c r="AA581" s="87" t="s">
        <v>10826</v>
      </c>
      <c r="AB581" s="64"/>
      <c r="AC581" s="87"/>
      <c r="AD581" s="64"/>
      <c r="AE581" s="64"/>
      <c r="AF581" s="87" t="s">
        <v>10794</v>
      </c>
      <c r="AG581" s="64"/>
      <c r="AH581" s="87" t="s">
        <v>10796</v>
      </c>
      <c r="AI581" s="55" t="s">
        <v>10836</v>
      </c>
      <c r="AJ581" s="64" t="s">
        <v>10798</v>
      </c>
      <c r="AK581" s="112" t="s">
        <v>10830</v>
      </c>
      <c r="AL581" s="87" t="s">
        <v>10800</v>
      </c>
      <c r="AM581" s="172"/>
      <c r="AN581" s="64"/>
      <c r="AO581" s="64" t="s">
        <v>10823</v>
      </c>
      <c r="AP581" s="64" t="s">
        <v>11585</v>
      </c>
      <c r="AQ581" s="87" t="s">
        <v>10812</v>
      </c>
      <c r="AR581" s="173" t="s">
        <v>10830</v>
      </c>
      <c r="AS581" s="64" t="s">
        <v>11585</v>
      </c>
    </row>
    <row r="582" customFormat="false" ht="13.8" hidden="false" customHeight="false" outlineLevel="0" collapsed="false">
      <c r="A582" s="174" t="s">
        <v>12550</v>
      </c>
      <c r="B582" s="64" t="s">
        <v>11857</v>
      </c>
      <c r="C582" s="175" t="n">
        <v>45778</v>
      </c>
      <c r="D582" s="168" t="n">
        <v>45805</v>
      </c>
      <c r="E582" s="169" t="b">
        <f aca="false">TRUE()</f>
        <v>1</v>
      </c>
      <c r="F582" s="169" t="b">
        <f aca="false">FALSE()</f>
        <v>0</v>
      </c>
      <c r="G582" s="169" t="b">
        <f aca="false">FALSE()</f>
        <v>0</v>
      </c>
      <c r="H582" s="169" t="b">
        <f aca="false">FALSE()</f>
        <v>0</v>
      </c>
      <c r="I582" s="169" t="b">
        <f aca="false">FALSE()</f>
        <v>0</v>
      </c>
      <c r="J582" s="169" t="b">
        <f aca="false">FALSE()</f>
        <v>0</v>
      </c>
      <c r="K582" s="29" t="b">
        <f aca="false">FALSE()</f>
        <v>0</v>
      </c>
      <c r="L582" s="29" t="b">
        <f aca="false">FALSE()</f>
        <v>0</v>
      </c>
      <c r="M582" s="169" t="b">
        <f aca="false">FALSE()</f>
        <v>0</v>
      </c>
      <c r="N582" s="64" t="s">
        <v>12694</v>
      </c>
      <c r="O582" s="64" t="s">
        <v>6302</v>
      </c>
      <c r="P582" s="170" t="n">
        <v>5291858930</v>
      </c>
      <c r="Q582" s="73"/>
      <c r="R582" s="73"/>
      <c r="S582" s="73"/>
      <c r="T582" s="64" t="n">
        <v>48508402083</v>
      </c>
      <c r="U582" s="64"/>
      <c r="V582" s="64" t="s">
        <v>6304</v>
      </c>
      <c r="W582" s="64"/>
      <c r="X582" s="87" t="s">
        <v>10823</v>
      </c>
      <c r="Y582" s="64" t="s">
        <v>12093</v>
      </c>
      <c r="Z582" s="64"/>
      <c r="AA582" s="87" t="s">
        <v>10826</v>
      </c>
      <c r="AB582" s="64" t="s">
        <v>10793</v>
      </c>
      <c r="AC582" s="87"/>
      <c r="AD582" s="64"/>
      <c r="AE582" s="64"/>
      <c r="AF582" s="87" t="s">
        <v>10794</v>
      </c>
      <c r="AG582" s="64" t="s">
        <v>12500</v>
      </c>
      <c r="AH582" s="87" t="s">
        <v>10796</v>
      </c>
      <c r="AI582" s="55" t="s">
        <v>10836</v>
      </c>
      <c r="AJ582" s="64" t="s">
        <v>10798</v>
      </c>
      <c r="AK582" s="112" t="s">
        <v>10830</v>
      </c>
      <c r="AL582" s="87" t="s">
        <v>10800</v>
      </c>
      <c r="AM582" s="172"/>
      <c r="AN582" s="64"/>
      <c r="AO582" s="64" t="s">
        <v>10823</v>
      </c>
      <c r="AP582" s="64" t="s">
        <v>11585</v>
      </c>
      <c r="AQ582" s="87" t="s">
        <v>10812</v>
      </c>
      <c r="AR582" s="173" t="s">
        <v>10830</v>
      </c>
      <c r="AS582" s="64" t="s">
        <v>11585</v>
      </c>
    </row>
    <row r="583" customFormat="false" ht="13.8" hidden="false" customHeight="false" outlineLevel="0" collapsed="false">
      <c r="A583" s="174" t="s">
        <v>12550</v>
      </c>
      <c r="B583" s="64" t="s">
        <v>11257</v>
      </c>
      <c r="C583" s="175" t="n">
        <v>45809</v>
      </c>
      <c r="D583" s="168" t="n">
        <v>45810</v>
      </c>
      <c r="E583" s="169" t="b">
        <f aca="false">TRUE()</f>
        <v>1</v>
      </c>
      <c r="F583" s="169" t="b">
        <f aca="false">FALSE()</f>
        <v>0</v>
      </c>
      <c r="G583" s="169" t="b">
        <f aca="false">FALSE()</f>
        <v>0</v>
      </c>
      <c r="H583" s="169" t="b">
        <f aca="false">FALSE()</f>
        <v>0</v>
      </c>
      <c r="I583" s="169" t="b">
        <f aca="false">FALSE()</f>
        <v>0</v>
      </c>
      <c r="J583" s="169" t="b">
        <f aca="false">FALSE()</f>
        <v>0</v>
      </c>
      <c r="K583" s="29" t="b">
        <f aca="false">FALSE()</f>
        <v>0</v>
      </c>
      <c r="L583" s="29" t="b">
        <f aca="false">FALSE()</f>
        <v>0</v>
      </c>
      <c r="M583" s="169" t="b">
        <f aca="false">FALSE()</f>
        <v>0</v>
      </c>
      <c r="N583" s="64" t="s">
        <v>12694</v>
      </c>
      <c r="O583" s="64" t="s">
        <v>4821</v>
      </c>
      <c r="P583" s="170" t="n">
        <v>7662000617</v>
      </c>
      <c r="Q583" s="73"/>
      <c r="R583" s="73"/>
      <c r="S583" s="73"/>
      <c r="T583" s="64" t="n">
        <v>48785537054</v>
      </c>
      <c r="U583" s="64"/>
      <c r="V583" s="64" t="s">
        <v>4823</v>
      </c>
      <c r="W583" s="171" t="s">
        <v>13423</v>
      </c>
      <c r="X583" s="87" t="s">
        <v>10823</v>
      </c>
      <c r="Y583" s="64" t="s">
        <v>12093</v>
      </c>
      <c r="Z583" s="64"/>
      <c r="AA583" s="87" t="s">
        <v>10792</v>
      </c>
      <c r="AB583" s="64" t="s">
        <v>10793</v>
      </c>
      <c r="AC583" s="87"/>
      <c r="AD583" s="64"/>
      <c r="AE583" s="64"/>
      <c r="AF583" s="87" t="s">
        <v>10794</v>
      </c>
      <c r="AG583" s="64"/>
      <c r="AH583" s="87" t="s">
        <v>10796</v>
      </c>
      <c r="AI583" s="55" t="s">
        <v>10836</v>
      </c>
      <c r="AJ583" s="64" t="s">
        <v>10798</v>
      </c>
      <c r="AK583" s="112" t="s">
        <v>10830</v>
      </c>
      <c r="AL583" s="87" t="s">
        <v>10800</v>
      </c>
      <c r="AM583" s="172"/>
      <c r="AN583" s="64"/>
      <c r="AO583" s="64" t="s">
        <v>10823</v>
      </c>
      <c r="AP583" s="64" t="s">
        <v>11585</v>
      </c>
      <c r="AQ583" s="87" t="s">
        <v>10812</v>
      </c>
      <c r="AR583" s="173" t="s">
        <v>10830</v>
      </c>
      <c r="AS583" s="64" t="s">
        <v>11585</v>
      </c>
    </row>
    <row r="584" customFormat="false" ht="13.8" hidden="false" customHeight="false" outlineLevel="0" collapsed="false">
      <c r="A584" s="174" t="s">
        <v>12550</v>
      </c>
      <c r="B584" s="64" t="s">
        <v>11257</v>
      </c>
      <c r="C584" s="175" t="n">
        <v>45810</v>
      </c>
      <c r="D584" s="168" t="n">
        <v>45810</v>
      </c>
      <c r="E584" s="169" t="b">
        <f aca="false">TRUE()</f>
        <v>1</v>
      </c>
      <c r="F584" s="169" t="b">
        <f aca="false">FALSE()</f>
        <v>0</v>
      </c>
      <c r="G584" s="169" t="b">
        <f aca="false">FALSE()</f>
        <v>0</v>
      </c>
      <c r="H584" s="169" t="b">
        <f aca="false">FALSE()</f>
        <v>0</v>
      </c>
      <c r="I584" s="169" t="b">
        <f aca="false">FALSE()</f>
        <v>0</v>
      </c>
      <c r="J584" s="169" t="b">
        <f aca="false">FALSE()</f>
        <v>0</v>
      </c>
      <c r="K584" s="29" t="b">
        <f aca="false">FALSE()</f>
        <v>0</v>
      </c>
      <c r="L584" s="29" t="b">
        <f aca="false">FALSE()</f>
        <v>0</v>
      </c>
      <c r="M584" s="169" t="b">
        <f aca="false">FALSE()</f>
        <v>0</v>
      </c>
      <c r="N584" s="64" t="s">
        <v>12694</v>
      </c>
      <c r="O584" s="214" t="s">
        <v>4900</v>
      </c>
      <c r="P584" s="170" t="n">
        <v>1182136526</v>
      </c>
      <c r="Q584" s="73"/>
      <c r="R584" s="73"/>
      <c r="S584" s="73"/>
      <c r="T584" s="64" t="n">
        <v>48791180791</v>
      </c>
      <c r="U584" s="64"/>
      <c r="V584" s="64" t="s">
        <v>4902</v>
      </c>
      <c r="W584" s="215" t="s">
        <v>4906</v>
      </c>
      <c r="X584" s="87" t="s">
        <v>10823</v>
      </c>
      <c r="Y584" s="64" t="s">
        <v>12093</v>
      </c>
      <c r="Z584" s="64"/>
      <c r="AA584" s="87" t="s">
        <v>10826</v>
      </c>
      <c r="AB584" s="64" t="s">
        <v>10793</v>
      </c>
      <c r="AC584" s="87"/>
      <c r="AD584" s="64"/>
      <c r="AE584" s="64"/>
      <c r="AF584" s="87" t="s">
        <v>10794</v>
      </c>
      <c r="AG584" s="64"/>
      <c r="AH584" s="87" t="s">
        <v>10796</v>
      </c>
      <c r="AI584" s="55" t="s">
        <v>10836</v>
      </c>
      <c r="AJ584" s="64" t="s">
        <v>10798</v>
      </c>
      <c r="AK584" s="112" t="s">
        <v>10830</v>
      </c>
      <c r="AL584" s="87" t="s">
        <v>10800</v>
      </c>
      <c r="AM584" s="172"/>
      <c r="AN584" s="64"/>
      <c r="AO584" s="64" t="s">
        <v>10823</v>
      </c>
      <c r="AP584" s="64" t="s">
        <v>11585</v>
      </c>
      <c r="AQ584" s="87" t="s">
        <v>10812</v>
      </c>
      <c r="AR584" s="173" t="s">
        <v>10830</v>
      </c>
      <c r="AS584" s="64" t="s">
        <v>11585</v>
      </c>
    </row>
    <row r="585" customFormat="false" ht="13.8" hidden="false" customHeight="false" outlineLevel="0" collapsed="false">
      <c r="A585" s="174" t="s">
        <v>12550</v>
      </c>
      <c r="B585" s="64" t="s">
        <v>11257</v>
      </c>
      <c r="C585" s="175" t="n">
        <v>45778</v>
      </c>
      <c r="D585" s="168" t="n">
        <v>45808</v>
      </c>
      <c r="E585" s="169" t="b">
        <f aca="false">TRUE()</f>
        <v>1</v>
      </c>
      <c r="F585" s="169" t="b">
        <f aca="false">FALSE()</f>
        <v>0</v>
      </c>
      <c r="G585" s="169" t="b">
        <f aca="false">FALSE()</f>
        <v>0</v>
      </c>
      <c r="H585" s="169" t="b">
        <f aca="false">FALSE()</f>
        <v>0</v>
      </c>
      <c r="I585" s="169" t="b">
        <f aca="false">FALSE()</f>
        <v>0</v>
      </c>
      <c r="J585" s="169" t="b">
        <f aca="false">FALSE()</f>
        <v>0</v>
      </c>
      <c r="K585" s="29" t="b">
        <f aca="false">FALSE()</f>
        <v>0</v>
      </c>
      <c r="L585" s="29" t="b">
        <f aca="false">FALSE()</f>
        <v>0</v>
      </c>
      <c r="M585" s="169" t="b">
        <f aca="false">FALSE()</f>
        <v>0</v>
      </c>
      <c r="N585" s="64" t="s">
        <v>12694</v>
      </c>
      <c r="O585" s="208" t="s">
        <v>4910</v>
      </c>
      <c r="P585" s="170" t="n">
        <v>5472213295</v>
      </c>
      <c r="Q585" s="73"/>
      <c r="R585" s="73"/>
      <c r="S585" s="73"/>
      <c r="T585" s="64" t="n">
        <v>48502817060</v>
      </c>
      <c r="U585" s="64"/>
      <c r="V585" s="208" t="s">
        <v>4912</v>
      </c>
      <c r="W585" s="216" t="s">
        <v>13424</v>
      </c>
      <c r="X585" s="87" t="s">
        <v>10823</v>
      </c>
      <c r="Y585" s="64" t="s">
        <v>12093</v>
      </c>
      <c r="Z585" s="64"/>
      <c r="AA585" s="87" t="s">
        <v>10826</v>
      </c>
      <c r="AB585" s="64" t="s">
        <v>10793</v>
      </c>
      <c r="AC585" s="87"/>
      <c r="AD585" s="64"/>
      <c r="AE585" s="64"/>
      <c r="AF585" s="87" t="s">
        <v>10794</v>
      </c>
      <c r="AG585" s="64"/>
      <c r="AH585" s="87" t="s">
        <v>10796</v>
      </c>
      <c r="AI585" s="55" t="s">
        <v>10836</v>
      </c>
      <c r="AJ585" s="64" t="s">
        <v>10798</v>
      </c>
      <c r="AK585" s="112" t="s">
        <v>10830</v>
      </c>
      <c r="AL585" s="87" t="s">
        <v>10800</v>
      </c>
      <c r="AM585" s="172"/>
      <c r="AN585" s="64"/>
      <c r="AO585" s="64" t="s">
        <v>10823</v>
      </c>
      <c r="AP585" s="64" t="s">
        <v>11585</v>
      </c>
      <c r="AQ585" s="87" t="s">
        <v>10812</v>
      </c>
      <c r="AR585" s="173" t="s">
        <v>10830</v>
      </c>
      <c r="AS585" s="64" t="s">
        <v>11585</v>
      </c>
    </row>
    <row r="586" customFormat="false" ht="13.8" hidden="false" customHeight="false" outlineLevel="0" collapsed="false">
      <c r="A586" s="174" t="s">
        <v>12550</v>
      </c>
      <c r="B586" s="64" t="s">
        <v>11257</v>
      </c>
      <c r="C586" s="175" t="n">
        <v>45778</v>
      </c>
      <c r="D586" s="168" t="n">
        <v>45805</v>
      </c>
      <c r="E586" s="169" t="b">
        <f aca="false">TRUE()</f>
        <v>1</v>
      </c>
      <c r="F586" s="169" t="b">
        <f aca="false">FALSE()</f>
        <v>0</v>
      </c>
      <c r="G586" s="169" t="b">
        <f aca="false">FALSE()</f>
        <v>0</v>
      </c>
      <c r="H586" s="169" t="b">
        <f aca="false">FALSE()</f>
        <v>0</v>
      </c>
      <c r="I586" s="169" t="b">
        <f aca="false">FALSE()</f>
        <v>0</v>
      </c>
      <c r="J586" s="169" t="b">
        <f aca="false">FALSE()</f>
        <v>0</v>
      </c>
      <c r="K586" s="29" t="b">
        <f aca="false">FALSE()</f>
        <v>0</v>
      </c>
      <c r="L586" s="29" t="b">
        <f aca="false">FALSE()</f>
        <v>0</v>
      </c>
      <c r="M586" s="169" t="b">
        <f aca="false">FALSE()</f>
        <v>0</v>
      </c>
      <c r="N586" s="64" t="s">
        <v>12694</v>
      </c>
      <c r="O586" s="64" t="s">
        <v>5075</v>
      </c>
      <c r="P586" s="170" t="n">
        <v>6783172009</v>
      </c>
      <c r="Q586" s="73"/>
      <c r="R586" s="73"/>
      <c r="S586" s="73"/>
      <c r="T586" s="64" t="n">
        <v>48537578681</v>
      </c>
      <c r="U586" s="64"/>
      <c r="V586" s="189" t="s">
        <v>5077</v>
      </c>
      <c r="W586" s="171" t="s">
        <v>13425</v>
      </c>
      <c r="X586" s="87" t="s">
        <v>10823</v>
      </c>
      <c r="Y586" s="64" t="s">
        <v>12093</v>
      </c>
      <c r="Z586" s="64"/>
      <c r="AA586" s="87" t="s">
        <v>10826</v>
      </c>
      <c r="AB586" s="64" t="s">
        <v>10793</v>
      </c>
      <c r="AC586" s="87"/>
      <c r="AD586" s="64"/>
      <c r="AE586" s="64"/>
      <c r="AF586" s="87" t="s">
        <v>10794</v>
      </c>
      <c r="AG586" s="64" t="s">
        <v>13426</v>
      </c>
      <c r="AH586" s="87" t="s">
        <v>10796</v>
      </c>
      <c r="AI586" s="55" t="s">
        <v>10836</v>
      </c>
      <c r="AJ586" s="64" t="s">
        <v>10798</v>
      </c>
      <c r="AK586" s="112" t="s">
        <v>10830</v>
      </c>
      <c r="AL586" s="87" t="s">
        <v>10800</v>
      </c>
      <c r="AM586" s="172"/>
      <c r="AN586" s="64"/>
      <c r="AO586" s="64" t="s">
        <v>10823</v>
      </c>
      <c r="AP586" s="64" t="s">
        <v>11585</v>
      </c>
      <c r="AQ586" s="87" t="s">
        <v>10812</v>
      </c>
      <c r="AR586" s="173" t="s">
        <v>10830</v>
      </c>
      <c r="AS586" s="64" t="s">
        <v>11585</v>
      </c>
    </row>
    <row r="587" customFormat="false" ht="13.8" hidden="false" customHeight="false" outlineLevel="0" collapsed="false">
      <c r="A587" s="174" t="s">
        <v>12550</v>
      </c>
      <c r="B587" s="64" t="s">
        <v>11257</v>
      </c>
      <c r="C587" s="175" t="n">
        <v>45779</v>
      </c>
      <c r="D587" s="168" t="n">
        <v>45806</v>
      </c>
      <c r="E587" s="169" t="b">
        <f aca="false">TRUE()</f>
        <v>1</v>
      </c>
      <c r="F587" s="169" t="b">
        <f aca="false">FALSE()</f>
        <v>0</v>
      </c>
      <c r="G587" s="169" t="b">
        <f aca="false">FALSE()</f>
        <v>0</v>
      </c>
      <c r="H587" s="169" t="b">
        <f aca="false">FALSE()</f>
        <v>0</v>
      </c>
      <c r="I587" s="169" t="b">
        <f aca="false">FALSE()</f>
        <v>0</v>
      </c>
      <c r="J587" s="169" t="b">
        <f aca="false">FALSE()</f>
        <v>0</v>
      </c>
      <c r="K587" s="29" t="b">
        <f aca="false">FALSE()</f>
        <v>0</v>
      </c>
      <c r="L587" s="29" t="b">
        <f aca="false">FALSE()</f>
        <v>0</v>
      </c>
      <c r="M587" s="169" t="b">
        <f aca="false">FALSE()</f>
        <v>0</v>
      </c>
      <c r="N587" s="64" t="s">
        <v>12694</v>
      </c>
      <c r="O587" s="64" t="s">
        <v>5118</v>
      </c>
      <c r="P587" s="170" t="n">
        <v>7011208759</v>
      </c>
      <c r="Q587" s="73"/>
      <c r="R587" s="73"/>
      <c r="S587" s="73"/>
      <c r="T587" s="64" t="n">
        <v>48727906657</v>
      </c>
      <c r="U587" s="64"/>
      <c r="V587" s="64" t="s">
        <v>5120</v>
      </c>
      <c r="W587" s="64"/>
      <c r="X587" s="87" t="s">
        <v>10823</v>
      </c>
      <c r="Y587" s="64" t="s">
        <v>12093</v>
      </c>
      <c r="Z587" s="64"/>
      <c r="AA587" s="87" t="s">
        <v>10826</v>
      </c>
      <c r="AB587" s="64" t="s">
        <v>10793</v>
      </c>
      <c r="AC587" s="87"/>
      <c r="AD587" s="64"/>
      <c r="AE587" s="64"/>
      <c r="AF587" s="87" t="s">
        <v>10794</v>
      </c>
      <c r="AG587" s="64"/>
      <c r="AH587" s="87" t="s">
        <v>10796</v>
      </c>
      <c r="AI587" s="55" t="s">
        <v>10836</v>
      </c>
      <c r="AJ587" s="64" t="s">
        <v>10798</v>
      </c>
      <c r="AK587" s="112" t="s">
        <v>10830</v>
      </c>
      <c r="AL587" s="87" t="s">
        <v>10800</v>
      </c>
      <c r="AM587" s="172"/>
      <c r="AN587" s="64"/>
      <c r="AO587" s="64" t="s">
        <v>10823</v>
      </c>
      <c r="AP587" s="64" t="s">
        <v>11585</v>
      </c>
      <c r="AQ587" s="87" t="s">
        <v>10812</v>
      </c>
      <c r="AR587" s="173" t="s">
        <v>10830</v>
      </c>
      <c r="AS587" s="64" t="s">
        <v>11585</v>
      </c>
    </row>
    <row r="588" customFormat="false" ht="13.8" hidden="false" customHeight="false" outlineLevel="0" collapsed="false">
      <c r="A588" s="174" t="s">
        <v>12550</v>
      </c>
      <c r="B588" s="64" t="s">
        <v>11257</v>
      </c>
      <c r="C588" s="175" t="n">
        <v>45778</v>
      </c>
      <c r="D588" s="168" t="n">
        <v>45799</v>
      </c>
      <c r="E588" s="169" t="b">
        <f aca="false">TRUE()</f>
        <v>1</v>
      </c>
      <c r="F588" s="169" t="b">
        <f aca="false">FALSE()</f>
        <v>0</v>
      </c>
      <c r="G588" s="169" t="b">
        <f aca="false">FALSE()</f>
        <v>0</v>
      </c>
      <c r="H588" s="169" t="b">
        <f aca="false">FALSE()</f>
        <v>0</v>
      </c>
      <c r="I588" s="169" t="b">
        <f aca="false">FALSE()</f>
        <v>0</v>
      </c>
      <c r="J588" s="169" t="b">
        <f aca="false">FALSE()</f>
        <v>0</v>
      </c>
      <c r="K588" s="29" t="b">
        <f aca="false">FALSE()</f>
        <v>0</v>
      </c>
      <c r="L588" s="29" t="b">
        <f aca="false">FALSE()</f>
        <v>0</v>
      </c>
      <c r="M588" s="169" t="b">
        <f aca="false">FALSE()</f>
        <v>0</v>
      </c>
      <c r="N588" s="64" t="s">
        <v>12694</v>
      </c>
      <c r="O588" s="64" t="s">
        <v>6514</v>
      </c>
      <c r="P588" s="170" t="n">
        <v>8331356858</v>
      </c>
      <c r="Q588" s="73"/>
      <c r="R588" s="73"/>
      <c r="S588" s="73"/>
      <c r="T588" s="64" t="n">
        <v>48601856880</v>
      </c>
      <c r="U588" s="64"/>
      <c r="V588" s="64" t="s">
        <v>6516</v>
      </c>
      <c r="W588" s="171" t="s">
        <v>13427</v>
      </c>
      <c r="X588" s="87" t="s">
        <v>10823</v>
      </c>
      <c r="Y588" s="64" t="s">
        <v>12093</v>
      </c>
      <c r="Z588" s="64"/>
      <c r="AA588" s="87" t="s">
        <v>10826</v>
      </c>
      <c r="AB588" s="64" t="s">
        <v>10793</v>
      </c>
      <c r="AC588" s="87"/>
      <c r="AD588" s="64"/>
      <c r="AE588" s="64"/>
      <c r="AF588" s="87" t="s">
        <v>10794</v>
      </c>
      <c r="AG588" s="64"/>
      <c r="AH588" s="87" t="s">
        <v>10796</v>
      </c>
      <c r="AI588" s="55" t="s">
        <v>10836</v>
      </c>
      <c r="AJ588" s="64" t="s">
        <v>10798</v>
      </c>
      <c r="AK588" s="112" t="s">
        <v>10830</v>
      </c>
      <c r="AL588" s="87" t="s">
        <v>10800</v>
      </c>
      <c r="AM588" s="172"/>
      <c r="AN588" s="64"/>
      <c r="AO588" s="64" t="s">
        <v>10823</v>
      </c>
      <c r="AP588" s="64" t="s">
        <v>11585</v>
      </c>
      <c r="AQ588" s="87" t="s">
        <v>10812</v>
      </c>
      <c r="AR588" s="173" t="s">
        <v>10830</v>
      </c>
      <c r="AS588" s="64" t="s">
        <v>11585</v>
      </c>
    </row>
    <row r="589" customFormat="false" ht="13.8" hidden="false" customHeight="false" outlineLevel="0" collapsed="false">
      <c r="A589" s="174" t="s">
        <v>12550</v>
      </c>
      <c r="B589" s="64" t="s">
        <v>11576</v>
      </c>
      <c r="C589" s="175" t="n">
        <v>45809</v>
      </c>
      <c r="D589" s="168" t="n">
        <v>45812</v>
      </c>
      <c r="E589" s="169" t="b">
        <f aca="false">TRUE()</f>
        <v>1</v>
      </c>
      <c r="F589" s="169" t="b">
        <f aca="false">FALSE()</f>
        <v>0</v>
      </c>
      <c r="G589" s="169" t="b">
        <f aca="false">FALSE()</f>
        <v>0</v>
      </c>
      <c r="H589" s="169" t="b">
        <f aca="false">FALSE()</f>
        <v>0</v>
      </c>
      <c r="I589" s="169" t="b">
        <f aca="false">FALSE()</f>
        <v>0</v>
      </c>
      <c r="J589" s="169" t="b">
        <f aca="false">FALSE()</f>
        <v>0</v>
      </c>
      <c r="K589" s="29" t="b">
        <f aca="false">FALSE()</f>
        <v>0</v>
      </c>
      <c r="L589" s="29" t="b">
        <f aca="false">FALSE()</f>
        <v>0</v>
      </c>
      <c r="M589" s="169" t="b">
        <f aca="false">FALSE()</f>
        <v>0</v>
      </c>
      <c r="N589" s="64" t="s">
        <v>12694</v>
      </c>
      <c r="O589" s="64" t="s">
        <v>7218</v>
      </c>
      <c r="P589" s="170" t="n">
        <v>5891052520</v>
      </c>
      <c r="Q589" s="73"/>
      <c r="R589" s="73"/>
      <c r="S589" s="73"/>
      <c r="T589" s="64" t="n">
        <v>506719833</v>
      </c>
      <c r="U589" s="64" t="s">
        <v>13428</v>
      </c>
      <c r="V589" s="64" t="s">
        <v>7220</v>
      </c>
      <c r="W589" s="64"/>
      <c r="X589" s="87" t="s">
        <v>10823</v>
      </c>
      <c r="Y589" s="64" t="s">
        <v>12093</v>
      </c>
      <c r="Z589" s="64"/>
      <c r="AA589" s="87"/>
      <c r="AB589" s="64" t="s">
        <v>10793</v>
      </c>
      <c r="AC589" s="87"/>
      <c r="AD589" s="64"/>
      <c r="AE589" s="64"/>
      <c r="AF589" s="87" t="s">
        <v>10794</v>
      </c>
      <c r="AG589" s="64"/>
      <c r="AH589" s="87" t="s">
        <v>10796</v>
      </c>
      <c r="AI589" s="55" t="s">
        <v>10836</v>
      </c>
      <c r="AJ589" s="64" t="s">
        <v>10798</v>
      </c>
      <c r="AK589" s="112" t="s">
        <v>10830</v>
      </c>
      <c r="AL589" s="87" t="s">
        <v>10800</v>
      </c>
      <c r="AM589" s="172"/>
      <c r="AN589" s="64"/>
      <c r="AO589" s="64" t="s">
        <v>10823</v>
      </c>
      <c r="AP589" s="64" t="s">
        <v>11585</v>
      </c>
      <c r="AQ589" s="87" t="s">
        <v>10812</v>
      </c>
      <c r="AR589" s="173" t="s">
        <v>10830</v>
      </c>
      <c r="AS589" s="64" t="s">
        <v>11585</v>
      </c>
    </row>
    <row r="590" customFormat="false" ht="13.8" hidden="false" customHeight="false" outlineLevel="0" collapsed="false">
      <c r="A590" s="174" t="s">
        <v>12550</v>
      </c>
      <c r="B590" s="64" t="s">
        <v>11857</v>
      </c>
      <c r="C590" s="175" t="n">
        <v>45778</v>
      </c>
      <c r="D590" s="168" t="n">
        <v>45804</v>
      </c>
      <c r="E590" s="169" t="b">
        <f aca="false">TRUE()</f>
        <v>1</v>
      </c>
      <c r="F590" s="169" t="b">
        <f aca="false">FALSE()</f>
        <v>0</v>
      </c>
      <c r="G590" s="169" t="b">
        <f aca="false">FALSE()</f>
        <v>0</v>
      </c>
      <c r="H590" s="169" t="b">
        <f aca="false">FALSE()</f>
        <v>0</v>
      </c>
      <c r="I590" s="169" t="b">
        <f aca="false">FALSE()</f>
        <v>0</v>
      </c>
      <c r="J590" s="169" t="b">
        <f aca="false">FALSE()</f>
        <v>0</v>
      </c>
      <c r="K590" s="29" t="b">
        <f aca="false">FALSE()</f>
        <v>0</v>
      </c>
      <c r="L590" s="29" t="b">
        <f aca="false">FALSE()</f>
        <v>0</v>
      </c>
      <c r="M590" s="169" t="b">
        <f aca="false">TRUE()</f>
        <v>1</v>
      </c>
      <c r="N590" s="64" t="s">
        <v>13429</v>
      </c>
      <c r="O590" s="64" t="s">
        <v>5083</v>
      </c>
      <c r="P590" s="170" t="n">
        <v>5271711365</v>
      </c>
      <c r="Q590" s="73"/>
      <c r="R590" s="73"/>
      <c r="S590" s="73"/>
      <c r="T590" s="64" t="n">
        <v>48504244653</v>
      </c>
      <c r="U590" s="64" t="s">
        <v>13430</v>
      </c>
      <c r="V590" s="64" t="s">
        <v>13431</v>
      </c>
      <c r="W590" s="64"/>
      <c r="X590" s="87" t="s">
        <v>10823</v>
      </c>
      <c r="Y590" s="64" t="s">
        <v>12093</v>
      </c>
      <c r="Z590" s="64"/>
      <c r="AA590" s="87" t="s">
        <v>10826</v>
      </c>
      <c r="AB590" s="64" t="s">
        <v>10793</v>
      </c>
      <c r="AC590" s="87"/>
      <c r="AD590" s="64"/>
      <c r="AE590" s="64"/>
      <c r="AF590" s="87" t="s">
        <v>10794</v>
      </c>
      <c r="AG590" s="64"/>
      <c r="AH590" s="87" t="s">
        <v>10796</v>
      </c>
      <c r="AI590" s="55" t="s">
        <v>10836</v>
      </c>
      <c r="AJ590" s="64" t="s">
        <v>10798</v>
      </c>
      <c r="AK590" s="112" t="s">
        <v>10830</v>
      </c>
      <c r="AL590" s="87" t="s">
        <v>10800</v>
      </c>
      <c r="AM590" s="172"/>
      <c r="AN590" s="64"/>
      <c r="AO590" s="64" t="s">
        <v>10823</v>
      </c>
      <c r="AP590" s="64" t="s">
        <v>11585</v>
      </c>
      <c r="AQ590" s="87" t="s">
        <v>10812</v>
      </c>
      <c r="AR590" s="173" t="s">
        <v>10830</v>
      </c>
      <c r="AS590" s="64" t="s">
        <v>11585</v>
      </c>
    </row>
    <row r="591" customFormat="false" ht="13.8" hidden="false" customHeight="false" outlineLevel="0" collapsed="false">
      <c r="A591" s="174" t="s">
        <v>12550</v>
      </c>
      <c r="B591" s="64" t="s">
        <v>11576</v>
      </c>
      <c r="C591" s="175" t="n">
        <v>45810</v>
      </c>
      <c r="D591" s="168" t="n">
        <v>45812</v>
      </c>
      <c r="E591" s="169" t="b">
        <f aca="false">TRUE()</f>
        <v>1</v>
      </c>
      <c r="F591" s="169" t="b">
        <f aca="false">FALSE()</f>
        <v>0</v>
      </c>
      <c r="G591" s="169" t="b">
        <f aca="false">FALSE()</f>
        <v>0</v>
      </c>
      <c r="H591" s="169" t="b">
        <f aca="false">FALSE()</f>
        <v>0</v>
      </c>
      <c r="I591" s="169" t="b">
        <f aca="false">FALSE()</f>
        <v>0</v>
      </c>
      <c r="J591" s="169" t="b">
        <f aca="false">FALSE()</f>
        <v>0</v>
      </c>
      <c r="K591" s="29" t="b">
        <f aca="false">FALSE()</f>
        <v>0</v>
      </c>
      <c r="L591" s="29" t="b">
        <f aca="false">FALSE()</f>
        <v>0</v>
      </c>
      <c r="M591" s="169" t="b">
        <f aca="false">FALSE()</f>
        <v>0</v>
      </c>
      <c r="N591" s="64" t="s">
        <v>12694</v>
      </c>
      <c r="O591" s="64" t="s">
        <v>4647</v>
      </c>
      <c r="P591" s="170" t="n">
        <v>7132632456</v>
      </c>
      <c r="Q591" s="73"/>
      <c r="R591" s="73"/>
      <c r="S591" s="73"/>
      <c r="T591" s="64" t="n">
        <v>508898834</v>
      </c>
      <c r="U591" s="64" t="s">
        <v>13432</v>
      </c>
      <c r="V591" s="64" t="s">
        <v>4649</v>
      </c>
      <c r="W591" s="64"/>
      <c r="X591" s="87" t="s">
        <v>10823</v>
      </c>
      <c r="Y591" s="64" t="s">
        <v>12093</v>
      </c>
      <c r="Z591" s="64"/>
      <c r="AA591" s="87" t="s">
        <v>10826</v>
      </c>
      <c r="AB591" s="64" t="s">
        <v>10793</v>
      </c>
      <c r="AC591" s="87"/>
      <c r="AD591" s="64"/>
      <c r="AE591" s="64"/>
      <c r="AF591" s="87" t="s">
        <v>10794</v>
      </c>
      <c r="AG591" s="64"/>
      <c r="AH591" s="87" t="s">
        <v>10796</v>
      </c>
      <c r="AI591" s="55" t="s">
        <v>10836</v>
      </c>
      <c r="AJ591" s="64" t="s">
        <v>10798</v>
      </c>
      <c r="AK591" s="112" t="s">
        <v>10830</v>
      </c>
      <c r="AL591" s="87" t="s">
        <v>10800</v>
      </c>
      <c r="AM591" s="172" t="s">
        <v>13433</v>
      </c>
      <c r="AN591" s="64" t="s">
        <v>13434</v>
      </c>
      <c r="AO591" s="64" t="s">
        <v>10823</v>
      </c>
      <c r="AP591" s="64" t="s">
        <v>11585</v>
      </c>
      <c r="AQ591" s="87" t="s">
        <v>10812</v>
      </c>
      <c r="AR591" s="173" t="s">
        <v>10830</v>
      </c>
      <c r="AS591" s="64" t="s">
        <v>11585</v>
      </c>
    </row>
    <row r="592" customFormat="false" ht="13.8" hidden="false" customHeight="false" outlineLevel="0" collapsed="false">
      <c r="A592" s="174"/>
      <c r="B592" s="64" t="s">
        <v>11576</v>
      </c>
      <c r="C592" s="175" t="n">
        <v>45778</v>
      </c>
      <c r="D592" s="168" t="n">
        <v>45800</v>
      </c>
      <c r="E592" s="169" t="b">
        <f aca="false">TRUE()</f>
        <v>1</v>
      </c>
      <c r="F592" s="169" t="b">
        <f aca="false">FALSE()</f>
        <v>0</v>
      </c>
      <c r="G592" s="169" t="b">
        <f aca="false">FALSE()</f>
        <v>0</v>
      </c>
      <c r="H592" s="169" t="b">
        <f aca="false">FALSE()</f>
        <v>0</v>
      </c>
      <c r="I592" s="169" t="b">
        <f aca="false">FALSE()</f>
        <v>0</v>
      </c>
      <c r="J592" s="169" t="b">
        <f aca="false">FALSE()</f>
        <v>0</v>
      </c>
      <c r="K592" s="29" t="b">
        <f aca="false">FALSE()</f>
        <v>0</v>
      </c>
      <c r="L592" s="29" t="b">
        <f aca="false">FALSE()</f>
        <v>0</v>
      </c>
      <c r="M592" s="169" t="b">
        <f aca="false">FALSE()</f>
        <v>0</v>
      </c>
      <c r="N592" s="64" t="s">
        <v>12694</v>
      </c>
      <c r="O592" s="64" t="s">
        <v>6293</v>
      </c>
      <c r="P592" s="170" t="n">
        <v>6792177207</v>
      </c>
      <c r="Q592" s="73"/>
      <c r="R592" s="73"/>
      <c r="S592" s="73"/>
      <c r="T592" s="64" t="n">
        <v>501327440</v>
      </c>
      <c r="U592" s="64"/>
      <c r="V592" s="64" t="s">
        <v>13435</v>
      </c>
      <c r="W592" s="64"/>
      <c r="X592" s="87" t="s">
        <v>10823</v>
      </c>
      <c r="Y592" s="64" t="s">
        <v>12093</v>
      </c>
      <c r="Z592" s="64"/>
      <c r="AA592" s="87" t="s">
        <v>10826</v>
      </c>
      <c r="AB592" s="64" t="s">
        <v>10793</v>
      </c>
      <c r="AC592" s="87"/>
      <c r="AD592" s="64"/>
      <c r="AE592" s="64"/>
      <c r="AF592" s="87" t="s">
        <v>10794</v>
      </c>
      <c r="AG592" s="64"/>
      <c r="AH592" s="87" t="s">
        <v>10796</v>
      </c>
      <c r="AI592" s="55" t="s">
        <v>10836</v>
      </c>
      <c r="AJ592" s="64" t="s">
        <v>10798</v>
      </c>
      <c r="AK592" s="112" t="s">
        <v>10830</v>
      </c>
      <c r="AL592" s="87" t="s">
        <v>10800</v>
      </c>
      <c r="AM592" s="172"/>
      <c r="AN592" s="64"/>
      <c r="AO592" s="64" t="s">
        <v>10823</v>
      </c>
      <c r="AP592" s="64" t="s">
        <v>11585</v>
      </c>
      <c r="AQ592" s="87" t="s">
        <v>10812</v>
      </c>
      <c r="AR592" s="173" t="s">
        <v>10830</v>
      </c>
      <c r="AS592" s="64" t="s">
        <v>11585</v>
      </c>
    </row>
    <row r="593" customFormat="false" ht="13.8" hidden="false" customHeight="false" outlineLevel="0" collapsed="false">
      <c r="A593" s="174" t="s">
        <v>12550</v>
      </c>
      <c r="B593" s="64" t="s">
        <v>11857</v>
      </c>
      <c r="C593" s="175" t="n">
        <v>45778</v>
      </c>
      <c r="D593" s="168" t="n">
        <v>45792</v>
      </c>
      <c r="E593" s="169" t="b">
        <f aca="false">TRUE()</f>
        <v>1</v>
      </c>
      <c r="F593" s="169" t="b">
        <f aca="false">FALSE()</f>
        <v>0</v>
      </c>
      <c r="G593" s="169" t="b">
        <f aca="false">FALSE()</f>
        <v>0</v>
      </c>
      <c r="H593" s="169" t="b">
        <f aca="false">FALSE()</f>
        <v>0</v>
      </c>
      <c r="I593" s="169" t="b">
        <f aca="false">FALSE()</f>
        <v>0</v>
      </c>
      <c r="J593" s="169" t="b">
        <f aca="false">FALSE()</f>
        <v>0</v>
      </c>
      <c r="K593" s="29" t="b">
        <f aca="false">FALSE()</f>
        <v>0</v>
      </c>
      <c r="L593" s="29" t="b">
        <f aca="false">FALSE()</f>
        <v>0</v>
      </c>
      <c r="M593" s="169" t="b">
        <f aca="false">TRUE()</f>
        <v>1</v>
      </c>
      <c r="N593" s="64" t="s">
        <v>12694</v>
      </c>
      <c r="O593" s="64" t="s">
        <v>6528</v>
      </c>
      <c r="P593" s="170" t="n">
        <v>9541362110</v>
      </c>
      <c r="Q593" s="73"/>
      <c r="R593" s="73"/>
      <c r="S593" s="73"/>
      <c r="T593" s="64" t="s">
        <v>13436</v>
      </c>
      <c r="U593" s="64" t="s">
        <v>13437</v>
      </c>
      <c r="V593" s="64" t="s">
        <v>6530</v>
      </c>
      <c r="W593" s="64"/>
      <c r="X593" s="87" t="s">
        <v>10823</v>
      </c>
      <c r="Y593" s="64" t="s">
        <v>12093</v>
      </c>
      <c r="Z593" s="64"/>
      <c r="AA593" s="87" t="s">
        <v>10826</v>
      </c>
      <c r="AB593" s="64" t="s">
        <v>10793</v>
      </c>
      <c r="AC593" s="87"/>
      <c r="AD593" s="64"/>
      <c r="AE593" s="64"/>
      <c r="AF593" s="87" t="s">
        <v>10794</v>
      </c>
      <c r="AG593" s="64"/>
      <c r="AH593" s="87" t="s">
        <v>10796</v>
      </c>
      <c r="AI593" s="55" t="s">
        <v>10836</v>
      </c>
      <c r="AJ593" s="64" t="s">
        <v>10798</v>
      </c>
      <c r="AK593" s="112" t="s">
        <v>10830</v>
      </c>
      <c r="AL593" s="87" t="s">
        <v>10800</v>
      </c>
      <c r="AM593" s="172"/>
      <c r="AN593" s="64"/>
      <c r="AO593" s="64" t="s">
        <v>10823</v>
      </c>
      <c r="AP593" s="64" t="s">
        <v>11585</v>
      </c>
      <c r="AQ593" s="87" t="s">
        <v>10812</v>
      </c>
      <c r="AR593" s="173" t="s">
        <v>10830</v>
      </c>
      <c r="AS593" s="64" t="s">
        <v>11585</v>
      </c>
    </row>
    <row r="594" customFormat="false" ht="13.8" hidden="false" customHeight="false" outlineLevel="0" collapsed="false">
      <c r="A594" s="174"/>
      <c r="B594" s="64"/>
      <c r="C594" s="175" t="n">
        <v>45778</v>
      </c>
      <c r="D594" s="168" t="n">
        <v>45813</v>
      </c>
      <c r="E594" s="169" t="b">
        <f aca="false">TRUE()</f>
        <v>1</v>
      </c>
      <c r="F594" s="169" t="b">
        <f aca="false">FALSE()</f>
        <v>0</v>
      </c>
      <c r="G594" s="169" t="b">
        <f aca="false">FALSE()</f>
        <v>0</v>
      </c>
      <c r="H594" s="169" t="b">
        <f aca="false">FALSE()</f>
        <v>0</v>
      </c>
      <c r="I594" s="169" t="b">
        <f aca="false">FALSE()</f>
        <v>0</v>
      </c>
      <c r="J594" s="169" t="b">
        <f aca="false">FALSE()</f>
        <v>0</v>
      </c>
      <c r="K594" s="29" t="b">
        <f aca="false">FALSE()</f>
        <v>0</v>
      </c>
      <c r="L594" s="29" t="b">
        <f aca="false">FALSE()</f>
        <v>0</v>
      </c>
      <c r="M594" s="169" t="b">
        <f aca="false">FALSE()</f>
        <v>0</v>
      </c>
      <c r="N594" s="64"/>
      <c r="O594" s="64" t="s">
        <v>4599</v>
      </c>
      <c r="P594" s="170" t="n">
        <v>6751757474</v>
      </c>
      <c r="Q594" s="73"/>
      <c r="R594" s="73"/>
      <c r="S594" s="73"/>
      <c r="T594" s="64" t="n">
        <v>881606266</v>
      </c>
      <c r="U594" s="64"/>
      <c r="V594" s="64" t="s">
        <v>4600</v>
      </c>
      <c r="W594" s="64"/>
      <c r="X594" s="87" t="s">
        <v>10823</v>
      </c>
      <c r="Y594" s="64" t="s">
        <v>12093</v>
      </c>
      <c r="Z594" s="64"/>
      <c r="AA594" s="87" t="s">
        <v>10792</v>
      </c>
      <c r="AB594" s="64" t="s">
        <v>10793</v>
      </c>
      <c r="AC594" s="87"/>
      <c r="AD594" s="64"/>
      <c r="AE594" s="64"/>
      <c r="AF594" s="87"/>
      <c r="AG594" s="64"/>
      <c r="AH594" s="87" t="s">
        <v>10796</v>
      </c>
      <c r="AI594" s="55" t="s">
        <v>10836</v>
      </c>
      <c r="AJ594" s="64" t="s">
        <v>10798</v>
      </c>
      <c r="AK594" s="112" t="s">
        <v>10830</v>
      </c>
      <c r="AL594" s="87" t="s">
        <v>10800</v>
      </c>
      <c r="AM594" s="172"/>
      <c r="AN594" s="64"/>
      <c r="AO594" s="64" t="s">
        <v>10823</v>
      </c>
      <c r="AP594" s="64" t="s">
        <v>11585</v>
      </c>
      <c r="AQ594" s="87" t="s">
        <v>10812</v>
      </c>
      <c r="AR594" s="173" t="s">
        <v>10830</v>
      </c>
      <c r="AS594" s="64" t="s">
        <v>11585</v>
      </c>
    </row>
    <row r="595" customFormat="false" ht="13.8" hidden="false" customHeight="false" outlineLevel="0" collapsed="false">
      <c r="A595" s="174" t="s">
        <v>12550</v>
      </c>
      <c r="B595" s="64" t="s">
        <v>11857</v>
      </c>
      <c r="C595" s="175" t="n">
        <v>45778</v>
      </c>
      <c r="D595" s="168" t="n">
        <v>45805</v>
      </c>
      <c r="E595" s="169" t="b">
        <f aca="false">TRUE()</f>
        <v>1</v>
      </c>
      <c r="F595" s="169" t="b">
        <f aca="false">FALSE()</f>
        <v>0</v>
      </c>
      <c r="G595" s="169" t="b">
        <f aca="false">FALSE()</f>
        <v>0</v>
      </c>
      <c r="H595" s="169" t="b">
        <f aca="false">FALSE()</f>
        <v>0</v>
      </c>
      <c r="I595" s="169" t="b">
        <f aca="false">FALSE()</f>
        <v>0</v>
      </c>
      <c r="J595" s="169" t="b">
        <f aca="false">FALSE()</f>
        <v>0</v>
      </c>
      <c r="K595" s="29" t="b">
        <f aca="false">FALSE()</f>
        <v>0</v>
      </c>
      <c r="L595" s="29" t="b">
        <f aca="false">FALSE()</f>
        <v>0</v>
      </c>
      <c r="M595" s="169" t="b">
        <f aca="false">FALSE()</f>
        <v>0</v>
      </c>
      <c r="N595" s="64" t="s">
        <v>12694</v>
      </c>
      <c r="O595" s="64" t="s">
        <v>5104</v>
      </c>
      <c r="P595" s="170" t="n">
        <v>9231563541</v>
      </c>
      <c r="Q595" s="73"/>
      <c r="R595" s="73"/>
      <c r="S595" s="73"/>
      <c r="T595" s="64" t="n">
        <v>48693565932</v>
      </c>
      <c r="U595" s="64"/>
      <c r="V595" s="64" t="s">
        <v>5106</v>
      </c>
      <c r="W595" s="64"/>
      <c r="X595" s="87" t="s">
        <v>10823</v>
      </c>
      <c r="Y595" s="64" t="s">
        <v>12093</v>
      </c>
      <c r="Z595" s="64"/>
      <c r="AA595" s="87" t="s">
        <v>10792</v>
      </c>
      <c r="AB595" s="64" t="s">
        <v>10793</v>
      </c>
      <c r="AC595" s="87"/>
      <c r="AD595" s="64"/>
      <c r="AE595" s="64"/>
      <c r="AF595" s="87" t="s">
        <v>10794</v>
      </c>
      <c r="AG595" s="64"/>
      <c r="AH595" s="87" t="s">
        <v>10796</v>
      </c>
      <c r="AI595" s="55" t="s">
        <v>10836</v>
      </c>
      <c r="AJ595" s="64" t="s">
        <v>10798</v>
      </c>
      <c r="AK595" s="112" t="s">
        <v>10830</v>
      </c>
      <c r="AL595" s="87" t="s">
        <v>10800</v>
      </c>
      <c r="AM595" s="172"/>
      <c r="AN595" s="64"/>
      <c r="AO595" s="64" t="s">
        <v>10823</v>
      </c>
      <c r="AP595" s="64" t="s">
        <v>11585</v>
      </c>
      <c r="AQ595" s="87" t="s">
        <v>10812</v>
      </c>
      <c r="AR595" s="173" t="s">
        <v>10830</v>
      </c>
      <c r="AS595" s="64" t="s">
        <v>11585</v>
      </c>
    </row>
    <row r="596" customFormat="false" ht="13.8" hidden="false" customHeight="false" outlineLevel="0" collapsed="false">
      <c r="A596" s="174" t="s">
        <v>12550</v>
      </c>
      <c r="B596" s="64" t="s">
        <v>11857</v>
      </c>
      <c r="C596" s="175" t="n">
        <v>45778</v>
      </c>
      <c r="D596" s="168" t="n">
        <v>45792</v>
      </c>
      <c r="E596" s="169" t="b">
        <f aca="false">TRUE()</f>
        <v>1</v>
      </c>
      <c r="F596" s="169" t="b">
        <f aca="false">FALSE()</f>
        <v>0</v>
      </c>
      <c r="G596" s="169" t="b">
        <f aca="false">FALSE()</f>
        <v>0</v>
      </c>
      <c r="H596" s="169" t="b">
        <f aca="false">FALSE()</f>
        <v>0</v>
      </c>
      <c r="I596" s="169" t="b">
        <f aca="false">FALSE()</f>
        <v>0</v>
      </c>
      <c r="J596" s="169" t="b">
        <f aca="false">FALSE()</f>
        <v>0</v>
      </c>
      <c r="K596" s="29" t="b">
        <f aca="false">FALSE()</f>
        <v>0</v>
      </c>
      <c r="L596" s="29" t="b">
        <f aca="false">FALSE()</f>
        <v>0</v>
      </c>
      <c r="M596" s="169" t="b">
        <f aca="false">TRUE()</f>
        <v>1</v>
      </c>
      <c r="N596" s="64" t="s">
        <v>12694</v>
      </c>
      <c r="O596" s="64" t="s">
        <v>7980</v>
      </c>
      <c r="P596" s="170" t="n">
        <v>9241339868</v>
      </c>
      <c r="Q596" s="73"/>
      <c r="R596" s="73"/>
      <c r="S596" s="73"/>
      <c r="T596" s="64" t="n">
        <v>48605358148</v>
      </c>
      <c r="U596" s="64"/>
      <c r="V596" s="64" t="s">
        <v>7982</v>
      </c>
      <c r="W596" s="64"/>
      <c r="X596" s="87" t="s">
        <v>10823</v>
      </c>
      <c r="Y596" s="64" t="s">
        <v>12093</v>
      </c>
      <c r="Z596" s="64"/>
      <c r="AA596" s="87" t="s">
        <v>10826</v>
      </c>
      <c r="AB596" s="64" t="s">
        <v>10793</v>
      </c>
      <c r="AC596" s="87"/>
      <c r="AD596" s="64"/>
      <c r="AE596" s="64"/>
      <c r="AF596" s="87" t="s">
        <v>10794</v>
      </c>
      <c r="AG596" s="64"/>
      <c r="AH596" s="87" t="s">
        <v>10796</v>
      </c>
      <c r="AI596" s="55" t="s">
        <v>10836</v>
      </c>
      <c r="AJ596" s="64" t="s">
        <v>10798</v>
      </c>
      <c r="AK596" s="112" t="s">
        <v>10830</v>
      </c>
      <c r="AL596" s="87" t="s">
        <v>10800</v>
      </c>
      <c r="AM596" s="172"/>
      <c r="AN596" s="64"/>
      <c r="AO596" s="64" t="s">
        <v>10823</v>
      </c>
      <c r="AP596" s="64" t="s">
        <v>11585</v>
      </c>
      <c r="AQ596" s="87" t="s">
        <v>10812</v>
      </c>
      <c r="AR596" s="173" t="s">
        <v>10830</v>
      </c>
      <c r="AS596" s="64" t="s">
        <v>11585</v>
      </c>
    </row>
    <row r="597" customFormat="false" ht="13.8" hidden="false" customHeight="false" outlineLevel="0" collapsed="false">
      <c r="A597" s="174" t="s">
        <v>12550</v>
      </c>
      <c r="B597" s="64" t="s">
        <v>11857</v>
      </c>
      <c r="C597" s="175" t="n">
        <v>45778</v>
      </c>
      <c r="D597" s="168" t="n">
        <v>45796</v>
      </c>
      <c r="E597" s="169" t="b">
        <f aca="false">TRUE()</f>
        <v>1</v>
      </c>
      <c r="F597" s="169" t="b">
        <f aca="false">FALSE()</f>
        <v>0</v>
      </c>
      <c r="G597" s="169" t="b">
        <f aca="false">FALSE()</f>
        <v>0</v>
      </c>
      <c r="H597" s="169" t="b">
        <f aca="false">FALSE()</f>
        <v>0</v>
      </c>
      <c r="I597" s="169" t="b">
        <f aca="false">FALSE()</f>
        <v>0</v>
      </c>
      <c r="J597" s="169" t="b">
        <f aca="false">FALSE()</f>
        <v>0</v>
      </c>
      <c r="K597" s="29" t="b">
        <f aca="false">FALSE()</f>
        <v>0</v>
      </c>
      <c r="L597" s="29" t="b">
        <f aca="false">FALSE()</f>
        <v>0</v>
      </c>
      <c r="M597" s="169" t="b">
        <f aca="false">FALSE()</f>
        <v>0</v>
      </c>
      <c r="N597" s="64" t="s">
        <v>12694</v>
      </c>
      <c r="O597" s="64" t="s">
        <v>5780</v>
      </c>
      <c r="P597" s="170" t="n">
        <v>8961557653</v>
      </c>
      <c r="Q597" s="73"/>
      <c r="R597" s="73"/>
      <c r="S597" s="73"/>
      <c r="T597" s="64" t="n">
        <v>48530429330</v>
      </c>
      <c r="U597" s="64"/>
      <c r="V597" s="64" t="s">
        <v>13438</v>
      </c>
      <c r="W597" s="64"/>
      <c r="X597" s="87" t="s">
        <v>10823</v>
      </c>
      <c r="Y597" s="64" t="s">
        <v>12093</v>
      </c>
      <c r="Z597" s="64"/>
      <c r="AA597" s="87" t="s">
        <v>10826</v>
      </c>
      <c r="AB597" s="64" t="s">
        <v>10793</v>
      </c>
      <c r="AC597" s="87"/>
      <c r="AD597" s="64"/>
      <c r="AE597" s="64"/>
      <c r="AF597" s="87" t="s">
        <v>10794</v>
      </c>
      <c r="AG597" s="64"/>
      <c r="AH597" s="87" t="s">
        <v>10796</v>
      </c>
      <c r="AI597" s="55" t="s">
        <v>10836</v>
      </c>
      <c r="AJ597" s="64" t="s">
        <v>10798</v>
      </c>
      <c r="AK597" s="112" t="s">
        <v>10830</v>
      </c>
      <c r="AL597" s="87" t="s">
        <v>10800</v>
      </c>
      <c r="AM597" s="172"/>
      <c r="AN597" s="64"/>
      <c r="AO597" s="64" t="s">
        <v>10823</v>
      </c>
      <c r="AP597" s="64" t="s">
        <v>11585</v>
      </c>
      <c r="AQ597" s="87" t="s">
        <v>10812</v>
      </c>
      <c r="AR597" s="173" t="s">
        <v>10830</v>
      </c>
      <c r="AS597" s="64" t="s">
        <v>11585</v>
      </c>
    </row>
    <row r="598" customFormat="false" ht="13.8" hidden="false" customHeight="false" outlineLevel="0" collapsed="false">
      <c r="A598" s="174" t="s">
        <v>12550</v>
      </c>
      <c r="B598" s="64" t="s">
        <v>11576</v>
      </c>
      <c r="C598" s="175" t="n">
        <v>45809</v>
      </c>
      <c r="D598" s="168" t="n">
        <v>45814</v>
      </c>
      <c r="E598" s="169" t="b">
        <f aca="false">TRUE()</f>
        <v>1</v>
      </c>
      <c r="F598" s="169" t="b">
        <f aca="false">FALSE()</f>
        <v>0</v>
      </c>
      <c r="G598" s="169" t="b">
        <f aca="false">FALSE()</f>
        <v>0</v>
      </c>
      <c r="H598" s="169" t="b">
        <f aca="false">FALSE()</f>
        <v>0</v>
      </c>
      <c r="I598" s="169" t="b">
        <f aca="false">FALSE()</f>
        <v>0</v>
      </c>
      <c r="J598" s="169" t="b">
        <f aca="false">FALSE()</f>
        <v>0</v>
      </c>
      <c r="K598" s="29" t="b">
        <f aca="false">FALSE()</f>
        <v>0</v>
      </c>
      <c r="L598" s="29" t="b">
        <f aca="false">FALSE()</f>
        <v>0</v>
      </c>
      <c r="M598" s="169" t="b">
        <f aca="false">FALSE()</f>
        <v>0</v>
      </c>
      <c r="N598" s="64"/>
      <c r="O598" s="64" t="s">
        <v>5223</v>
      </c>
      <c r="P598" s="170"/>
      <c r="Q598" s="73"/>
      <c r="R598" s="73"/>
      <c r="S598" s="73"/>
      <c r="T598" s="64" t="n">
        <v>504313267</v>
      </c>
      <c r="U598" s="64"/>
      <c r="V598" s="64" t="s">
        <v>13439</v>
      </c>
      <c r="W598" s="64"/>
      <c r="X598" s="87" t="s">
        <v>10823</v>
      </c>
      <c r="Y598" s="64" t="s">
        <v>12093</v>
      </c>
      <c r="Z598" s="64"/>
      <c r="AA598" s="87" t="s">
        <v>10826</v>
      </c>
      <c r="AB598" s="64" t="s">
        <v>10793</v>
      </c>
      <c r="AC598" s="87"/>
      <c r="AD598" s="64"/>
      <c r="AE598" s="64"/>
      <c r="AF598" s="87" t="s">
        <v>10794</v>
      </c>
      <c r="AG598" s="64"/>
      <c r="AH598" s="87" t="s">
        <v>10796</v>
      </c>
      <c r="AI598" s="55" t="s">
        <v>10836</v>
      </c>
      <c r="AJ598" s="64" t="s">
        <v>10798</v>
      </c>
      <c r="AK598" s="112" t="s">
        <v>10830</v>
      </c>
      <c r="AL598" s="87" t="s">
        <v>10800</v>
      </c>
      <c r="AM598" s="172"/>
      <c r="AN598" s="64"/>
      <c r="AO598" s="64" t="s">
        <v>10823</v>
      </c>
      <c r="AP598" s="64" t="s">
        <v>11585</v>
      </c>
      <c r="AQ598" s="87" t="s">
        <v>10812</v>
      </c>
      <c r="AR598" s="173" t="s">
        <v>10830</v>
      </c>
      <c r="AS598" s="64" t="s">
        <v>11585</v>
      </c>
    </row>
    <row r="599" customFormat="false" ht="13.8" hidden="false" customHeight="false" outlineLevel="0" collapsed="false">
      <c r="A599" s="174" t="s">
        <v>12550</v>
      </c>
      <c r="B599" s="64" t="s">
        <v>11576</v>
      </c>
      <c r="C599" s="175" t="n">
        <v>45809</v>
      </c>
      <c r="D599" s="168" t="n">
        <v>45814</v>
      </c>
      <c r="E599" s="169" t="b">
        <f aca="false">TRUE()</f>
        <v>1</v>
      </c>
      <c r="F599" s="169" t="b">
        <f aca="false">FALSE()</f>
        <v>0</v>
      </c>
      <c r="G599" s="169" t="b">
        <f aca="false">FALSE()</f>
        <v>0</v>
      </c>
      <c r="H599" s="169" t="b">
        <f aca="false">FALSE()</f>
        <v>0</v>
      </c>
      <c r="I599" s="169" t="b">
        <f aca="false">FALSE()</f>
        <v>0</v>
      </c>
      <c r="J599" s="169" t="b">
        <f aca="false">FALSE()</f>
        <v>0</v>
      </c>
      <c r="K599" s="29" t="b">
        <f aca="false">FALSE()</f>
        <v>0</v>
      </c>
      <c r="L599" s="29" t="b">
        <f aca="false">FALSE()</f>
        <v>0</v>
      </c>
      <c r="M599" s="169" t="b">
        <f aca="false">FALSE()</f>
        <v>0</v>
      </c>
      <c r="N599" s="64"/>
      <c r="O599" s="64" t="s">
        <v>5461</v>
      </c>
      <c r="P599" s="170" t="n">
        <v>6351596731</v>
      </c>
      <c r="Q599" s="73"/>
      <c r="R599" s="73"/>
      <c r="S599" s="73"/>
      <c r="T599" s="64"/>
      <c r="U599" s="64"/>
      <c r="V599" s="64"/>
      <c r="W599" s="64"/>
      <c r="X599" s="87" t="s">
        <v>10823</v>
      </c>
      <c r="Y599" s="64" t="s">
        <v>12093</v>
      </c>
      <c r="Z599" s="64"/>
      <c r="AA599" s="87"/>
      <c r="AB599" s="64" t="s">
        <v>10793</v>
      </c>
      <c r="AC599" s="87"/>
      <c r="AD599" s="64"/>
      <c r="AE599" s="64"/>
      <c r="AF599" s="87"/>
      <c r="AG599" s="64"/>
      <c r="AH599" s="87" t="s">
        <v>10796</v>
      </c>
      <c r="AI599" s="55" t="s">
        <v>10836</v>
      </c>
      <c r="AJ599" s="64" t="s">
        <v>10798</v>
      </c>
      <c r="AK599" s="112" t="s">
        <v>10830</v>
      </c>
      <c r="AL599" s="87" t="s">
        <v>10800</v>
      </c>
      <c r="AM599" s="172"/>
      <c r="AN599" s="64"/>
      <c r="AO599" s="64" t="s">
        <v>10823</v>
      </c>
      <c r="AP599" s="64" t="s">
        <v>11585</v>
      </c>
      <c r="AQ599" s="87" t="s">
        <v>10812</v>
      </c>
      <c r="AR599" s="173" t="s">
        <v>10830</v>
      </c>
      <c r="AS599" s="64" t="s">
        <v>11585</v>
      </c>
    </row>
    <row r="600" customFormat="false" ht="13.8" hidden="false" customHeight="false" outlineLevel="0" collapsed="false">
      <c r="A600" s="174" t="s">
        <v>12550</v>
      </c>
      <c r="B600" s="64" t="s">
        <v>11576</v>
      </c>
      <c r="C600" s="175" t="n">
        <v>45809</v>
      </c>
      <c r="D600" s="168" t="n">
        <v>45817</v>
      </c>
      <c r="E600" s="169" t="b">
        <f aca="false">TRUE()</f>
        <v>1</v>
      </c>
      <c r="F600" s="169" t="b">
        <f aca="false">FALSE()</f>
        <v>0</v>
      </c>
      <c r="G600" s="169" t="b">
        <f aca="false">FALSE()</f>
        <v>0</v>
      </c>
      <c r="H600" s="169" t="b">
        <f aca="false">FALSE()</f>
        <v>0</v>
      </c>
      <c r="I600" s="169" t="b">
        <f aca="false">FALSE()</f>
        <v>0</v>
      </c>
      <c r="J600" s="169" t="b">
        <f aca="false">FALSE()</f>
        <v>0</v>
      </c>
      <c r="K600" s="29" t="b">
        <f aca="false">FALSE()</f>
        <v>0</v>
      </c>
      <c r="L600" s="29" t="b">
        <f aca="false">FALSE()</f>
        <v>0</v>
      </c>
      <c r="M600" s="169" t="b">
        <f aca="false">FALSE()</f>
        <v>0</v>
      </c>
      <c r="N600" s="64"/>
      <c r="O600" s="64" t="s">
        <v>6795</v>
      </c>
      <c r="P600" s="170" t="n">
        <v>9462223207</v>
      </c>
      <c r="Q600" s="73"/>
      <c r="R600" s="73"/>
      <c r="S600" s="73"/>
      <c r="T600" s="64" t="s">
        <v>13440</v>
      </c>
      <c r="U600" s="64"/>
      <c r="V600" s="64" t="s">
        <v>6797</v>
      </c>
      <c r="W600" s="64"/>
      <c r="X600" s="87" t="s">
        <v>10823</v>
      </c>
      <c r="Y600" s="64" t="s">
        <v>12093</v>
      </c>
      <c r="Z600" s="64"/>
      <c r="AA600" s="87" t="s">
        <v>10826</v>
      </c>
      <c r="AB600" s="64" t="s">
        <v>10793</v>
      </c>
      <c r="AC600" s="87" t="s">
        <v>10812</v>
      </c>
      <c r="AD600" s="64"/>
      <c r="AE600" s="64"/>
      <c r="AF600" s="87" t="s">
        <v>10794</v>
      </c>
      <c r="AG600" s="64"/>
      <c r="AH600" s="87" t="s">
        <v>10796</v>
      </c>
      <c r="AI600" s="55" t="s">
        <v>10836</v>
      </c>
      <c r="AJ600" s="64" t="s">
        <v>10798</v>
      </c>
      <c r="AK600" s="112" t="s">
        <v>10830</v>
      </c>
      <c r="AL600" s="87" t="s">
        <v>10800</v>
      </c>
      <c r="AM600" s="172" t="s">
        <v>13441</v>
      </c>
      <c r="AN600" s="64" t="s">
        <v>13442</v>
      </c>
      <c r="AO600" s="64" t="s">
        <v>10823</v>
      </c>
      <c r="AP600" s="64" t="s">
        <v>11585</v>
      </c>
      <c r="AQ600" s="87" t="s">
        <v>10812</v>
      </c>
      <c r="AR600" s="173" t="s">
        <v>10830</v>
      </c>
      <c r="AS600" s="64" t="s">
        <v>11585</v>
      </c>
    </row>
    <row r="601" customFormat="false" ht="13.8" hidden="false" customHeight="false" outlineLevel="0" collapsed="false">
      <c r="A601" s="174" t="s">
        <v>12550</v>
      </c>
      <c r="B601" s="64" t="s">
        <v>11576</v>
      </c>
      <c r="C601" s="175" t="n">
        <v>45809</v>
      </c>
      <c r="D601" s="168" t="n">
        <v>45817</v>
      </c>
      <c r="E601" s="169" t="b">
        <f aca="false">TRUE()</f>
        <v>1</v>
      </c>
      <c r="F601" s="169" t="b">
        <f aca="false">FALSE()</f>
        <v>0</v>
      </c>
      <c r="G601" s="169" t="b">
        <f aca="false">FALSE()</f>
        <v>0</v>
      </c>
      <c r="H601" s="169" t="b">
        <f aca="false">FALSE()</f>
        <v>0</v>
      </c>
      <c r="I601" s="169" t="b">
        <f aca="false">FALSE()</f>
        <v>0</v>
      </c>
      <c r="J601" s="169" t="b">
        <f aca="false">FALSE()</f>
        <v>0</v>
      </c>
      <c r="K601" s="29" t="b">
        <f aca="false">FALSE()</f>
        <v>0</v>
      </c>
      <c r="L601" s="29" t="b">
        <f aca="false">FALSE()</f>
        <v>0</v>
      </c>
      <c r="M601" s="169" t="b">
        <f aca="false">FALSE()</f>
        <v>0</v>
      </c>
      <c r="N601" s="64"/>
      <c r="O601" s="64" t="s">
        <v>5411</v>
      </c>
      <c r="P601" s="170" t="n">
        <v>7712329355</v>
      </c>
      <c r="Q601" s="73"/>
      <c r="R601" s="73"/>
      <c r="S601" s="73"/>
      <c r="T601" s="64" t="n">
        <v>691176800</v>
      </c>
      <c r="U601" s="64"/>
      <c r="V601" s="64" t="s">
        <v>5413</v>
      </c>
      <c r="W601" s="64"/>
      <c r="X601" s="87" t="s">
        <v>10823</v>
      </c>
      <c r="Y601" s="64" t="s">
        <v>12093</v>
      </c>
      <c r="Z601" s="64"/>
      <c r="AA601" s="87"/>
      <c r="AB601" s="64" t="s">
        <v>10793</v>
      </c>
      <c r="AC601" s="87"/>
      <c r="AD601" s="64"/>
      <c r="AE601" s="64"/>
      <c r="AF601" s="87"/>
      <c r="AG601" s="64"/>
      <c r="AH601" s="87" t="s">
        <v>10796</v>
      </c>
      <c r="AI601" s="55" t="s">
        <v>10836</v>
      </c>
      <c r="AJ601" s="64" t="s">
        <v>10798</v>
      </c>
      <c r="AK601" s="112" t="s">
        <v>10830</v>
      </c>
      <c r="AL601" s="87" t="s">
        <v>10800</v>
      </c>
      <c r="AM601" s="172"/>
      <c r="AN601" s="64"/>
      <c r="AO601" s="64" t="s">
        <v>10823</v>
      </c>
      <c r="AP601" s="64" t="s">
        <v>11585</v>
      </c>
      <c r="AQ601" s="87" t="s">
        <v>10812</v>
      </c>
      <c r="AR601" s="173" t="s">
        <v>10830</v>
      </c>
      <c r="AS601" s="64" t="s">
        <v>11585</v>
      </c>
    </row>
    <row r="602" customFormat="false" ht="13.8" hidden="false" customHeight="false" outlineLevel="0" collapsed="false">
      <c r="A602" s="174" t="s">
        <v>12550</v>
      </c>
      <c r="B602" s="64" t="s">
        <v>11576</v>
      </c>
      <c r="C602" s="175" t="n">
        <v>45809</v>
      </c>
      <c r="D602" s="168" t="n">
        <v>45818</v>
      </c>
      <c r="E602" s="169" t="b">
        <f aca="false">TRUE()</f>
        <v>1</v>
      </c>
      <c r="F602" s="169" t="b">
        <f aca="false">FALSE()</f>
        <v>0</v>
      </c>
      <c r="G602" s="169" t="b">
        <f aca="false">FALSE()</f>
        <v>0</v>
      </c>
      <c r="H602" s="169" t="b">
        <f aca="false">FALSE()</f>
        <v>0</v>
      </c>
      <c r="I602" s="169" t="b">
        <f aca="false">FALSE()</f>
        <v>0</v>
      </c>
      <c r="J602" s="169" t="b">
        <f aca="false">FALSE()</f>
        <v>0</v>
      </c>
      <c r="K602" s="29" t="b">
        <f aca="false">FALSE()</f>
        <v>0</v>
      </c>
      <c r="L602" s="29" t="b">
        <f aca="false">FALSE()</f>
        <v>0</v>
      </c>
      <c r="M602" s="169" t="b">
        <f aca="false">FALSE()</f>
        <v>0</v>
      </c>
      <c r="N602" s="64"/>
      <c r="O602" s="64" t="s">
        <v>4411</v>
      </c>
      <c r="P602" s="170" t="n">
        <v>7342618669</v>
      </c>
      <c r="Q602" s="73"/>
      <c r="R602" s="73"/>
      <c r="S602" s="73"/>
      <c r="T602" s="64" t="n">
        <v>504286944</v>
      </c>
      <c r="U602" s="64"/>
      <c r="V602" s="64" t="s">
        <v>4413</v>
      </c>
      <c r="W602" s="64"/>
      <c r="X602" s="87" t="s">
        <v>10823</v>
      </c>
      <c r="Y602" s="64" t="s">
        <v>12093</v>
      </c>
      <c r="Z602" s="64"/>
      <c r="AA602" s="87"/>
      <c r="AB602" s="64" t="s">
        <v>10793</v>
      </c>
      <c r="AC602" s="87"/>
      <c r="AD602" s="64"/>
      <c r="AE602" s="64"/>
      <c r="AF602" s="87"/>
      <c r="AG602" s="64"/>
      <c r="AH602" s="87" t="s">
        <v>10796</v>
      </c>
      <c r="AI602" s="55" t="s">
        <v>10836</v>
      </c>
      <c r="AJ602" s="64" t="s">
        <v>10798</v>
      </c>
      <c r="AK602" s="112" t="s">
        <v>10830</v>
      </c>
      <c r="AL602" s="87" t="s">
        <v>10800</v>
      </c>
      <c r="AM602" s="172"/>
      <c r="AN602" s="64"/>
      <c r="AO602" s="64" t="s">
        <v>10823</v>
      </c>
      <c r="AP602" s="64" t="s">
        <v>11585</v>
      </c>
      <c r="AQ602" s="87" t="s">
        <v>10812</v>
      </c>
      <c r="AR602" s="173" t="s">
        <v>10830</v>
      </c>
      <c r="AS602" s="64" t="s">
        <v>11585</v>
      </c>
    </row>
    <row r="603" customFormat="false" ht="13.8" hidden="false" customHeight="false" outlineLevel="0" collapsed="false">
      <c r="A603" s="174" t="s">
        <v>12550</v>
      </c>
      <c r="B603" s="64" t="s">
        <v>11257</v>
      </c>
      <c r="C603" s="175" t="n">
        <v>45810</v>
      </c>
      <c r="D603" s="168" t="n">
        <v>45817</v>
      </c>
      <c r="E603" s="169" t="b">
        <f aca="false">TRUE()</f>
        <v>1</v>
      </c>
      <c r="F603" s="169" t="b">
        <f aca="false">FALSE()</f>
        <v>0</v>
      </c>
      <c r="G603" s="169" t="b">
        <f aca="false">FALSE()</f>
        <v>0</v>
      </c>
      <c r="H603" s="169" t="b">
        <f aca="false">FALSE()</f>
        <v>0</v>
      </c>
      <c r="I603" s="169" t="b">
        <f aca="false">FALSE()</f>
        <v>0</v>
      </c>
      <c r="J603" s="169" t="b">
        <f aca="false">FALSE()</f>
        <v>0</v>
      </c>
      <c r="K603" s="29" t="b">
        <f aca="false">FALSE()</f>
        <v>0</v>
      </c>
      <c r="L603" s="29" t="b">
        <f aca="false">FALSE()</f>
        <v>0</v>
      </c>
      <c r="M603" s="169" t="b">
        <f aca="false">FALSE()</f>
        <v>0</v>
      </c>
      <c r="N603" s="64"/>
      <c r="O603" s="211" t="s">
        <v>4460</v>
      </c>
      <c r="P603" s="170" t="n">
        <v>7481440577</v>
      </c>
      <c r="Q603" s="73"/>
      <c r="R603" s="73"/>
      <c r="S603" s="73"/>
      <c r="T603" s="211" t="n">
        <v>48885550560</v>
      </c>
      <c r="U603" s="64"/>
      <c r="V603" s="208" t="s">
        <v>13443</v>
      </c>
      <c r="W603" s="216" t="s">
        <v>13444</v>
      </c>
      <c r="X603" s="87" t="s">
        <v>10823</v>
      </c>
      <c r="Y603" s="64" t="s">
        <v>12093</v>
      </c>
      <c r="Z603" s="64"/>
      <c r="AA603" s="87" t="s">
        <v>10826</v>
      </c>
      <c r="AB603" s="64" t="s">
        <v>10793</v>
      </c>
      <c r="AC603" s="87"/>
      <c r="AD603" s="64"/>
      <c r="AE603" s="64"/>
      <c r="AF603" s="87" t="s">
        <v>10794</v>
      </c>
      <c r="AG603" s="64"/>
      <c r="AH603" s="87" t="s">
        <v>10796</v>
      </c>
      <c r="AI603" s="55" t="s">
        <v>10836</v>
      </c>
      <c r="AJ603" s="64" t="s">
        <v>10798</v>
      </c>
      <c r="AK603" s="112" t="s">
        <v>10830</v>
      </c>
      <c r="AL603" s="87" t="s">
        <v>10800</v>
      </c>
      <c r="AM603" s="172"/>
      <c r="AN603" s="64"/>
      <c r="AO603" s="64" t="s">
        <v>10823</v>
      </c>
      <c r="AP603" s="64" t="s">
        <v>11585</v>
      </c>
      <c r="AQ603" s="87" t="s">
        <v>10812</v>
      </c>
      <c r="AR603" s="173" t="s">
        <v>10830</v>
      </c>
      <c r="AS603" s="64" t="s">
        <v>11585</v>
      </c>
    </row>
    <row r="604" customFormat="false" ht="13.8" hidden="false" customHeight="false" outlineLevel="0" collapsed="false">
      <c r="A604" s="174" t="s">
        <v>12550</v>
      </c>
      <c r="B604" s="64" t="s">
        <v>11257</v>
      </c>
      <c r="C604" s="175" t="n">
        <v>45811</v>
      </c>
      <c r="D604" s="168" t="n">
        <v>45817</v>
      </c>
      <c r="E604" s="169" t="b">
        <f aca="false">TRUE()</f>
        <v>1</v>
      </c>
      <c r="F604" s="169" t="b">
        <f aca="false">FALSE()</f>
        <v>0</v>
      </c>
      <c r="G604" s="169" t="b">
        <f aca="false">FALSE()</f>
        <v>0</v>
      </c>
      <c r="H604" s="169" t="b">
        <f aca="false">FALSE()</f>
        <v>0</v>
      </c>
      <c r="I604" s="169" t="b">
        <f aca="false">FALSE()</f>
        <v>0</v>
      </c>
      <c r="J604" s="169" t="b">
        <f aca="false">FALSE()</f>
        <v>0</v>
      </c>
      <c r="K604" s="29" t="b">
        <f aca="false">FALSE()</f>
        <v>0</v>
      </c>
      <c r="L604" s="29" t="b">
        <f aca="false">FALSE()</f>
        <v>0</v>
      </c>
      <c r="M604" s="169" t="b">
        <f aca="false">FALSE()</f>
        <v>0</v>
      </c>
      <c r="N604" s="64"/>
      <c r="O604" s="212" t="s">
        <v>4452</v>
      </c>
      <c r="P604" s="170" t="n">
        <v>8212552659</v>
      </c>
      <c r="Q604" s="73"/>
      <c r="R604" s="73"/>
      <c r="S604" s="73"/>
      <c r="T604" s="64" t="n">
        <v>48664087888</v>
      </c>
      <c r="U604" s="64"/>
      <c r="V604" s="64" t="s">
        <v>4454</v>
      </c>
      <c r="W604" s="171" t="s">
        <v>13445</v>
      </c>
      <c r="X604" s="87" t="s">
        <v>10823</v>
      </c>
      <c r="Y604" s="64" t="s">
        <v>12093</v>
      </c>
      <c r="Z604" s="64"/>
      <c r="AA604" s="87" t="s">
        <v>10826</v>
      </c>
      <c r="AB604" s="64" t="s">
        <v>10793</v>
      </c>
      <c r="AC604" s="87"/>
      <c r="AD604" s="64"/>
      <c r="AE604" s="64"/>
      <c r="AF604" s="87" t="s">
        <v>10794</v>
      </c>
      <c r="AG604" s="64"/>
      <c r="AH604" s="87" t="s">
        <v>10796</v>
      </c>
      <c r="AI604" s="55" t="s">
        <v>10836</v>
      </c>
      <c r="AJ604" s="64" t="s">
        <v>10798</v>
      </c>
      <c r="AK604" s="112" t="s">
        <v>10830</v>
      </c>
      <c r="AL604" s="87" t="s">
        <v>10800</v>
      </c>
      <c r="AM604" s="172"/>
      <c r="AN604" s="64"/>
      <c r="AO604" s="64" t="s">
        <v>10823</v>
      </c>
      <c r="AP604" s="64" t="s">
        <v>11585</v>
      </c>
      <c r="AQ604" s="87" t="s">
        <v>10812</v>
      </c>
      <c r="AR604" s="173" t="s">
        <v>10830</v>
      </c>
      <c r="AS604" s="64" t="s">
        <v>11585</v>
      </c>
    </row>
    <row r="605" customFormat="false" ht="13.8" hidden="false" customHeight="false" outlineLevel="0" collapsed="false">
      <c r="A605" s="174" t="s">
        <v>12550</v>
      </c>
      <c r="B605" s="64" t="s">
        <v>11257</v>
      </c>
      <c r="C605" s="175" t="n">
        <v>45812</v>
      </c>
      <c r="D605" s="168" t="n">
        <v>45817</v>
      </c>
      <c r="E605" s="169" t="b">
        <f aca="false">TRUE()</f>
        <v>1</v>
      </c>
      <c r="F605" s="169" t="b">
        <f aca="false">FALSE()</f>
        <v>0</v>
      </c>
      <c r="G605" s="169" t="b">
        <f aca="false">FALSE()</f>
        <v>0</v>
      </c>
      <c r="H605" s="169" t="b">
        <f aca="false">FALSE()</f>
        <v>0</v>
      </c>
      <c r="I605" s="169" t="b">
        <f aca="false">FALSE()</f>
        <v>0</v>
      </c>
      <c r="J605" s="169" t="b">
        <f aca="false">FALSE()</f>
        <v>0</v>
      </c>
      <c r="K605" s="29" t="b">
        <f aca="false">FALSE()</f>
        <v>0</v>
      </c>
      <c r="L605" s="29" t="b">
        <f aca="false">FALSE()</f>
        <v>0</v>
      </c>
      <c r="M605" s="169" t="b">
        <f aca="false">FALSE()</f>
        <v>0</v>
      </c>
      <c r="N605" s="64"/>
      <c r="O605" s="212" t="s">
        <v>4509</v>
      </c>
      <c r="P605" s="170" t="n">
        <v>6211695829</v>
      </c>
      <c r="Q605" s="73"/>
      <c r="R605" s="73"/>
      <c r="S605" s="73"/>
      <c r="T605" s="64" t="s">
        <v>13446</v>
      </c>
      <c r="U605" s="64"/>
      <c r="V605" s="64" t="s">
        <v>4511</v>
      </c>
      <c r="W605" s="216" t="s">
        <v>13447</v>
      </c>
      <c r="X605" s="87" t="s">
        <v>10823</v>
      </c>
      <c r="Y605" s="64" t="s">
        <v>12093</v>
      </c>
      <c r="Z605" s="64"/>
      <c r="AA605" s="87" t="s">
        <v>10826</v>
      </c>
      <c r="AB605" s="64" t="s">
        <v>10793</v>
      </c>
      <c r="AC605" s="87"/>
      <c r="AD605" s="64"/>
      <c r="AE605" s="64"/>
      <c r="AF605" s="87" t="s">
        <v>10794</v>
      </c>
      <c r="AG605" s="64"/>
      <c r="AH605" s="87" t="s">
        <v>10796</v>
      </c>
      <c r="AI605" s="55" t="s">
        <v>10836</v>
      </c>
      <c r="AJ605" s="64" t="s">
        <v>10798</v>
      </c>
      <c r="AK605" s="112" t="s">
        <v>10830</v>
      </c>
      <c r="AL605" s="87" t="s">
        <v>10800</v>
      </c>
      <c r="AM605" s="172"/>
      <c r="AN605" s="64"/>
      <c r="AO605" s="64" t="s">
        <v>10823</v>
      </c>
      <c r="AP605" s="64" t="s">
        <v>11585</v>
      </c>
      <c r="AQ605" s="87" t="s">
        <v>10812</v>
      </c>
      <c r="AR605" s="173" t="s">
        <v>10830</v>
      </c>
      <c r="AS605" s="64" t="s">
        <v>11585</v>
      </c>
    </row>
    <row r="606" customFormat="false" ht="13.8" hidden="false" customHeight="false" outlineLevel="0" collapsed="false">
      <c r="A606" s="174" t="s">
        <v>12550</v>
      </c>
      <c r="B606" s="64" t="s">
        <v>11257</v>
      </c>
      <c r="C606" s="175" t="n">
        <v>45813</v>
      </c>
      <c r="D606" s="168" t="n">
        <v>45817</v>
      </c>
      <c r="E606" s="169" t="b">
        <f aca="false">TRUE()</f>
        <v>1</v>
      </c>
      <c r="F606" s="169" t="b">
        <f aca="false">FALSE()</f>
        <v>0</v>
      </c>
      <c r="G606" s="169" t="b">
        <f aca="false">FALSE()</f>
        <v>0</v>
      </c>
      <c r="H606" s="169" t="b">
        <f aca="false">FALSE()</f>
        <v>0</v>
      </c>
      <c r="I606" s="169" t="b">
        <f aca="false">FALSE()</f>
        <v>0</v>
      </c>
      <c r="J606" s="169" t="b">
        <f aca="false">FALSE()</f>
        <v>0</v>
      </c>
      <c r="K606" s="29" t="b">
        <f aca="false">FALSE()</f>
        <v>0</v>
      </c>
      <c r="L606" s="29" t="b">
        <f aca="false">FALSE()</f>
        <v>0</v>
      </c>
      <c r="M606" s="169" t="b">
        <f aca="false">FALSE()</f>
        <v>0</v>
      </c>
      <c r="N606" s="64"/>
      <c r="O606" s="189" t="s">
        <v>4703</v>
      </c>
      <c r="P606" s="170" t="n">
        <v>6793139114</v>
      </c>
      <c r="Q606" s="73"/>
      <c r="R606" s="73"/>
      <c r="S606" s="73"/>
      <c r="T606" s="64" t="n">
        <v>48535635015</v>
      </c>
      <c r="U606" s="64"/>
      <c r="V606" s="64" t="s">
        <v>4705</v>
      </c>
      <c r="W606" s="171" t="s">
        <v>13448</v>
      </c>
      <c r="X606" s="87" t="s">
        <v>10823</v>
      </c>
      <c r="Y606" s="64" t="s">
        <v>12093</v>
      </c>
      <c r="Z606" s="64"/>
      <c r="AA606" s="87" t="s">
        <v>10826</v>
      </c>
      <c r="AB606" s="64" t="s">
        <v>10793</v>
      </c>
      <c r="AC606" s="87"/>
      <c r="AD606" s="64"/>
      <c r="AE606" s="64"/>
      <c r="AF606" s="87" t="s">
        <v>10794</v>
      </c>
      <c r="AG606" s="64"/>
      <c r="AH606" s="87" t="s">
        <v>10796</v>
      </c>
      <c r="AI606" s="55" t="s">
        <v>10836</v>
      </c>
      <c r="AJ606" s="64" t="s">
        <v>10798</v>
      </c>
      <c r="AK606" s="112" t="s">
        <v>10830</v>
      </c>
      <c r="AL606" s="87" t="s">
        <v>10800</v>
      </c>
      <c r="AM606" s="172"/>
      <c r="AN606" s="64"/>
      <c r="AO606" s="64" t="s">
        <v>10823</v>
      </c>
      <c r="AP606" s="64" t="s">
        <v>11585</v>
      </c>
      <c r="AQ606" s="87" t="s">
        <v>10812</v>
      </c>
      <c r="AR606" s="173" t="s">
        <v>10830</v>
      </c>
      <c r="AS606" s="64" t="s">
        <v>11585</v>
      </c>
    </row>
    <row r="607" customFormat="false" ht="13.8" hidden="false" customHeight="false" outlineLevel="0" collapsed="false">
      <c r="A607" s="174" t="s">
        <v>12550</v>
      </c>
      <c r="B607" s="64" t="s">
        <v>11257</v>
      </c>
      <c r="C607" s="175" t="n">
        <v>45814</v>
      </c>
      <c r="D607" s="168" t="n">
        <v>45817</v>
      </c>
      <c r="E607" s="169" t="b">
        <f aca="false">TRUE()</f>
        <v>1</v>
      </c>
      <c r="F607" s="169" t="b">
        <f aca="false">FALSE()</f>
        <v>0</v>
      </c>
      <c r="G607" s="169" t="b">
        <f aca="false">FALSE()</f>
        <v>0</v>
      </c>
      <c r="H607" s="169" t="b">
        <f aca="false">FALSE()</f>
        <v>0</v>
      </c>
      <c r="I607" s="169" t="b">
        <f aca="false">FALSE()</f>
        <v>0</v>
      </c>
      <c r="J607" s="169" t="b">
        <f aca="false">FALSE()</f>
        <v>0</v>
      </c>
      <c r="K607" s="29" t="b">
        <f aca="false">FALSE()</f>
        <v>0</v>
      </c>
      <c r="L607" s="29" t="b">
        <f aca="false">FALSE()</f>
        <v>0</v>
      </c>
      <c r="M607" s="169" t="b">
        <f aca="false">FALSE()</f>
        <v>0</v>
      </c>
      <c r="N607" s="64"/>
      <c r="O607" s="64" t="s">
        <v>4767</v>
      </c>
      <c r="P607" s="170" t="n">
        <v>5130281419</v>
      </c>
      <c r="Q607" s="73"/>
      <c r="R607" s="73"/>
      <c r="S607" s="73"/>
      <c r="T607" s="64" t="n">
        <v>48573548537</v>
      </c>
      <c r="U607" s="64"/>
      <c r="V607" s="64" t="s">
        <v>4769</v>
      </c>
      <c r="W607" s="171" t="s">
        <v>13449</v>
      </c>
      <c r="X607" s="87" t="s">
        <v>10823</v>
      </c>
      <c r="Y607" s="64" t="s">
        <v>12093</v>
      </c>
      <c r="Z607" s="64"/>
      <c r="AA607" s="87" t="s">
        <v>10826</v>
      </c>
      <c r="AB607" s="64" t="s">
        <v>10793</v>
      </c>
      <c r="AC607" s="87"/>
      <c r="AD607" s="64"/>
      <c r="AE607" s="64"/>
      <c r="AF607" s="87" t="s">
        <v>10794</v>
      </c>
      <c r="AG607" s="64"/>
      <c r="AH607" s="87" t="s">
        <v>10796</v>
      </c>
      <c r="AI607" s="55" t="s">
        <v>10836</v>
      </c>
      <c r="AJ607" s="64" t="s">
        <v>10798</v>
      </c>
      <c r="AK607" s="112" t="s">
        <v>10830</v>
      </c>
      <c r="AL607" s="87" t="s">
        <v>10800</v>
      </c>
      <c r="AM607" s="172"/>
      <c r="AN607" s="64"/>
      <c r="AO607" s="64" t="s">
        <v>10823</v>
      </c>
      <c r="AP607" s="64" t="s">
        <v>11585</v>
      </c>
      <c r="AQ607" s="87" t="s">
        <v>10812</v>
      </c>
      <c r="AR607" s="173" t="s">
        <v>10830</v>
      </c>
      <c r="AS607" s="64" t="s">
        <v>11585</v>
      </c>
    </row>
    <row r="608" customFormat="false" ht="13.8" hidden="false" customHeight="false" outlineLevel="0" collapsed="false">
      <c r="A608" s="174" t="s">
        <v>12550</v>
      </c>
      <c r="B608" s="64" t="s">
        <v>11257</v>
      </c>
      <c r="C608" s="175" t="n">
        <v>45815</v>
      </c>
      <c r="D608" s="168" t="n">
        <v>45817</v>
      </c>
      <c r="E608" s="169" t="b">
        <f aca="false">TRUE()</f>
        <v>1</v>
      </c>
      <c r="F608" s="169" t="b">
        <f aca="false">FALSE()</f>
        <v>0</v>
      </c>
      <c r="G608" s="169" t="b">
        <f aca="false">FALSE()</f>
        <v>0</v>
      </c>
      <c r="H608" s="169" t="b">
        <f aca="false">FALSE()</f>
        <v>0</v>
      </c>
      <c r="I608" s="169" t="b">
        <f aca="false">FALSE()</f>
        <v>0</v>
      </c>
      <c r="J608" s="169" t="b">
        <f aca="false">FALSE()</f>
        <v>0</v>
      </c>
      <c r="K608" s="29" t="b">
        <f aca="false">FALSE()</f>
        <v>0</v>
      </c>
      <c r="L608" s="29" t="b">
        <f aca="false">FALSE()</f>
        <v>0</v>
      </c>
      <c r="M608" s="169" t="b">
        <f aca="false">FALSE()</f>
        <v>0</v>
      </c>
      <c r="N608" s="64"/>
      <c r="O608" s="208" t="s">
        <v>9694</v>
      </c>
      <c r="P608" s="170" t="n">
        <v>8671962718</v>
      </c>
      <c r="Q608" s="73"/>
      <c r="R608" s="73"/>
      <c r="S608" s="73"/>
      <c r="T608" s="64" t="n">
        <v>48600995765</v>
      </c>
      <c r="U608" s="64"/>
      <c r="V608" s="64" t="s">
        <v>9696</v>
      </c>
      <c r="W608" s="171" t="s">
        <v>13450</v>
      </c>
      <c r="X608" s="87" t="s">
        <v>10823</v>
      </c>
      <c r="Y608" s="64" t="s">
        <v>12093</v>
      </c>
      <c r="Z608" s="64"/>
      <c r="AA608" s="87" t="s">
        <v>10826</v>
      </c>
      <c r="AB608" s="64" t="s">
        <v>10793</v>
      </c>
      <c r="AC608" s="87"/>
      <c r="AD608" s="64"/>
      <c r="AE608" s="64"/>
      <c r="AF608" s="87" t="s">
        <v>10794</v>
      </c>
      <c r="AG608" s="64"/>
      <c r="AH608" s="87" t="s">
        <v>10796</v>
      </c>
      <c r="AI608" s="55" t="s">
        <v>10836</v>
      </c>
      <c r="AJ608" s="64" t="s">
        <v>10798</v>
      </c>
      <c r="AK608" s="112" t="s">
        <v>10830</v>
      </c>
      <c r="AL608" s="87" t="s">
        <v>10800</v>
      </c>
      <c r="AM608" s="172"/>
      <c r="AN608" s="64"/>
      <c r="AO608" s="64" t="s">
        <v>10823</v>
      </c>
      <c r="AP608" s="64" t="s">
        <v>11585</v>
      </c>
      <c r="AQ608" s="87" t="s">
        <v>10812</v>
      </c>
      <c r="AR608" s="173" t="s">
        <v>10830</v>
      </c>
      <c r="AS608" s="64" t="s">
        <v>11585</v>
      </c>
    </row>
    <row r="609" customFormat="false" ht="13.8" hidden="false" customHeight="false" outlineLevel="0" collapsed="false">
      <c r="A609" s="174" t="s">
        <v>12550</v>
      </c>
      <c r="B609" s="64" t="s">
        <v>11257</v>
      </c>
      <c r="C609" s="175" t="n">
        <v>45816</v>
      </c>
      <c r="D609" s="168" t="n">
        <v>45818</v>
      </c>
      <c r="E609" s="169" t="b">
        <f aca="false">TRUE()</f>
        <v>1</v>
      </c>
      <c r="F609" s="169" t="b">
        <f aca="false">FALSE()</f>
        <v>0</v>
      </c>
      <c r="G609" s="169" t="b">
        <f aca="false">FALSE()</f>
        <v>0</v>
      </c>
      <c r="H609" s="169" t="b">
        <f aca="false">FALSE()</f>
        <v>0</v>
      </c>
      <c r="I609" s="169" t="b">
        <f aca="false">FALSE()</f>
        <v>0</v>
      </c>
      <c r="J609" s="169" t="b">
        <f aca="false">FALSE()</f>
        <v>0</v>
      </c>
      <c r="K609" s="29" t="b">
        <f aca="false">FALSE()</f>
        <v>0</v>
      </c>
      <c r="L609" s="29" t="b">
        <f aca="false">FALSE()</f>
        <v>0</v>
      </c>
      <c r="M609" s="169" t="b">
        <f aca="false">FALSE()</f>
        <v>0</v>
      </c>
      <c r="N609" s="64"/>
      <c r="O609" s="64" t="s">
        <v>4378</v>
      </c>
      <c r="P609" s="170" t="n">
        <v>5783059258</v>
      </c>
      <c r="Q609" s="73"/>
      <c r="R609" s="73"/>
      <c r="S609" s="73"/>
      <c r="T609" s="64" t="n">
        <v>510801700</v>
      </c>
      <c r="U609" s="64"/>
      <c r="V609" s="64" t="s">
        <v>4380</v>
      </c>
      <c r="W609" s="171" t="s">
        <v>13451</v>
      </c>
      <c r="X609" s="87" t="s">
        <v>10823</v>
      </c>
      <c r="Y609" s="64" t="s">
        <v>12093</v>
      </c>
      <c r="Z609" s="64"/>
      <c r="AA609" s="87" t="s">
        <v>10826</v>
      </c>
      <c r="AB609" s="64" t="s">
        <v>10793</v>
      </c>
      <c r="AC609" s="87"/>
      <c r="AD609" s="64"/>
      <c r="AE609" s="64"/>
      <c r="AF609" s="87" t="s">
        <v>10794</v>
      </c>
      <c r="AG609" s="64"/>
      <c r="AH609" s="87" t="s">
        <v>10796</v>
      </c>
      <c r="AI609" s="55" t="s">
        <v>10836</v>
      </c>
      <c r="AJ609" s="64" t="s">
        <v>10798</v>
      </c>
      <c r="AK609" s="112" t="s">
        <v>10830</v>
      </c>
      <c r="AL609" s="87" t="s">
        <v>10800</v>
      </c>
      <c r="AM609" s="172"/>
      <c r="AN609" s="64"/>
      <c r="AO609" s="64" t="s">
        <v>10823</v>
      </c>
      <c r="AP609" s="64" t="s">
        <v>11585</v>
      </c>
      <c r="AQ609" s="87" t="s">
        <v>10812</v>
      </c>
      <c r="AR609" s="173" t="s">
        <v>10830</v>
      </c>
      <c r="AS609" s="64" t="s">
        <v>11585</v>
      </c>
    </row>
    <row r="610" customFormat="false" ht="13.8" hidden="false" customHeight="false" outlineLevel="0" collapsed="false">
      <c r="A610" s="174" t="s">
        <v>12550</v>
      </c>
      <c r="B610" s="64" t="s">
        <v>11257</v>
      </c>
      <c r="C610" s="175" t="n">
        <v>45817</v>
      </c>
      <c r="D610" s="168" t="n">
        <v>45818</v>
      </c>
      <c r="E610" s="169" t="b">
        <f aca="false">TRUE()</f>
        <v>1</v>
      </c>
      <c r="F610" s="169" t="b">
        <f aca="false">FALSE()</f>
        <v>0</v>
      </c>
      <c r="G610" s="169" t="b">
        <f aca="false">FALSE()</f>
        <v>0</v>
      </c>
      <c r="H610" s="169" t="b">
        <f aca="false">FALSE()</f>
        <v>0</v>
      </c>
      <c r="I610" s="169" t="b">
        <f aca="false">FALSE()</f>
        <v>0</v>
      </c>
      <c r="J610" s="169" t="b">
        <f aca="false">FALSE()</f>
        <v>0</v>
      </c>
      <c r="K610" s="29" t="b">
        <f aca="false">FALSE()</f>
        <v>0</v>
      </c>
      <c r="L610" s="29" t="b">
        <f aca="false">FALSE()</f>
        <v>0</v>
      </c>
      <c r="M610" s="169" t="b">
        <f aca="false">FALSE()</f>
        <v>0</v>
      </c>
      <c r="N610" s="64"/>
      <c r="O610" s="189" t="s">
        <v>6176</v>
      </c>
      <c r="P610" s="170" t="n">
        <v>6192051018</v>
      </c>
      <c r="Q610" s="73"/>
      <c r="R610" s="73"/>
      <c r="S610" s="73"/>
      <c r="T610" s="64" t="n">
        <v>48573001692</v>
      </c>
      <c r="U610" s="64"/>
      <c r="V610" s="64" t="s">
        <v>6178</v>
      </c>
      <c r="W610" s="171" t="s">
        <v>13452</v>
      </c>
      <c r="X610" s="87" t="s">
        <v>10823</v>
      </c>
      <c r="Y610" s="64" t="s">
        <v>12093</v>
      </c>
      <c r="Z610" s="64"/>
      <c r="AA610" s="87" t="s">
        <v>10826</v>
      </c>
      <c r="AB610" s="64" t="s">
        <v>10793</v>
      </c>
      <c r="AC610" s="87"/>
      <c r="AD610" s="64"/>
      <c r="AE610" s="64"/>
      <c r="AF610" s="87" t="s">
        <v>10794</v>
      </c>
      <c r="AG610" s="64"/>
      <c r="AH610" s="87" t="s">
        <v>10796</v>
      </c>
      <c r="AI610" s="55" t="s">
        <v>10836</v>
      </c>
      <c r="AJ610" s="64" t="s">
        <v>10798</v>
      </c>
      <c r="AK610" s="112" t="s">
        <v>10830</v>
      </c>
      <c r="AL610" s="87" t="s">
        <v>10800</v>
      </c>
      <c r="AM610" s="172"/>
      <c r="AN610" s="64"/>
      <c r="AO610" s="64" t="s">
        <v>10823</v>
      </c>
      <c r="AP610" s="64" t="s">
        <v>11585</v>
      </c>
      <c r="AQ610" s="87" t="s">
        <v>10812</v>
      </c>
      <c r="AR610" s="173" t="s">
        <v>10830</v>
      </c>
      <c r="AS610" s="64" t="s">
        <v>11585</v>
      </c>
    </row>
    <row r="611" customFormat="false" ht="13.8" hidden="false" customHeight="false" outlineLevel="0" collapsed="false">
      <c r="A611" s="174" t="s">
        <v>12550</v>
      </c>
      <c r="B611" s="64" t="s">
        <v>11576</v>
      </c>
      <c r="C611" s="175" t="n">
        <v>45809</v>
      </c>
      <c r="D611" s="168" t="n">
        <v>45818</v>
      </c>
      <c r="E611" s="169" t="b">
        <f aca="false">TRUE()</f>
        <v>1</v>
      </c>
      <c r="F611" s="169" t="b">
        <f aca="false">FALSE()</f>
        <v>0</v>
      </c>
      <c r="G611" s="169" t="b">
        <f aca="false">FALSE()</f>
        <v>0</v>
      </c>
      <c r="H611" s="169" t="b">
        <f aca="false">FALSE()</f>
        <v>0</v>
      </c>
      <c r="I611" s="169" t="b">
        <f aca="false">FALSE()</f>
        <v>0</v>
      </c>
      <c r="J611" s="169" t="b">
        <f aca="false">FALSE()</f>
        <v>0</v>
      </c>
      <c r="K611" s="29" t="b">
        <f aca="false">FALSE()</f>
        <v>0</v>
      </c>
      <c r="L611" s="29" t="b">
        <f aca="false">FALSE()</f>
        <v>0</v>
      </c>
      <c r="M611" s="169" t="b">
        <f aca="false">FALSE()</f>
        <v>0</v>
      </c>
      <c r="N611" s="64"/>
      <c r="O611" s="206" t="s">
        <v>6425</v>
      </c>
      <c r="P611" s="170" t="n">
        <v>5252849358</v>
      </c>
      <c r="Q611" s="73"/>
      <c r="R611" s="73"/>
      <c r="S611" s="73"/>
      <c r="T611" s="64" t="n">
        <v>733888912</v>
      </c>
      <c r="U611" s="64"/>
      <c r="V611" s="64" t="s">
        <v>6426</v>
      </c>
      <c r="W611" s="64"/>
      <c r="X611" s="87" t="s">
        <v>10823</v>
      </c>
      <c r="Y611" s="64" t="s">
        <v>12093</v>
      </c>
      <c r="Z611" s="64"/>
      <c r="AA611" s="87" t="s">
        <v>10826</v>
      </c>
      <c r="AB611" s="64" t="s">
        <v>10793</v>
      </c>
      <c r="AC611" s="87"/>
      <c r="AD611" s="64"/>
      <c r="AE611" s="64"/>
      <c r="AF611" s="87" t="s">
        <v>10794</v>
      </c>
      <c r="AG611" s="64"/>
      <c r="AH611" s="87" t="s">
        <v>10796</v>
      </c>
      <c r="AI611" s="55" t="s">
        <v>10836</v>
      </c>
      <c r="AJ611" s="64" t="s">
        <v>10798</v>
      </c>
      <c r="AK611" s="112" t="s">
        <v>10830</v>
      </c>
      <c r="AL611" s="87" t="s">
        <v>10800</v>
      </c>
      <c r="AM611" s="172"/>
      <c r="AN611" s="64"/>
      <c r="AO611" s="64" t="s">
        <v>10823</v>
      </c>
      <c r="AP611" s="64" t="s">
        <v>11585</v>
      </c>
      <c r="AQ611" s="87" t="s">
        <v>10812</v>
      </c>
      <c r="AR611" s="173" t="s">
        <v>10830</v>
      </c>
      <c r="AS611" s="64" t="s">
        <v>11585</v>
      </c>
    </row>
    <row r="612" customFormat="false" ht="13.8" hidden="false" customHeight="false" outlineLevel="0" collapsed="false">
      <c r="A612" s="174" t="s">
        <v>12550</v>
      </c>
      <c r="B612" s="64" t="s">
        <v>11257</v>
      </c>
      <c r="C612" s="175" t="n">
        <v>45809</v>
      </c>
      <c r="D612" s="168" t="n">
        <v>45818</v>
      </c>
      <c r="E612" s="169" t="b">
        <f aca="false">TRUE()</f>
        <v>1</v>
      </c>
      <c r="F612" s="169" t="b">
        <f aca="false">FALSE()</f>
        <v>0</v>
      </c>
      <c r="G612" s="169" t="b">
        <f aca="false">FALSE()</f>
        <v>0</v>
      </c>
      <c r="H612" s="169" t="b">
        <f aca="false">FALSE()</f>
        <v>0</v>
      </c>
      <c r="I612" s="169" t="b">
        <f aca="false">FALSE()</f>
        <v>0</v>
      </c>
      <c r="J612" s="169" t="b">
        <f aca="false">FALSE()</f>
        <v>0</v>
      </c>
      <c r="K612" s="29" t="b">
        <f aca="false">FALSE()</f>
        <v>0</v>
      </c>
      <c r="L612" s="29" t="b">
        <f aca="false">FALSE()</f>
        <v>0</v>
      </c>
      <c r="M612" s="169" t="b">
        <f aca="false">FALSE()</f>
        <v>0</v>
      </c>
      <c r="N612" s="64"/>
      <c r="O612" s="64" t="s">
        <v>8273</v>
      </c>
      <c r="P612" s="170" t="n">
        <v>5170395715</v>
      </c>
      <c r="Q612" s="73"/>
      <c r="R612" s="73"/>
      <c r="S612" s="73"/>
      <c r="T612" s="208" t="n">
        <v>48579471070</v>
      </c>
      <c r="U612" s="64"/>
      <c r="V612" s="64" t="s">
        <v>8275</v>
      </c>
      <c r="W612" s="171" t="s">
        <v>13453</v>
      </c>
      <c r="X612" s="87" t="s">
        <v>10823</v>
      </c>
      <c r="Y612" s="64" t="s">
        <v>12093</v>
      </c>
      <c r="Z612" s="64"/>
      <c r="AA612" s="87" t="s">
        <v>10826</v>
      </c>
      <c r="AB612" s="64" t="s">
        <v>10793</v>
      </c>
      <c r="AC612" s="87"/>
      <c r="AD612" s="64"/>
      <c r="AE612" s="64"/>
      <c r="AF612" s="87" t="s">
        <v>10794</v>
      </c>
      <c r="AG612" s="64"/>
      <c r="AH612" s="87" t="s">
        <v>10796</v>
      </c>
      <c r="AI612" s="55" t="s">
        <v>10836</v>
      </c>
      <c r="AJ612" s="64" t="s">
        <v>10798</v>
      </c>
      <c r="AK612" s="112" t="s">
        <v>10830</v>
      </c>
      <c r="AL612" s="87" t="s">
        <v>10800</v>
      </c>
      <c r="AM612" s="172"/>
      <c r="AN612" s="64"/>
      <c r="AO612" s="64" t="s">
        <v>10823</v>
      </c>
      <c r="AP612" s="64" t="s">
        <v>11585</v>
      </c>
      <c r="AQ612" s="87" t="s">
        <v>10812</v>
      </c>
      <c r="AR612" s="173" t="s">
        <v>10830</v>
      </c>
      <c r="AS612" s="64" t="s">
        <v>11585</v>
      </c>
    </row>
    <row r="613" customFormat="false" ht="13.8" hidden="false" customHeight="false" outlineLevel="0" collapsed="false">
      <c r="A613" s="174" t="s">
        <v>12550</v>
      </c>
      <c r="B613" s="64" t="s">
        <v>11257</v>
      </c>
      <c r="C613" s="175" t="n">
        <v>45810</v>
      </c>
      <c r="D613" s="168" t="n">
        <v>45792</v>
      </c>
      <c r="E613" s="169" t="b">
        <f aca="false">TRUE()</f>
        <v>1</v>
      </c>
      <c r="F613" s="169" t="b">
        <f aca="false">FALSE()</f>
        <v>0</v>
      </c>
      <c r="G613" s="169" t="b">
        <f aca="false">FALSE()</f>
        <v>0</v>
      </c>
      <c r="H613" s="169" t="b">
        <f aca="false">FALSE()</f>
        <v>0</v>
      </c>
      <c r="I613" s="169" t="b">
        <f aca="false">FALSE()</f>
        <v>0</v>
      </c>
      <c r="J613" s="169" t="b">
        <f aca="false">FALSE()</f>
        <v>0</v>
      </c>
      <c r="K613" s="29" t="b">
        <f aca="false">FALSE()</f>
        <v>0</v>
      </c>
      <c r="L613" s="29" t="b">
        <f aca="false">FALSE()</f>
        <v>0</v>
      </c>
      <c r="M613" s="169" t="b">
        <f aca="false">FALSE()</f>
        <v>0</v>
      </c>
      <c r="N613" s="64"/>
      <c r="O613" s="64" t="s">
        <v>5898</v>
      </c>
      <c r="P613" s="170" t="n">
        <v>6722062433</v>
      </c>
      <c r="Q613" s="73"/>
      <c r="R613" s="73"/>
      <c r="S613" s="73"/>
      <c r="T613" s="64" t="n">
        <v>48530653794</v>
      </c>
      <c r="U613" s="64"/>
      <c r="V613" s="64" t="s">
        <v>5900</v>
      </c>
      <c r="W613" s="217" t="s">
        <v>13454</v>
      </c>
      <c r="X613" s="87" t="s">
        <v>10823</v>
      </c>
      <c r="Y613" s="64" t="s">
        <v>12093</v>
      </c>
      <c r="Z613" s="64"/>
      <c r="AA613" s="87" t="s">
        <v>10826</v>
      </c>
      <c r="AB613" s="64" t="s">
        <v>10793</v>
      </c>
      <c r="AC613" s="87"/>
      <c r="AD613" s="64"/>
      <c r="AE613" s="64"/>
      <c r="AF613" s="87" t="s">
        <v>10794</v>
      </c>
      <c r="AG613" s="64"/>
      <c r="AH613" s="87" t="s">
        <v>10796</v>
      </c>
      <c r="AI613" s="55" t="s">
        <v>10836</v>
      </c>
      <c r="AJ613" s="64" t="s">
        <v>10798</v>
      </c>
      <c r="AK613" s="112" t="s">
        <v>10830</v>
      </c>
      <c r="AL613" s="87" t="s">
        <v>10800</v>
      </c>
      <c r="AM613" s="172"/>
      <c r="AN613" s="64"/>
      <c r="AO613" s="64" t="s">
        <v>10823</v>
      </c>
      <c r="AP613" s="64" t="s">
        <v>11585</v>
      </c>
      <c r="AQ613" s="87" t="s">
        <v>10812</v>
      </c>
      <c r="AR613" s="173" t="s">
        <v>10830</v>
      </c>
      <c r="AS613" s="64" t="s">
        <v>11585</v>
      </c>
    </row>
    <row r="614" customFormat="false" ht="13.8" hidden="false" customHeight="false" outlineLevel="0" collapsed="false">
      <c r="A614" s="174" t="s">
        <v>12550</v>
      </c>
      <c r="B614" s="64" t="s">
        <v>11257</v>
      </c>
      <c r="C614" s="175" t="n">
        <v>45809</v>
      </c>
      <c r="D614" s="168" t="n">
        <v>45812</v>
      </c>
      <c r="E614" s="169" t="b">
        <f aca="false">TRUE()</f>
        <v>1</v>
      </c>
      <c r="F614" s="169" t="b">
        <f aca="false">FALSE()</f>
        <v>0</v>
      </c>
      <c r="G614" s="169" t="b">
        <f aca="false">FALSE()</f>
        <v>0</v>
      </c>
      <c r="H614" s="169" t="b">
        <f aca="false">FALSE()</f>
        <v>0</v>
      </c>
      <c r="I614" s="169" t="b">
        <f aca="false">FALSE()</f>
        <v>0</v>
      </c>
      <c r="J614" s="169" t="b">
        <f aca="false">FALSE()</f>
        <v>0</v>
      </c>
      <c r="K614" s="29" t="b">
        <f aca="false">FALSE()</f>
        <v>0</v>
      </c>
      <c r="L614" s="29" t="b">
        <f aca="false">FALSE()</f>
        <v>0</v>
      </c>
      <c r="M614" s="169" t="b">
        <f aca="false">FALSE()</f>
        <v>0</v>
      </c>
      <c r="N614" s="64"/>
      <c r="O614" s="64" t="s">
        <v>4799</v>
      </c>
      <c r="P614" s="170" t="n">
        <v>7822922901</v>
      </c>
      <c r="Q614" s="73"/>
      <c r="R614" s="73"/>
      <c r="S614" s="73"/>
      <c r="T614" s="64" t="n">
        <v>513105609</v>
      </c>
      <c r="U614" s="64"/>
      <c r="V614" s="64" t="s">
        <v>4801</v>
      </c>
      <c r="W614" s="171" t="s">
        <v>13455</v>
      </c>
      <c r="X614" s="87" t="s">
        <v>10823</v>
      </c>
      <c r="Y614" s="64" t="s">
        <v>12093</v>
      </c>
      <c r="Z614" s="64"/>
      <c r="AA614" s="87" t="s">
        <v>10826</v>
      </c>
      <c r="AB614" s="64" t="s">
        <v>10793</v>
      </c>
      <c r="AC614" s="87"/>
      <c r="AD614" s="64"/>
      <c r="AE614" s="64"/>
      <c r="AF614" s="87" t="s">
        <v>10794</v>
      </c>
      <c r="AG614" s="64"/>
      <c r="AH614" s="87" t="s">
        <v>10796</v>
      </c>
      <c r="AI614" s="55" t="s">
        <v>10836</v>
      </c>
      <c r="AJ614" s="64" t="s">
        <v>10798</v>
      </c>
      <c r="AK614" s="112" t="s">
        <v>10830</v>
      </c>
      <c r="AL614" s="87" t="s">
        <v>10800</v>
      </c>
      <c r="AM614" s="172"/>
      <c r="AN614" s="64"/>
      <c r="AO614" s="64" t="s">
        <v>10823</v>
      </c>
      <c r="AP614" s="64" t="s">
        <v>11585</v>
      </c>
      <c r="AQ614" s="87" t="s">
        <v>10812</v>
      </c>
      <c r="AR614" s="173" t="s">
        <v>10830</v>
      </c>
      <c r="AS614" s="64" t="s">
        <v>12261</v>
      </c>
    </row>
    <row r="615" customFormat="false" ht="13.8" hidden="false" customHeight="false" outlineLevel="0" collapsed="false">
      <c r="A615" s="174" t="s">
        <v>12550</v>
      </c>
      <c r="B615" s="64" t="s">
        <v>11257</v>
      </c>
      <c r="C615" s="175" t="n">
        <v>45809</v>
      </c>
      <c r="D615" s="168" t="n">
        <v>45812</v>
      </c>
      <c r="E615" s="169" t="b">
        <f aca="false">TRUE()</f>
        <v>1</v>
      </c>
      <c r="F615" s="169" t="b">
        <f aca="false">FALSE()</f>
        <v>0</v>
      </c>
      <c r="G615" s="169" t="b">
        <f aca="false">FALSE()</f>
        <v>0</v>
      </c>
      <c r="H615" s="169" t="b">
        <f aca="false">FALSE()</f>
        <v>0</v>
      </c>
      <c r="I615" s="169" t="b">
        <f aca="false">FALSE()</f>
        <v>0</v>
      </c>
      <c r="J615" s="169" t="b">
        <f aca="false">FALSE()</f>
        <v>0</v>
      </c>
      <c r="K615" s="29" t="b">
        <f aca="false">FALSE()</f>
        <v>0</v>
      </c>
      <c r="L615" s="29" t="b">
        <f aca="false">FALSE()</f>
        <v>0</v>
      </c>
      <c r="M615" s="169" t="b">
        <f aca="false">FALSE()</f>
        <v>0</v>
      </c>
      <c r="N615" s="64"/>
      <c r="O615" s="64" t="s">
        <v>5027</v>
      </c>
      <c r="P615" s="170" t="n">
        <v>7772773562</v>
      </c>
      <c r="Q615" s="73"/>
      <c r="R615" s="73"/>
      <c r="S615" s="73"/>
      <c r="T615" s="64" t="n">
        <v>48724219659</v>
      </c>
      <c r="U615" s="64"/>
      <c r="V615" s="64" t="s">
        <v>13456</v>
      </c>
      <c r="W615" s="218" t="s">
        <v>13457</v>
      </c>
      <c r="X615" s="87" t="s">
        <v>10823</v>
      </c>
      <c r="Y615" s="64" t="s">
        <v>12093</v>
      </c>
      <c r="Z615" s="64"/>
      <c r="AA615" s="87" t="s">
        <v>10826</v>
      </c>
      <c r="AB615" s="64" t="s">
        <v>10793</v>
      </c>
      <c r="AC615" s="87"/>
      <c r="AD615" s="64"/>
      <c r="AE615" s="64"/>
      <c r="AF615" s="87" t="s">
        <v>10794</v>
      </c>
      <c r="AG615" s="219" t="s">
        <v>13458</v>
      </c>
      <c r="AH615" s="87" t="s">
        <v>10796</v>
      </c>
      <c r="AI615" s="55" t="s">
        <v>10836</v>
      </c>
      <c r="AJ615" s="64" t="s">
        <v>10798</v>
      </c>
      <c r="AK615" s="112" t="s">
        <v>10830</v>
      </c>
      <c r="AL615" s="87" t="s">
        <v>10800</v>
      </c>
      <c r="AM615" s="172"/>
      <c r="AN615" s="64"/>
      <c r="AO615" s="64" t="s">
        <v>10823</v>
      </c>
      <c r="AP615" s="64" t="s">
        <v>11585</v>
      </c>
      <c r="AQ615" s="87" t="s">
        <v>10812</v>
      </c>
      <c r="AR615" s="173" t="s">
        <v>10830</v>
      </c>
      <c r="AS615" s="64" t="s">
        <v>11585</v>
      </c>
    </row>
    <row r="616" customFormat="false" ht="13.8" hidden="false" customHeight="false" outlineLevel="0" collapsed="false">
      <c r="A616" s="174" t="s">
        <v>12550</v>
      </c>
      <c r="B616" s="64" t="s">
        <v>11257</v>
      </c>
      <c r="C616" s="175" t="n">
        <v>45810</v>
      </c>
      <c r="D616" s="168" t="n">
        <v>45813</v>
      </c>
      <c r="E616" s="169" t="b">
        <f aca="false">TRUE()</f>
        <v>1</v>
      </c>
      <c r="F616" s="169" t="b">
        <f aca="false">FALSE()</f>
        <v>0</v>
      </c>
      <c r="G616" s="169" t="b">
        <f aca="false">FALSE()</f>
        <v>0</v>
      </c>
      <c r="H616" s="169" t="b">
        <f aca="false">FALSE()</f>
        <v>0</v>
      </c>
      <c r="I616" s="169" t="b">
        <f aca="false">FALSE()</f>
        <v>0</v>
      </c>
      <c r="J616" s="169" t="b">
        <f aca="false">FALSE()</f>
        <v>0</v>
      </c>
      <c r="K616" s="29" t="b">
        <f aca="false">FALSE()</f>
        <v>0</v>
      </c>
      <c r="L616" s="29" t="b">
        <f aca="false">FALSE()</f>
        <v>0</v>
      </c>
      <c r="M616" s="169" t="b">
        <f aca="false">FALSE()</f>
        <v>0</v>
      </c>
      <c r="N616" s="64"/>
      <c r="O616" s="64" t="s">
        <v>7942</v>
      </c>
      <c r="P616" s="170" t="n">
        <v>8393224610</v>
      </c>
      <c r="Q616" s="73"/>
      <c r="R616" s="73"/>
      <c r="S616" s="73"/>
      <c r="T616" s="64" t="n">
        <v>48781281004</v>
      </c>
      <c r="U616" s="64" t="s">
        <v>13459</v>
      </c>
      <c r="V616" s="64" t="s">
        <v>7944</v>
      </c>
      <c r="W616" s="216" t="s">
        <v>7948</v>
      </c>
      <c r="X616" s="87" t="s">
        <v>10823</v>
      </c>
      <c r="Y616" s="64" t="s">
        <v>12093</v>
      </c>
      <c r="Z616" s="64"/>
      <c r="AA616" s="87" t="s">
        <v>10826</v>
      </c>
      <c r="AB616" s="64" t="s">
        <v>10793</v>
      </c>
      <c r="AC616" s="87"/>
      <c r="AD616" s="64"/>
      <c r="AE616" s="64"/>
      <c r="AF616" s="87" t="s">
        <v>10794</v>
      </c>
      <c r="AH616" s="87" t="s">
        <v>10796</v>
      </c>
      <c r="AI616" s="55" t="s">
        <v>10836</v>
      </c>
      <c r="AJ616" s="64" t="s">
        <v>10798</v>
      </c>
      <c r="AK616" s="112" t="s">
        <v>10830</v>
      </c>
      <c r="AL616" s="87" t="s">
        <v>10800</v>
      </c>
      <c r="AM616" s="172"/>
      <c r="AN616" s="64"/>
      <c r="AO616" s="64" t="s">
        <v>10823</v>
      </c>
      <c r="AP616" s="64" t="s">
        <v>11585</v>
      </c>
      <c r="AQ616" s="87" t="s">
        <v>10812</v>
      </c>
      <c r="AR616" s="173" t="s">
        <v>10830</v>
      </c>
      <c r="AS616" s="64" t="s">
        <v>11585</v>
      </c>
    </row>
    <row r="617" customFormat="false" ht="13.8" hidden="false" customHeight="false" outlineLevel="0" collapsed="false">
      <c r="A617" s="174" t="s">
        <v>12550</v>
      </c>
      <c r="B617" s="64" t="s">
        <v>11257</v>
      </c>
      <c r="C617" s="175" t="n">
        <v>45811</v>
      </c>
      <c r="D617" s="168" t="n">
        <v>45814</v>
      </c>
      <c r="E617" s="169" t="b">
        <f aca="false">TRUE()</f>
        <v>1</v>
      </c>
      <c r="F617" s="169" t="b">
        <f aca="false">FALSE()</f>
        <v>0</v>
      </c>
      <c r="G617" s="169" t="b">
        <f aca="false">FALSE()</f>
        <v>0</v>
      </c>
      <c r="H617" s="169" t="b">
        <f aca="false">FALSE()</f>
        <v>0</v>
      </c>
      <c r="I617" s="169" t="b">
        <f aca="false">FALSE()</f>
        <v>0</v>
      </c>
      <c r="J617" s="169" t="b">
        <f aca="false">FALSE()</f>
        <v>0</v>
      </c>
      <c r="K617" s="29" t="b">
        <f aca="false">FALSE()</f>
        <v>0</v>
      </c>
      <c r="L617" s="29" t="b">
        <f aca="false">FALSE()</f>
        <v>0</v>
      </c>
      <c r="M617" s="169" t="b">
        <f aca="false">FALSE()</f>
        <v>0</v>
      </c>
      <c r="N617" s="64"/>
      <c r="O617" s="64" t="s">
        <v>5762</v>
      </c>
      <c r="P617" s="170" t="n">
        <v>8991693846</v>
      </c>
      <c r="Q617" s="73"/>
      <c r="R617" s="73"/>
      <c r="S617" s="73"/>
      <c r="T617" s="64" t="n">
        <v>48601901451</v>
      </c>
      <c r="U617" s="64"/>
      <c r="V617" s="64" t="s">
        <v>13460</v>
      </c>
      <c r="W617" s="171" t="s">
        <v>13461</v>
      </c>
      <c r="X617" s="87" t="s">
        <v>10823</v>
      </c>
      <c r="Y617" s="64" t="s">
        <v>12093</v>
      </c>
      <c r="Z617" s="64"/>
      <c r="AA617" s="87" t="s">
        <v>10826</v>
      </c>
      <c r="AB617" s="64" t="s">
        <v>10793</v>
      </c>
      <c r="AC617" s="87"/>
      <c r="AD617" s="64"/>
      <c r="AE617" s="64"/>
      <c r="AF617" s="87" t="s">
        <v>10794</v>
      </c>
      <c r="AG617" s="64"/>
      <c r="AH617" s="87" t="s">
        <v>10796</v>
      </c>
      <c r="AI617" s="55" t="s">
        <v>10836</v>
      </c>
      <c r="AJ617" s="64" t="s">
        <v>10798</v>
      </c>
      <c r="AK617" s="112" t="s">
        <v>10830</v>
      </c>
      <c r="AL617" s="87" t="s">
        <v>10800</v>
      </c>
      <c r="AM617" s="172"/>
      <c r="AN617" s="64"/>
      <c r="AO617" s="64" t="s">
        <v>10823</v>
      </c>
      <c r="AP617" s="64" t="s">
        <v>11585</v>
      </c>
      <c r="AQ617" s="87" t="s">
        <v>10812</v>
      </c>
      <c r="AR617" s="173" t="s">
        <v>10830</v>
      </c>
      <c r="AS617" s="64" t="s">
        <v>11585</v>
      </c>
    </row>
    <row r="618" customFormat="false" ht="13.8" hidden="false" customHeight="false" outlineLevel="0" collapsed="false">
      <c r="A618" s="174" t="s">
        <v>12550</v>
      </c>
      <c r="B618" s="64" t="s">
        <v>11257</v>
      </c>
      <c r="C618" s="175" t="n">
        <v>45812</v>
      </c>
      <c r="D618" s="168" t="n">
        <v>45812</v>
      </c>
      <c r="E618" s="169" t="b">
        <f aca="false">TRUE()</f>
        <v>1</v>
      </c>
      <c r="F618" s="169" t="b">
        <f aca="false">FALSE()</f>
        <v>0</v>
      </c>
      <c r="G618" s="169" t="b">
        <f aca="false">FALSE()</f>
        <v>0</v>
      </c>
      <c r="H618" s="169" t="b">
        <f aca="false">FALSE()</f>
        <v>0</v>
      </c>
      <c r="I618" s="169" t="b">
        <f aca="false">FALSE()</f>
        <v>0</v>
      </c>
      <c r="J618" s="169" t="b">
        <f aca="false">FALSE()</f>
        <v>0</v>
      </c>
      <c r="K618" s="29" t="b">
        <f aca="false">FALSE()</f>
        <v>0</v>
      </c>
      <c r="L618" s="29" t="b">
        <f aca="false">FALSE()</f>
        <v>0</v>
      </c>
      <c r="M618" s="169" t="b">
        <f aca="false">FALSE()</f>
        <v>0</v>
      </c>
      <c r="N618" s="64"/>
      <c r="O618" s="64" t="s">
        <v>4867</v>
      </c>
      <c r="P618" s="170" t="n">
        <v>5850203086</v>
      </c>
      <c r="Q618" s="73"/>
      <c r="R618" s="73"/>
      <c r="S618" s="73"/>
      <c r="T618" s="189" t="n">
        <v>48666816085</v>
      </c>
      <c r="U618" s="64"/>
      <c r="V618" s="64" t="s">
        <v>4868</v>
      </c>
      <c r="W618" s="171" t="s">
        <v>13462</v>
      </c>
      <c r="X618" s="87" t="s">
        <v>10823</v>
      </c>
      <c r="Y618" s="64" t="s">
        <v>12093</v>
      </c>
      <c r="Z618" s="64"/>
      <c r="AA618" s="87" t="s">
        <v>10826</v>
      </c>
      <c r="AB618" s="64" t="s">
        <v>10793</v>
      </c>
      <c r="AC618" s="87"/>
      <c r="AD618" s="64"/>
      <c r="AE618" s="64"/>
      <c r="AF618" s="87" t="s">
        <v>10794</v>
      </c>
      <c r="AG618" s="64"/>
      <c r="AH618" s="87" t="s">
        <v>10796</v>
      </c>
      <c r="AI618" s="55" t="s">
        <v>10836</v>
      </c>
      <c r="AJ618" s="64" t="s">
        <v>10798</v>
      </c>
      <c r="AK618" s="112" t="s">
        <v>10830</v>
      </c>
      <c r="AL618" s="87" t="s">
        <v>10800</v>
      </c>
      <c r="AM618" s="172"/>
      <c r="AN618" s="64"/>
      <c r="AO618" s="64" t="s">
        <v>10823</v>
      </c>
      <c r="AP618" s="64" t="s">
        <v>11585</v>
      </c>
      <c r="AQ618" s="87" t="s">
        <v>10812</v>
      </c>
      <c r="AR618" s="173" t="s">
        <v>10830</v>
      </c>
      <c r="AS618" s="64" t="s">
        <v>11585</v>
      </c>
    </row>
    <row r="619" customFormat="false" ht="13.8" hidden="false" customHeight="false" outlineLevel="0" collapsed="false">
      <c r="A619" s="174" t="s">
        <v>12550</v>
      </c>
      <c r="B619" s="64" t="s">
        <v>11257</v>
      </c>
      <c r="C619" s="175" t="n">
        <v>45813</v>
      </c>
      <c r="D619" s="168" t="n">
        <v>45819</v>
      </c>
      <c r="E619" s="169" t="b">
        <f aca="false">TRUE()</f>
        <v>1</v>
      </c>
      <c r="F619" s="169" t="b">
        <f aca="false">FALSE()</f>
        <v>0</v>
      </c>
      <c r="G619" s="169" t="b">
        <f aca="false">FALSE()</f>
        <v>0</v>
      </c>
      <c r="H619" s="169" t="b">
        <f aca="false">FALSE()</f>
        <v>0</v>
      </c>
      <c r="I619" s="169" t="b">
        <f aca="false">FALSE()</f>
        <v>0</v>
      </c>
      <c r="J619" s="169" t="b">
        <f aca="false">FALSE()</f>
        <v>0</v>
      </c>
      <c r="K619" s="29" t="b">
        <f aca="false">FALSE()</f>
        <v>0</v>
      </c>
      <c r="L619" s="29" t="b">
        <f aca="false">FALSE()</f>
        <v>0</v>
      </c>
      <c r="M619" s="169" t="b">
        <f aca="false">FALSE()</f>
        <v>0</v>
      </c>
      <c r="N619" s="64"/>
      <c r="O619" s="64" t="s">
        <v>4327</v>
      </c>
      <c r="P619" s="170" t="n">
        <v>8351124370</v>
      </c>
      <c r="Q619" s="73"/>
      <c r="R619" s="73"/>
      <c r="S619" s="73"/>
      <c r="T619" s="64" t="n">
        <v>48517609665</v>
      </c>
      <c r="U619" s="64"/>
      <c r="V619" s="64" t="s">
        <v>4329</v>
      </c>
      <c r="W619" s="171" t="s">
        <v>13463</v>
      </c>
      <c r="X619" s="87" t="s">
        <v>10823</v>
      </c>
      <c r="Y619" s="64" t="s">
        <v>12093</v>
      </c>
      <c r="Z619" s="64"/>
      <c r="AA619" s="87" t="s">
        <v>10826</v>
      </c>
      <c r="AB619" s="64" t="s">
        <v>10793</v>
      </c>
      <c r="AC619" s="87"/>
      <c r="AD619" s="64"/>
      <c r="AE619" s="64"/>
      <c r="AF619" s="87" t="s">
        <v>10794</v>
      </c>
      <c r="AG619" s="64"/>
      <c r="AH619" s="87" t="s">
        <v>10796</v>
      </c>
      <c r="AI619" s="55" t="s">
        <v>10836</v>
      </c>
      <c r="AJ619" s="64" t="s">
        <v>10798</v>
      </c>
      <c r="AK619" s="112" t="s">
        <v>10830</v>
      </c>
      <c r="AL619" s="87" t="s">
        <v>10800</v>
      </c>
      <c r="AM619" s="172"/>
      <c r="AN619" s="64"/>
      <c r="AO619" s="64" t="s">
        <v>10823</v>
      </c>
      <c r="AP619" s="64" t="s">
        <v>11585</v>
      </c>
      <c r="AQ619" s="87" t="s">
        <v>10812</v>
      </c>
      <c r="AR619" s="173" t="s">
        <v>10830</v>
      </c>
      <c r="AS619" s="64" t="s">
        <v>11585</v>
      </c>
    </row>
    <row r="620" customFormat="false" ht="13.8" hidden="false" customHeight="false" outlineLevel="0" collapsed="false">
      <c r="A620" s="174" t="s">
        <v>12550</v>
      </c>
      <c r="B620" s="64" t="s">
        <v>11257</v>
      </c>
      <c r="C620" s="175" t="n">
        <v>45814</v>
      </c>
      <c r="D620" s="168" t="n">
        <v>45819</v>
      </c>
      <c r="E620" s="169" t="b">
        <f aca="false">TRUE()</f>
        <v>1</v>
      </c>
      <c r="F620" s="169" t="b">
        <f aca="false">FALSE()</f>
        <v>0</v>
      </c>
      <c r="G620" s="169" t="b">
        <f aca="false">FALSE()</f>
        <v>0</v>
      </c>
      <c r="H620" s="169" t="b">
        <f aca="false">FALSE()</f>
        <v>0</v>
      </c>
      <c r="I620" s="169" t="b">
        <f aca="false">FALSE()</f>
        <v>0</v>
      </c>
      <c r="J620" s="169" t="b">
        <f aca="false">FALSE()</f>
        <v>0</v>
      </c>
      <c r="K620" s="29" t="b">
        <f aca="false">FALSE()</f>
        <v>0</v>
      </c>
      <c r="L620" s="29" t="b">
        <f aca="false">FALSE()</f>
        <v>0</v>
      </c>
      <c r="M620" s="169" t="b">
        <f aca="false">FALSE()</f>
        <v>0</v>
      </c>
      <c r="N620" s="64"/>
      <c r="O620" s="64" t="s">
        <v>7043</v>
      </c>
      <c r="P620" s="170" t="n">
        <v>7772403718</v>
      </c>
      <c r="Q620" s="73"/>
      <c r="R620" s="73"/>
      <c r="S620" s="73"/>
      <c r="T620" s="64" t="n">
        <v>48502509504</v>
      </c>
      <c r="U620" s="64"/>
      <c r="V620" s="64" t="s">
        <v>13464</v>
      </c>
      <c r="W620" s="64" t="s">
        <v>13465</v>
      </c>
      <c r="X620" s="87" t="s">
        <v>10823</v>
      </c>
      <c r="Y620" s="64" t="s">
        <v>12093</v>
      </c>
      <c r="Z620" s="64"/>
      <c r="AA620" s="87" t="s">
        <v>10826</v>
      </c>
      <c r="AB620" s="64" t="s">
        <v>10793</v>
      </c>
      <c r="AC620" s="87"/>
      <c r="AD620" s="64"/>
      <c r="AE620" s="64"/>
      <c r="AF620" s="87" t="s">
        <v>10794</v>
      </c>
      <c r="AG620" s="64"/>
      <c r="AH620" s="87" t="s">
        <v>10796</v>
      </c>
      <c r="AI620" s="55" t="s">
        <v>10836</v>
      </c>
      <c r="AJ620" s="64" t="s">
        <v>10798</v>
      </c>
      <c r="AK620" s="112" t="s">
        <v>10830</v>
      </c>
      <c r="AL620" s="87" t="s">
        <v>10800</v>
      </c>
      <c r="AM620" s="172"/>
      <c r="AN620" s="64"/>
      <c r="AO620" s="64" t="s">
        <v>10823</v>
      </c>
      <c r="AP620" s="64" t="s">
        <v>11585</v>
      </c>
      <c r="AQ620" s="87" t="s">
        <v>10812</v>
      </c>
      <c r="AR620" s="173" t="s">
        <v>10830</v>
      </c>
      <c r="AS620" s="64" t="s">
        <v>11585</v>
      </c>
    </row>
    <row r="621" customFormat="false" ht="13.8" hidden="false" customHeight="false" outlineLevel="0" collapsed="false">
      <c r="A621" s="174" t="s">
        <v>12550</v>
      </c>
      <c r="B621" s="64" t="s">
        <v>11857</v>
      </c>
      <c r="C621" s="175" t="n">
        <v>45778</v>
      </c>
      <c r="D621" s="168" t="n">
        <v>45782</v>
      </c>
      <c r="E621" s="169" t="b">
        <f aca="false">TRUE()</f>
        <v>1</v>
      </c>
      <c r="F621" s="169" t="b">
        <f aca="false">FALSE()</f>
        <v>0</v>
      </c>
      <c r="G621" s="169" t="b">
        <f aca="false">FALSE()</f>
        <v>0</v>
      </c>
      <c r="H621" s="169" t="b">
        <f aca="false">FALSE()</f>
        <v>0</v>
      </c>
      <c r="I621" s="169" t="b">
        <f aca="false">FALSE()</f>
        <v>0</v>
      </c>
      <c r="J621" s="169" t="b">
        <f aca="false">FALSE()</f>
        <v>0</v>
      </c>
      <c r="K621" s="29" t="b">
        <f aca="false">FALSE()</f>
        <v>0</v>
      </c>
      <c r="L621" s="29" t="b">
        <f aca="false">FALSE()</f>
        <v>0</v>
      </c>
      <c r="M621" s="169" t="b">
        <f aca="false">FALSE()</f>
        <v>0</v>
      </c>
      <c r="N621" s="64"/>
      <c r="O621" s="64" t="s">
        <v>7441</v>
      </c>
      <c r="P621" s="170" t="n">
        <v>5361677407</v>
      </c>
      <c r="Q621" s="73"/>
      <c r="R621" s="73"/>
      <c r="S621" s="73"/>
      <c r="T621" s="64" t="n">
        <v>48504677554</v>
      </c>
      <c r="U621" s="64"/>
      <c r="V621" s="64" t="s">
        <v>7443</v>
      </c>
      <c r="W621" s="64"/>
      <c r="X621" s="87" t="s">
        <v>10823</v>
      </c>
      <c r="Y621" s="64" t="s">
        <v>12093</v>
      </c>
      <c r="Z621" s="64"/>
      <c r="AA621" s="87" t="s">
        <v>10826</v>
      </c>
      <c r="AB621" s="64" t="s">
        <v>10793</v>
      </c>
      <c r="AC621" s="87"/>
      <c r="AD621" s="64"/>
      <c r="AE621" s="64"/>
      <c r="AF621" s="87" t="s">
        <v>10794</v>
      </c>
      <c r="AG621" s="64"/>
      <c r="AH621" s="87" t="s">
        <v>10796</v>
      </c>
      <c r="AI621" s="55" t="s">
        <v>10836</v>
      </c>
      <c r="AJ621" s="64" t="s">
        <v>10798</v>
      </c>
      <c r="AK621" s="112" t="s">
        <v>10830</v>
      </c>
      <c r="AL621" s="87" t="s">
        <v>10800</v>
      </c>
      <c r="AM621" s="172"/>
      <c r="AN621" s="64"/>
      <c r="AO621" s="64" t="s">
        <v>10823</v>
      </c>
      <c r="AP621" s="64" t="s">
        <v>11585</v>
      </c>
      <c r="AQ621" s="87" t="s">
        <v>10812</v>
      </c>
      <c r="AR621" s="173" t="s">
        <v>10830</v>
      </c>
      <c r="AS621" s="64" t="s">
        <v>11585</v>
      </c>
    </row>
    <row r="622" customFormat="false" ht="13.8" hidden="false" customHeight="false" outlineLevel="0" collapsed="false">
      <c r="A622" s="174" t="s">
        <v>12550</v>
      </c>
      <c r="B622" s="64" t="s">
        <v>11576</v>
      </c>
      <c r="C622" s="175" t="n">
        <v>45809</v>
      </c>
      <c r="D622" s="168" t="n">
        <v>45820</v>
      </c>
      <c r="E622" s="169" t="b">
        <f aca="false">TRUE()</f>
        <v>1</v>
      </c>
      <c r="F622" s="169" t="b">
        <f aca="false">FALSE()</f>
        <v>0</v>
      </c>
      <c r="G622" s="169" t="b">
        <f aca="false">FALSE()</f>
        <v>0</v>
      </c>
      <c r="H622" s="169" t="b">
        <f aca="false">FALSE()</f>
        <v>0</v>
      </c>
      <c r="I622" s="169" t="b">
        <f aca="false">FALSE()</f>
        <v>0</v>
      </c>
      <c r="J622" s="169" t="b">
        <f aca="false">FALSE()</f>
        <v>0</v>
      </c>
      <c r="K622" s="29" t="b">
        <f aca="false">FALSE()</f>
        <v>0</v>
      </c>
      <c r="L622" s="29" t="b">
        <f aca="false">FALSE()</f>
        <v>0</v>
      </c>
      <c r="M622" s="169" t="b">
        <f aca="false">FALSE()</f>
        <v>0</v>
      </c>
      <c r="N622" s="64"/>
      <c r="O622" s="64" t="s">
        <v>4628</v>
      </c>
      <c r="P622" s="170" t="n">
        <v>9552204395</v>
      </c>
      <c r="Q622" s="73"/>
      <c r="R622" s="73"/>
      <c r="S622" s="73"/>
      <c r="T622" s="64" t="n">
        <v>666086168</v>
      </c>
      <c r="U622" s="64"/>
      <c r="V622" s="64" t="s">
        <v>4630</v>
      </c>
      <c r="W622" s="64"/>
      <c r="X622" s="87" t="s">
        <v>10823</v>
      </c>
      <c r="Y622" s="64" t="s">
        <v>12093</v>
      </c>
      <c r="Z622" s="64"/>
      <c r="AA622" s="87" t="s">
        <v>10826</v>
      </c>
      <c r="AB622" s="64" t="s">
        <v>10793</v>
      </c>
      <c r="AC622" s="87"/>
      <c r="AD622" s="64"/>
      <c r="AE622" s="64"/>
      <c r="AF622" s="87"/>
      <c r="AG622" s="64"/>
      <c r="AH622" s="87" t="s">
        <v>10796</v>
      </c>
      <c r="AI622" s="55" t="s">
        <v>13466</v>
      </c>
      <c r="AJ622" s="64" t="s">
        <v>10798</v>
      </c>
      <c r="AK622" s="112" t="s">
        <v>10830</v>
      </c>
      <c r="AL622" s="87" t="s">
        <v>10800</v>
      </c>
      <c r="AM622" s="172"/>
      <c r="AN622" s="64"/>
      <c r="AO622" s="64" t="s">
        <v>10823</v>
      </c>
      <c r="AP622" s="64" t="s">
        <v>11585</v>
      </c>
      <c r="AQ622" s="87" t="s">
        <v>10812</v>
      </c>
      <c r="AR622" s="173" t="s">
        <v>10830</v>
      </c>
      <c r="AS622" s="64" t="s">
        <v>11585</v>
      </c>
    </row>
    <row r="623" customFormat="false" ht="13.8" hidden="false" customHeight="false" outlineLevel="0" collapsed="false">
      <c r="A623" s="174" t="s">
        <v>12550</v>
      </c>
      <c r="B623" s="64" t="s">
        <v>11576</v>
      </c>
      <c r="C623" s="175" t="n">
        <v>45809</v>
      </c>
      <c r="D623" s="168" t="n">
        <v>45820</v>
      </c>
      <c r="E623" s="169" t="b">
        <f aca="false">TRUE()</f>
        <v>1</v>
      </c>
      <c r="F623" s="169" t="b">
        <f aca="false">FALSE()</f>
        <v>0</v>
      </c>
      <c r="G623" s="169" t="b">
        <f aca="false">FALSE()</f>
        <v>0</v>
      </c>
      <c r="H623" s="169" t="b">
        <f aca="false">FALSE()</f>
        <v>0</v>
      </c>
      <c r="I623" s="169" t="b">
        <f aca="false">FALSE()</f>
        <v>0</v>
      </c>
      <c r="J623" s="169" t="b">
        <f aca="false">FALSE()</f>
        <v>0</v>
      </c>
      <c r="K623" s="29" t="b">
        <f aca="false">FALSE()</f>
        <v>0</v>
      </c>
      <c r="L623" s="29" t="b">
        <f aca="false">FALSE()</f>
        <v>0</v>
      </c>
      <c r="M623" s="169" t="b">
        <f aca="false">FALSE()</f>
        <v>0</v>
      </c>
      <c r="N623" s="64"/>
      <c r="O623" s="64" t="s">
        <v>5374</v>
      </c>
      <c r="P623" s="170" t="n">
        <v>6572965747</v>
      </c>
      <c r="Q623" s="73"/>
      <c r="R623" s="73"/>
      <c r="S623" s="73"/>
      <c r="T623" s="64" t="n">
        <v>530788703</v>
      </c>
      <c r="U623" s="64"/>
      <c r="V623" s="64" t="s">
        <v>5375</v>
      </c>
      <c r="W623" s="64"/>
      <c r="X623" s="87" t="s">
        <v>10823</v>
      </c>
      <c r="Y623" s="64" t="s">
        <v>12093</v>
      </c>
      <c r="Z623" s="64"/>
      <c r="AA623" s="87"/>
      <c r="AB623" s="64" t="s">
        <v>10793</v>
      </c>
      <c r="AC623" s="87"/>
      <c r="AD623" s="64"/>
      <c r="AE623" s="64"/>
      <c r="AF623" s="87"/>
      <c r="AG623" s="64"/>
      <c r="AH623" s="87" t="s">
        <v>10796</v>
      </c>
      <c r="AI623" s="55" t="s">
        <v>13466</v>
      </c>
      <c r="AJ623" s="64" t="s">
        <v>10798</v>
      </c>
      <c r="AK623" s="112" t="s">
        <v>10830</v>
      </c>
      <c r="AL623" s="87" t="s">
        <v>10800</v>
      </c>
      <c r="AM623" s="172"/>
      <c r="AN623" s="64"/>
      <c r="AO623" s="64" t="s">
        <v>10823</v>
      </c>
      <c r="AP623" s="64" t="s">
        <v>11585</v>
      </c>
      <c r="AQ623" s="87" t="s">
        <v>10812</v>
      </c>
      <c r="AR623" s="173" t="s">
        <v>10830</v>
      </c>
      <c r="AS623" s="64" t="s">
        <v>11585</v>
      </c>
    </row>
    <row r="624" customFormat="false" ht="13.8" hidden="false" customHeight="false" outlineLevel="0" collapsed="false">
      <c r="A624" s="174" t="s">
        <v>12550</v>
      </c>
      <c r="B624" s="64" t="s">
        <v>11576</v>
      </c>
      <c r="C624" s="175" t="n">
        <v>45809</v>
      </c>
      <c r="D624" s="168" t="n">
        <v>45820</v>
      </c>
      <c r="E624" s="169" t="b">
        <f aca="false">TRUE()</f>
        <v>1</v>
      </c>
      <c r="F624" s="169" t="b">
        <f aca="false">FALSE()</f>
        <v>0</v>
      </c>
      <c r="G624" s="169" t="b">
        <f aca="false">FALSE()</f>
        <v>0</v>
      </c>
      <c r="H624" s="169" t="b">
        <f aca="false">FALSE()</f>
        <v>0</v>
      </c>
      <c r="I624" s="169" t="b">
        <f aca="false">FALSE()</f>
        <v>0</v>
      </c>
      <c r="J624" s="169" t="b">
        <f aca="false">FALSE()</f>
        <v>0</v>
      </c>
      <c r="K624" s="29" t="b">
        <f aca="false">FALSE()</f>
        <v>0</v>
      </c>
      <c r="L624" s="29" t="b">
        <f aca="false">FALSE()</f>
        <v>0</v>
      </c>
      <c r="M624" s="169" t="b">
        <f aca="false">FALSE()</f>
        <v>0</v>
      </c>
      <c r="N624" s="64"/>
      <c r="O624" s="64" t="s">
        <v>7172</v>
      </c>
      <c r="P624" s="170" t="n">
        <v>7541344298</v>
      </c>
      <c r="Q624" s="73"/>
      <c r="R624" s="73"/>
      <c r="S624" s="73"/>
      <c r="T624" s="64" t="n">
        <v>692863550</v>
      </c>
      <c r="U624" s="64"/>
      <c r="V624" s="64" t="s">
        <v>7174</v>
      </c>
      <c r="W624" s="64"/>
      <c r="X624" s="87" t="s">
        <v>10823</v>
      </c>
      <c r="Y624" s="64" t="s">
        <v>12093</v>
      </c>
      <c r="Z624" s="64"/>
      <c r="AA624" s="87" t="s">
        <v>10826</v>
      </c>
      <c r="AB624" s="64" t="s">
        <v>10793</v>
      </c>
      <c r="AC624" s="87" t="s">
        <v>10812</v>
      </c>
      <c r="AD624" s="64" t="s">
        <v>12819</v>
      </c>
      <c r="AE624" s="64"/>
      <c r="AF624" s="87" t="s">
        <v>10794</v>
      </c>
      <c r="AG624" s="64" t="s">
        <v>3831</v>
      </c>
      <c r="AH624" s="87" t="s">
        <v>10796</v>
      </c>
      <c r="AI624" s="55" t="s">
        <v>13466</v>
      </c>
      <c r="AJ624" s="64" t="s">
        <v>10798</v>
      </c>
      <c r="AK624" s="112" t="s">
        <v>10830</v>
      </c>
      <c r="AL624" s="87" t="s">
        <v>10800</v>
      </c>
      <c r="AM624" s="172" t="s">
        <v>13467</v>
      </c>
      <c r="AN624" s="64" t="s">
        <v>13468</v>
      </c>
      <c r="AO624" s="64" t="s">
        <v>10823</v>
      </c>
      <c r="AP624" s="64" t="s">
        <v>11585</v>
      </c>
      <c r="AQ624" s="87" t="s">
        <v>10812</v>
      </c>
      <c r="AR624" s="173" t="s">
        <v>10830</v>
      </c>
      <c r="AS624" s="64" t="s">
        <v>11585</v>
      </c>
    </row>
    <row r="625" customFormat="false" ht="13.8" hidden="false" customHeight="false" outlineLevel="0" collapsed="false">
      <c r="A625" s="174" t="s">
        <v>12550</v>
      </c>
      <c r="B625" s="64" t="s">
        <v>11257</v>
      </c>
      <c r="C625" s="175" t="n">
        <v>45810</v>
      </c>
      <c r="D625" s="168" t="n">
        <v>45820</v>
      </c>
      <c r="E625" s="169" t="b">
        <f aca="false">TRUE()</f>
        <v>1</v>
      </c>
      <c r="F625" s="169" t="b">
        <f aca="false">FALSE()</f>
        <v>0</v>
      </c>
      <c r="G625" s="169" t="b">
        <f aca="false">FALSE()</f>
        <v>0</v>
      </c>
      <c r="H625" s="169" t="b">
        <f aca="false">FALSE()</f>
        <v>0</v>
      </c>
      <c r="I625" s="169" t="b">
        <f aca="false">FALSE()</f>
        <v>0</v>
      </c>
      <c r="J625" s="169" t="b">
        <f aca="false">FALSE()</f>
        <v>0</v>
      </c>
      <c r="K625" s="29" t="b">
        <f aca="false">FALSE()</f>
        <v>0</v>
      </c>
      <c r="L625" s="29" t="b">
        <f aca="false">FALSE()</f>
        <v>0</v>
      </c>
      <c r="M625" s="169" t="b">
        <f aca="false">FALSE()</f>
        <v>0</v>
      </c>
      <c r="N625" s="64"/>
      <c r="O625" s="64" t="s">
        <v>4880</v>
      </c>
      <c r="P625" s="170" t="n">
        <v>9121400507</v>
      </c>
      <c r="Q625" s="73"/>
      <c r="R625" s="73"/>
      <c r="S625" s="73"/>
      <c r="T625" s="64" t="n">
        <v>609473373</v>
      </c>
      <c r="U625" s="64"/>
      <c r="V625" s="64" t="s">
        <v>4882</v>
      </c>
      <c r="W625" s="171" t="s">
        <v>4886</v>
      </c>
      <c r="X625" s="87" t="s">
        <v>10823</v>
      </c>
      <c r="Y625" s="64" t="s">
        <v>12093</v>
      </c>
      <c r="Z625" s="64"/>
      <c r="AA625" s="87" t="s">
        <v>10826</v>
      </c>
      <c r="AB625" s="64" t="s">
        <v>10793</v>
      </c>
      <c r="AC625" s="87"/>
      <c r="AD625" s="64"/>
      <c r="AE625" s="64"/>
      <c r="AF625" s="87" t="s">
        <v>10794</v>
      </c>
      <c r="AG625" s="64"/>
      <c r="AH625" s="87" t="s">
        <v>10796</v>
      </c>
      <c r="AI625" s="55" t="s">
        <v>10836</v>
      </c>
      <c r="AJ625" s="64" t="s">
        <v>10798</v>
      </c>
      <c r="AK625" s="112" t="s">
        <v>10830</v>
      </c>
      <c r="AL625" s="87" t="s">
        <v>10800</v>
      </c>
      <c r="AM625" s="172"/>
      <c r="AN625" s="64"/>
      <c r="AO625" s="64" t="s">
        <v>10823</v>
      </c>
      <c r="AP625" s="64" t="s">
        <v>11585</v>
      </c>
      <c r="AQ625" s="87" t="s">
        <v>10812</v>
      </c>
      <c r="AR625" s="173" t="s">
        <v>10830</v>
      </c>
      <c r="AS625" s="64" t="s">
        <v>11585</v>
      </c>
    </row>
    <row r="626" customFormat="false" ht="13.8" hidden="false" customHeight="false" outlineLevel="0" collapsed="false">
      <c r="A626" s="174" t="s">
        <v>12550</v>
      </c>
      <c r="B626" s="64" t="s">
        <v>11257</v>
      </c>
      <c r="C626" s="175" t="n">
        <v>45811</v>
      </c>
      <c r="D626" s="168" t="n">
        <v>45820</v>
      </c>
      <c r="E626" s="169" t="b">
        <f aca="false">TRUE()</f>
        <v>1</v>
      </c>
      <c r="F626" s="169" t="b">
        <f aca="false">FALSE()</f>
        <v>0</v>
      </c>
      <c r="G626" s="169" t="b">
        <f aca="false">FALSE()</f>
        <v>0</v>
      </c>
      <c r="H626" s="169" t="b">
        <f aca="false">FALSE()</f>
        <v>0</v>
      </c>
      <c r="I626" s="169" t="b">
        <f aca="false">FALSE()</f>
        <v>0</v>
      </c>
      <c r="J626" s="169" t="b">
        <f aca="false">FALSE()</f>
        <v>0</v>
      </c>
      <c r="K626" s="29" t="b">
        <f aca="false">FALSE()</f>
        <v>0</v>
      </c>
      <c r="L626" s="29" t="b">
        <f aca="false">FALSE()</f>
        <v>0</v>
      </c>
      <c r="M626" s="169" t="b">
        <f aca="false">FALSE()</f>
        <v>0</v>
      </c>
      <c r="N626" s="64"/>
      <c r="O626" s="64" t="s">
        <v>4386</v>
      </c>
      <c r="P626" s="170" t="n">
        <v>5922251641</v>
      </c>
      <c r="Q626" s="73"/>
      <c r="R626" s="73"/>
      <c r="S626" s="73"/>
      <c r="T626" s="64" t="n">
        <v>782662475</v>
      </c>
      <c r="U626" s="64"/>
      <c r="V626" s="64" t="s">
        <v>4388</v>
      </c>
      <c r="W626" s="64"/>
      <c r="X626" s="87" t="s">
        <v>10823</v>
      </c>
      <c r="Y626" s="64" t="s">
        <v>12093</v>
      </c>
      <c r="Z626" s="64"/>
      <c r="AA626" s="87" t="s">
        <v>10826</v>
      </c>
      <c r="AB626" s="64" t="s">
        <v>10793</v>
      </c>
      <c r="AC626" s="87"/>
      <c r="AD626" s="64"/>
      <c r="AE626" s="64"/>
      <c r="AF626" s="87" t="s">
        <v>10794</v>
      </c>
      <c r="AG626" s="64"/>
      <c r="AH626" s="87" t="s">
        <v>10796</v>
      </c>
      <c r="AI626" s="55" t="s">
        <v>10836</v>
      </c>
      <c r="AJ626" s="64" t="s">
        <v>10798</v>
      </c>
      <c r="AK626" s="112" t="s">
        <v>10830</v>
      </c>
      <c r="AL626" s="87" t="s">
        <v>10800</v>
      </c>
      <c r="AM626" s="172"/>
      <c r="AN626" s="64"/>
      <c r="AO626" s="64" t="s">
        <v>10823</v>
      </c>
      <c r="AP626" s="64" t="s">
        <v>11585</v>
      </c>
      <c r="AQ626" s="87" t="s">
        <v>10812</v>
      </c>
      <c r="AR626" s="173" t="s">
        <v>10830</v>
      </c>
      <c r="AS626" s="64" t="s">
        <v>11585</v>
      </c>
    </row>
    <row r="627" customFormat="false" ht="13.8" hidden="false" customHeight="false" outlineLevel="0" collapsed="false">
      <c r="A627" s="174" t="s">
        <v>12550</v>
      </c>
      <c r="B627" s="64" t="s">
        <v>11576</v>
      </c>
      <c r="C627" s="175" t="n">
        <v>45809</v>
      </c>
      <c r="D627" s="168" t="n">
        <v>45821</v>
      </c>
      <c r="E627" s="169" t="b">
        <f aca="false">TRUE()</f>
        <v>1</v>
      </c>
      <c r="F627" s="169" t="b">
        <f aca="false">FALSE()</f>
        <v>0</v>
      </c>
      <c r="G627" s="169" t="b">
        <f aca="false">FALSE()</f>
        <v>0</v>
      </c>
      <c r="H627" s="169" t="b">
        <f aca="false">FALSE()</f>
        <v>0</v>
      </c>
      <c r="I627" s="169" t="b">
        <f aca="false">FALSE()</f>
        <v>0</v>
      </c>
      <c r="J627" s="169" t="b">
        <f aca="false">FALSE()</f>
        <v>0</v>
      </c>
      <c r="K627" s="29" t="b">
        <f aca="false">FALSE()</f>
        <v>0</v>
      </c>
      <c r="L627" s="29" t="b">
        <f aca="false">FALSE()</f>
        <v>0</v>
      </c>
      <c r="M627" s="169" t="b">
        <f aca="false">FALSE()</f>
        <v>0</v>
      </c>
      <c r="N627" s="64"/>
      <c r="O627" s="64" t="s">
        <v>4270</v>
      </c>
      <c r="P627" s="170" t="n">
        <v>7272616894</v>
      </c>
      <c r="Q627" s="73"/>
      <c r="R627" s="73"/>
      <c r="S627" s="73"/>
      <c r="T627" s="64" t="n">
        <v>794433283</v>
      </c>
      <c r="U627" s="64"/>
      <c r="V627" s="64" t="s">
        <v>13469</v>
      </c>
      <c r="W627" s="64"/>
      <c r="X627" s="87" t="s">
        <v>10823</v>
      </c>
      <c r="Y627" s="64" t="s">
        <v>12093</v>
      </c>
      <c r="Z627" s="64"/>
      <c r="AA627" s="87" t="s">
        <v>10826</v>
      </c>
      <c r="AB627" s="64" t="s">
        <v>10793</v>
      </c>
      <c r="AC627" s="87"/>
      <c r="AD627" s="64"/>
      <c r="AE627" s="64"/>
      <c r="AF627" s="87" t="s">
        <v>10794</v>
      </c>
      <c r="AG627" s="64"/>
      <c r="AH627" s="87" t="s">
        <v>10796</v>
      </c>
      <c r="AI627" s="55" t="s">
        <v>10836</v>
      </c>
      <c r="AJ627" s="64" t="s">
        <v>10798</v>
      </c>
      <c r="AK627" s="112" t="s">
        <v>10830</v>
      </c>
      <c r="AL627" s="87" t="s">
        <v>10800</v>
      </c>
      <c r="AM627" s="172"/>
      <c r="AN627" s="64"/>
      <c r="AO627" s="64" t="s">
        <v>10823</v>
      </c>
      <c r="AP627" s="64" t="s">
        <v>11585</v>
      </c>
      <c r="AQ627" s="87" t="s">
        <v>10812</v>
      </c>
      <c r="AR627" s="173" t="s">
        <v>10830</v>
      </c>
      <c r="AS627" s="64" t="s">
        <v>11585</v>
      </c>
    </row>
    <row r="628" customFormat="false" ht="13.8" hidden="false" customHeight="false" outlineLevel="0" collapsed="false">
      <c r="A628" s="174" t="s">
        <v>12550</v>
      </c>
      <c r="B628" s="64" t="s">
        <v>11257</v>
      </c>
      <c r="C628" s="175" t="n">
        <v>45810</v>
      </c>
      <c r="D628" s="168" t="n">
        <v>45824</v>
      </c>
      <c r="E628" s="169" t="b">
        <f aca="false">TRUE()</f>
        <v>1</v>
      </c>
      <c r="F628" s="169" t="b">
        <f aca="false">FALSE()</f>
        <v>0</v>
      </c>
      <c r="G628" s="169" t="b">
        <f aca="false">FALSE()</f>
        <v>0</v>
      </c>
      <c r="H628" s="169" t="b">
        <f aca="false">FALSE()</f>
        <v>0</v>
      </c>
      <c r="I628" s="169" t="b">
        <f aca="false">FALSE()</f>
        <v>0</v>
      </c>
      <c r="J628" s="169" t="b">
        <f aca="false">FALSE()</f>
        <v>0</v>
      </c>
      <c r="K628" s="29" t="b">
        <f aca="false">FALSE()</f>
        <v>0</v>
      </c>
      <c r="L628" s="29" t="b">
        <f aca="false">FALSE()</f>
        <v>0</v>
      </c>
      <c r="M628" s="169" t="b">
        <f aca="false">FALSE()</f>
        <v>0</v>
      </c>
      <c r="N628" s="64"/>
      <c r="O628" s="64" t="s">
        <v>5578</v>
      </c>
      <c r="P628" s="170" t="n">
        <v>9452104978</v>
      </c>
      <c r="Q628" s="73"/>
      <c r="R628" s="73"/>
      <c r="S628" s="73"/>
      <c r="T628" s="64" t="n">
        <v>513177654</v>
      </c>
      <c r="U628" s="64" t="n">
        <v>507187313</v>
      </c>
      <c r="V628" s="64" t="s">
        <v>5580</v>
      </c>
      <c r="W628" s="171" t="s">
        <v>13470</v>
      </c>
      <c r="X628" s="87" t="s">
        <v>10823</v>
      </c>
      <c r="Y628" s="64" t="s">
        <v>12093</v>
      </c>
      <c r="Z628" s="64"/>
      <c r="AA628" s="87" t="s">
        <v>10826</v>
      </c>
      <c r="AB628" s="64" t="s">
        <v>10793</v>
      </c>
      <c r="AC628" s="87"/>
      <c r="AD628" s="64"/>
      <c r="AE628" s="64"/>
      <c r="AF628" s="87" t="s">
        <v>10794</v>
      </c>
      <c r="AG628" s="64"/>
      <c r="AH628" s="87" t="s">
        <v>10796</v>
      </c>
      <c r="AI628" s="55" t="s">
        <v>10836</v>
      </c>
      <c r="AJ628" s="64" t="s">
        <v>10798</v>
      </c>
      <c r="AK628" s="112" t="s">
        <v>10830</v>
      </c>
      <c r="AL628" s="87" t="s">
        <v>10800</v>
      </c>
      <c r="AM628" s="172"/>
      <c r="AN628" s="64"/>
      <c r="AO628" s="64" t="s">
        <v>10823</v>
      </c>
      <c r="AP628" s="64" t="s">
        <v>11585</v>
      </c>
      <c r="AQ628" s="87" t="s">
        <v>10812</v>
      </c>
      <c r="AR628" s="173" t="s">
        <v>10830</v>
      </c>
      <c r="AS628" s="64" t="s">
        <v>11585</v>
      </c>
    </row>
    <row r="629" customFormat="false" ht="13.8" hidden="false" customHeight="false" outlineLevel="0" collapsed="false">
      <c r="A629" s="174" t="s">
        <v>12550</v>
      </c>
      <c r="B629" s="64" t="s">
        <v>11257</v>
      </c>
      <c r="C629" s="175" t="n">
        <v>45811</v>
      </c>
      <c r="D629" s="168" t="n">
        <v>45824</v>
      </c>
      <c r="E629" s="169" t="b">
        <f aca="false">TRUE()</f>
        <v>1</v>
      </c>
      <c r="F629" s="169" t="b">
        <f aca="false">FALSE()</f>
        <v>0</v>
      </c>
      <c r="G629" s="169" t="b">
        <f aca="false">FALSE()</f>
        <v>0</v>
      </c>
      <c r="H629" s="169" t="b">
        <f aca="false">FALSE()</f>
        <v>0</v>
      </c>
      <c r="I629" s="169" t="b">
        <f aca="false">FALSE()</f>
        <v>0</v>
      </c>
      <c r="J629" s="169" t="b">
        <f aca="false">FALSE()</f>
        <v>0</v>
      </c>
      <c r="K629" s="29" t="b">
        <f aca="false">FALSE()</f>
        <v>0</v>
      </c>
      <c r="L629" s="29" t="b">
        <f aca="false">FALSE()</f>
        <v>0</v>
      </c>
      <c r="M629" s="169" t="b">
        <f aca="false">FALSE()</f>
        <v>0</v>
      </c>
      <c r="N629" s="64"/>
      <c r="O629" s="64" t="s">
        <v>5232</v>
      </c>
      <c r="P629" s="170" t="n">
        <v>9662152860</v>
      </c>
      <c r="Q629" s="73"/>
      <c r="R629" s="73"/>
      <c r="S629" s="73"/>
      <c r="T629" s="64" t="n">
        <v>660348101</v>
      </c>
      <c r="U629" s="64"/>
      <c r="V629" s="64" t="s">
        <v>5234</v>
      </c>
      <c r="W629" s="171" t="s">
        <v>13471</v>
      </c>
      <c r="X629" s="87" t="s">
        <v>10823</v>
      </c>
      <c r="Y629" s="64" t="s">
        <v>12093</v>
      </c>
      <c r="Z629" s="64"/>
      <c r="AA629" s="87" t="s">
        <v>10826</v>
      </c>
      <c r="AB629" s="64" t="s">
        <v>10793</v>
      </c>
      <c r="AC629" s="87"/>
      <c r="AD629" s="64"/>
      <c r="AE629" s="64"/>
      <c r="AF629" s="87" t="s">
        <v>10794</v>
      </c>
      <c r="AG629" s="64"/>
      <c r="AH629" s="87" t="s">
        <v>10796</v>
      </c>
      <c r="AI629" s="55" t="s">
        <v>10836</v>
      </c>
      <c r="AJ629" s="64" t="s">
        <v>10798</v>
      </c>
      <c r="AK629" s="112" t="s">
        <v>10830</v>
      </c>
      <c r="AL629" s="87" t="s">
        <v>10800</v>
      </c>
      <c r="AM629" s="172"/>
      <c r="AN629" s="64"/>
      <c r="AO629" s="64" t="s">
        <v>10823</v>
      </c>
      <c r="AP629" s="64" t="s">
        <v>11585</v>
      </c>
      <c r="AQ629" s="87" t="s">
        <v>10812</v>
      </c>
      <c r="AR629" s="173" t="s">
        <v>10830</v>
      </c>
      <c r="AS629" s="64" t="s">
        <v>11585</v>
      </c>
    </row>
    <row r="630" customFormat="false" ht="13.8" hidden="false" customHeight="false" outlineLevel="0" collapsed="false">
      <c r="A630" s="174" t="s">
        <v>12550</v>
      </c>
      <c r="B630" s="64" t="s">
        <v>11257</v>
      </c>
      <c r="C630" s="175" t="n">
        <v>45812</v>
      </c>
      <c r="D630" s="168" t="n">
        <v>45824</v>
      </c>
      <c r="E630" s="169" t="b">
        <f aca="false">TRUE()</f>
        <v>1</v>
      </c>
      <c r="F630" s="169" t="b">
        <f aca="false">FALSE()</f>
        <v>0</v>
      </c>
      <c r="G630" s="169" t="b">
        <f aca="false">FALSE()</f>
        <v>0</v>
      </c>
      <c r="H630" s="169" t="b">
        <f aca="false">FALSE()</f>
        <v>0</v>
      </c>
      <c r="I630" s="169" t="b">
        <f aca="false">FALSE()</f>
        <v>0</v>
      </c>
      <c r="J630" s="169" t="b">
        <f aca="false">FALSE()</f>
        <v>0</v>
      </c>
      <c r="K630" s="29" t="b">
        <f aca="false">FALSE()</f>
        <v>0</v>
      </c>
      <c r="L630" s="29" t="b">
        <f aca="false">FALSE()</f>
        <v>0</v>
      </c>
      <c r="M630" s="169" t="b">
        <f aca="false">FALSE()</f>
        <v>0</v>
      </c>
      <c r="N630" s="64"/>
      <c r="O630" s="64" t="s">
        <v>4193</v>
      </c>
      <c r="P630" s="170" t="n">
        <v>6792654624</v>
      </c>
      <c r="Q630" s="73"/>
      <c r="R630" s="73"/>
      <c r="S630" s="73"/>
      <c r="T630" s="64" t="n">
        <v>792403614</v>
      </c>
      <c r="U630" s="64"/>
      <c r="V630" s="64" t="s">
        <v>13472</v>
      </c>
      <c r="W630" s="171" t="s">
        <v>13473</v>
      </c>
      <c r="X630" s="87" t="s">
        <v>10823</v>
      </c>
      <c r="Y630" s="64" t="s">
        <v>12093</v>
      </c>
      <c r="Z630" s="64"/>
      <c r="AA630" s="87" t="s">
        <v>10826</v>
      </c>
      <c r="AB630" s="64" t="s">
        <v>10793</v>
      </c>
      <c r="AC630" s="87"/>
      <c r="AD630" s="64"/>
      <c r="AE630" s="64"/>
      <c r="AF630" s="87" t="s">
        <v>10794</v>
      </c>
      <c r="AG630" s="64"/>
      <c r="AH630" s="87" t="s">
        <v>10796</v>
      </c>
      <c r="AI630" s="55" t="s">
        <v>10836</v>
      </c>
      <c r="AJ630" s="64" t="s">
        <v>10798</v>
      </c>
      <c r="AK630" s="112" t="s">
        <v>10830</v>
      </c>
      <c r="AL630" s="87" t="s">
        <v>10800</v>
      </c>
      <c r="AM630" s="172"/>
      <c r="AN630" s="64"/>
      <c r="AO630" s="64" t="s">
        <v>10823</v>
      </c>
      <c r="AP630" s="64" t="s">
        <v>11585</v>
      </c>
      <c r="AQ630" s="87" t="s">
        <v>10812</v>
      </c>
      <c r="AR630" s="173" t="s">
        <v>10830</v>
      </c>
      <c r="AS630" s="64" t="s">
        <v>11585</v>
      </c>
    </row>
    <row r="631" customFormat="false" ht="13.8" hidden="false" customHeight="false" outlineLevel="0" collapsed="false">
      <c r="A631" s="174" t="s">
        <v>12550</v>
      </c>
      <c r="B631" s="64" t="s">
        <v>11257</v>
      </c>
      <c r="C631" s="175" t="n">
        <v>45813</v>
      </c>
      <c r="D631" s="168" t="n">
        <v>45824</v>
      </c>
      <c r="E631" s="169" t="b">
        <f aca="false">TRUE()</f>
        <v>1</v>
      </c>
      <c r="F631" s="169" t="b">
        <f aca="false">FALSE()</f>
        <v>0</v>
      </c>
      <c r="G631" s="169" t="b">
        <f aca="false">FALSE()</f>
        <v>0</v>
      </c>
      <c r="H631" s="169" t="b">
        <f aca="false">FALSE()</f>
        <v>0</v>
      </c>
      <c r="I631" s="169" t="b">
        <f aca="false">FALSE()</f>
        <v>0</v>
      </c>
      <c r="J631" s="169" t="b">
        <f aca="false">FALSE()</f>
        <v>0</v>
      </c>
      <c r="K631" s="29" t="b">
        <f aca="false">FALSE()</f>
        <v>0</v>
      </c>
      <c r="L631" s="29" t="b">
        <f aca="false">FALSE()</f>
        <v>0</v>
      </c>
      <c r="M631" s="169" t="b">
        <f aca="false">FALSE()</f>
        <v>0</v>
      </c>
      <c r="N631" s="64"/>
      <c r="O631" s="64" t="s">
        <v>5635</v>
      </c>
      <c r="P631" s="170" t="n">
        <v>7822907238</v>
      </c>
      <c r="Q631" s="73"/>
      <c r="R631" s="73"/>
      <c r="S631" s="73"/>
      <c r="T631" s="64" t="n">
        <v>789147397</v>
      </c>
      <c r="U631" s="64"/>
      <c r="V631" s="64" t="s">
        <v>5637</v>
      </c>
      <c r="W631" s="216" t="s">
        <v>13474</v>
      </c>
      <c r="X631" s="87" t="s">
        <v>10823</v>
      </c>
      <c r="Y631" s="64" t="s">
        <v>12093</v>
      </c>
      <c r="Z631" s="64"/>
      <c r="AA631" s="87" t="s">
        <v>10826</v>
      </c>
      <c r="AB631" s="64" t="s">
        <v>10793</v>
      </c>
      <c r="AC631" s="87"/>
      <c r="AD631" s="64"/>
      <c r="AE631" s="64"/>
      <c r="AF631" s="87" t="s">
        <v>10794</v>
      </c>
      <c r="AG631" s="64"/>
      <c r="AH631" s="87" t="s">
        <v>10796</v>
      </c>
      <c r="AI631" s="55" t="s">
        <v>10836</v>
      </c>
      <c r="AJ631" s="64" t="s">
        <v>10798</v>
      </c>
      <c r="AK631" s="112" t="s">
        <v>10830</v>
      </c>
      <c r="AL631" s="87" t="s">
        <v>10800</v>
      </c>
      <c r="AM631" s="172"/>
      <c r="AN631" s="64"/>
      <c r="AO631" s="64" t="s">
        <v>10823</v>
      </c>
      <c r="AP631" s="64" t="s">
        <v>11585</v>
      </c>
      <c r="AQ631" s="87" t="s">
        <v>10812</v>
      </c>
      <c r="AR631" s="173" t="s">
        <v>10830</v>
      </c>
      <c r="AS631" s="64" t="s">
        <v>11585</v>
      </c>
    </row>
    <row r="632" customFormat="false" ht="13.8" hidden="false" customHeight="false" outlineLevel="0" collapsed="false">
      <c r="A632" s="174" t="s">
        <v>12550</v>
      </c>
      <c r="B632" s="64" t="s">
        <v>11257</v>
      </c>
      <c r="C632" s="175" t="n">
        <v>45814</v>
      </c>
      <c r="D632" s="168" t="n">
        <v>45824</v>
      </c>
      <c r="E632" s="169" t="b">
        <f aca="false">TRUE()</f>
        <v>1</v>
      </c>
      <c r="F632" s="169" t="b">
        <f aca="false">FALSE()</f>
        <v>0</v>
      </c>
      <c r="G632" s="169" t="b">
        <f aca="false">FALSE()</f>
        <v>0</v>
      </c>
      <c r="H632" s="169" t="b">
        <f aca="false">FALSE()</f>
        <v>0</v>
      </c>
      <c r="I632" s="169" t="b">
        <f aca="false">FALSE()</f>
        <v>0</v>
      </c>
      <c r="J632" s="169" t="b">
        <f aca="false">FALSE()</f>
        <v>0</v>
      </c>
      <c r="K632" s="29" t="b">
        <f aca="false">FALSE()</f>
        <v>0</v>
      </c>
      <c r="L632" s="29" t="b">
        <f aca="false">FALSE()</f>
        <v>0</v>
      </c>
      <c r="M632" s="169" t="b">
        <f aca="false">FALSE()</f>
        <v>0</v>
      </c>
      <c r="N632" s="64"/>
      <c r="O632" s="64" t="s">
        <v>4201</v>
      </c>
      <c r="P632" s="170" t="n">
        <v>6790172967</v>
      </c>
      <c r="Q632" s="73"/>
      <c r="R632" s="73"/>
      <c r="S632" s="73"/>
      <c r="T632" s="64" t="n">
        <v>510737161</v>
      </c>
      <c r="U632" s="64"/>
      <c r="V632" s="64" t="s">
        <v>4203</v>
      </c>
      <c r="W632" s="216" t="s">
        <v>13475</v>
      </c>
      <c r="X632" s="87" t="s">
        <v>10823</v>
      </c>
      <c r="Y632" s="64" t="s">
        <v>12093</v>
      </c>
      <c r="Z632" s="64"/>
      <c r="AA632" s="87" t="s">
        <v>10826</v>
      </c>
      <c r="AB632" s="64" t="s">
        <v>10793</v>
      </c>
      <c r="AC632" s="87"/>
      <c r="AD632" s="64"/>
      <c r="AE632" s="64"/>
      <c r="AF632" s="87" t="s">
        <v>10794</v>
      </c>
      <c r="AG632" s="64"/>
      <c r="AH632" s="87" t="s">
        <v>10796</v>
      </c>
      <c r="AI632" s="55" t="s">
        <v>10836</v>
      </c>
      <c r="AJ632" s="64" t="s">
        <v>10798</v>
      </c>
      <c r="AK632" s="112" t="s">
        <v>10830</v>
      </c>
      <c r="AL632" s="87" t="s">
        <v>10800</v>
      </c>
      <c r="AM632" s="172"/>
      <c r="AN632" s="64"/>
      <c r="AO632" s="64" t="s">
        <v>10823</v>
      </c>
      <c r="AP632" s="64" t="s">
        <v>11585</v>
      </c>
      <c r="AQ632" s="87" t="s">
        <v>10812</v>
      </c>
      <c r="AR632" s="173" t="s">
        <v>10830</v>
      </c>
      <c r="AS632" s="64" t="s">
        <v>11585</v>
      </c>
    </row>
    <row r="633" customFormat="false" ht="13.8" hidden="false" customHeight="false" outlineLevel="0" collapsed="false">
      <c r="A633" s="174" t="s">
        <v>12550</v>
      </c>
      <c r="B633" s="64" t="s">
        <v>11576</v>
      </c>
      <c r="C633" s="175" t="n">
        <v>45809</v>
      </c>
      <c r="D633" s="168" t="n">
        <v>45824</v>
      </c>
      <c r="E633" s="169" t="b">
        <f aca="false">TRUE()</f>
        <v>1</v>
      </c>
      <c r="F633" s="169" t="b">
        <f aca="false">FALSE()</f>
        <v>0</v>
      </c>
      <c r="G633" s="169" t="b">
        <f aca="false">FALSE()</f>
        <v>0</v>
      </c>
      <c r="H633" s="169" t="b">
        <f aca="false">FALSE()</f>
        <v>0</v>
      </c>
      <c r="I633" s="169" t="b">
        <f aca="false">FALSE()</f>
        <v>0</v>
      </c>
      <c r="J633" s="169" t="b">
        <f aca="false">FALSE()</f>
        <v>0</v>
      </c>
      <c r="K633" s="29" t="b">
        <f aca="false">FALSE()</f>
        <v>0</v>
      </c>
      <c r="L633" s="29" t="b">
        <f aca="false">FALSE()</f>
        <v>0</v>
      </c>
      <c r="M633" s="169" t="b">
        <f aca="false">FALSE()</f>
        <v>0</v>
      </c>
      <c r="N633" s="64"/>
      <c r="O633" s="64" t="s">
        <v>4218</v>
      </c>
      <c r="P633" s="170" t="n">
        <v>7831569309</v>
      </c>
      <c r="Q633" s="73"/>
      <c r="R633" s="73"/>
      <c r="S633" s="73"/>
      <c r="T633" s="64" t="n">
        <v>575360451</v>
      </c>
      <c r="U633" s="64"/>
      <c r="V633" s="64" t="s">
        <v>4220</v>
      </c>
      <c r="W633" s="64"/>
      <c r="X633" s="87" t="s">
        <v>10823</v>
      </c>
      <c r="Y633" s="64" t="s">
        <v>12093</v>
      </c>
      <c r="Z633" s="64"/>
      <c r="AA633" s="87" t="s">
        <v>10792</v>
      </c>
      <c r="AB633" s="64" t="s">
        <v>10793</v>
      </c>
      <c r="AC633" s="87"/>
      <c r="AD633" s="64"/>
      <c r="AE633" s="64"/>
      <c r="AF633" s="87" t="s">
        <v>10794</v>
      </c>
      <c r="AG633" s="64"/>
      <c r="AH633" s="87" t="s">
        <v>10828</v>
      </c>
      <c r="AI633" s="55" t="s">
        <v>13476</v>
      </c>
      <c r="AJ633" s="64" t="s">
        <v>10798</v>
      </c>
      <c r="AK633" s="112" t="s">
        <v>10830</v>
      </c>
      <c r="AL633" s="87" t="s">
        <v>10800</v>
      </c>
      <c r="AM633" s="172" t="s">
        <v>13477</v>
      </c>
      <c r="AN633" s="64" t="s">
        <v>13478</v>
      </c>
      <c r="AO633" s="64" t="s">
        <v>10823</v>
      </c>
      <c r="AP633" s="64" t="s">
        <v>11585</v>
      </c>
      <c r="AQ633" s="87" t="s">
        <v>10812</v>
      </c>
      <c r="AR633" s="173" t="s">
        <v>10830</v>
      </c>
      <c r="AS633" s="64" t="s">
        <v>11585</v>
      </c>
    </row>
    <row r="634" customFormat="false" ht="13.8" hidden="false" customHeight="false" outlineLevel="0" collapsed="false">
      <c r="A634" s="174" t="s">
        <v>12550</v>
      </c>
      <c r="B634" s="64" t="s">
        <v>11576</v>
      </c>
      <c r="C634" s="175" t="n">
        <v>45809</v>
      </c>
      <c r="D634" s="168" t="n">
        <v>45825</v>
      </c>
      <c r="E634" s="169" t="b">
        <f aca="false">TRUE()</f>
        <v>1</v>
      </c>
      <c r="F634" s="169" t="b">
        <f aca="false">FALSE()</f>
        <v>0</v>
      </c>
      <c r="G634" s="169" t="b">
        <f aca="false">FALSE()</f>
        <v>0</v>
      </c>
      <c r="H634" s="169" t="b">
        <f aca="false">FALSE()</f>
        <v>0</v>
      </c>
      <c r="I634" s="169" t="b">
        <f aca="false">FALSE()</f>
        <v>0</v>
      </c>
      <c r="J634" s="169" t="b">
        <f aca="false">FALSE()</f>
        <v>0</v>
      </c>
      <c r="K634" s="29" t="b">
        <f aca="false">FALSE()</f>
        <v>0</v>
      </c>
      <c r="L634" s="29" t="b">
        <f aca="false">FALSE()</f>
        <v>0</v>
      </c>
      <c r="M634" s="169" t="b">
        <f aca="false">FALSE()</f>
        <v>0</v>
      </c>
      <c r="N634" s="64"/>
      <c r="O634" s="64" t="s">
        <v>5435</v>
      </c>
      <c r="P634" s="170" t="n">
        <v>6831836342</v>
      </c>
      <c r="Q634" s="73"/>
      <c r="R634" s="73"/>
      <c r="S634" s="73"/>
      <c r="T634" s="64" t="n">
        <v>530950143</v>
      </c>
      <c r="U634" s="64"/>
      <c r="V634" s="64" t="s">
        <v>5437</v>
      </c>
      <c r="W634" s="64"/>
      <c r="X634" s="87" t="s">
        <v>10823</v>
      </c>
      <c r="Y634" s="64" t="s">
        <v>12093</v>
      </c>
      <c r="Z634" s="64"/>
      <c r="AA634" s="87" t="s">
        <v>10826</v>
      </c>
      <c r="AB634" s="64" t="s">
        <v>10793</v>
      </c>
      <c r="AC634" s="87"/>
      <c r="AD634" s="64"/>
      <c r="AE634" s="64"/>
      <c r="AF634" s="87" t="s">
        <v>10794</v>
      </c>
      <c r="AG634" s="64"/>
      <c r="AH634" s="87" t="s">
        <v>10828</v>
      </c>
      <c r="AI634" s="55" t="s">
        <v>13476</v>
      </c>
      <c r="AJ634" s="64" t="s">
        <v>10798</v>
      </c>
      <c r="AK634" s="112" t="s">
        <v>10830</v>
      </c>
      <c r="AL634" s="87" t="s">
        <v>10800</v>
      </c>
      <c r="AM634" s="172"/>
      <c r="AN634" s="64"/>
      <c r="AO634" s="64" t="s">
        <v>10823</v>
      </c>
      <c r="AP634" s="64" t="s">
        <v>11585</v>
      </c>
      <c r="AQ634" s="87" t="s">
        <v>10812</v>
      </c>
      <c r="AR634" s="173" t="s">
        <v>10830</v>
      </c>
      <c r="AS634" s="64" t="s">
        <v>11585</v>
      </c>
    </row>
    <row r="635" customFormat="false" ht="13.8" hidden="false" customHeight="false" outlineLevel="0" collapsed="false">
      <c r="A635" s="174" t="s">
        <v>12550</v>
      </c>
      <c r="B635" s="64" t="s">
        <v>11576</v>
      </c>
      <c r="C635" s="175" t="n">
        <v>45809</v>
      </c>
      <c r="D635" s="168" t="n">
        <v>45825</v>
      </c>
      <c r="E635" s="169" t="b">
        <f aca="false">TRUE()</f>
        <v>1</v>
      </c>
      <c r="F635" s="169" t="b">
        <f aca="false">FALSE()</f>
        <v>0</v>
      </c>
      <c r="G635" s="169" t="b">
        <f aca="false">FALSE()</f>
        <v>0</v>
      </c>
      <c r="H635" s="169" t="b">
        <f aca="false">FALSE()</f>
        <v>0</v>
      </c>
      <c r="I635" s="169" t="b">
        <f aca="false">FALSE()</f>
        <v>0</v>
      </c>
      <c r="J635" s="169" t="b">
        <f aca="false">FALSE()</f>
        <v>0</v>
      </c>
      <c r="K635" s="29" t="b">
        <f aca="false">FALSE()</f>
        <v>0</v>
      </c>
      <c r="L635" s="29" t="b">
        <f aca="false">FALSE()</f>
        <v>0</v>
      </c>
      <c r="M635" s="169" t="b">
        <f aca="false">FALSE()</f>
        <v>0</v>
      </c>
      <c r="N635" s="64"/>
      <c r="O635" s="64" t="s">
        <v>5291</v>
      </c>
      <c r="P635" s="170" t="n">
        <v>5423438396</v>
      </c>
      <c r="Q635" s="73"/>
      <c r="R635" s="73"/>
      <c r="S635" s="73"/>
      <c r="T635" s="64" t="n">
        <v>505905971</v>
      </c>
      <c r="U635" s="64"/>
      <c r="V635" s="64" t="s">
        <v>5293</v>
      </c>
      <c r="W635" s="64"/>
      <c r="X635" s="87" t="s">
        <v>10823</v>
      </c>
      <c r="Y635" s="64" t="s">
        <v>12093</v>
      </c>
      <c r="Z635" s="64"/>
      <c r="AA635" s="87" t="s">
        <v>10826</v>
      </c>
      <c r="AB635" s="64" t="s">
        <v>10793</v>
      </c>
      <c r="AC635" s="87"/>
      <c r="AD635" s="64"/>
      <c r="AE635" s="64"/>
      <c r="AF635" s="87" t="s">
        <v>10794</v>
      </c>
      <c r="AG635" s="64"/>
      <c r="AH635" s="87" t="s">
        <v>10828</v>
      </c>
      <c r="AI635" s="55" t="s">
        <v>13476</v>
      </c>
      <c r="AJ635" s="64" t="s">
        <v>10798</v>
      </c>
      <c r="AK635" s="112" t="s">
        <v>10830</v>
      </c>
      <c r="AL635" s="87" t="s">
        <v>10800</v>
      </c>
      <c r="AM635" s="172"/>
      <c r="AN635" s="64"/>
      <c r="AO635" s="64" t="s">
        <v>10823</v>
      </c>
      <c r="AP635" s="64" t="s">
        <v>11585</v>
      </c>
      <c r="AQ635" s="87" t="s">
        <v>10812</v>
      </c>
      <c r="AR635" s="173" t="s">
        <v>10830</v>
      </c>
      <c r="AS635" s="64" t="s">
        <v>11585</v>
      </c>
    </row>
    <row r="636" customFormat="false" ht="13.8" hidden="false" customHeight="false" outlineLevel="0" collapsed="false">
      <c r="A636" s="174" t="s">
        <v>12550</v>
      </c>
      <c r="B636" s="64" t="s">
        <v>11576</v>
      </c>
      <c r="C636" s="175" t="n">
        <v>45809</v>
      </c>
      <c r="D636" s="168" t="n">
        <v>45825</v>
      </c>
      <c r="E636" s="169" t="b">
        <f aca="false">TRUE()</f>
        <v>1</v>
      </c>
      <c r="F636" s="169" t="b">
        <f aca="false">FALSE()</f>
        <v>0</v>
      </c>
      <c r="G636" s="169" t="b">
        <f aca="false">FALSE()</f>
        <v>0</v>
      </c>
      <c r="H636" s="169" t="b">
        <f aca="false">FALSE()</f>
        <v>0</v>
      </c>
      <c r="I636" s="169" t="b">
        <f aca="false">FALSE()</f>
        <v>0</v>
      </c>
      <c r="J636" s="169" t="b">
        <f aca="false">FALSE()</f>
        <v>0</v>
      </c>
      <c r="K636" s="29" t="b">
        <f aca="false">FALSE()</f>
        <v>0</v>
      </c>
      <c r="L636" s="29" t="b">
        <f aca="false">FALSE()</f>
        <v>0</v>
      </c>
      <c r="M636" s="169" t="b">
        <f aca="false">FALSE()</f>
        <v>0</v>
      </c>
      <c r="N636" s="64"/>
      <c r="O636" s="64" t="s">
        <v>4233</v>
      </c>
      <c r="P636" s="170" t="n">
        <v>7351054930</v>
      </c>
      <c r="Q636" s="73"/>
      <c r="R636" s="73"/>
      <c r="S636" s="73"/>
      <c r="T636" s="64" t="n">
        <v>660611210</v>
      </c>
      <c r="U636" s="64"/>
      <c r="V636" s="64" t="s">
        <v>13479</v>
      </c>
      <c r="W636" s="64"/>
      <c r="X636" s="87" t="s">
        <v>10823</v>
      </c>
      <c r="Y636" s="64" t="s">
        <v>12093</v>
      </c>
      <c r="Z636" s="64"/>
      <c r="AA636" s="87" t="s">
        <v>10826</v>
      </c>
      <c r="AB636" s="64" t="s">
        <v>10793</v>
      </c>
      <c r="AC636" s="87" t="s">
        <v>10812</v>
      </c>
      <c r="AD636" s="64" t="s">
        <v>12819</v>
      </c>
      <c r="AE636" s="64"/>
      <c r="AF636" s="87" t="s">
        <v>10794</v>
      </c>
      <c r="AG636" s="187" t="s">
        <v>13480</v>
      </c>
      <c r="AH636" s="87" t="s">
        <v>10828</v>
      </c>
      <c r="AI636" s="55" t="s">
        <v>13476</v>
      </c>
      <c r="AJ636" s="64" t="s">
        <v>10798</v>
      </c>
      <c r="AK636" s="112" t="s">
        <v>10830</v>
      </c>
      <c r="AL636" s="87" t="s">
        <v>10800</v>
      </c>
      <c r="AM636" s="172" t="s">
        <v>12758</v>
      </c>
      <c r="AN636" s="64" t="s">
        <v>13481</v>
      </c>
      <c r="AO636" s="64" t="s">
        <v>10823</v>
      </c>
      <c r="AP636" s="64" t="s">
        <v>11585</v>
      </c>
      <c r="AQ636" s="87" t="s">
        <v>10812</v>
      </c>
      <c r="AR636" s="173" t="s">
        <v>10830</v>
      </c>
      <c r="AS636" s="64" t="s">
        <v>11585</v>
      </c>
    </row>
    <row r="637" customFormat="false" ht="13.8" hidden="false" customHeight="false" outlineLevel="0" collapsed="false">
      <c r="A637" s="174" t="s">
        <v>12550</v>
      </c>
      <c r="B637" s="64" t="s">
        <v>11257</v>
      </c>
      <c r="C637" s="175" t="n">
        <v>45812</v>
      </c>
      <c r="D637" s="168" t="n">
        <v>45825</v>
      </c>
      <c r="E637" s="169" t="b">
        <f aca="false">TRUE()</f>
        <v>1</v>
      </c>
      <c r="F637" s="169" t="b">
        <f aca="false">FALSE()</f>
        <v>0</v>
      </c>
      <c r="G637" s="169" t="b">
        <f aca="false">FALSE()</f>
        <v>0</v>
      </c>
      <c r="H637" s="169" t="b">
        <f aca="false">FALSE()</f>
        <v>0</v>
      </c>
      <c r="I637" s="169" t="b">
        <f aca="false">FALSE()</f>
        <v>0</v>
      </c>
      <c r="J637" s="169" t="b">
        <f aca="false">FALSE()</f>
        <v>0</v>
      </c>
      <c r="K637" s="29" t="b">
        <f aca="false">FALSE()</f>
        <v>0</v>
      </c>
      <c r="L637" s="29" t="b">
        <f aca="false">FALSE()</f>
        <v>0</v>
      </c>
      <c r="M637" s="169" t="b">
        <f aca="false">FALSE()</f>
        <v>0</v>
      </c>
      <c r="N637" s="64"/>
      <c r="O637" s="64" t="s">
        <v>4143</v>
      </c>
      <c r="P637" s="170" t="n">
        <v>6251051328</v>
      </c>
      <c r="Q637" s="73"/>
      <c r="R637" s="73"/>
      <c r="S637" s="73"/>
      <c r="T637" s="64" t="n">
        <v>697211699</v>
      </c>
      <c r="U637" s="64"/>
      <c r="V637" s="64" t="s">
        <v>4145</v>
      </c>
      <c r="W637" s="64"/>
      <c r="X637" s="87" t="s">
        <v>10823</v>
      </c>
      <c r="Y637" s="64" t="s">
        <v>12093</v>
      </c>
      <c r="Z637" s="64"/>
      <c r="AA637" s="87" t="s">
        <v>10826</v>
      </c>
      <c r="AB637" s="64" t="s">
        <v>10793</v>
      </c>
      <c r="AC637" s="87"/>
      <c r="AD637" s="64"/>
      <c r="AE637" s="64"/>
      <c r="AF637" s="87" t="s">
        <v>10794</v>
      </c>
      <c r="AG637" s="64"/>
      <c r="AH637" s="87" t="s">
        <v>10796</v>
      </c>
      <c r="AI637" s="55" t="s">
        <v>10836</v>
      </c>
      <c r="AJ637" s="64" t="s">
        <v>10798</v>
      </c>
      <c r="AK637" s="112" t="s">
        <v>10830</v>
      </c>
      <c r="AL637" s="87" t="s">
        <v>10800</v>
      </c>
      <c r="AM637" s="172"/>
      <c r="AN637" s="64"/>
      <c r="AO637" s="64" t="s">
        <v>10823</v>
      </c>
      <c r="AP637" s="64" t="s">
        <v>11585</v>
      </c>
      <c r="AQ637" s="87" t="s">
        <v>10812</v>
      </c>
      <c r="AR637" s="173" t="s">
        <v>10830</v>
      </c>
      <c r="AS637" s="64" t="s">
        <v>11585</v>
      </c>
    </row>
    <row r="638" customFormat="false" ht="13.8" hidden="false" customHeight="false" outlineLevel="0" collapsed="false">
      <c r="A638" s="174" t="s">
        <v>12550</v>
      </c>
      <c r="B638" s="64" t="s">
        <v>11257</v>
      </c>
      <c r="C638" s="175" t="n">
        <v>45813</v>
      </c>
      <c r="D638" s="168" t="n">
        <v>45825</v>
      </c>
      <c r="E638" s="169" t="b">
        <f aca="false">TRUE()</f>
        <v>1</v>
      </c>
      <c r="F638" s="169" t="b">
        <f aca="false">FALSE()</f>
        <v>0</v>
      </c>
      <c r="G638" s="169" t="b">
        <f aca="false">FALSE()</f>
        <v>0</v>
      </c>
      <c r="H638" s="169" t="b">
        <f aca="false">FALSE()</f>
        <v>0</v>
      </c>
      <c r="I638" s="169" t="b">
        <f aca="false">FALSE()</f>
        <v>0</v>
      </c>
      <c r="J638" s="169" t="b">
        <f aca="false">FALSE()</f>
        <v>0</v>
      </c>
      <c r="K638" s="29" t="b">
        <f aca="false">FALSE()</f>
        <v>0</v>
      </c>
      <c r="L638" s="29" t="b">
        <f aca="false">FALSE()</f>
        <v>0</v>
      </c>
      <c r="M638" s="169" t="b">
        <f aca="false">FALSE()</f>
        <v>0</v>
      </c>
      <c r="N638" s="36"/>
      <c r="O638" s="36" t="s">
        <v>4558</v>
      </c>
      <c r="P638" s="31" t="n">
        <v>5272076913</v>
      </c>
      <c r="Q638" s="32"/>
      <c r="R638" s="32"/>
      <c r="S638" s="32"/>
      <c r="T638" s="36" t="n">
        <v>695451079</v>
      </c>
      <c r="U638" s="36"/>
      <c r="V638" s="36" t="s">
        <v>4560</v>
      </c>
      <c r="W638" s="36"/>
      <c r="X638" s="87" t="s">
        <v>10823</v>
      </c>
      <c r="Y638" s="64" t="s">
        <v>12093</v>
      </c>
      <c r="Z638" s="64"/>
      <c r="AA638" s="87" t="s">
        <v>10826</v>
      </c>
      <c r="AB638" s="64" t="s">
        <v>10793</v>
      </c>
      <c r="AC638" s="87"/>
      <c r="AD638" s="64"/>
      <c r="AE638" s="64"/>
      <c r="AF638" s="87" t="s">
        <v>10794</v>
      </c>
      <c r="AG638" s="64"/>
      <c r="AH638" s="87" t="s">
        <v>10796</v>
      </c>
      <c r="AI638" s="55" t="s">
        <v>10836</v>
      </c>
      <c r="AJ638" s="64" t="s">
        <v>10798</v>
      </c>
      <c r="AK638" s="112" t="s">
        <v>10830</v>
      </c>
      <c r="AL638" s="87" t="s">
        <v>10800</v>
      </c>
      <c r="AM638" s="35"/>
      <c r="AN638" s="36"/>
      <c r="AO638" s="64" t="s">
        <v>10823</v>
      </c>
      <c r="AP638" s="64" t="s">
        <v>11585</v>
      </c>
      <c r="AQ638" s="87" t="s">
        <v>10812</v>
      </c>
      <c r="AR638" s="173" t="s">
        <v>10830</v>
      </c>
      <c r="AS638" s="64" t="s">
        <v>11585</v>
      </c>
    </row>
    <row r="639" customFormat="false" ht="13.8" hidden="false" customHeight="false" outlineLevel="0" collapsed="false">
      <c r="A639" s="174" t="s">
        <v>12550</v>
      </c>
      <c r="B639" s="64" t="s">
        <v>11257</v>
      </c>
      <c r="C639" s="175" t="n">
        <v>45814</v>
      </c>
      <c r="D639" s="168" t="n">
        <v>45825</v>
      </c>
      <c r="E639" s="169" t="b">
        <f aca="false">TRUE()</f>
        <v>1</v>
      </c>
      <c r="F639" s="169" t="b">
        <f aca="false">FALSE()</f>
        <v>0</v>
      </c>
      <c r="G639" s="169" t="b">
        <f aca="false">FALSE()</f>
        <v>0</v>
      </c>
      <c r="H639" s="169" t="b">
        <f aca="false">FALSE()</f>
        <v>0</v>
      </c>
      <c r="I639" s="169" t="b">
        <f aca="false">FALSE()</f>
        <v>0</v>
      </c>
      <c r="J639" s="169" t="b">
        <f aca="false">FALSE()</f>
        <v>0</v>
      </c>
      <c r="K639" s="29" t="b">
        <f aca="false">FALSE()</f>
        <v>0</v>
      </c>
      <c r="L639" s="29" t="b">
        <f aca="false">FALSE()</f>
        <v>0</v>
      </c>
      <c r="M639" s="169" t="b">
        <f aca="false">FALSE()</f>
        <v>0</v>
      </c>
      <c r="N639" s="36"/>
      <c r="O639" s="36" t="s">
        <v>13482</v>
      </c>
      <c r="P639" s="31" t="n">
        <v>9691254273</v>
      </c>
      <c r="Q639" s="32"/>
      <c r="R639" s="32"/>
      <c r="S639" s="32"/>
      <c r="T639" s="36" t="n">
        <v>535772442</v>
      </c>
      <c r="U639" s="36"/>
      <c r="V639" s="36" t="s">
        <v>4137</v>
      </c>
      <c r="W639" s="36"/>
      <c r="X639" s="87" t="s">
        <v>10823</v>
      </c>
      <c r="Y639" s="64" t="s">
        <v>12093</v>
      </c>
      <c r="Z639" s="64"/>
      <c r="AA639" s="87" t="s">
        <v>10826</v>
      </c>
      <c r="AB639" s="64" t="s">
        <v>10793</v>
      </c>
      <c r="AC639" s="87"/>
      <c r="AD639" s="64"/>
      <c r="AE639" s="64"/>
      <c r="AF639" s="87" t="s">
        <v>10794</v>
      </c>
      <c r="AG639" s="64"/>
      <c r="AH639" s="87" t="s">
        <v>10796</v>
      </c>
      <c r="AI639" s="55" t="s">
        <v>10836</v>
      </c>
      <c r="AJ639" s="64" t="s">
        <v>10798</v>
      </c>
      <c r="AK639" s="112" t="s">
        <v>10830</v>
      </c>
      <c r="AL639" s="87" t="s">
        <v>10800</v>
      </c>
      <c r="AM639" s="35"/>
      <c r="AN639" s="36"/>
      <c r="AO639" s="64" t="s">
        <v>10823</v>
      </c>
      <c r="AP639" s="64" t="s">
        <v>11585</v>
      </c>
      <c r="AQ639" s="87" t="s">
        <v>10812</v>
      </c>
      <c r="AR639" s="173" t="s">
        <v>10830</v>
      </c>
      <c r="AS639" s="64" t="s">
        <v>11585</v>
      </c>
    </row>
    <row r="640" customFormat="false" ht="143.45" hidden="false" customHeight="false" outlineLevel="0" collapsed="false">
      <c r="A640" s="50" t="s">
        <v>12550</v>
      </c>
      <c r="B640" s="36" t="s">
        <v>11576</v>
      </c>
      <c r="C640" s="51" t="n">
        <v>45809</v>
      </c>
      <c r="D640" s="155" t="n">
        <v>45826</v>
      </c>
      <c r="E640" s="169" t="b">
        <f aca="false">TRUE()</f>
        <v>1</v>
      </c>
      <c r="F640" s="169" t="b">
        <f aca="false">FALSE()</f>
        <v>0</v>
      </c>
      <c r="G640" s="169" t="b">
        <f aca="false">FALSE()</f>
        <v>0</v>
      </c>
      <c r="H640" s="169" t="b">
        <f aca="false">FALSE()</f>
        <v>0</v>
      </c>
      <c r="I640" s="169" t="b">
        <f aca="false">FALSE()</f>
        <v>0</v>
      </c>
      <c r="J640" s="169" t="b">
        <f aca="false">FALSE()</f>
        <v>0</v>
      </c>
      <c r="K640" s="29" t="b">
        <f aca="false">FALSE()</f>
        <v>0</v>
      </c>
      <c r="L640" s="29" t="b">
        <f aca="false">FALSE()</f>
        <v>0</v>
      </c>
      <c r="M640" s="169" t="b">
        <f aca="false">FALSE()</f>
        <v>0</v>
      </c>
      <c r="N640" s="36"/>
      <c r="O640" s="36" t="s">
        <v>5817</v>
      </c>
      <c r="P640" s="31" t="n">
        <v>9691162192</v>
      </c>
      <c r="Q640" s="32"/>
      <c r="R640" s="32"/>
      <c r="S640" s="32"/>
      <c r="T640" s="36" t="n">
        <v>601538871</v>
      </c>
      <c r="U640" s="36"/>
      <c r="V640" s="36" t="s">
        <v>5819</v>
      </c>
      <c r="W640" s="36"/>
      <c r="X640" s="87" t="s">
        <v>10823</v>
      </c>
      <c r="Y640" s="64" t="s">
        <v>12093</v>
      </c>
      <c r="Z640" s="64"/>
      <c r="AA640" s="87" t="s">
        <v>10826</v>
      </c>
      <c r="AB640" s="36" t="s">
        <v>10793</v>
      </c>
      <c r="AC640" s="87"/>
      <c r="AD640" s="36"/>
      <c r="AE640" s="36"/>
      <c r="AF640" s="87" t="s">
        <v>10794</v>
      </c>
      <c r="AG640" s="19" t="s">
        <v>13483</v>
      </c>
      <c r="AH640" s="87" t="s">
        <v>10828</v>
      </c>
      <c r="AI640" s="55" t="s">
        <v>13476</v>
      </c>
      <c r="AJ640" s="64" t="s">
        <v>10798</v>
      </c>
      <c r="AK640" s="34" t="s">
        <v>10830</v>
      </c>
      <c r="AL640" s="87" t="s">
        <v>10800</v>
      </c>
      <c r="AM640" s="35" t="s">
        <v>13484</v>
      </c>
      <c r="AN640" s="36" t="s">
        <v>13485</v>
      </c>
      <c r="AO640" s="64" t="s">
        <v>10823</v>
      </c>
      <c r="AP640" s="64" t="s">
        <v>11585</v>
      </c>
      <c r="AQ640" s="87" t="s">
        <v>10812</v>
      </c>
      <c r="AR640" s="173" t="s">
        <v>10830</v>
      </c>
      <c r="AS640" s="64" t="s">
        <v>11585</v>
      </c>
    </row>
    <row r="641" customFormat="false" ht="13.8" hidden="false" customHeight="false" outlineLevel="0" collapsed="false">
      <c r="A641" s="50" t="s">
        <v>12550</v>
      </c>
      <c r="B641" s="36" t="s">
        <v>11576</v>
      </c>
      <c r="C641" s="51" t="n">
        <v>45809</v>
      </c>
      <c r="D641" s="155" t="n">
        <v>45828</v>
      </c>
      <c r="E641" s="169" t="b">
        <f aca="false">TRUE()</f>
        <v>1</v>
      </c>
      <c r="F641" s="169" t="b">
        <f aca="false">FALSE()</f>
        <v>0</v>
      </c>
      <c r="G641" s="169" t="b">
        <f aca="false">FALSE()</f>
        <v>0</v>
      </c>
      <c r="H641" s="169" t="b">
        <f aca="false">FALSE()</f>
        <v>0</v>
      </c>
      <c r="I641" s="169" t="b">
        <f aca="false">FALSE()</f>
        <v>0</v>
      </c>
      <c r="J641" s="169" t="b">
        <f aca="false">FALSE()</f>
        <v>0</v>
      </c>
      <c r="K641" s="29" t="b">
        <f aca="false">FALSE()</f>
        <v>0</v>
      </c>
      <c r="L641" s="29" t="b">
        <f aca="false">FALSE()</f>
        <v>0</v>
      </c>
      <c r="M641" s="169" t="b">
        <f aca="false">FALSE()</f>
        <v>0</v>
      </c>
      <c r="N641" s="36"/>
      <c r="O641" s="36" t="s">
        <v>4171</v>
      </c>
      <c r="P641" s="31" t="n">
        <v>8982129282</v>
      </c>
      <c r="Q641" s="32"/>
      <c r="R641" s="32"/>
      <c r="S641" s="32"/>
      <c r="T641" s="36" t="n">
        <v>602638030</v>
      </c>
      <c r="U641" s="36"/>
      <c r="V641" s="36" t="s">
        <v>4173</v>
      </c>
      <c r="W641" s="36"/>
      <c r="X641" s="87" t="s">
        <v>10823</v>
      </c>
      <c r="Y641" s="64" t="s">
        <v>12093</v>
      </c>
      <c r="Z641" s="36"/>
      <c r="AA641" s="87"/>
      <c r="AB641" s="36" t="s">
        <v>10793</v>
      </c>
      <c r="AC641" s="87"/>
      <c r="AD641" s="36"/>
      <c r="AE641" s="36"/>
      <c r="AF641" s="87" t="s">
        <v>10794</v>
      </c>
      <c r="AG641" s="36"/>
      <c r="AH641" s="87" t="s">
        <v>10828</v>
      </c>
      <c r="AI641" s="55" t="s">
        <v>13476</v>
      </c>
      <c r="AJ641" s="64" t="s">
        <v>10798</v>
      </c>
      <c r="AK641" s="34" t="s">
        <v>10830</v>
      </c>
      <c r="AL641" s="87" t="s">
        <v>10800</v>
      </c>
      <c r="AM641" s="35"/>
      <c r="AN641" s="36"/>
      <c r="AO641" s="64" t="s">
        <v>10823</v>
      </c>
      <c r="AP641" s="36" t="s">
        <v>11585</v>
      </c>
      <c r="AQ641" s="87" t="s">
        <v>10812</v>
      </c>
      <c r="AR641" s="37" t="s">
        <v>10830</v>
      </c>
      <c r="AS641" s="36" t="s">
        <v>11585</v>
      </c>
    </row>
    <row r="642" customFormat="false" ht="13.8" hidden="false" customHeight="false" outlineLevel="0" collapsed="false">
      <c r="A642" s="50" t="s">
        <v>12550</v>
      </c>
      <c r="B642" s="36" t="s">
        <v>11857</v>
      </c>
      <c r="C642" s="51" t="n">
        <v>45812</v>
      </c>
      <c r="D642" s="155" t="n">
        <v>45810</v>
      </c>
      <c r="E642" s="169" t="b">
        <f aca="false">TRUE()</f>
        <v>1</v>
      </c>
      <c r="F642" s="169" t="b">
        <f aca="false">FALSE()</f>
        <v>0</v>
      </c>
      <c r="G642" s="169" t="b">
        <f aca="false">FALSE()</f>
        <v>0</v>
      </c>
      <c r="H642" s="169" t="b">
        <f aca="false">FALSE()</f>
        <v>0</v>
      </c>
      <c r="I642" s="169" t="b">
        <f aca="false">FALSE()</f>
        <v>0</v>
      </c>
      <c r="J642" s="169" t="b">
        <f aca="false">FALSE()</f>
        <v>0</v>
      </c>
      <c r="K642" s="29" t="b">
        <f aca="false">FALSE()</f>
        <v>0</v>
      </c>
      <c r="L642" s="29" t="b">
        <f aca="false">FALSE()</f>
        <v>0</v>
      </c>
      <c r="M642" s="169" t="b">
        <f aca="false">TRUE()</f>
        <v>1</v>
      </c>
      <c r="N642" s="36"/>
      <c r="O642" s="36" t="s">
        <v>5725</v>
      </c>
      <c r="P642" s="31" t="n">
        <v>5272523217</v>
      </c>
      <c r="Q642" s="32"/>
      <c r="R642" s="32"/>
      <c r="S642" s="32"/>
      <c r="T642" s="36" t="n">
        <v>48604758876</v>
      </c>
      <c r="U642" s="36"/>
      <c r="V642" s="36" t="s">
        <v>5727</v>
      </c>
      <c r="W642" s="36"/>
      <c r="X642" s="87" t="s">
        <v>10823</v>
      </c>
      <c r="Y642" s="64" t="s">
        <v>12093</v>
      </c>
      <c r="Z642" s="36"/>
      <c r="AA642" s="87" t="s">
        <v>10826</v>
      </c>
      <c r="AB642" s="64" t="s">
        <v>10793</v>
      </c>
      <c r="AC642" s="87"/>
      <c r="AD642" s="64"/>
      <c r="AE642" s="64"/>
      <c r="AF642" s="87" t="s">
        <v>10794</v>
      </c>
      <c r="AG642" s="64"/>
      <c r="AH642" s="87" t="s">
        <v>10796</v>
      </c>
      <c r="AI642" s="55" t="s">
        <v>12172</v>
      </c>
      <c r="AJ642" s="64" t="s">
        <v>10798</v>
      </c>
      <c r="AK642" s="112" t="s">
        <v>10830</v>
      </c>
      <c r="AL642" s="87" t="s">
        <v>10800</v>
      </c>
      <c r="AM642" s="35"/>
      <c r="AN642" s="36"/>
      <c r="AO642" s="64" t="s">
        <v>10823</v>
      </c>
      <c r="AP642" s="36" t="s">
        <v>11585</v>
      </c>
      <c r="AQ642" s="87" t="s">
        <v>10812</v>
      </c>
      <c r="AR642" s="37" t="s">
        <v>10830</v>
      </c>
      <c r="AS642" s="36" t="s">
        <v>11585</v>
      </c>
    </row>
    <row r="643" customFormat="false" ht="13.8" hidden="false" customHeight="false" outlineLevel="0" collapsed="false">
      <c r="A643" s="50" t="s">
        <v>12550</v>
      </c>
      <c r="B643" s="36" t="s">
        <v>11857</v>
      </c>
      <c r="C643" s="51" t="n">
        <v>45778</v>
      </c>
      <c r="D643" s="155" t="n">
        <v>45804</v>
      </c>
      <c r="E643" s="169" t="b">
        <f aca="false">TRUE()</f>
        <v>1</v>
      </c>
      <c r="F643" s="169" t="b">
        <f aca="false">FALSE()</f>
        <v>0</v>
      </c>
      <c r="G643" s="169" t="b">
        <f aca="false">FALSE()</f>
        <v>0</v>
      </c>
      <c r="H643" s="169" t="b">
        <f aca="false">FALSE()</f>
        <v>0</v>
      </c>
      <c r="I643" s="169" t="b">
        <f aca="false">FALSE()</f>
        <v>0</v>
      </c>
      <c r="J643" s="169" t="b">
        <f aca="false">FALSE()</f>
        <v>0</v>
      </c>
      <c r="K643" s="29" t="b">
        <f aca="false">FALSE()</f>
        <v>0</v>
      </c>
      <c r="L643" s="29" t="b">
        <f aca="false">FALSE()</f>
        <v>0</v>
      </c>
      <c r="M643" s="169" t="b">
        <f aca="false">TRUE()</f>
        <v>1</v>
      </c>
      <c r="N643" s="36"/>
      <c r="O643" s="36" t="s">
        <v>6922</v>
      </c>
      <c r="P643" s="31" t="n">
        <v>7352635095</v>
      </c>
      <c r="Q643" s="32"/>
      <c r="R643" s="32"/>
      <c r="S643" s="32"/>
      <c r="T643" s="36" t="n">
        <v>48512155305</v>
      </c>
      <c r="U643" s="36"/>
      <c r="V643" s="36" t="s">
        <v>6924</v>
      </c>
      <c r="W643" s="36"/>
      <c r="X643" s="87" t="s">
        <v>10823</v>
      </c>
      <c r="Y643" s="64" t="s">
        <v>12093</v>
      </c>
      <c r="Z643" s="36"/>
      <c r="AA643" s="87" t="s">
        <v>10826</v>
      </c>
      <c r="AB643" s="64" t="s">
        <v>10793</v>
      </c>
      <c r="AC643" s="87"/>
      <c r="AD643" s="64"/>
      <c r="AE643" s="64"/>
      <c r="AF643" s="87" t="s">
        <v>10794</v>
      </c>
      <c r="AG643" s="64"/>
      <c r="AH643" s="87" t="s">
        <v>10796</v>
      </c>
      <c r="AI643" s="55" t="s">
        <v>12172</v>
      </c>
      <c r="AJ643" s="64" t="s">
        <v>10798</v>
      </c>
      <c r="AK643" s="112" t="s">
        <v>10830</v>
      </c>
      <c r="AL643" s="87" t="s">
        <v>10800</v>
      </c>
      <c r="AM643" s="35"/>
      <c r="AN643" s="36"/>
      <c r="AO643" s="64" t="s">
        <v>10823</v>
      </c>
      <c r="AP643" s="36" t="s">
        <v>11585</v>
      </c>
      <c r="AQ643" s="87" t="s">
        <v>10812</v>
      </c>
      <c r="AR643" s="37" t="s">
        <v>10830</v>
      </c>
      <c r="AS643" s="36" t="s">
        <v>11585</v>
      </c>
    </row>
    <row r="644" customFormat="false" ht="13.8" hidden="false" customHeight="false" outlineLevel="0" collapsed="false">
      <c r="A644" s="50" t="s">
        <v>12550</v>
      </c>
      <c r="B644" s="36" t="s">
        <v>11857</v>
      </c>
      <c r="C644" s="51" t="n">
        <v>45778</v>
      </c>
      <c r="D644" s="155" t="n">
        <v>45793</v>
      </c>
      <c r="E644" s="169" t="b">
        <f aca="false">TRUE()</f>
        <v>1</v>
      </c>
      <c r="F644" s="169" t="b">
        <f aca="false">FALSE()</f>
        <v>0</v>
      </c>
      <c r="G644" s="169" t="b">
        <f aca="false">FALSE()</f>
        <v>0</v>
      </c>
      <c r="H644" s="169" t="b">
        <f aca="false">FALSE()</f>
        <v>0</v>
      </c>
      <c r="I644" s="169" t="b">
        <f aca="false">FALSE()</f>
        <v>0</v>
      </c>
      <c r="J644" s="169" t="b">
        <f aca="false">FALSE()</f>
        <v>0</v>
      </c>
      <c r="K644" s="29" t="b">
        <f aca="false">FALSE()</f>
        <v>0</v>
      </c>
      <c r="L644" s="29" t="b">
        <f aca="false">FALSE()</f>
        <v>0</v>
      </c>
      <c r="M644" s="169" t="b">
        <f aca="false">TRUE()</f>
        <v>1</v>
      </c>
      <c r="N644" s="36"/>
      <c r="O644" s="36" t="s">
        <v>5864</v>
      </c>
      <c r="P644" s="31" t="n">
        <v>8961557653</v>
      </c>
      <c r="Q644" s="32"/>
      <c r="R644" s="32"/>
      <c r="S644" s="32"/>
      <c r="T644" s="36" t="n">
        <v>48717583759</v>
      </c>
      <c r="U644" s="36"/>
      <c r="V644" s="36" t="s">
        <v>5866</v>
      </c>
      <c r="W644" s="36"/>
      <c r="X644" s="87" t="s">
        <v>10823</v>
      </c>
      <c r="Y644" s="64" t="s">
        <v>12093</v>
      </c>
      <c r="Z644" s="36"/>
      <c r="AA644" s="87" t="s">
        <v>10826</v>
      </c>
      <c r="AB644" s="64" t="s">
        <v>10793</v>
      </c>
      <c r="AC644" s="87"/>
      <c r="AD644" s="64"/>
      <c r="AE644" s="64"/>
      <c r="AF644" s="87" t="s">
        <v>10794</v>
      </c>
      <c r="AG644" s="64"/>
      <c r="AH644" s="87" t="s">
        <v>10796</v>
      </c>
      <c r="AI644" s="55" t="s">
        <v>12172</v>
      </c>
      <c r="AJ644" s="64" t="s">
        <v>10798</v>
      </c>
      <c r="AK644" s="112" t="s">
        <v>10830</v>
      </c>
      <c r="AL644" s="87" t="s">
        <v>10800</v>
      </c>
      <c r="AM644" s="35"/>
      <c r="AN644" s="36"/>
      <c r="AO644" s="64" t="s">
        <v>10823</v>
      </c>
      <c r="AP644" s="36" t="s">
        <v>11585</v>
      </c>
      <c r="AQ644" s="87" t="s">
        <v>10812</v>
      </c>
      <c r="AR644" s="37" t="s">
        <v>10830</v>
      </c>
      <c r="AS644" s="36" t="s">
        <v>11585</v>
      </c>
    </row>
    <row r="645" customFormat="false" ht="13.8" hidden="false" customHeight="false" outlineLevel="0" collapsed="false">
      <c r="A645" s="50" t="s">
        <v>12550</v>
      </c>
      <c r="B645" s="36" t="s">
        <v>11857</v>
      </c>
      <c r="C645" s="51" t="n">
        <v>45809</v>
      </c>
      <c r="D645" s="155" t="n">
        <v>45811</v>
      </c>
      <c r="E645" s="169" t="b">
        <f aca="false">TRUE()</f>
        <v>1</v>
      </c>
      <c r="F645" s="169" t="b">
        <f aca="false">FALSE()</f>
        <v>0</v>
      </c>
      <c r="G645" s="169" t="b">
        <f aca="false">FALSE()</f>
        <v>0</v>
      </c>
      <c r="H645" s="169" t="b">
        <f aca="false">FALSE()</f>
        <v>0</v>
      </c>
      <c r="I645" s="169" t="b">
        <f aca="false">FALSE()</f>
        <v>0</v>
      </c>
      <c r="J645" s="169" t="b">
        <f aca="false">FALSE()</f>
        <v>0</v>
      </c>
      <c r="K645" s="29" t="b">
        <f aca="false">FALSE()</f>
        <v>0</v>
      </c>
      <c r="L645" s="29" t="b">
        <f aca="false">FALSE()</f>
        <v>0</v>
      </c>
      <c r="M645" s="169" t="b">
        <f aca="false">TRUE()</f>
        <v>1</v>
      </c>
      <c r="N645" s="36"/>
      <c r="O645" s="36" t="s">
        <v>6433</v>
      </c>
      <c r="P645" s="31" t="n">
        <v>7341038326</v>
      </c>
      <c r="Q645" s="32"/>
      <c r="R645" s="32"/>
      <c r="S645" s="32"/>
      <c r="T645" s="36" t="n">
        <v>48660477997</v>
      </c>
      <c r="U645" s="36"/>
      <c r="V645" s="36" t="s">
        <v>6435</v>
      </c>
      <c r="W645" s="36"/>
      <c r="X645" s="87" t="s">
        <v>10823</v>
      </c>
      <c r="Y645" s="64" t="s">
        <v>12093</v>
      </c>
      <c r="Z645" s="36"/>
      <c r="AA645" s="87" t="s">
        <v>10826</v>
      </c>
      <c r="AB645" s="64" t="s">
        <v>10793</v>
      </c>
      <c r="AC645" s="87"/>
      <c r="AD645" s="64"/>
      <c r="AE645" s="64"/>
      <c r="AF645" s="87" t="s">
        <v>10794</v>
      </c>
      <c r="AG645" s="64"/>
      <c r="AH645" s="87" t="s">
        <v>10796</v>
      </c>
      <c r="AI645" s="55" t="s">
        <v>12172</v>
      </c>
      <c r="AJ645" s="64" t="s">
        <v>10798</v>
      </c>
      <c r="AK645" s="112" t="s">
        <v>10830</v>
      </c>
      <c r="AL645" s="87" t="s">
        <v>10800</v>
      </c>
      <c r="AM645" s="35"/>
      <c r="AN645" s="36"/>
      <c r="AO645" s="64" t="s">
        <v>10823</v>
      </c>
      <c r="AP645" s="36" t="s">
        <v>11585</v>
      </c>
      <c r="AQ645" s="87" t="s">
        <v>10812</v>
      </c>
      <c r="AR645" s="37" t="s">
        <v>10830</v>
      </c>
      <c r="AS645" s="36" t="s">
        <v>11585</v>
      </c>
    </row>
    <row r="646" customFormat="false" ht="13.8" hidden="false" customHeight="false" outlineLevel="0" collapsed="false">
      <c r="A646" s="191" t="s">
        <v>12550</v>
      </c>
      <c r="B646" s="192" t="s">
        <v>11257</v>
      </c>
      <c r="C646" s="193" t="n">
        <v>45812</v>
      </c>
      <c r="D646" s="194" t="n">
        <v>45825</v>
      </c>
      <c r="E646" s="169" t="b">
        <f aca="false">TRUE()</f>
        <v>1</v>
      </c>
      <c r="F646" s="169" t="b">
        <f aca="false">FALSE()</f>
        <v>0</v>
      </c>
      <c r="G646" s="169" t="b">
        <f aca="false">FALSE()</f>
        <v>0</v>
      </c>
      <c r="H646" s="169" t="b">
        <f aca="false">FALSE()</f>
        <v>0</v>
      </c>
      <c r="I646" s="169" t="b">
        <f aca="false">FALSE()</f>
        <v>0</v>
      </c>
      <c r="J646" s="169" t="b">
        <f aca="false">FALSE()</f>
        <v>0</v>
      </c>
      <c r="K646" s="29" t="b">
        <f aca="false">FALSE()</f>
        <v>0</v>
      </c>
      <c r="L646" s="29" t="b">
        <f aca="false">FALSE()</f>
        <v>0</v>
      </c>
      <c r="M646" s="169" t="b">
        <f aca="false">FALSE()</f>
        <v>0</v>
      </c>
      <c r="N646" s="36"/>
      <c r="O646" s="36" t="s">
        <v>4143</v>
      </c>
      <c r="P646" s="31" t="n">
        <v>6251051328</v>
      </c>
      <c r="Q646" s="32"/>
      <c r="R646" s="32"/>
      <c r="S646" s="32"/>
      <c r="T646" s="36" t="n">
        <v>48697211699</v>
      </c>
      <c r="U646" s="36"/>
      <c r="V646" s="36" t="s">
        <v>4145</v>
      </c>
      <c r="W646" s="36"/>
      <c r="X646" s="87" t="s">
        <v>10823</v>
      </c>
      <c r="Y646" s="64" t="s">
        <v>12093</v>
      </c>
      <c r="Z646" s="64"/>
      <c r="AA646" s="87" t="s">
        <v>10826</v>
      </c>
      <c r="AB646" s="64" t="s">
        <v>10793</v>
      </c>
      <c r="AC646" s="87"/>
      <c r="AD646" s="64"/>
      <c r="AE646" s="64"/>
      <c r="AF646" s="87" t="s">
        <v>10794</v>
      </c>
      <c r="AG646" s="64"/>
      <c r="AH646" s="87" t="s">
        <v>10796</v>
      </c>
      <c r="AI646" s="55" t="s">
        <v>10836</v>
      </c>
      <c r="AJ646" s="64" t="s">
        <v>10798</v>
      </c>
      <c r="AK646" s="112" t="s">
        <v>10830</v>
      </c>
      <c r="AL646" s="87" t="s">
        <v>10800</v>
      </c>
      <c r="AM646" s="172"/>
      <c r="AN646" s="64"/>
      <c r="AO646" s="64" t="s">
        <v>10823</v>
      </c>
      <c r="AP646" s="64" t="s">
        <v>11585</v>
      </c>
      <c r="AQ646" s="87" t="s">
        <v>10812</v>
      </c>
      <c r="AR646" s="173" t="s">
        <v>10830</v>
      </c>
      <c r="AS646" s="64" t="s">
        <v>11585</v>
      </c>
    </row>
    <row r="647" customFormat="false" ht="13.8" hidden="false" customHeight="false" outlineLevel="0" collapsed="false">
      <c r="A647" s="191" t="s">
        <v>12550</v>
      </c>
      <c r="B647" s="192" t="s">
        <v>11257</v>
      </c>
      <c r="C647" s="193" t="n">
        <v>45813</v>
      </c>
      <c r="D647" s="194" t="n">
        <v>45825</v>
      </c>
      <c r="E647" s="169" t="b">
        <f aca="false">TRUE()</f>
        <v>1</v>
      </c>
      <c r="F647" s="169" t="b">
        <f aca="false">FALSE()</f>
        <v>0</v>
      </c>
      <c r="G647" s="169" t="b">
        <f aca="false">FALSE()</f>
        <v>0</v>
      </c>
      <c r="H647" s="169" t="b">
        <f aca="false">FALSE()</f>
        <v>0</v>
      </c>
      <c r="I647" s="169" t="b">
        <f aca="false">FALSE()</f>
        <v>0</v>
      </c>
      <c r="J647" s="169" t="b">
        <f aca="false">FALSE()</f>
        <v>0</v>
      </c>
      <c r="K647" s="29" t="b">
        <f aca="false">FALSE()</f>
        <v>0</v>
      </c>
      <c r="L647" s="29" t="b">
        <f aca="false">FALSE()</f>
        <v>0</v>
      </c>
      <c r="M647" s="169" t="b">
        <f aca="false">FALSE()</f>
        <v>0</v>
      </c>
      <c r="N647" s="36"/>
      <c r="O647" s="36" t="s">
        <v>13482</v>
      </c>
      <c r="P647" s="31" t="n">
        <v>6251051328</v>
      </c>
      <c r="Q647" s="32"/>
      <c r="R647" s="32"/>
      <c r="S647" s="32"/>
      <c r="T647" s="36" t="n">
        <v>48697211699</v>
      </c>
      <c r="U647" s="36"/>
      <c r="V647" s="36" t="s">
        <v>4137</v>
      </c>
      <c r="W647" s="36"/>
      <c r="X647" s="87" t="s">
        <v>10823</v>
      </c>
      <c r="Y647" s="64" t="s">
        <v>12093</v>
      </c>
      <c r="Z647" s="64"/>
      <c r="AA647" s="87" t="s">
        <v>10826</v>
      </c>
      <c r="AB647" s="64" t="s">
        <v>10793</v>
      </c>
      <c r="AC647" s="87"/>
      <c r="AD647" s="64"/>
      <c r="AE647" s="64"/>
      <c r="AF647" s="87" t="s">
        <v>10794</v>
      </c>
      <c r="AG647" s="64"/>
      <c r="AH647" s="87" t="s">
        <v>10796</v>
      </c>
      <c r="AI647" s="55" t="s">
        <v>10836</v>
      </c>
      <c r="AJ647" s="64" t="s">
        <v>10798</v>
      </c>
      <c r="AK647" s="112" t="s">
        <v>10830</v>
      </c>
      <c r="AL647" s="87" t="s">
        <v>10800</v>
      </c>
      <c r="AM647" s="172"/>
      <c r="AN647" s="64"/>
      <c r="AO647" s="64" t="s">
        <v>10823</v>
      </c>
      <c r="AP647" s="64" t="s">
        <v>11585</v>
      </c>
      <c r="AQ647" s="87" t="s">
        <v>10812</v>
      </c>
      <c r="AR647" s="173" t="s">
        <v>10830</v>
      </c>
      <c r="AS647" s="64" t="s">
        <v>11585</v>
      </c>
    </row>
    <row r="648" customFormat="false" ht="13.8" hidden="false" customHeight="false" outlineLevel="0" collapsed="false">
      <c r="A648" s="191" t="s">
        <v>12550</v>
      </c>
      <c r="B648" s="192" t="s">
        <v>11257</v>
      </c>
      <c r="C648" s="193" t="n">
        <v>45814</v>
      </c>
      <c r="D648" s="155" t="n">
        <v>45821</v>
      </c>
      <c r="E648" s="169" t="b">
        <f aca="false">TRUE()</f>
        <v>1</v>
      </c>
      <c r="F648" s="169" t="b">
        <f aca="false">FALSE()</f>
        <v>0</v>
      </c>
      <c r="G648" s="169" t="b">
        <f aca="false">FALSE()</f>
        <v>0</v>
      </c>
      <c r="H648" s="169" t="b">
        <f aca="false">FALSE()</f>
        <v>0</v>
      </c>
      <c r="I648" s="169" t="b">
        <f aca="false">FALSE()</f>
        <v>0</v>
      </c>
      <c r="J648" s="169" t="b">
        <f aca="false">FALSE()</f>
        <v>0</v>
      </c>
      <c r="K648" s="29" t="b">
        <f aca="false">FALSE()</f>
        <v>0</v>
      </c>
      <c r="L648" s="29" t="b">
        <f aca="false">FALSE()</f>
        <v>0</v>
      </c>
      <c r="M648" s="169" t="b">
        <f aca="false">FALSE()</f>
        <v>0</v>
      </c>
      <c r="N648" s="36"/>
      <c r="O648" s="36" t="s">
        <v>4250</v>
      </c>
      <c r="P648" s="31" t="n">
        <v>5241873703</v>
      </c>
      <c r="Q648" s="32"/>
      <c r="R648" s="32"/>
      <c r="S648" s="32"/>
      <c r="T648" s="36" t="n">
        <v>48504656582</v>
      </c>
      <c r="U648" s="36"/>
      <c r="V648" s="36" t="s">
        <v>4252</v>
      </c>
      <c r="W648" s="36"/>
      <c r="X648" s="87" t="s">
        <v>10823</v>
      </c>
      <c r="Y648" s="64" t="s">
        <v>12093</v>
      </c>
      <c r="Z648" s="64"/>
      <c r="AA648" s="87" t="s">
        <v>10826</v>
      </c>
      <c r="AB648" s="64" t="s">
        <v>10793</v>
      </c>
      <c r="AC648" s="87"/>
      <c r="AD648" s="64"/>
      <c r="AE648" s="64"/>
      <c r="AF648" s="87" t="s">
        <v>10794</v>
      </c>
      <c r="AG648" s="64"/>
      <c r="AH648" s="87" t="s">
        <v>10796</v>
      </c>
      <c r="AI648" s="55" t="s">
        <v>10836</v>
      </c>
      <c r="AJ648" s="64" t="s">
        <v>10798</v>
      </c>
      <c r="AK648" s="112" t="s">
        <v>10830</v>
      </c>
      <c r="AL648" s="87" t="s">
        <v>10800</v>
      </c>
      <c r="AM648" s="35"/>
      <c r="AN648" s="36"/>
      <c r="AO648" s="64" t="s">
        <v>10823</v>
      </c>
      <c r="AP648" s="64" t="s">
        <v>11585</v>
      </c>
      <c r="AQ648" s="87" t="s">
        <v>10812</v>
      </c>
      <c r="AR648" s="173" t="s">
        <v>10830</v>
      </c>
      <c r="AS648" s="64" t="s">
        <v>11585</v>
      </c>
    </row>
    <row r="649" customFormat="false" ht="13.8" hidden="false" customHeight="false" outlineLevel="0" collapsed="false">
      <c r="A649" s="191" t="s">
        <v>12550</v>
      </c>
      <c r="B649" s="192" t="s">
        <v>11257</v>
      </c>
      <c r="C649" s="193" t="n">
        <v>45815</v>
      </c>
      <c r="D649" s="155" t="n">
        <v>45825</v>
      </c>
      <c r="E649" s="169" t="b">
        <f aca="false">TRUE()</f>
        <v>1</v>
      </c>
      <c r="F649" s="169" t="b">
        <f aca="false">FALSE()</f>
        <v>0</v>
      </c>
      <c r="G649" s="169" t="b">
        <f aca="false">FALSE()</f>
        <v>0</v>
      </c>
      <c r="H649" s="169" t="b">
        <f aca="false">FALSE()</f>
        <v>0</v>
      </c>
      <c r="I649" s="169" t="b">
        <f aca="false">FALSE()</f>
        <v>0</v>
      </c>
      <c r="J649" s="169" t="b">
        <f aca="false">FALSE()</f>
        <v>0</v>
      </c>
      <c r="K649" s="29" t="b">
        <f aca="false">FALSE()</f>
        <v>0</v>
      </c>
      <c r="L649" s="29" t="b">
        <f aca="false">FALSE()</f>
        <v>0</v>
      </c>
      <c r="M649" s="169" t="b">
        <f aca="false">FALSE()</f>
        <v>0</v>
      </c>
      <c r="N649" s="36"/>
      <c r="O649" s="36" t="s">
        <v>4394</v>
      </c>
      <c r="P649" s="31" t="n">
        <v>6521748537</v>
      </c>
      <c r="Q649" s="32"/>
      <c r="R649" s="32"/>
      <c r="S649" s="32"/>
      <c r="T649" s="36" t="n">
        <v>48515427490</v>
      </c>
      <c r="U649" s="36"/>
      <c r="V649" s="36" t="s">
        <v>13486</v>
      </c>
      <c r="W649" s="36"/>
      <c r="X649" s="87" t="s">
        <v>10823</v>
      </c>
      <c r="Y649" s="64" t="s">
        <v>12093</v>
      </c>
      <c r="Z649" s="64"/>
      <c r="AA649" s="87" t="s">
        <v>10826</v>
      </c>
      <c r="AB649" s="64" t="s">
        <v>10793</v>
      </c>
      <c r="AC649" s="87"/>
      <c r="AD649" s="64"/>
      <c r="AE649" s="64"/>
      <c r="AF649" s="87" t="s">
        <v>10794</v>
      </c>
      <c r="AG649" s="64"/>
      <c r="AH649" s="87" t="s">
        <v>10796</v>
      </c>
      <c r="AI649" s="55" t="s">
        <v>10836</v>
      </c>
      <c r="AJ649" s="64" t="s">
        <v>10798</v>
      </c>
      <c r="AK649" s="112" t="s">
        <v>10830</v>
      </c>
      <c r="AL649" s="87" t="s">
        <v>10800</v>
      </c>
      <c r="AM649" s="35"/>
      <c r="AN649" s="36"/>
      <c r="AO649" s="64" t="s">
        <v>10823</v>
      </c>
      <c r="AP649" s="64" t="s">
        <v>11585</v>
      </c>
      <c r="AQ649" s="87" t="s">
        <v>10812</v>
      </c>
      <c r="AR649" s="173" t="s">
        <v>10830</v>
      </c>
      <c r="AS649" s="64" t="s">
        <v>11585</v>
      </c>
    </row>
    <row r="650" customFormat="false" ht="13.8" hidden="false" customHeight="false" outlineLevel="0" collapsed="false">
      <c r="A650" s="50" t="s">
        <v>12550</v>
      </c>
      <c r="B650" s="36" t="s">
        <v>11257</v>
      </c>
      <c r="C650" s="193" t="n">
        <v>45816</v>
      </c>
      <c r="D650" s="155" t="n">
        <v>45828</v>
      </c>
      <c r="E650" s="169" t="b">
        <f aca="false">TRUE()</f>
        <v>1</v>
      </c>
      <c r="F650" s="169" t="b">
        <f aca="false">FALSE()</f>
        <v>0</v>
      </c>
      <c r="G650" s="169" t="b">
        <f aca="false">FALSE()</f>
        <v>0</v>
      </c>
      <c r="H650" s="169" t="b">
        <f aca="false">FALSE()</f>
        <v>0</v>
      </c>
      <c r="I650" s="169" t="b">
        <f aca="false">FALSE()</f>
        <v>0</v>
      </c>
      <c r="J650" s="169" t="b">
        <f aca="false">FALSE()</f>
        <v>0</v>
      </c>
      <c r="K650" s="29" t="b">
        <f aca="false">FALSE()</f>
        <v>0</v>
      </c>
      <c r="L650" s="29" t="b">
        <f aca="false">FALSE()</f>
        <v>0</v>
      </c>
      <c r="M650" s="169" t="b">
        <f aca="false">FALSE()</f>
        <v>0</v>
      </c>
      <c r="N650" s="36"/>
      <c r="O650" s="36" t="s">
        <v>5453</v>
      </c>
      <c r="P650" s="31" t="n">
        <v>6671002414</v>
      </c>
      <c r="Q650" s="32"/>
      <c r="R650" s="32"/>
      <c r="S650" s="32"/>
      <c r="T650" s="36" t="n">
        <v>48781776394</v>
      </c>
      <c r="U650" s="36"/>
      <c r="V650" s="36" t="s">
        <v>5455</v>
      </c>
      <c r="W650" s="36"/>
      <c r="X650" s="87" t="s">
        <v>10823</v>
      </c>
      <c r="Y650" s="64" t="s">
        <v>12093</v>
      </c>
      <c r="Z650" s="64"/>
      <c r="AA650" s="87" t="s">
        <v>10826</v>
      </c>
      <c r="AB650" s="64" t="s">
        <v>10793</v>
      </c>
      <c r="AC650" s="87"/>
      <c r="AD650" s="64"/>
      <c r="AE650" s="64"/>
      <c r="AF650" s="87" t="s">
        <v>10794</v>
      </c>
      <c r="AG650" s="64"/>
      <c r="AH650" s="87" t="s">
        <v>10796</v>
      </c>
      <c r="AI650" s="55" t="s">
        <v>10836</v>
      </c>
      <c r="AJ650" s="64" t="s">
        <v>10798</v>
      </c>
      <c r="AK650" s="112" t="s">
        <v>10830</v>
      </c>
      <c r="AL650" s="87" t="s">
        <v>10800</v>
      </c>
      <c r="AM650" s="35"/>
      <c r="AN650" s="36"/>
      <c r="AO650" s="64" t="s">
        <v>10823</v>
      </c>
      <c r="AP650" s="64" t="s">
        <v>11585</v>
      </c>
      <c r="AQ650" s="87" t="s">
        <v>10812</v>
      </c>
      <c r="AR650" s="173" t="s">
        <v>10830</v>
      </c>
      <c r="AS650" s="64" t="s">
        <v>11585</v>
      </c>
    </row>
    <row r="651" customFormat="false" ht="13.8" hidden="false" customHeight="false" outlineLevel="0" collapsed="false">
      <c r="A651" s="50" t="s">
        <v>12550</v>
      </c>
      <c r="B651" s="36" t="s">
        <v>11257</v>
      </c>
      <c r="C651" s="193" t="n">
        <v>45817</v>
      </c>
      <c r="D651" s="155" t="n">
        <v>45830</v>
      </c>
      <c r="E651" s="169" t="b">
        <f aca="false">TRUE()</f>
        <v>1</v>
      </c>
      <c r="F651" s="169" t="b">
        <f aca="false">FALSE()</f>
        <v>0</v>
      </c>
      <c r="G651" s="169" t="b">
        <f aca="false">FALSE()</f>
        <v>0</v>
      </c>
      <c r="H651" s="169" t="b">
        <f aca="false">FALSE()</f>
        <v>0</v>
      </c>
      <c r="I651" s="169" t="b">
        <f aca="false">FALSE()</f>
        <v>0</v>
      </c>
      <c r="J651" s="169" t="b">
        <f aca="false">FALSE()</f>
        <v>0</v>
      </c>
      <c r="K651" s="29" t="b">
        <f aca="false">FALSE()</f>
        <v>0</v>
      </c>
      <c r="L651" s="29" t="b">
        <f aca="false">FALSE()</f>
        <v>0</v>
      </c>
      <c r="M651" s="169" t="b">
        <f aca="false">FALSE()</f>
        <v>0</v>
      </c>
      <c r="N651" s="36"/>
      <c r="O651" s="36" t="s">
        <v>5156</v>
      </c>
      <c r="P651" s="31" t="n">
        <v>7282672552</v>
      </c>
      <c r="Q651" s="32"/>
      <c r="R651" s="32"/>
      <c r="S651" s="32"/>
      <c r="T651" s="36" t="n">
        <v>48504016064</v>
      </c>
      <c r="U651" s="36"/>
      <c r="V651" s="36" t="s">
        <v>5158</v>
      </c>
      <c r="W651" s="36"/>
      <c r="X651" s="87" t="s">
        <v>10823</v>
      </c>
      <c r="Y651" s="64" t="s">
        <v>12093</v>
      </c>
      <c r="Z651" s="64"/>
      <c r="AA651" s="87" t="s">
        <v>10826</v>
      </c>
      <c r="AB651" s="64" t="s">
        <v>10793</v>
      </c>
      <c r="AC651" s="87"/>
      <c r="AD651" s="64"/>
      <c r="AE651" s="64"/>
      <c r="AF651" s="87" t="s">
        <v>10794</v>
      </c>
      <c r="AG651" s="64"/>
      <c r="AH651" s="87" t="s">
        <v>10796</v>
      </c>
      <c r="AI651" s="55" t="s">
        <v>10836</v>
      </c>
      <c r="AJ651" s="64" t="s">
        <v>10798</v>
      </c>
      <c r="AK651" s="112" t="s">
        <v>10830</v>
      </c>
      <c r="AL651" s="87" t="s">
        <v>10800</v>
      </c>
      <c r="AM651" s="35"/>
      <c r="AN651" s="36"/>
      <c r="AO651" s="64" t="s">
        <v>10823</v>
      </c>
      <c r="AP651" s="64" t="s">
        <v>11585</v>
      </c>
      <c r="AQ651" s="87" t="s">
        <v>10812</v>
      </c>
      <c r="AR651" s="173" t="s">
        <v>10830</v>
      </c>
      <c r="AS651" s="64" t="s">
        <v>11585</v>
      </c>
    </row>
    <row r="652" customFormat="false" ht="13.8" hidden="false" customHeight="false" outlineLevel="0" collapsed="false">
      <c r="A652" s="50" t="s">
        <v>12550</v>
      </c>
      <c r="B652" s="36" t="s">
        <v>11857</v>
      </c>
      <c r="C652" s="193" t="n">
        <v>45817</v>
      </c>
      <c r="D652" s="155" t="n">
        <v>45821</v>
      </c>
      <c r="E652" s="169" t="b">
        <f aca="false">TRUE()</f>
        <v>1</v>
      </c>
      <c r="F652" s="169" t="b">
        <f aca="false">FALSE()</f>
        <v>0</v>
      </c>
      <c r="G652" s="169" t="b">
        <f aca="false">FALSE()</f>
        <v>0</v>
      </c>
      <c r="H652" s="169" t="b">
        <f aca="false">FALSE()</f>
        <v>0</v>
      </c>
      <c r="I652" s="169" t="b">
        <f aca="false">FALSE()</f>
        <v>0</v>
      </c>
      <c r="J652" s="169" t="b">
        <f aca="false">FALSE()</f>
        <v>0</v>
      </c>
      <c r="K652" s="29" t="b">
        <f aca="false">FALSE()</f>
        <v>0</v>
      </c>
      <c r="L652" s="29" t="b">
        <f aca="false">FALSE()</f>
        <v>0</v>
      </c>
      <c r="M652" s="169" t="b">
        <f aca="false">FALSE()</f>
        <v>0</v>
      </c>
      <c r="N652" s="36"/>
      <c r="O652" s="36" t="s">
        <v>6241</v>
      </c>
      <c r="P652" s="31" t="n">
        <v>7421189398</v>
      </c>
      <c r="Q652" s="32"/>
      <c r="R652" s="32"/>
      <c r="S652" s="32"/>
      <c r="T652" s="36" t="n">
        <v>48504212282</v>
      </c>
      <c r="U652" s="36"/>
      <c r="V652" s="36" t="s">
        <v>6243</v>
      </c>
      <c r="W652" s="36"/>
      <c r="X652" s="87" t="s">
        <v>10823</v>
      </c>
      <c r="Y652" s="64" t="s">
        <v>12093</v>
      </c>
      <c r="Z652" s="64"/>
      <c r="AA652" s="87" t="s">
        <v>10826</v>
      </c>
      <c r="AB652" s="64" t="s">
        <v>10793</v>
      </c>
      <c r="AC652" s="87"/>
      <c r="AD652" s="36"/>
      <c r="AE652" s="36"/>
      <c r="AF652" s="87" t="s">
        <v>10794</v>
      </c>
      <c r="AG652" s="64"/>
      <c r="AH652" s="87" t="s">
        <v>10828</v>
      </c>
      <c r="AI652" s="55" t="s">
        <v>10836</v>
      </c>
      <c r="AJ652" s="64" t="s">
        <v>10798</v>
      </c>
      <c r="AK652" s="112" t="s">
        <v>10830</v>
      </c>
      <c r="AL652" s="87" t="s">
        <v>10800</v>
      </c>
      <c r="AM652" s="35"/>
      <c r="AN652" s="36"/>
      <c r="AO652" s="64" t="s">
        <v>10823</v>
      </c>
      <c r="AP652" s="64" t="s">
        <v>11585</v>
      </c>
      <c r="AQ652" s="87" t="s">
        <v>10812</v>
      </c>
      <c r="AR652" s="173" t="s">
        <v>10830</v>
      </c>
      <c r="AS652" s="64" t="s">
        <v>11585</v>
      </c>
    </row>
    <row r="653" customFormat="false" ht="13.8" hidden="false" customHeight="false" outlineLevel="0" collapsed="false">
      <c r="A653" s="50" t="s">
        <v>12550</v>
      </c>
      <c r="B653" s="36" t="s">
        <v>11857</v>
      </c>
      <c r="C653" s="51" t="n">
        <v>45778</v>
      </c>
      <c r="D653" s="155" t="n">
        <v>45807</v>
      </c>
      <c r="E653" s="169" t="b">
        <f aca="false">TRUE()</f>
        <v>1</v>
      </c>
      <c r="F653" s="169" t="b">
        <f aca="false">FALSE()</f>
        <v>0</v>
      </c>
      <c r="G653" s="169" t="b">
        <f aca="false">FALSE()</f>
        <v>0</v>
      </c>
      <c r="H653" s="169" t="b">
        <f aca="false">FALSE()</f>
        <v>0</v>
      </c>
      <c r="I653" s="169" t="b">
        <f aca="false">FALSE()</f>
        <v>0</v>
      </c>
      <c r="J653" s="169" t="b">
        <f aca="false">FALSE()</f>
        <v>0</v>
      </c>
      <c r="K653" s="29" t="b">
        <f aca="false">FALSE()</f>
        <v>0</v>
      </c>
      <c r="L653" s="29" t="b">
        <f aca="false">FALSE()</f>
        <v>0</v>
      </c>
      <c r="M653" s="169" t="b">
        <f aca="false">FALSE()</f>
        <v>0</v>
      </c>
      <c r="N653" s="36"/>
      <c r="O653" s="36" t="s">
        <v>6692</v>
      </c>
      <c r="P653" s="31" t="n">
        <v>7811751057</v>
      </c>
      <c r="Q653" s="32"/>
      <c r="R653" s="32"/>
      <c r="S653" s="32"/>
      <c r="T653" s="36" t="n">
        <v>48731620000</v>
      </c>
      <c r="U653" s="36"/>
      <c r="V653" s="36" t="s">
        <v>6694</v>
      </c>
      <c r="W653" s="36"/>
      <c r="X653" s="87" t="s">
        <v>10823</v>
      </c>
      <c r="Y653" s="64" t="s">
        <v>12093</v>
      </c>
      <c r="Z653" s="64"/>
      <c r="AA653" s="87" t="s">
        <v>10826</v>
      </c>
      <c r="AB653" s="64" t="s">
        <v>10793</v>
      </c>
      <c r="AC653" s="87"/>
      <c r="AD653" s="36"/>
      <c r="AE653" s="36"/>
      <c r="AF653" s="87" t="s">
        <v>10794</v>
      </c>
      <c r="AG653" s="64"/>
      <c r="AH653" s="87" t="s">
        <v>10828</v>
      </c>
      <c r="AI653" s="55" t="s">
        <v>10836</v>
      </c>
      <c r="AJ653" s="64" t="s">
        <v>10798</v>
      </c>
      <c r="AK653" s="112" t="s">
        <v>10830</v>
      </c>
      <c r="AL653" s="87" t="s">
        <v>10800</v>
      </c>
      <c r="AM653" s="35"/>
      <c r="AN653" s="36"/>
      <c r="AO653" s="64" t="s">
        <v>10823</v>
      </c>
      <c r="AP653" s="64" t="s">
        <v>11585</v>
      </c>
      <c r="AQ653" s="87" t="s">
        <v>10812</v>
      </c>
      <c r="AR653" s="173" t="s">
        <v>10830</v>
      </c>
      <c r="AS653" s="64" t="s">
        <v>11585</v>
      </c>
    </row>
    <row r="654" customFormat="false" ht="13.8" hidden="false" customHeight="false" outlineLevel="0" collapsed="false">
      <c r="A654" s="50" t="s">
        <v>12550</v>
      </c>
      <c r="B654" s="36" t="s">
        <v>11576</v>
      </c>
      <c r="C654" s="51" t="n">
        <v>45809</v>
      </c>
      <c r="D654" s="155" t="n">
        <v>45831</v>
      </c>
      <c r="E654" s="169" t="b">
        <f aca="false">TRUE()</f>
        <v>1</v>
      </c>
      <c r="F654" s="169" t="b">
        <f aca="false">FALSE()</f>
        <v>0</v>
      </c>
      <c r="G654" s="169" t="b">
        <f aca="false">FALSE()</f>
        <v>0</v>
      </c>
      <c r="H654" s="169" t="b">
        <f aca="false">FALSE()</f>
        <v>0</v>
      </c>
      <c r="I654" s="169" t="b">
        <f aca="false">FALSE()</f>
        <v>0</v>
      </c>
      <c r="J654" s="169" t="b">
        <f aca="false">FALSE()</f>
        <v>0</v>
      </c>
      <c r="K654" s="29" t="b">
        <f aca="false">FALSE()</f>
        <v>0</v>
      </c>
      <c r="L654" s="29" t="b">
        <f aca="false">FALSE()</f>
        <v>0</v>
      </c>
      <c r="M654" s="169" t="b">
        <f aca="false">FALSE()</f>
        <v>0</v>
      </c>
      <c r="N654" s="36"/>
      <c r="O654" s="36" t="s">
        <v>6075</v>
      </c>
      <c r="P654" s="31" t="n">
        <v>9522198307</v>
      </c>
      <c r="Q654" s="32"/>
      <c r="R654" s="32"/>
      <c r="S654" s="32"/>
      <c r="T654" s="36" t="n">
        <v>519835132</v>
      </c>
      <c r="U654" s="36"/>
      <c r="V654" s="36" t="s">
        <v>6077</v>
      </c>
      <c r="W654" s="36"/>
      <c r="X654" s="87" t="s">
        <v>10823</v>
      </c>
      <c r="Y654" s="64" t="s">
        <v>12093</v>
      </c>
      <c r="Z654" s="36"/>
      <c r="AA654" s="87"/>
      <c r="AB654" s="36" t="s">
        <v>10793</v>
      </c>
      <c r="AC654" s="87"/>
      <c r="AD654" s="36"/>
      <c r="AE654" s="36"/>
      <c r="AF654" s="87" t="s">
        <v>10794</v>
      </c>
      <c r="AG654" s="36"/>
      <c r="AH654" s="87" t="s">
        <v>10828</v>
      </c>
      <c r="AI654" s="55" t="s">
        <v>13476</v>
      </c>
      <c r="AJ654" s="64" t="s">
        <v>10798</v>
      </c>
      <c r="AK654" s="34" t="s">
        <v>10830</v>
      </c>
      <c r="AL654" s="87" t="s">
        <v>10800</v>
      </c>
      <c r="AM654" s="35"/>
      <c r="AN654" s="36"/>
      <c r="AO654" s="64" t="s">
        <v>10823</v>
      </c>
      <c r="AP654" s="64" t="s">
        <v>11585</v>
      </c>
      <c r="AQ654" s="87" t="s">
        <v>10812</v>
      </c>
      <c r="AR654" s="37" t="s">
        <v>10830</v>
      </c>
      <c r="AS654" s="36" t="s">
        <v>12261</v>
      </c>
    </row>
    <row r="655" customFormat="false" ht="13.8" hidden="false" customHeight="false" outlineLevel="0" collapsed="false">
      <c r="A655" s="50" t="s">
        <v>12550</v>
      </c>
      <c r="B655" s="36" t="s">
        <v>11576</v>
      </c>
      <c r="C655" s="51" t="n">
        <v>45809</v>
      </c>
      <c r="D655" s="155" t="n">
        <v>45832</v>
      </c>
      <c r="E655" s="169" t="b">
        <f aca="false">TRUE()</f>
        <v>1</v>
      </c>
      <c r="F655" s="169" t="b">
        <f aca="false">FALSE()</f>
        <v>0</v>
      </c>
      <c r="G655" s="169" t="b">
        <f aca="false">FALSE()</f>
        <v>0</v>
      </c>
      <c r="H655" s="169" t="b">
        <f aca="false">FALSE()</f>
        <v>0</v>
      </c>
      <c r="I655" s="169" t="b">
        <f aca="false">FALSE()</f>
        <v>0</v>
      </c>
      <c r="J655" s="169" t="b">
        <f aca="false">FALSE()</f>
        <v>0</v>
      </c>
      <c r="K655" s="29" t="b">
        <f aca="false">FALSE()</f>
        <v>0</v>
      </c>
      <c r="L655" s="29" t="b">
        <f aca="false">FALSE()</f>
        <v>0</v>
      </c>
      <c r="M655" s="169" t="b">
        <f aca="false">FALSE()</f>
        <v>0</v>
      </c>
      <c r="N655" s="36"/>
      <c r="O655" s="36" t="s">
        <v>5747</v>
      </c>
      <c r="P655" s="31" t="n">
        <v>8222321217</v>
      </c>
      <c r="Q655" s="32"/>
      <c r="R655" s="32"/>
      <c r="S655" s="32"/>
      <c r="T655" s="36" t="n">
        <v>690177172</v>
      </c>
      <c r="U655" s="36"/>
      <c r="V655" s="36" t="s">
        <v>5748</v>
      </c>
      <c r="W655" s="36"/>
      <c r="X655" s="87" t="s">
        <v>10823</v>
      </c>
      <c r="Y655" s="64" t="s">
        <v>12093</v>
      </c>
      <c r="Z655" s="36"/>
      <c r="AA655" s="87"/>
      <c r="AB655" s="36" t="s">
        <v>10793</v>
      </c>
      <c r="AC655" s="87"/>
      <c r="AD655" s="36"/>
      <c r="AE655" s="36"/>
      <c r="AF655" s="87" t="s">
        <v>10794</v>
      </c>
      <c r="AG655" s="36"/>
      <c r="AH655" s="87" t="s">
        <v>10828</v>
      </c>
      <c r="AI655" s="55" t="s">
        <v>13476</v>
      </c>
      <c r="AJ655" s="64" t="s">
        <v>10798</v>
      </c>
      <c r="AK655" s="34" t="s">
        <v>10830</v>
      </c>
      <c r="AL655" s="87" t="s">
        <v>10800</v>
      </c>
      <c r="AM655" s="35"/>
      <c r="AN655" s="36"/>
      <c r="AO655" s="64" t="s">
        <v>10823</v>
      </c>
      <c r="AP655" s="64" t="s">
        <v>11585</v>
      </c>
      <c r="AQ655" s="87" t="s">
        <v>10812</v>
      </c>
      <c r="AR655" s="37" t="s">
        <v>10830</v>
      </c>
      <c r="AS655" s="36" t="s">
        <v>12261</v>
      </c>
    </row>
    <row r="656" customFormat="false" ht="13.8" hidden="false" customHeight="false" outlineLevel="0" collapsed="false">
      <c r="A656" s="191" t="s">
        <v>12550</v>
      </c>
      <c r="B656" s="192" t="s">
        <v>11257</v>
      </c>
      <c r="C656" s="51" t="n">
        <v>45810</v>
      </c>
      <c r="D656" s="155" t="n">
        <v>45831</v>
      </c>
      <c r="E656" s="169" t="b">
        <f aca="false">TRUE()</f>
        <v>1</v>
      </c>
      <c r="F656" s="169" t="b">
        <f aca="false">FALSE()</f>
        <v>0</v>
      </c>
      <c r="G656" s="169" t="b">
        <f aca="false">FALSE()</f>
        <v>0</v>
      </c>
      <c r="H656" s="169" t="b">
        <f aca="false">FALSE()</f>
        <v>0</v>
      </c>
      <c r="I656" s="169" t="b">
        <f aca="false">FALSE()</f>
        <v>0</v>
      </c>
      <c r="J656" s="169" t="b">
        <f aca="false">FALSE()</f>
        <v>0</v>
      </c>
      <c r="K656" s="29" t="b">
        <f aca="false">FALSE()</f>
        <v>0</v>
      </c>
      <c r="L656" s="29" t="b">
        <f aca="false">FALSE()</f>
        <v>0</v>
      </c>
      <c r="M656" s="169" t="b">
        <f aca="false">FALSE()</f>
        <v>0</v>
      </c>
      <c r="N656" s="36"/>
      <c r="O656" s="36" t="s">
        <v>3984</v>
      </c>
      <c r="P656" s="31" t="n">
        <v>6792742564</v>
      </c>
      <c r="Q656" s="32"/>
      <c r="R656" s="32"/>
      <c r="S656" s="32"/>
      <c r="T656" s="36" t="n">
        <v>48601414564</v>
      </c>
      <c r="U656" s="36"/>
      <c r="V656" s="36" t="s">
        <v>3986</v>
      </c>
      <c r="W656" s="53" t="s">
        <v>13487</v>
      </c>
      <c r="X656" s="87" t="s">
        <v>10823</v>
      </c>
      <c r="Y656" s="64" t="s">
        <v>12093</v>
      </c>
      <c r="Z656" s="36"/>
      <c r="AA656" s="87" t="s">
        <v>10826</v>
      </c>
      <c r="AB656" s="64" t="s">
        <v>10793</v>
      </c>
      <c r="AC656" s="87"/>
      <c r="AD656" s="64"/>
      <c r="AE656" s="64"/>
      <c r="AF656" s="87" t="s">
        <v>10794</v>
      </c>
      <c r="AG656" s="64"/>
      <c r="AH656" s="87" t="s">
        <v>10796</v>
      </c>
      <c r="AI656" s="55" t="s">
        <v>10836</v>
      </c>
      <c r="AJ656" s="64" t="s">
        <v>10798</v>
      </c>
      <c r="AK656" s="112" t="s">
        <v>10830</v>
      </c>
      <c r="AL656" s="87" t="s">
        <v>10800</v>
      </c>
      <c r="AM656" s="35"/>
      <c r="AN656" s="36"/>
      <c r="AO656" s="64" t="s">
        <v>10823</v>
      </c>
      <c r="AP656" s="36" t="s">
        <v>11585</v>
      </c>
      <c r="AQ656" s="87" t="s">
        <v>10812</v>
      </c>
      <c r="AR656" s="37" t="s">
        <v>10830</v>
      </c>
      <c r="AS656" s="36" t="s">
        <v>12261</v>
      </c>
    </row>
    <row r="657" customFormat="false" ht="13.8" hidden="false" customHeight="false" outlineLevel="0" collapsed="false">
      <c r="A657" s="191" t="s">
        <v>12550</v>
      </c>
      <c r="B657" s="192" t="s">
        <v>11257</v>
      </c>
      <c r="C657" s="51" t="n">
        <v>45811</v>
      </c>
      <c r="D657" s="155" t="n">
        <v>45831</v>
      </c>
      <c r="E657" s="169" t="b">
        <f aca="false">TRUE()</f>
        <v>1</v>
      </c>
      <c r="F657" s="169" t="b">
        <f aca="false">FALSE()</f>
        <v>0</v>
      </c>
      <c r="G657" s="169" t="b">
        <f aca="false">FALSE()</f>
        <v>0</v>
      </c>
      <c r="H657" s="169" t="b">
        <f aca="false">FALSE()</f>
        <v>0</v>
      </c>
      <c r="I657" s="169" t="b">
        <f aca="false">FALSE()</f>
        <v>0</v>
      </c>
      <c r="J657" s="169" t="b">
        <f aca="false">FALSE()</f>
        <v>0</v>
      </c>
      <c r="K657" s="29" t="b">
        <f aca="false">FALSE()</f>
        <v>0</v>
      </c>
      <c r="L657" s="29" t="b">
        <f aca="false">FALSE()</f>
        <v>0</v>
      </c>
      <c r="M657" s="169" t="b">
        <f aca="false">FALSE()</f>
        <v>0</v>
      </c>
      <c r="N657" s="36"/>
      <c r="O657" s="36" t="s">
        <v>8327</v>
      </c>
      <c r="P657" s="31" t="n">
        <v>5322049517</v>
      </c>
      <c r="Q657" s="32"/>
      <c r="R657" s="32"/>
      <c r="S657" s="32"/>
      <c r="T657" s="36" t="n">
        <v>48501605302</v>
      </c>
      <c r="U657" s="36"/>
      <c r="V657" s="36" t="s">
        <v>13488</v>
      </c>
      <c r="W657" s="207" t="s">
        <v>13489</v>
      </c>
      <c r="X657" s="87" t="s">
        <v>10823</v>
      </c>
      <c r="Y657" s="64" t="s">
        <v>12093</v>
      </c>
      <c r="Z657" s="36"/>
      <c r="AA657" s="87" t="s">
        <v>10826</v>
      </c>
      <c r="AB657" s="64" t="s">
        <v>10793</v>
      </c>
      <c r="AC657" s="87"/>
      <c r="AD657" s="64"/>
      <c r="AE657" s="64"/>
      <c r="AF657" s="87" t="s">
        <v>10794</v>
      </c>
      <c r="AG657" s="64"/>
      <c r="AH657" s="87" t="s">
        <v>10796</v>
      </c>
      <c r="AI657" s="55" t="s">
        <v>10836</v>
      </c>
      <c r="AJ657" s="64" t="s">
        <v>10798</v>
      </c>
      <c r="AK657" s="112" t="s">
        <v>10830</v>
      </c>
      <c r="AL657" s="87" t="s">
        <v>10800</v>
      </c>
      <c r="AM657" s="35"/>
      <c r="AN657" s="36"/>
      <c r="AO657" s="64" t="s">
        <v>10823</v>
      </c>
      <c r="AP657" s="36" t="s">
        <v>11585</v>
      </c>
      <c r="AQ657" s="87" t="s">
        <v>10812</v>
      </c>
      <c r="AR657" s="37" t="s">
        <v>10830</v>
      </c>
      <c r="AS657" s="36" t="s">
        <v>12261</v>
      </c>
    </row>
    <row r="658" customFormat="false" ht="13.8" hidden="false" customHeight="false" outlineLevel="0" collapsed="false">
      <c r="A658" s="191" t="s">
        <v>12550</v>
      </c>
      <c r="B658" s="192" t="s">
        <v>11257</v>
      </c>
      <c r="C658" s="51" t="n">
        <v>45812</v>
      </c>
      <c r="D658" s="155" t="n">
        <v>45831</v>
      </c>
      <c r="E658" s="169" t="b">
        <f aca="false">TRUE()</f>
        <v>1</v>
      </c>
      <c r="F658" s="169" t="b">
        <f aca="false">FALSE()</f>
        <v>0</v>
      </c>
      <c r="G658" s="169" t="b">
        <f aca="false">FALSE()</f>
        <v>0</v>
      </c>
      <c r="H658" s="169" t="b">
        <f aca="false">FALSE()</f>
        <v>0</v>
      </c>
      <c r="I658" s="169" t="b">
        <f aca="false">FALSE()</f>
        <v>0</v>
      </c>
      <c r="J658" s="169" t="b">
        <f aca="false">FALSE()</f>
        <v>0</v>
      </c>
      <c r="K658" s="29" t="b">
        <f aca="false">FALSE()</f>
        <v>0</v>
      </c>
      <c r="L658" s="29" t="b">
        <f aca="false">FALSE()</f>
        <v>0</v>
      </c>
      <c r="M658" s="169" t="b">
        <f aca="false">FALSE()</f>
        <v>0</v>
      </c>
      <c r="N658" s="36"/>
      <c r="O658" s="36" t="s">
        <v>3992</v>
      </c>
      <c r="P658" s="31" t="n">
        <v>5423380768</v>
      </c>
      <c r="Q658" s="32"/>
      <c r="R658" s="32"/>
      <c r="S658" s="32"/>
      <c r="T658" s="36" t="n">
        <v>48782676325</v>
      </c>
      <c r="U658" s="36" t="n">
        <v>782676325</v>
      </c>
      <c r="V658" s="36" t="s">
        <v>3994</v>
      </c>
      <c r="W658" s="53" t="s">
        <v>13490</v>
      </c>
      <c r="X658" s="87" t="s">
        <v>10823</v>
      </c>
      <c r="Y658" s="64" t="s">
        <v>12093</v>
      </c>
      <c r="Z658" s="64"/>
      <c r="AA658" s="87" t="s">
        <v>10826</v>
      </c>
      <c r="AB658" s="64" t="s">
        <v>10793</v>
      </c>
      <c r="AC658" s="87"/>
      <c r="AD658" s="64"/>
      <c r="AE658" s="64"/>
      <c r="AF658" s="87" t="s">
        <v>10794</v>
      </c>
      <c r="AG658" s="64"/>
      <c r="AH658" s="87" t="s">
        <v>10796</v>
      </c>
      <c r="AI658" s="55" t="s">
        <v>10836</v>
      </c>
      <c r="AJ658" s="64" t="s">
        <v>10798</v>
      </c>
      <c r="AK658" s="112" t="s">
        <v>10830</v>
      </c>
      <c r="AL658" s="87" t="s">
        <v>10800</v>
      </c>
      <c r="AM658" s="172"/>
      <c r="AN658" s="64"/>
      <c r="AO658" s="64" t="s">
        <v>10823</v>
      </c>
      <c r="AP658" s="64" t="s">
        <v>11585</v>
      </c>
      <c r="AQ658" s="87" t="s">
        <v>10812</v>
      </c>
      <c r="AR658" s="173" t="s">
        <v>10830</v>
      </c>
      <c r="AS658" s="36" t="s">
        <v>12261</v>
      </c>
    </row>
    <row r="659" customFormat="false" ht="13.8" hidden="false" customHeight="false" outlineLevel="0" collapsed="false">
      <c r="A659" s="50" t="s">
        <v>12550</v>
      </c>
      <c r="B659" s="36" t="s">
        <v>11257</v>
      </c>
      <c r="C659" s="51" t="n">
        <v>45813</v>
      </c>
      <c r="D659" s="155" t="n">
        <v>45832</v>
      </c>
      <c r="E659" s="169" t="b">
        <f aca="false">TRUE()</f>
        <v>1</v>
      </c>
      <c r="F659" s="169" t="b">
        <f aca="false">FALSE()</f>
        <v>0</v>
      </c>
      <c r="G659" s="169" t="b">
        <f aca="false">FALSE()</f>
        <v>0</v>
      </c>
      <c r="H659" s="169" t="b">
        <f aca="false">FALSE()</f>
        <v>0</v>
      </c>
      <c r="I659" s="169" t="b">
        <f aca="false">FALSE()</f>
        <v>0</v>
      </c>
      <c r="J659" s="169" t="b">
        <f aca="false">FALSE()</f>
        <v>0</v>
      </c>
      <c r="K659" s="29" t="b">
        <f aca="false">FALSE()</f>
        <v>0</v>
      </c>
      <c r="L659" s="29" t="b">
        <f aca="false">FALSE()</f>
        <v>0</v>
      </c>
      <c r="M659" s="169" t="b">
        <f aca="false">FALSE()</f>
        <v>0</v>
      </c>
      <c r="N659" s="36"/>
      <c r="O659" s="36" t="s">
        <v>4031</v>
      </c>
      <c r="P659" s="31" t="n">
        <v>9223057875</v>
      </c>
      <c r="Q659" s="32"/>
      <c r="R659" s="32"/>
      <c r="S659" s="32"/>
      <c r="T659" s="36" t="n">
        <v>48727943915</v>
      </c>
      <c r="U659" s="36"/>
      <c r="V659" s="36" t="s">
        <v>4033</v>
      </c>
      <c r="W659" s="53" t="s">
        <v>13491</v>
      </c>
      <c r="X659" s="87" t="s">
        <v>10823</v>
      </c>
      <c r="Y659" s="64" t="s">
        <v>12093</v>
      </c>
      <c r="Z659" s="64"/>
      <c r="AA659" s="87" t="s">
        <v>10826</v>
      </c>
      <c r="AB659" s="64" t="s">
        <v>10793</v>
      </c>
      <c r="AC659" s="87"/>
      <c r="AD659" s="64"/>
      <c r="AE659" s="64"/>
      <c r="AF659" s="87" t="s">
        <v>10794</v>
      </c>
      <c r="AG659" s="64"/>
      <c r="AH659" s="87" t="s">
        <v>10796</v>
      </c>
      <c r="AI659" s="55" t="s">
        <v>10836</v>
      </c>
      <c r="AJ659" s="64" t="s">
        <v>10798</v>
      </c>
      <c r="AK659" s="112" t="s">
        <v>10830</v>
      </c>
      <c r="AL659" s="87" t="s">
        <v>10800</v>
      </c>
      <c r="AM659" s="172"/>
      <c r="AN659" s="64"/>
      <c r="AO659" s="64" t="s">
        <v>10823</v>
      </c>
      <c r="AP659" s="64" t="s">
        <v>11585</v>
      </c>
      <c r="AQ659" s="87" t="s">
        <v>10812</v>
      </c>
      <c r="AR659" s="173" t="s">
        <v>10830</v>
      </c>
      <c r="AS659" s="36" t="s">
        <v>12261</v>
      </c>
    </row>
    <row r="660" customFormat="false" ht="13.8" hidden="false" customHeight="false" outlineLevel="0" collapsed="false">
      <c r="A660" s="50" t="s">
        <v>12550</v>
      </c>
      <c r="B660" s="36" t="s">
        <v>11576</v>
      </c>
      <c r="C660" s="51" t="n">
        <v>45809</v>
      </c>
      <c r="D660" s="155" t="n">
        <v>45833</v>
      </c>
      <c r="E660" s="169" t="b">
        <f aca="false">TRUE()</f>
        <v>1</v>
      </c>
      <c r="F660" s="169" t="b">
        <f aca="false">FALSE()</f>
        <v>0</v>
      </c>
      <c r="G660" s="169" t="b">
        <f aca="false">FALSE()</f>
        <v>0</v>
      </c>
      <c r="H660" s="169" t="b">
        <f aca="false">FALSE()</f>
        <v>0</v>
      </c>
      <c r="I660" s="169" t="b">
        <f aca="false">FALSE()</f>
        <v>0</v>
      </c>
      <c r="J660" s="169" t="b">
        <f aca="false">FALSE()</f>
        <v>0</v>
      </c>
      <c r="K660" s="29" t="b">
        <f aca="false">FALSE()</f>
        <v>0</v>
      </c>
      <c r="L660" s="29" t="b">
        <f aca="false">FALSE()</f>
        <v>0</v>
      </c>
      <c r="M660" s="169" t="b">
        <f aca="false">FALSE()</f>
        <v>0</v>
      </c>
      <c r="N660" s="36"/>
      <c r="O660" s="36" t="s">
        <v>13492</v>
      </c>
      <c r="P660" s="31" t="n">
        <v>7122891009</v>
      </c>
      <c r="Q660" s="32"/>
      <c r="R660" s="32"/>
      <c r="S660" s="32"/>
      <c r="T660" s="36" t="n">
        <v>501064336</v>
      </c>
      <c r="U660" s="36"/>
      <c r="V660" s="36" t="s">
        <v>4293</v>
      </c>
      <c r="W660" s="36"/>
      <c r="X660" s="87" t="s">
        <v>10823</v>
      </c>
      <c r="Y660" s="64" t="s">
        <v>12093</v>
      </c>
      <c r="Z660" s="36"/>
      <c r="AA660" s="87"/>
      <c r="AB660" s="64" t="s">
        <v>10793</v>
      </c>
      <c r="AC660" s="87"/>
      <c r="AD660" s="36"/>
      <c r="AE660" s="36"/>
      <c r="AF660" s="87" t="s">
        <v>10794</v>
      </c>
      <c r="AG660" s="36"/>
      <c r="AH660" s="87" t="s">
        <v>10828</v>
      </c>
      <c r="AI660" s="55" t="s">
        <v>13476</v>
      </c>
      <c r="AJ660" s="64" t="s">
        <v>10798</v>
      </c>
      <c r="AK660" s="34" t="s">
        <v>10830</v>
      </c>
      <c r="AL660" s="87" t="s">
        <v>10800</v>
      </c>
      <c r="AM660" s="35"/>
      <c r="AN660" s="36"/>
      <c r="AO660" s="64" t="s">
        <v>10823</v>
      </c>
      <c r="AP660" s="64" t="s">
        <v>11585</v>
      </c>
      <c r="AQ660" s="87" t="s">
        <v>10812</v>
      </c>
      <c r="AR660" s="37" t="s">
        <v>10830</v>
      </c>
      <c r="AS660" s="36" t="s">
        <v>12261</v>
      </c>
    </row>
    <row r="661" customFormat="false" ht="13.8" hidden="false" customHeight="false" outlineLevel="0" collapsed="false">
      <c r="A661" s="50" t="s">
        <v>12550</v>
      </c>
      <c r="B661" s="36" t="s">
        <v>11576</v>
      </c>
      <c r="C661" s="51" t="n">
        <v>45809</v>
      </c>
      <c r="D661" s="155" t="n">
        <v>45833</v>
      </c>
      <c r="E661" s="169" t="b">
        <f aca="false">TRUE()</f>
        <v>1</v>
      </c>
      <c r="F661" s="169" t="b">
        <f aca="false">FALSE()</f>
        <v>0</v>
      </c>
      <c r="G661" s="169" t="b">
        <f aca="false">FALSE()</f>
        <v>0</v>
      </c>
      <c r="H661" s="169" t="b">
        <f aca="false">FALSE()</f>
        <v>0</v>
      </c>
      <c r="I661" s="169" t="b">
        <f aca="false">FALSE()</f>
        <v>0</v>
      </c>
      <c r="J661" s="169" t="b">
        <f aca="false">FALSE()</f>
        <v>0</v>
      </c>
      <c r="K661" s="29" t="b">
        <f aca="false">FALSE()</f>
        <v>0</v>
      </c>
      <c r="L661" s="29" t="b">
        <f aca="false">FALSE()</f>
        <v>0</v>
      </c>
      <c r="M661" s="169" t="b">
        <f aca="false">FALSE()</f>
        <v>0</v>
      </c>
      <c r="N661" s="36"/>
      <c r="O661" s="36" t="s">
        <v>4059</v>
      </c>
      <c r="P661" s="31" t="n">
        <v>6182205603</v>
      </c>
      <c r="Q661" s="32"/>
      <c r="R661" s="32"/>
      <c r="S661" s="32"/>
      <c r="T661" s="36" t="n">
        <v>663944342</v>
      </c>
      <c r="U661" s="36"/>
      <c r="V661" s="36" t="s">
        <v>4060</v>
      </c>
      <c r="W661" s="36"/>
      <c r="X661" s="87" t="s">
        <v>10823</v>
      </c>
      <c r="Y661" s="64" t="s">
        <v>12093</v>
      </c>
      <c r="Z661" s="36"/>
      <c r="AA661" s="87"/>
      <c r="AB661" s="36" t="s">
        <v>10793</v>
      </c>
      <c r="AC661" s="87"/>
      <c r="AD661" s="36"/>
      <c r="AE661" s="36"/>
      <c r="AF661" s="87" t="s">
        <v>10794</v>
      </c>
      <c r="AG661" s="36"/>
      <c r="AH661" s="87" t="s">
        <v>10828</v>
      </c>
      <c r="AI661" s="55" t="s">
        <v>13476</v>
      </c>
      <c r="AJ661" s="64" t="s">
        <v>10798</v>
      </c>
      <c r="AK661" s="34" t="s">
        <v>10830</v>
      </c>
      <c r="AL661" s="87" t="s">
        <v>10800</v>
      </c>
      <c r="AM661" s="35"/>
      <c r="AN661" s="36"/>
      <c r="AO661" s="64" t="s">
        <v>10823</v>
      </c>
      <c r="AP661" s="64" t="s">
        <v>11585</v>
      </c>
      <c r="AQ661" s="87" t="s">
        <v>10812</v>
      </c>
      <c r="AR661" s="37" t="s">
        <v>10830</v>
      </c>
      <c r="AS661" s="36" t="s">
        <v>12261</v>
      </c>
    </row>
    <row r="662" customFormat="false" ht="13.8" hidden="false" customHeight="false" outlineLevel="0" collapsed="false">
      <c r="A662" s="50" t="s">
        <v>12550</v>
      </c>
      <c r="B662" s="36" t="s">
        <v>11576</v>
      </c>
      <c r="C662" s="51" t="n">
        <v>45809</v>
      </c>
      <c r="D662" s="155" t="n">
        <v>45833</v>
      </c>
      <c r="E662" s="169" t="b">
        <f aca="false">TRUE()</f>
        <v>1</v>
      </c>
      <c r="F662" s="169" t="b">
        <f aca="false">FALSE()</f>
        <v>0</v>
      </c>
      <c r="G662" s="169" t="b">
        <f aca="false">FALSE()</f>
        <v>0</v>
      </c>
      <c r="H662" s="169" t="b">
        <f aca="false">FALSE()</f>
        <v>0</v>
      </c>
      <c r="I662" s="169" t="b">
        <f aca="false">FALSE()</f>
        <v>0</v>
      </c>
      <c r="J662" s="169" t="b">
        <f aca="false">FALSE()</f>
        <v>0</v>
      </c>
      <c r="K662" s="29" t="b">
        <f aca="false">FALSE()</f>
        <v>0</v>
      </c>
      <c r="L662" s="29" t="b">
        <f aca="false">FALSE()</f>
        <v>0</v>
      </c>
      <c r="M662" s="169" t="b">
        <f aca="false">FALSE()</f>
        <v>0</v>
      </c>
      <c r="N662" s="36"/>
      <c r="O662" s="220" t="s">
        <v>3890</v>
      </c>
      <c r="P662" s="221" t="n">
        <v>5213980858</v>
      </c>
      <c r="Q662" s="32"/>
      <c r="R662" s="32"/>
      <c r="S662" s="32"/>
      <c r="T662" s="36" t="n">
        <v>736630480</v>
      </c>
      <c r="U662" s="36"/>
      <c r="V662" s="36" t="s">
        <v>3892</v>
      </c>
      <c r="W662" s="36"/>
      <c r="X662" s="87" t="s">
        <v>10823</v>
      </c>
      <c r="Y662" s="64" t="s">
        <v>12093</v>
      </c>
      <c r="Z662" s="36"/>
      <c r="AA662" s="87" t="s">
        <v>10826</v>
      </c>
      <c r="AB662" s="36" t="s">
        <v>10793</v>
      </c>
      <c r="AC662" s="87"/>
      <c r="AD662" s="36"/>
      <c r="AE662" s="36"/>
      <c r="AF662" s="87" t="s">
        <v>10794</v>
      </c>
      <c r="AG662" s="36" t="s">
        <v>13493</v>
      </c>
      <c r="AH662" s="87" t="s">
        <v>10828</v>
      </c>
      <c r="AI662" s="55" t="s">
        <v>13476</v>
      </c>
      <c r="AJ662" s="64" t="s">
        <v>10798</v>
      </c>
      <c r="AK662" s="34" t="s">
        <v>10830</v>
      </c>
      <c r="AL662" s="87" t="s">
        <v>10800</v>
      </c>
      <c r="AM662" s="35"/>
      <c r="AN662" s="36"/>
      <c r="AO662" s="64" t="s">
        <v>10823</v>
      </c>
      <c r="AP662" s="36" t="s">
        <v>11585</v>
      </c>
      <c r="AQ662" s="87" t="s">
        <v>10812</v>
      </c>
      <c r="AR662" s="37" t="s">
        <v>10830</v>
      </c>
      <c r="AS662" s="36" t="s">
        <v>12261</v>
      </c>
    </row>
    <row r="663" customFormat="false" ht="13.8" hidden="false" customHeight="false" outlineLevel="0" collapsed="false">
      <c r="A663" s="50" t="s">
        <v>12550</v>
      </c>
      <c r="B663" s="36" t="s">
        <v>11576</v>
      </c>
      <c r="C663" s="51" t="n">
        <v>45809</v>
      </c>
      <c r="D663" s="155" t="n">
        <v>45833</v>
      </c>
      <c r="E663" s="169" t="b">
        <f aca="false">TRUE()</f>
        <v>1</v>
      </c>
      <c r="F663" s="169" t="b">
        <f aca="false">FALSE()</f>
        <v>0</v>
      </c>
      <c r="G663" s="169" t="b">
        <f aca="false">FALSE()</f>
        <v>0</v>
      </c>
      <c r="H663" s="169" t="b">
        <f aca="false">FALSE()</f>
        <v>0</v>
      </c>
      <c r="I663" s="169" t="b">
        <f aca="false">FALSE()</f>
        <v>0</v>
      </c>
      <c r="J663" s="169" t="b">
        <f aca="false">FALSE()</f>
        <v>0</v>
      </c>
      <c r="K663" s="29" t="b">
        <f aca="false">FALSE()</f>
        <v>0</v>
      </c>
      <c r="L663" s="29" t="b">
        <f aca="false">FALSE()</f>
        <v>0</v>
      </c>
      <c r="M663" s="169" t="b">
        <f aca="false">FALSE()</f>
        <v>0</v>
      </c>
      <c r="N663" s="36"/>
      <c r="O663" s="36" t="s">
        <v>4040</v>
      </c>
      <c r="P663" s="31" t="n">
        <v>8761528196</v>
      </c>
      <c r="Q663" s="32"/>
      <c r="R663" s="32"/>
      <c r="S663" s="32"/>
      <c r="T663" s="36" t="n">
        <v>660750229</v>
      </c>
      <c r="U663" s="36"/>
      <c r="V663" s="36" t="s">
        <v>4041</v>
      </c>
      <c r="W663" s="36"/>
      <c r="X663" s="87" t="s">
        <v>10823</v>
      </c>
      <c r="Y663" s="64" t="s">
        <v>12093</v>
      </c>
      <c r="Z663" s="36"/>
      <c r="AA663" s="87"/>
      <c r="AB663" s="36" t="s">
        <v>10793</v>
      </c>
      <c r="AC663" s="87"/>
      <c r="AD663" s="36"/>
      <c r="AE663" s="36"/>
      <c r="AF663" s="87" t="s">
        <v>10794</v>
      </c>
      <c r="AG663" s="36"/>
      <c r="AH663" s="87" t="s">
        <v>10828</v>
      </c>
      <c r="AI663" s="55" t="s">
        <v>13476</v>
      </c>
      <c r="AJ663" s="64" t="s">
        <v>10798</v>
      </c>
      <c r="AK663" s="34" t="s">
        <v>10830</v>
      </c>
      <c r="AL663" s="87" t="s">
        <v>10800</v>
      </c>
      <c r="AM663" s="35"/>
      <c r="AN663" s="36"/>
      <c r="AO663" s="64" t="s">
        <v>10823</v>
      </c>
      <c r="AP663" s="36" t="s">
        <v>11585</v>
      </c>
      <c r="AQ663" s="87" t="s">
        <v>10812</v>
      </c>
      <c r="AR663" s="37" t="s">
        <v>10830</v>
      </c>
      <c r="AS663" s="36" t="s">
        <v>12261</v>
      </c>
    </row>
    <row r="664" customFormat="false" ht="13.8" hidden="false" customHeight="false" outlineLevel="0" collapsed="false">
      <c r="A664" s="50" t="s">
        <v>12550</v>
      </c>
      <c r="B664" s="36" t="s">
        <v>11576</v>
      </c>
      <c r="C664" s="51" t="n">
        <v>45809</v>
      </c>
      <c r="D664" s="155" t="n">
        <v>45833</v>
      </c>
      <c r="E664" s="169" t="b">
        <f aca="false">TRUE()</f>
        <v>1</v>
      </c>
      <c r="F664" s="169" t="b">
        <f aca="false">FALSE()</f>
        <v>0</v>
      </c>
      <c r="G664" s="169" t="b">
        <f aca="false">FALSE()</f>
        <v>0</v>
      </c>
      <c r="H664" s="169" t="b">
        <f aca="false">FALSE()</f>
        <v>0</v>
      </c>
      <c r="I664" s="169" t="b">
        <f aca="false">FALSE()</f>
        <v>0</v>
      </c>
      <c r="J664" s="169" t="b">
        <f aca="false">FALSE()</f>
        <v>0</v>
      </c>
      <c r="K664" s="29" t="b">
        <f aca="false">FALSE()</f>
        <v>0</v>
      </c>
      <c r="L664" s="29" t="b">
        <f aca="false">FALSE()</f>
        <v>0</v>
      </c>
      <c r="M664" s="169" t="b">
        <f aca="false">FALSE()</f>
        <v>0</v>
      </c>
      <c r="N664" s="36"/>
      <c r="O664" s="36" t="s">
        <v>4420</v>
      </c>
      <c r="P664" s="31" t="n">
        <v>7561988923</v>
      </c>
      <c r="Q664" s="32"/>
      <c r="R664" s="32"/>
      <c r="S664" s="32"/>
      <c r="T664" s="36" t="n">
        <v>730563085</v>
      </c>
      <c r="U664" s="36"/>
      <c r="V664" s="36" t="s">
        <v>4422</v>
      </c>
      <c r="W664" s="36"/>
      <c r="X664" s="87" t="s">
        <v>10823</v>
      </c>
      <c r="Y664" s="64" t="s">
        <v>12093</v>
      </c>
      <c r="Z664" s="36"/>
      <c r="AA664" s="87" t="s">
        <v>10826</v>
      </c>
      <c r="AB664" s="36" t="s">
        <v>10793</v>
      </c>
      <c r="AC664" s="87" t="s">
        <v>10812</v>
      </c>
      <c r="AD664" s="54" t="n">
        <v>0.1</v>
      </c>
      <c r="AE664" s="36"/>
      <c r="AF664" s="87" t="s">
        <v>10794</v>
      </c>
      <c r="AG664" s="15" t="s">
        <v>13494</v>
      </c>
      <c r="AH664" s="87" t="s">
        <v>10828</v>
      </c>
      <c r="AI664" s="55" t="s">
        <v>13476</v>
      </c>
      <c r="AJ664" s="64" t="s">
        <v>10798</v>
      </c>
      <c r="AK664" s="34" t="s">
        <v>10830</v>
      </c>
      <c r="AL664" s="87" t="s">
        <v>10800</v>
      </c>
      <c r="AM664" s="35" t="s">
        <v>13495</v>
      </c>
      <c r="AN664" s="36" t="s">
        <v>13496</v>
      </c>
      <c r="AO664" s="64" t="s">
        <v>10823</v>
      </c>
      <c r="AP664" s="36" t="s">
        <v>11585</v>
      </c>
      <c r="AQ664" s="87" t="s">
        <v>10812</v>
      </c>
      <c r="AR664" s="37" t="s">
        <v>10830</v>
      </c>
      <c r="AS664" s="36" t="s">
        <v>12261</v>
      </c>
    </row>
    <row r="665" customFormat="false" ht="13.8" hidden="false" customHeight="false" outlineLevel="0" collapsed="false">
      <c r="A665" s="50" t="s">
        <v>12550</v>
      </c>
      <c r="B665" s="36" t="s">
        <v>11576</v>
      </c>
      <c r="C665" s="51" t="n">
        <v>45809</v>
      </c>
      <c r="D665" s="155" t="n">
        <v>45834</v>
      </c>
      <c r="E665" s="169" t="b">
        <f aca="false">TRUE()</f>
        <v>1</v>
      </c>
      <c r="F665" s="169" t="b">
        <f aca="false">FALSE()</f>
        <v>0</v>
      </c>
      <c r="G665" s="169" t="b">
        <f aca="false">FALSE()</f>
        <v>0</v>
      </c>
      <c r="H665" s="169" t="b">
        <f aca="false">FALSE()</f>
        <v>0</v>
      </c>
      <c r="I665" s="169" t="b">
        <f aca="false">FALSE()</f>
        <v>0</v>
      </c>
      <c r="J665" s="169" t="b">
        <f aca="false">FALSE()</f>
        <v>0</v>
      </c>
      <c r="K665" s="29" t="b">
        <f aca="false">FALSE()</f>
        <v>0</v>
      </c>
      <c r="L665" s="29" t="b">
        <f aca="false">FALSE()</f>
        <v>0</v>
      </c>
      <c r="M665" s="169" t="b">
        <f aca="false">FALSE()</f>
        <v>0</v>
      </c>
      <c r="N665" s="36"/>
      <c r="O665" s="36" t="s">
        <v>3819</v>
      </c>
      <c r="P665" s="31" t="n">
        <v>5170445614</v>
      </c>
      <c r="Q665" s="32"/>
      <c r="R665" s="32"/>
      <c r="S665" s="32"/>
      <c r="T665" s="36" t="n">
        <v>530994777</v>
      </c>
      <c r="U665" s="36"/>
      <c r="V665" s="36" t="s">
        <v>3821</v>
      </c>
      <c r="W665" s="36"/>
      <c r="X665" s="87" t="s">
        <v>10823</v>
      </c>
      <c r="Y665" s="64" t="s">
        <v>12093</v>
      </c>
      <c r="Z665" s="36"/>
      <c r="AA665" s="87"/>
      <c r="AB665" s="36" t="s">
        <v>10793</v>
      </c>
      <c r="AC665" s="87"/>
      <c r="AD665" s="36"/>
      <c r="AE665" s="36"/>
      <c r="AF665" s="87"/>
      <c r="AG665" s="36"/>
      <c r="AH665" s="87" t="s">
        <v>10828</v>
      </c>
      <c r="AI665" s="55" t="s">
        <v>13476</v>
      </c>
      <c r="AJ665" s="64" t="s">
        <v>10798</v>
      </c>
      <c r="AK665" s="34" t="s">
        <v>10830</v>
      </c>
      <c r="AL665" s="87" t="s">
        <v>10800</v>
      </c>
      <c r="AM665" s="35"/>
      <c r="AN665" s="36"/>
      <c r="AO665" s="64" t="s">
        <v>10823</v>
      </c>
      <c r="AP665" s="36" t="s">
        <v>11585</v>
      </c>
      <c r="AQ665" s="87" t="s">
        <v>10812</v>
      </c>
      <c r="AR665" s="37" t="s">
        <v>10830</v>
      </c>
      <c r="AS665" s="36" t="s">
        <v>12261</v>
      </c>
    </row>
    <row r="666" customFormat="false" ht="13.8" hidden="false" customHeight="false" outlineLevel="0" collapsed="false">
      <c r="A666" s="50" t="s">
        <v>12550</v>
      </c>
      <c r="B666" s="36" t="s">
        <v>11576</v>
      </c>
      <c r="C666" s="51" t="n">
        <v>45809</v>
      </c>
      <c r="D666" s="155" t="n">
        <v>45834</v>
      </c>
      <c r="E666" s="169" t="b">
        <f aca="false">TRUE()</f>
        <v>1</v>
      </c>
      <c r="F666" s="169" t="b">
        <f aca="false">FALSE()</f>
        <v>0</v>
      </c>
      <c r="G666" s="169" t="b">
        <f aca="false">FALSE()</f>
        <v>0</v>
      </c>
      <c r="H666" s="169" t="b">
        <f aca="false">FALSE()</f>
        <v>0</v>
      </c>
      <c r="I666" s="169" t="b">
        <f aca="false">FALSE()</f>
        <v>0</v>
      </c>
      <c r="J666" s="169" t="b">
        <f aca="false">FALSE()</f>
        <v>0</v>
      </c>
      <c r="K666" s="29" t="b">
        <f aca="false">FALSE()</f>
        <v>0</v>
      </c>
      <c r="L666" s="29" t="b">
        <f aca="false">FALSE()</f>
        <v>0</v>
      </c>
      <c r="M666" s="169" t="b">
        <f aca="false">FALSE()</f>
        <v>0</v>
      </c>
      <c r="N666" s="36"/>
      <c r="O666" s="36" t="s">
        <v>4756</v>
      </c>
      <c r="P666" s="31" t="n">
        <v>6811745524</v>
      </c>
      <c r="Q666" s="32"/>
      <c r="R666" s="32"/>
      <c r="S666" s="32"/>
      <c r="T666" s="36" t="n">
        <v>733977336</v>
      </c>
      <c r="U666" s="36"/>
      <c r="V666" s="36" t="s">
        <v>4758</v>
      </c>
      <c r="W666" s="36"/>
      <c r="X666" s="87" t="s">
        <v>10823</v>
      </c>
      <c r="Y666" s="36" t="s">
        <v>12093</v>
      </c>
      <c r="Z666" s="36"/>
      <c r="AA666" s="87" t="s">
        <v>10826</v>
      </c>
      <c r="AB666" s="36" t="s">
        <v>10793</v>
      </c>
      <c r="AC666" s="87"/>
      <c r="AD666" s="36"/>
      <c r="AE666" s="36"/>
      <c r="AF666" s="87"/>
      <c r="AG666" s="36"/>
      <c r="AH666" s="87" t="s">
        <v>10828</v>
      </c>
      <c r="AI666" s="55" t="s">
        <v>13476</v>
      </c>
      <c r="AJ666" s="64" t="s">
        <v>10798</v>
      </c>
      <c r="AK666" s="34" t="s">
        <v>10830</v>
      </c>
      <c r="AL666" s="87" t="s">
        <v>10800</v>
      </c>
      <c r="AM666" s="35"/>
      <c r="AN666" s="36"/>
      <c r="AO666" s="64" t="s">
        <v>10823</v>
      </c>
      <c r="AP666" s="36" t="s">
        <v>11585</v>
      </c>
      <c r="AQ666" s="87" t="s">
        <v>10812</v>
      </c>
      <c r="AR666" s="37" t="s">
        <v>10830</v>
      </c>
      <c r="AS666" s="36" t="s">
        <v>12261</v>
      </c>
    </row>
    <row r="667" customFormat="false" ht="77.75" hidden="false" customHeight="false" outlineLevel="0" collapsed="false">
      <c r="A667" s="50" t="s">
        <v>12550</v>
      </c>
      <c r="B667" s="36" t="s">
        <v>11576</v>
      </c>
      <c r="C667" s="51" t="n">
        <v>45809</v>
      </c>
      <c r="D667" s="155" t="n">
        <v>45835</v>
      </c>
      <c r="E667" s="169" t="b">
        <f aca="false">TRUE()</f>
        <v>1</v>
      </c>
      <c r="F667" s="169" t="b">
        <f aca="false">FALSE()</f>
        <v>0</v>
      </c>
      <c r="G667" s="169" t="b">
        <f aca="false">FALSE()</f>
        <v>0</v>
      </c>
      <c r="H667" s="169" t="b">
        <f aca="false">FALSE()</f>
        <v>0</v>
      </c>
      <c r="I667" s="169" t="b">
        <f aca="false">FALSE()</f>
        <v>0</v>
      </c>
      <c r="J667" s="169" t="b">
        <f aca="false">FALSE()</f>
        <v>0</v>
      </c>
      <c r="K667" s="29" t="b">
        <f aca="false">FALSE()</f>
        <v>0</v>
      </c>
      <c r="L667" s="29" t="b">
        <f aca="false">FALSE()</f>
        <v>0</v>
      </c>
      <c r="M667" s="169" t="b">
        <f aca="false">FALSE()</f>
        <v>0</v>
      </c>
      <c r="N667" s="36"/>
      <c r="O667" s="36" t="s">
        <v>3940</v>
      </c>
      <c r="P667" s="31" t="n">
        <v>7393986489</v>
      </c>
      <c r="Q667" s="32"/>
      <c r="R667" s="32"/>
      <c r="S667" s="32"/>
      <c r="T667" s="36" t="n">
        <v>509305712</v>
      </c>
      <c r="U667" s="36"/>
      <c r="V667" s="36" t="s">
        <v>3942</v>
      </c>
      <c r="W667" s="36"/>
      <c r="X667" s="87" t="s">
        <v>10823</v>
      </c>
      <c r="Y667" s="36" t="s">
        <v>12093</v>
      </c>
      <c r="Z667" s="36"/>
      <c r="AA667" s="87" t="s">
        <v>10826</v>
      </c>
      <c r="AB667" s="36" t="s">
        <v>10793</v>
      </c>
      <c r="AC667" s="87" t="s">
        <v>10812</v>
      </c>
      <c r="AD667" s="36" t="s">
        <v>13497</v>
      </c>
      <c r="AE667" s="36"/>
      <c r="AF667" s="87" t="s">
        <v>10794</v>
      </c>
      <c r="AG667" s="36"/>
      <c r="AH667" s="87" t="s">
        <v>10828</v>
      </c>
      <c r="AI667" s="55" t="s">
        <v>13476</v>
      </c>
      <c r="AJ667" s="64" t="s">
        <v>10798</v>
      </c>
      <c r="AK667" s="34" t="s">
        <v>10830</v>
      </c>
      <c r="AL667" s="87" t="s">
        <v>10800</v>
      </c>
      <c r="AM667" s="35" t="s">
        <v>13498</v>
      </c>
      <c r="AN667" s="58" t="s">
        <v>13499</v>
      </c>
      <c r="AO667" s="64" t="s">
        <v>10823</v>
      </c>
      <c r="AP667" s="36" t="s">
        <v>11585</v>
      </c>
      <c r="AQ667" s="87" t="s">
        <v>10812</v>
      </c>
      <c r="AR667" s="37" t="s">
        <v>10830</v>
      </c>
      <c r="AS667" s="36" t="s">
        <v>12261</v>
      </c>
    </row>
    <row r="668" customFormat="false" ht="13.8" hidden="false" customHeight="false" outlineLevel="0" collapsed="false">
      <c r="A668" s="191" t="s">
        <v>12550</v>
      </c>
      <c r="B668" s="192" t="s">
        <v>11257</v>
      </c>
      <c r="C668" s="51" t="n">
        <v>45810</v>
      </c>
      <c r="D668" s="155" t="n">
        <v>45837</v>
      </c>
      <c r="E668" s="169" t="b">
        <f aca="false">TRUE()</f>
        <v>1</v>
      </c>
      <c r="F668" s="169" t="b">
        <f aca="false">FALSE()</f>
        <v>0</v>
      </c>
      <c r="G668" s="169" t="b">
        <f aca="false">FALSE()</f>
        <v>0</v>
      </c>
      <c r="H668" s="169" t="b">
        <f aca="false">FALSE()</f>
        <v>0</v>
      </c>
      <c r="I668" s="169" t="b">
        <f aca="false">FALSE()</f>
        <v>0</v>
      </c>
      <c r="J668" s="169" t="b">
        <f aca="false">FALSE()</f>
        <v>0</v>
      </c>
      <c r="K668" s="29" t="b">
        <f aca="false">FALSE()</f>
        <v>0</v>
      </c>
      <c r="L668" s="29" t="b">
        <f aca="false">FALSE()</f>
        <v>0</v>
      </c>
      <c r="M668" s="169" t="b">
        <f aca="false">FALSE()</f>
        <v>0</v>
      </c>
      <c r="N668" s="36"/>
      <c r="O668" s="36" t="s">
        <v>3849</v>
      </c>
      <c r="P668" s="31" t="n">
        <v>6463006798</v>
      </c>
      <c r="Q668" s="32"/>
      <c r="R668" s="32"/>
      <c r="S668" s="32"/>
      <c r="T668" s="36" t="n">
        <v>48519193636</v>
      </c>
      <c r="U668" s="36"/>
      <c r="V668" s="36" t="s">
        <v>13500</v>
      </c>
      <c r="W668" s="36"/>
      <c r="X668" s="87" t="s">
        <v>10823</v>
      </c>
      <c r="Y668" s="64" t="s">
        <v>12093</v>
      </c>
      <c r="Z668" s="36"/>
      <c r="AA668" s="87" t="s">
        <v>10826</v>
      </c>
      <c r="AB668" s="64" t="s">
        <v>10793</v>
      </c>
      <c r="AC668" s="87"/>
      <c r="AD668" s="64"/>
      <c r="AE668" s="64"/>
      <c r="AF668" s="87" t="s">
        <v>10794</v>
      </c>
      <c r="AG668" s="64"/>
      <c r="AH668" s="87" t="s">
        <v>10796</v>
      </c>
      <c r="AI668" s="55" t="s">
        <v>10836</v>
      </c>
      <c r="AJ668" s="64" t="s">
        <v>10798</v>
      </c>
      <c r="AK668" s="112" t="s">
        <v>10830</v>
      </c>
      <c r="AL668" s="87" t="s">
        <v>10800</v>
      </c>
      <c r="AM668" s="35"/>
      <c r="AN668" s="36"/>
      <c r="AO668" s="64" t="s">
        <v>10823</v>
      </c>
      <c r="AP668" s="36" t="s">
        <v>11585</v>
      </c>
      <c r="AQ668" s="87" t="s">
        <v>10812</v>
      </c>
      <c r="AR668" s="37" t="s">
        <v>10830</v>
      </c>
      <c r="AS668" s="36" t="s">
        <v>12261</v>
      </c>
    </row>
    <row r="669" customFormat="false" ht="13.8" hidden="false" customHeight="false" outlineLevel="0" collapsed="false">
      <c r="A669" s="191" t="s">
        <v>12550</v>
      </c>
      <c r="B669" s="192" t="s">
        <v>11257</v>
      </c>
      <c r="C669" s="51" t="n">
        <v>45811</v>
      </c>
      <c r="D669" s="155" t="n">
        <v>45835</v>
      </c>
      <c r="E669" s="169" t="b">
        <f aca="false">TRUE()</f>
        <v>1</v>
      </c>
      <c r="F669" s="169" t="b">
        <f aca="false">FALSE()</f>
        <v>0</v>
      </c>
      <c r="G669" s="169" t="b">
        <f aca="false">FALSE()</f>
        <v>0</v>
      </c>
      <c r="H669" s="169" t="b">
        <f aca="false">FALSE()</f>
        <v>0</v>
      </c>
      <c r="I669" s="169" t="b">
        <f aca="false">FALSE()</f>
        <v>0</v>
      </c>
      <c r="J669" s="169" t="b">
        <f aca="false">FALSE()</f>
        <v>0</v>
      </c>
      <c r="K669" s="29" t="b">
        <f aca="false">FALSE()</f>
        <v>0</v>
      </c>
      <c r="L669" s="29" t="b">
        <f aca="false">FALSE()</f>
        <v>0</v>
      </c>
      <c r="M669" s="169" t="b">
        <f aca="false">FALSE()</f>
        <v>0</v>
      </c>
      <c r="N669" s="36"/>
      <c r="O669" s="36" t="s">
        <v>3859</v>
      </c>
      <c r="P669" s="31" t="n">
        <v>7162576219</v>
      </c>
      <c r="Q669" s="32"/>
      <c r="R669" s="32"/>
      <c r="S669" s="32"/>
      <c r="T669" s="36" t="n">
        <v>48511517659</v>
      </c>
      <c r="U669" s="36"/>
      <c r="V669" s="36" t="s">
        <v>13501</v>
      </c>
      <c r="W669" s="53" t="s">
        <v>13502</v>
      </c>
      <c r="X669" s="87" t="s">
        <v>10823</v>
      </c>
      <c r="Y669" s="64" t="s">
        <v>12093</v>
      </c>
      <c r="Z669" s="36"/>
      <c r="AA669" s="87" t="s">
        <v>10826</v>
      </c>
      <c r="AB669" s="64" t="s">
        <v>10793</v>
      </c>
      <c r="AC669" s="87"/>
      <c r="AD669" s="64"/>
      <c r="AE669" s="64"/>
      <c r="AF669" s="87" t="s">
        <v>10794</v>
      </c>
      <c r="AG669" s="64"/>
      <c r="AH669" s="87" t="s">
        <v>10796</v>
      </c>
      <c r="AI669" s="55" t="s">
        <v>10836</v>
      </c>
      <c r="AJ669" s="64" t="s">
        <v>10798</v>
      </c>
      <c r="AK669" s="112" t="s">
        <v>10830</v>
      </c>
      <c r="AL669" s="87" t="s">
        <v>10800</v>
      </c>
      <c r="AM669" s="35" t="s">
        <v>13503</v>
      </c>
      <c r="AN669" s="36" t="s">
        <v>13504</v>
      </c>
      <c r="AO669" s="64" t="s">
        <v>10823</v>
      </c>
      <c r="AP669" s="36" t="s">
        <v>11585</v>
      </c>
      <c r="AQ669" s="87" t="s">
        <v>10812</v>
      </c>
      <c r="AR669" s="37" t="s">
        <v>10830</v>
      </c>
      <c r="AS669" s="36" t="s">
        <v>12261</v>
      </c>
    </row>
    <row r="670" customFormat="false" ht="13.8" hidden="false" customHeight="false" outlineLevel="0" collapsed="false">
      <c r="A670" s="191" t="s">
        <v>12550</v>
      </c>
      <c r="B670" s="192" t="s">
        <v>11257</v>
      </c>
      <c r="C670" s="51" t="n">
        <v>45812</v>
      </c>
      <c r="D670" s="155" t="n">
        <v>45835</v>
      </c>
      <c r="E670" s="169" t="b">
        <f aca="false">TRUE()</f>
        <v>1</v>
      </c>
      <c r="F670" s="169" t="b">
        <f aca="false">FALSE()</f>
        <v>0</v>
      </c>
      <c r="G670" s="169" t="b">
        <f aca="false">FALSE()</f>
        <v>0</v>
      </c>
      <c r="H670" s="169" t="b">
        <f aca="false">FALSE()</f>
        <v>0</v>
      </c>
      <c r="I670" s="169" t="b">
        <f aca="false">FALSE()</f>
        <v>0</v>
      </c>
      <c r="J670" s="169" t="b">
        <f aca="false">FALSE()</f>
        <v>0</v>
      </c>
      <c r="K670" s="29" t="b">
        <f aca="false">FALSE()</f>
        <v>0</v>
      </c>
      <c r="L670" s="29" t="b">
        <f aca="false">FALSE()</f>
        <v>0</v>
      </c>
      <c r="M670" s="169" t="b">
        <f aca="false">FALSE()</f>
        <v>0</v>
      </c>
      <c r="N670" s="36"/>
      <c r="O670" s="36" t="s">
        <v>3881</v>
      </c>
      <c r="P670" s="31" t="n">
        <v>9661308521</v>
      </c>
      <c r="Q670" s="32"/>
      <c r="R670" s="32"/>
      <c r="S670" s="32"/>
      <c r="T670" s="36" t="n">
        <v>48502160688</v>
      </c>
      <c r="U670" s="36"/>
      <c r="V670" s="36" t="s">
        <v>13505</v>
      </c>
      <c r="W670" s="53" t="s">
        <v>13506</v>
      </c>
      <c r="X670" s="87" t="s">
        <v>10823</v>
      </c>
      <c r="Y670" s="64" t="s">
        <v>12093</v>
      </c>
      <c r="Z670" s="64"/>
      <c r="AA670" s="87" t="s">
        <v>10826</v>
      </c>
      <c r="AB670" s="64" t="s">
        <v>10793</v>
      </c>
      <c r="AC670" s="87"/>
      <c r="AD670" s="64"/>
      <c r="AE670" s="64"/>
      <c r="AF670" s="87" t="s">
        <v>10794</v>
      </c>
      <c r="AG670" s="64"/>
      <c r="AH670" s="87" t="s">
        <v>10796</v>
      </c>
      <c r="AI670" s="55" t="s">
        <v>10836</v>
      </c>
      <c r="AJ670" s="64" t="s">
        <v>10798</v>
      </c>
      <c r="AK670" s="112" t="s">
        <v>10830</v>
      </c>
      <c r="AL670" s="87" t="s">
        <v>10800</v>
      </c>
      <c r="AM670" s="172"/>
      <c r="AN670" s="64"/>
      <c r="AO670" s="64" t="s">
        <v>10823</v>
      </c>
      <c r="AP670" s="64" t="s">
        <v>11585</v>
      </c>
      <c r="AQ670" s="87" t="s">
        <v>10812</v>
      </c>
      <c r="AR670" s="173" t="s">
        <v>10830</v>
      </c>
      <c r="AS670" s="36" t="s">
        <v>12261</v>
      </c>
    </row>
    <row r="671" customFormat="false" ht="13.8" hidden="false" customHeight="false" outlineLevel="0" collapsed="false">
      <c r="A671" s="191" t="s">
        <v>12550</v>
      </c>
      <c r="B671" s="192" t="s">
        <v>11257</v>
      </c>
      <c r="C671" s="51" t="n">
        <v>45813</v>
      </c>
      <c r="D671" s="155" t="n">
        <v>45834</v>
      </c>
      <c r="E671" s="169" t="b">
        <f aca="false">TRUE()</f>
        <v>1</v>
      </c>
      <c r="F671" s="169" t="b">
        <f aca="false">FALSE()</f>
        <v>0</v>
      </c>
      <c r="G671" s="169" t="b">
        <f aca="false">FALSE()</f>
        <v>0</v>
      </c>
      <c r="H671" s="169" t="b">
        <f aca="false">FALSE()</f>
        <v>0</v>
      </c>
      <c r="I671" s="169" t="b">
        <f aca="false">FALSE()</f>
        <v>0</v>
      </c>
      <c r="J671" s="169" t="b">
        <f aca="false">FALSE()</f>
        <v>0</v>
      </c>
      <c r="K671" s="29" t="b">
        <f aca="false">FALSE()</f>
        <v>0</v>
      </c>
      <c r="L671" s="29" t="b">
        <f aca="false">FALSE()</f>
        <v>0</v>
      </c>
      <c r="M671" s="169" t="b">
        <f aca="false">FALSE()</f>
        <v>0</v>
      </c>
      <c r="N671" s="36"/>
      <c r="O671" s="36" t="s">
        <v>4008</v>
      </c>
      <c r="P671" s="31" t="n">
        <v>8732988819</v>
      </c>
      <c r="Q671" s="32"/>
      <c r="R671" s="32"/>
      <c r="S671" s="32"/>
      <c r="T671" s="36" t="n">
        <v>48664612086</v>
      </c>
      <c r="U671" s="36"/>
      <c r="V671" s="36" t="s">
        <v>4009</v>
      </c>
      <c r="W671" s="53" t="s">
        <v>13507</v>
      </c>
      <c r="X671" s="87" t="s">
        <v>10823</v>
      </c>
      <c r="Y671" s="64" t="s">
        <v>12093</v>
      </c>
      <c r="Z671" s="64"/>
      <c r="AA671" s="87" t="s">
        <v>10826</v>
      </c>
      <c r="AB671" s="64" t="s">
        <v>10793</v>
      </c>
      <c r="AC671" s="87"/>
      <c r="AD671" s="64"/>
      <c r="AE671" s="64"/>
      <c r="AF671" s="87" t="s">
        <v>10794</v>
      </c>
      <c r="AG671" s="64"/>
      <c r="AH671" s="87" t="s">
        <v>10796</v>
      </c>
      <c r="AI671" s="55" t="s">
        <v>10836</v>
      </c>
      <c r="AJ671" s="64" t="s">
        <v>10798</v>
      </c>
      <c r="AK671" s="112" t="s">
        <v>10830</v>
      </c>
      <c r="AL671" s="87" t="s">
        <v>10800</v>
      </c>
      <c r="AM671" s="172"/>
      <c r="AN671" s="64"/>
      <c r="AO671" s="64" t="s">
        <v>10823</v>
      </c>
      <c r="AP671" s="64" t="s">
        <v>11585</v>
      </c>
      <c r="AQ671" s="87" t="s">
        <v>10812</v>
      </c>
      <c r="AR671" s="173" t="s">
        <v>10830</v>
      </c>
      <c r="AS671" s="36" t="s">
        <v>12261</v>
      </c>
    </row>
    <row r="672" customFormat="false" ht="13.8" hidden="false" customHeight="false" outlineLevel="0" collapsed="false">
      <c r="A672" s="191" t="s">
        <v>12550</v>
      </c>
      <c r="B672" s="192" t="s">
        <v>11257</v>
      </c>
      <c r="C672" s="51" t="n">
        <v>45814</v>
      </c>
      <c r="D672" s="155" t="n">
        <v>45834</v>
      </c>
      <c r="E672" s="169" t="b">
        <f aca="false">TRUE()</f>
        <v>1</v>
      </c>
      <c r="F672" s="169" t="b">
        <f aca="false">FALSE()</f>
        <v>0</v>
      </c>
      <c r="G672" s="169" t="b">
        <f aca="false">FALSE()</f>
        <v>0</v>
      </c>
      <c r="H672" s="169" t="b">
        <f aca="false">FALSE()</f>
        <v>0</v>
      </c>
      <c r="I672" s="169" t="b">
        <f aca="false">FALSE()</f>
        <v>0</v>
      </c>
      <c r="J672" s="169" t="b">
        <f aca="false">FALSE()</f>
        <v>0</v>
      </c>
      <c r="K672" s="29" t="b">
        <f aca="false">FALSE()</f>
        <v>0</v>
      </c>
      <c r="L672" s="29" t="b">
        <f aca="false">FALSE()</f>
        <v>0</v>
      </c>
      <c r="M672" s="169" t="b">
        <f aca="false">FALSE()</f>
        <v>0</v>
      </c>
      <c r="N672" s="36"/>
      <c r="O672" s="36" t="s">
        <v>6331</v>
      </c>
      <c r="P672" s="31" t="n">
        <v>9662177825</v>
      </c>
      <c r="Q672" s="32"/>
      <c r="R672" s="32"/>
      <c r="S672" s="32"/>
      <c r="T672" s="36" t="n">
        <v>48668667390</v>
      </c>
      <c r="U672" s="36"/>
      <c r="V672" s="36" t="s">
        <v>6333</v>
      </c>
      <c r="W672" s="36" t="s">
        <v>13508</v>
      </c>
      <c r="X672" s="87" t="s">
        <v>10823</v>
      </c>
      <c r="Y672" s="64" t="s">
        <v>12093</v>
      </c>
      <c r="Z672" s="36"/>
      <c r="AA672" s="87"/>
      <c r="AB672" s="64" t="s">
        <v>10793</v>
      </c>
      <c r="AC672" s="87"/>
      <c r="AD672" s="36"/>
      <c r="AE672" s="36"/>
      <c r="AF672" s="87" t="s">
        <v>10794</v>
      </c>
      <c r="AG672" s="36"/>
      <c r="AH672" s="87" t="s">
        <v>10828</v>
      </c>
      <c r="AI672" s="55" t="s">
        <v>13476</v>
      </c>
      <c r="AJ672" s="64" t="s">
        <v>10798</v>
      </c>
      <c r="AK672" s="34" t="s">
        <v>10830</v>
      </c>
      <c r="AL672" s="87" t="s">
        <v>10800</v>
      </c>
      <c r="AM672" s="35"/>
      <c r="AN672" s="36"/>
      <c r="AO672" s="64" t="s">
        <v>10823</v>
      </c>
      <c r="AP672" s="64" t="s">
        <v>11585</v>
      </c>
      <c r="AQ672" s="87" t="s">
        <v>10812</v>
      </c>
      <c r="AR672" s="37" t="s">
        <v>10830</v>
      </c>
      <c r="AS672" s="36" t="s">
        <v>12261</v>
      </c>
    </row>
    <row r="673" customFormat="false" ht="13.8" hidden="false" customHeight="false" outlineLevel="0" collapsed="false">
      <c r="A673" s="50" t="s">
        <v>12550</v>
      </c>
      <c r="B673" s="192" t="s">
        <v>11257</v>
      </c>
      <c r="C673" s="51" t="n">
        <v>45816</v>
      </c>
      <c r="D673" s="155" t="n">
        <v>45834</v>
      </c>
      <c r="E673" s="169" t="b">
        <f aca="false">TRUE()</f>
        <v>1</v>
      </c>
      <c r="F673" s="169" t="b">
        <f aca="false">FALSE()</f>
        <v>0</v>
      </c>
      <c r="G673" s="169" t="b">
        <f aca="false">FALSE()</f>
        <v>0</v>
      </c>
      <c r="H673" s="169" t="b">
        <f aca="false">FALSE()</f>
        <v>0</v>
      </c>
      <c r="I673" s="169" t="b">
        <f aca="false">FALSE()</f>
        <v>0</v>
      </c>
      <c r="J673" s="169" t="b">
        <f aca="false">FALSE()</f>
        <v>0</v>
      </c>
      <c r="K673" s="29" t="b">
        <f aca="false">FALSE()</f>
        <v>0</v>
      </c>
      <c r="L673" s="29" t="b">
        <f aca="false">FALSE()</f>
        <v>0</v>
      </c>
      <c r="M673" s="169" t="b">
        <f aca="false">FALSE()</f>
        <v>0</v>
      </c>
      <c r="N673" s="36"/>
      <c r="O673" s="36" t="s">
        <v>4637</v>
      </c>
      <c r="P673" s="31" t="n">
        <v>6581892947</v>
      </c>
      <c r="Q673" s="32"/>
      <c r="R673" s="32"/>
      <c r="S673" s="32"/>
      <c r="T673" s="36" t="n">
        <v>48600642714</v>
      </c>
      <c r="U673" s="36"/>
      <c r="V673" s="36" t="s">
        <v>4639</v>
      </c>
      <c r="W673" s="53" t="s">
        <v>4643</v>
      </c>
      <c r="X673" s="87" t="s">
        <v>10823</v>
      </c>
      <c r="Y673" s="64" t="s">
        <v>12093</v>
      </c>
      <c r="Z673" s="36"/>
      <c r="AA673" s="87" t="s">
        <v>10826</v>
      </c>
      <c r="AB673" s="36" t="s">
        <v>10793</v>
      </c>
      <c r="AC673" s="87"/>
      <c r="AD673" s="36"/>
      <c r="AE673" s="36"/>
      <c r="AF673" s="87" t="s">
        <v>10794</v>
      </c>
      <c r="AG673" s="36"/>
      <c r="AH673" s="87" t="s">
        <v>10828</v>
      </c>
      <c r="AI673" s="55" t="s">
        <v>13476</v>
      </c>
      <c r="AJ673" s="64" t="s">
        <v>10798</v>
      </c>
      <c r="AK673" s="34" t="s">
        <v>10830</v>
      </c>
      <c r="AL673" s="87" t="s">
        <v>10800</v>
      </c>
      <c r="AM673" s="35"/>
      <c r="AN673" s="36"/>
      <c r="AO673" s="64" t="s">
        <v>10823</v>
      </c>
      <c r="AP673" s="64" t="s">
        <v>11585</v>
      </c>
      <c r="AQ673" s="87" t="s">
        <v>10812</v>
      </c>
      <c r="AR673" s="37" t="s">
        <v>10830</v>
      </c>
      <c r="AS673" s="36" t="s">
        <v>12261</v>
      </c>
    </row>
    <row r="674" customFormat="false" ht="13.8" hidden="false" customHeight="false" outlineLevel="0" collapsed="false">
      <c r="A674" s="191" t="s">
        <v>12550</v>
      </c>
      <c r="B674" s="192" t="s">
        <v>11257</v>
      </c>
      <c r="C674" s="51" t="n">
        <v>45815</v>
      </c>
      <c r="D674" s="155" t="n">
        <v>45834</v>
      </c>
      <c r="E674" s="169" t="b">
        <f aca="false">TRUE()</f>
        <v>1</v>
      </c>
      <c r="F674" s="169" t="b">
        <f aca="false">FALSE()</f>
        <v>0</v>
      </c>
      <c r="G674" s="169" t="b">
        <f aca="false">FALSE()</f>
        <v>0</v>
      </c>
      <c r="H674" s="169" t="b">
        <f aca="false">FALSE()</f>
        <v>0</v>
      </c>
      <c r="I674" s="169" t="b">
        <f aca="false">FALSE()</f>
        <v>0</v>
      </c>
      <c r="J674" s="169" t="b">
        <f aca="false">FALSE()</f>
        <v>0</v>
      </c>
      <c r="K674" s="29" t="b">
        <f aca="false">FALSE()</f>
        <v>0</v>
      </c>
      <c r="L674" s="29" t="b">
        <f aca="false">FALSE()</f>
        <v>0</v>
      </c>
      <c r="M674" s="169" t="b">
        <f aca="false">FALSE()</f>
        <v>0</v>
      </c>
      <c r="N674" s="36"/>
      <c r="O674" s="36" t="s">
        <v>4143</v>
      </c>
      <c r="P674" s="31" t="n">
        <v>6251051328</v>
      </c>
      <c r="Q674" s="32"/>
      <c r="R674" s="32"/>
      <c r="S674" s="32"/>
      <c r="T674" s="36" t="n">
        <v>48886836750</v>
      </c>
      <c r="U674" s="36" t="s">
        <v>13509</v>
      </c>
      <c r="V674" s="36" t="s">
        <v>13510</v>
      </c>
      <c r="W674" s="36"/>
      <c r="X674" s="87" t="s">
        <v>10823</v>
      </c>
      <c r="Y674" s="64" t="s">
        <v>12093</v>
      </c>
      <c r="Z674" s="36"/>
      <c r="AA674" s="87"/>
      <c r="AB674" s="64" t="s">
        <v>10793</v>
      </c>
      <c r="AC674" s="87"/>
      <c r="AD674" s="36"/>
      <c r="AE674" s="36"/>
      <c r="AF674" s="87" t="s">
        <v>10794</v>
      </c>
      <c r="AG674" s="36"/>
      <c r="AH674" s="87" t="s">
        <v>10828</v>
      </c>
      <c r="AI674" s="55" t="s">
        <v>13476</v>
      </c>
      <c r="AJ674" s="64" t="s">
        <v>10798</v>
      </c>
      <c r="AK674" s="34" t="s">
        <v>10830</v>
      </c>
      <c r="AL674" s="87" t="s">
        <v>10800</v>
      </c>
      <c r="AM674" s="35"/>
      <c r="AN674" s="36"/>
      <c r="AO674" s="64" t="s">
        <v>10823</v>
      </c>
      <c r="AP674" s="64" t="s">
        <v>11585</v>
      </c>
      <c r="AQ674" s="87" t="s">
        <v>10812</v>
      </c>
      <c r="AR674" s="37" t="s">
        <v>10830</v>
      </c>
      <c r="AS674" s="36" t="s">
        <v>12261</v>
      </c>
    </row>
    <row r="675" customFormat="false" ht="13.8" hidden="false" customHeight="false" outlineLevel="0" collapsed="false">
      <c r="A675" s="191" t="s">
        <v>12550</v>
      </c>
      <c r="B675" s="36" t="s">
        <v>11576</v>
      </c>
      <c r="C675" s="51" t="n">
        <v>45809</v>
      </c>
      <c r="D675" s="155" t="n">
        <v>45836</v>
      </c>
      <c r="E675" s="169" t="b">
        <f aca="false">TRUE()</f>
        <v>1</v>
      </c>
      <c r="F675" s="169" t="b">
        <f aca="false">FALSE()</f>
        <v>0</v>
      </c>
      <c r="G675" s="169" t="b">
        <f aca="false">FALSE()</f>
        <v>0</v>
      </c>
      <c r="H675" s="169" t="b">
        <f aca="false">FALSE()</f>
        <v>0</v>
      </c>
      <c r="I675" s="169" t="b">
        <f aca="false">FALSE()</f>
        <v>0</v>
      </c>
      <c r="J675" s="169" t="b">
        <f aca="false">FALSE()</f>
        <v>0</v>
      </c>
      <c r="K675" s="29" t="b">
        <f aca="false">FALSE()</f>
        <v>0</v>
      </c>
      <c r="L675" s="29" t="b">
        <f aca="false">FALSE()</f>
        <v>0</v>
      </c>
      <c r="M675" s="169" t="b">
        <f aca="false">FALSE()</f>
        <v>0</v>
      </c>
      <c r="N675" s="36"/>
      <c r="O675" s="36" t="s">
        <v>6196</v>
      </c>
      <c r="P675" s="31" t="n">
        <v>6491419236</v>
      </c>
      <c r="Q675" s="32"/>
      <c r="R675" s="32"/>
      <c r="S675" s="32"/>
      <c r="T675" s="36" t="n">
        <v>603776290</v>
      </c>
      <c r="U675" s="36"/>
      <c r="V675" s="36" t="s">
        <v>6198</v>
      </c>
      <c r="W675" s="36"/>
      <c r="X675" s="87" t="s">
        <v>10823</v>
      </c>
      <c r="Y675" s="64" t="s">
        <v>12093</v>
      </c>
      <c r="Z675" s="36"/>
      <c r="AA675" s="87" t="s">
        <v>10826</v>
      </c>
      <c r="AB675" s="36" t="s">
        <v>10793</v>
      </c>
      <c r="AC675" s="87"/>
      <c r="AD675" s="36"/>
      <c r="AE675" s="36"/>
      <c r="AF675" s="87" t="s">
        <v>10794</v>
      </c>
      <c r="AG675" s="36"/>
      <c r="AH675" s="87" t="s">
        <v>10828</v>
      </c>
      <c r="AI675" s="55" t="s">
        <v>13476</v>
      </c>
      <c r="AJ675" s="64" t="s">
        <v>10798</v>
      </c>
      <c r="AK675" s="34" t="s">
        <v>10830</v>
      </c>
      <c r="AL675" s="87" t="s">
        <v>10800</v>
      </c>
      <c r="AM675" s="35"/>
      <c r="AN675" s="36"/>
      <c r="AO675" s="64" t="s">
        <v>10823</v>
      </c>
      <c r="AP675" s="64" t="s">
        <v>11585</v>
      </c>
      <c r="AQ675" s="87" t="s">
        <v>10812</v>
      </c>
      <c r="AR675" s="37" t="s">
        <v>10830</v>
      </c>
      <c r="AS675" s="36" t="s">
        <v>12261</v>
      </c>
    </row>
    <row r="676" customFormat="false" ht="13.8" hidden="false" customHeight="false" outlineLevel="0" collapsed="false">
      <c r="A676" s="191" t="s">
        <v>12550</v>
      </c>
      <c r="B676" s="36" t="s">
        <v>11576</v>
      </c>
      <c r="C676" s="51" t="n">
        <v>45809</v>
      </c>
      <c r="D676" s="155" t="n">
        <v>45836</v>
      </c>
      <c r="E676" s="169" t="b">
        <f aca="false">TRUE()</f>
        <v>1</v>
      </c>
      <c r="F676" s="169" t="b">
        <f aca="false">FALSE()</f>
        <v>0</v>
      </c>
      <c r="G676" s="169" t="b">
        <f aca="false">FALSE()</f>
        <v>0</v>
      </c>
      <c r="H676" s="169" t="b">
        <f aca="false">FALSE()</f>
        <v>0</v>
      </c>
      <c r="I676" s="169" t="b">
        <f aca="false">FALSE()</f>
        <v>0</v>
      </c>
      <c r="J676" s="169" t="b">
        <f aca="false">FALSE()</f>
        <v>0</v>
      </c>
      <c r="K676" s="29" t="b">
        <f aca="false">FALSE()</f>
        <v>0</v>
      </c>
      <c r="L676" s="29" t="b">
        <f aca="false">FALSE()</f>
        <v>0</v>
      </c>
      <c r="M676" s="169" t="b">
        <f aca="false">FALSE()</f>
        <v>0</v>
      </c>
      <c r="N676" s="36"/>
      <c r="O676" s="36" t="s">
        <v>3764</v>
      </c>
      <c r="P676" s="31" t="n">
        <v>8722417707</v>
      </c>
      <c r="Q676" s="32"/>
      <c r="R676" s="32"/>
      <c r="S676" s="32"/>
      <c r="T676" s="36" t="n">
        <v>793535299</v>
      </c>
      <c r="U676" s="36"/>
      <c r="V676" s="36" t="s">
        <v>3766</v>
      </c>
      <c r="W676" s="36"/>
      <c r="X676" s="87" t="s">
        <v>10823</v>
      </c>
      <c r="Y676" s="64" t="s">
        <v>12093</v>
      </c>
      <c r="Z676" s="36"/>
      <c r="AA676" s="87"/>
      <c r="AB676" s="36" t="s">
        <v>10793</v>
      </c>
      <c r="AC676" s="87"/>
      <c r="AD676" s="36"/>
      <c r="AE676" s="36"/>
      <c r="AF676" s="87" t="s">
        <v>10794</v>
      </c>
      <c r="AG676" s="36"/>
      <c r="AH676" s="87" t="s">
        <v>10828</v>
      </c>
      <c r="AI676" s="55" t="s">
        <v>13476</v>
      </c>
      <c r="AJ676" s="64" t="s">
        <v>10798</v>
      </c>
      <c r="AK676" s="34" t="s">
        <v>10830</v>
      </c>
      <c r="AL676" s="87" t="s">
        <v>10800</v>
      </c>
      <c r="AM676" s="35"/>
      <c r="AN676" s="36"/>
      <c r="AO676" s="64" t="s">
        <v>10823</v>
      </c>
      <c r="AP676" s="64" t="s">
        <v>11585</v>
      </c>
      <c r="AQ676" s="87" t="s">
        <v>10812</v>
      </c>
      <c r="AR676" s="37" t="s">
        <v>10830</v>
      </c>
      <c r="AS676" s="36" t="s">
        <v>12261</v>
      </c>
    </row>
    <row r="677" customFormat="false" ht="13.8" hidden="false" customHeight="false" outlineLevel="0" collapsed="false">
      <c r="A677" s="191" t="s">
        <v>12550</v>
      </c>
      <c r="B677" s="36" t="s">
        <v>11576</v>
      </c>
      <c r="C677" s="51" t="n">
        <v>45809</v>
      </c>
      <c r="D677" s="155" t="n">
        <v>45838</v>
      </c>
      <c r="E677" s="169" t="b">
        <f aca="false">TRUE()</f>
        <v>1</v>
      </c>
      <c r="F677" s="169" t="b">
        <f aca="false">FALSE()</f>
        <v>0</v>
      </c>
      <c r="G677" s="169" t="b">
        <f aca="false">FALSE()</f>
        <v>0</v>
      </c>
      <c r="H677" s="169" t="b">
        <f aca="false">FALSE()</f>
        <v>0</v>
      </c>
      <c r="I677" s="169" t="b">
        <f aca="false">FALSE()</f>
        <v>0</v>
      </c>
      <c r="J677" s="169" t="b">
        <f aca="false">FALSE()</f>
        <v>0</v>
      </c>
      <c r="K677" s="29" t="b">
        <f aca="false">FALSE()</f>
        <v>0</v>
      </c>
      <c r="L677" s="29" t="b">
        <f aca="false">FALSE()</f>
        <v>0</v>
      </c>
      <c r="M677" s="169" t="b">
        <f aca="false">FALSE()</f>
        <v>0</v>
      </c>
      <c r="N677" s="36"/>
      <c r="O677" s="36" t="s">
        <v>4309</v>
      </c>
      <c r="P677" s="31" t="n">
        <v>5521733191</v>
      </c>
      <c r="Q677" s="32"/>
      <c r="R677" s="32"/>
      <c r="S677" s="32"/>
      <c r="T677" s="36" t="n">
        <v>730111723</v>
      </c>
      <c r="U677" s="36"/>
      <c r="V677" s="36" t="s">
        <v>4311</v>
      </c>
      <c r="W677" s="36"/>
      <c r="X677" s="87" t="s">
        <v>10823</v>
      </c>
      <c r="Y677" s="64" t="s">
        <v>12093</v>
      </c>
      <c r="Z677" s="36"/>
      <c r="AA677" s="87"/>
      <c r="AB677" s="36" t="s">
        <v>10793</v>
      </c>
      <c r="AC677" s="87"/>
      <c r="AD677" s="36"/>
      <c r="AE677" s="36"/>
      <c r="AF677" s="87" t="s">
        <v>10794</v>
      </c>
      <c r="AG677" s="36"/>
      <c r="AH677" s="87" t="s">
        <v>10828</v>
      </c>
      <c r="AI677" s="55" t="s">
        <v>13476</v>
      </c>
      <c r="AJ677" s="64" t="s">
        <v>10798</v>
      </c>
      <c r="AK677" s="34" t="s">
        <v>10830</v>
      </c>
      <c r="AL677" s="87" t="s">
        <v>10800</v>
      </c>
      <c r="AM677" s="35"/>
      <c r="AN677" s="36"/>
      <c r="AO677" s="64" t="s">
        <v>10823</v>
      </c>
      <c r="AP677" s="64" t="s">
        <v>11585</v>
      </c>
      <c r="AQ677" s="87" t="s">
        <v>10812</v>
      </c>
      <c r="AR677" s="37" t="s">
        <v>10830</v>
      </c>
      <c r="AS677" s="36" t="s">
        <v>12261</v>
      </c>
    </row>
    <row r="678" customFormat="false" ht="88.7" hidden="false" customHeight="false" outlineLevel="0" collapsed="false">
      <c r="A678" s="191" t="s">
        <v>12550</v>
      </c>
      <c r="B678" s="36" t="s">
        <v>11576</v>
      </c>
      <c r="C678" s="51" t="n">
        <v>45809</v>
      </c>
      <c r="D678" s="155" t="n">
        <v>45838</v>
      </c>
      <c r="E678" s="169" t="b">
        <f aca="false">TRUE()</f>
        <v>1</v>
      </c>
      <c r="F678" s="169" t="b">
        <f aca="false">FALSE()</f>
        <v>0</v>
      </c>
      <c r="G678" s="169" t="b">
        <f aca="false">FALSE()</f>
        <v>0</v>
      </c>
      <c r="H678" s="169" t="b">
        <f aca="false">FALSE()</f>
        <v>0</v>
      </c>
      <c r="I678" s="169" t="b">
        <f aca="false">FALSE()</f>
        <v>0</v>
      </c>
      <c r="J678" s="169" t="b">
        <f aca="false">FALSE()</f>
        <v>0</v>
      </c>
      <c r="K678" s="29" t="b">
        <f aca="false">FALSE()</f>
        <v>0</v>
      </c>
      <c r="L678" s="29" t="b">
        <f aca="false">FALSE()</f>
        <v>0</v>
      </c>
      <c r="M678" s="169" t="b">
        <f aca="false">FALSE()</f>
        <v>0</v>
      </c>
      <c r="N678" s="36"/>
      <c r="O678" s="36" t="s">
        <v>5716</v>
      </c>
      <c r="P678" s="31" t="n">
        <v>7722431523</v>
      </c>
      <c r="Q678" s="32"/>
      <c r="R678" s="32"/>
      <c r="S678" s="32"/>
      <c r="T678" s="36" t="n">
        <v>531485488</v>
      </c>
      <c r="U678" s="36"/>
      <c r="V678" s="36" t="s">
        <v>5718</v>
      </c>
      <c r="W678" s="36"/>
      <c r="X678" s="87" t="s">
        <v>10823</v>
      </c>
      <c r="Y678" s="64" t="s">
        <v>12093</v>
      </c>
      <c r="Z678" s="36"/>
      <c r="AA678" s="87" t="s">
        <v>10826</v>
      </c>
      <c r="AB678" s="36" t="s">
        <v>10793</v>
      </c>
      <c r="AC678" s="87" t="s">
        <v>10812</v>
      </c>
      <c r="AD678" s="54" t="n">
        <v>0.1</v>
      </c>
      <c r="AE678" s="36"/>
      <c r="AF678" s="87" t="s">
        <v>10794</v>
      </c>
      <c r="AG678" s="36"/>
      <c r="AH678" s="87" t="s">
        <v>10828</v>
      </c>
      <c r="AI678" s="55" t="s">
        <v>13476</v>
      </c>
      <c r="AJ678" s="64" t="s">
        <v>10798</v>
      </c>
      <c r="AK678" s="34" t="s">
        <v>10830</v>
      </c>
      <c r="AL678" s="87" t="s">
        <v>10800</v>
      </c>
      <c r="AM678" s="35" t="s">
        <v>11482</v>
      </c>
      <c r="AN678" s="58" t="s">
        <v>13511</v>
      </c>
      <c r="AO678" s="64" t="s">
        <v>10823</v>
      </c>
      <c r="AP678" s="64" t="s">
        <v>11585</v>
      </c>
      <c r="AQ678" s="87" t="s">
        <v>10812</v>
      </c>
      <c r="AR678" s="37" t="s">
        <v>10830</v>
      </c>
      <c r="AS678" s="36" t="s">
        <v>12261</v>
      </c>
    </row>
    <row r="679" customFormat="false" ht="13.8" hidden="false" customHeight="false" outlineLevel="0" collapsed="false">
      <c r="A679" s="191" t="s">
        <v>12550</v>
      </c>
      <c r="B679" s="192" t="s">
        <v>11257</v>
      </c>
      <c r="C679" s="51" t="n">
        <v>45813</v>
      </c>
      <c r="D679" s="155" t="n">
        <v>45838</v>
      </c>
      <c r="E679" s="169" t="b">
        <f aca="false">TRUE()</f>
        <v>1</v>
      </c>
      <c r="F679" s="169" t="b">
        <f aca="false">FALSE()</f>
        <v>0</v>
      </c>
      <c r="G679" s="169" t="b">
        <f aca="false">FALSE()</f>
        <v>0</v>
      </c>
      <c r="H679" s="169" t="b">
        <f aca="false">FALSE()</f>
        <v>0</v>
      </c>
      <c r="I679" s="169" t="b">
        <f aca="false">FALSE()</f>
        <v>0</v>
      </c>
      <c r="J679" s="169" t="b">
        <f aca="false">FALSE()</f>
        <v>0</v>
      </c>
      <c r="K679" s="29" t="b">
        <f aca="false">FALSE()</f>
        <v>0</v>
      </c>
      <c r="L679" s="29" t="b">
        <f aca="false">FALSE()</f>
        <v>0</v>
      </c>
      <c r="M679" s="169" t="b">
        <f aca="false">FALSE()</f>
        <v>0</v>
      </c>
      <c r="N679" s="36"/>
      <c r="O679" s="36" t="s">
        <v>3708</v>
      </c>
      <c r="P679" s="31" t="n">
        <v>9452237840</v>
      </c>
      <c r="Q679" s="32"/>
      <c r="R679" s="32"/>
      <c r="S679" s="32"/>
      <c r="T679" s="36" t="n">
        <v>48602252134</v>
      </c>
      <c r="U679" s="36"/>
      <c r="V679" s="36" t="s">
        <v>3710</v>
      </c>
      <c r="W679" s="36"/>
      <c r="X679" s="87" t="s">
        <v>10823</v>
      </c>
      <c r="Y679" s="64" t="s">
        <v>12093</v>
      </c>
      <c r="Z679" s="36"/>
      <c r="AA679" s="87" t="s">
        <v>10826</v>
      </c>
      <c r="AB679" s="36" t="s">
        <v>10793</v>
      </c>
      <c r="AC679" s="87"/>
      <c r="AD679" s="36"/>
      <c r="AE679" s="36"/>
      <c r="AF679" s="87" t="s">
        <v>10794</v>
      </c>
      <c r="AG679" s="36"/>
      <c r="AH679" s="87" t="s">
        <v>10796</v>
      </c>
      <c r="AI679" s="55" t="s">
        <v>13476</v>
      </c>
      <c r="AJ679" s="64" t="s">
        <v>10798</v>
      </c>
      <c r="AK679" s="34" t="s">
        <v>10830</v>
      </c>
      <c r="AL679" s="87" t="s">
        <v>10800</v>
      </c>
      <c r="AM679" s="35"/>
      <c r="AN679" s="36"/>
      <c r="AO679" s="64" t="s">
        <v>10823</v>
      </c>
      <c r="AP679" s="64" t="s">
        <v>11585</v>
      </c>
      <c r="AQ679" s="87" t="s">
        <v>10812</v>
      </c>
      <c r="AR679" s="37" t="s">
        <v>10830</v>
      </c>
      <c r="AS679" s="36" t="s">
        <v>12261</v>
      </c>
    </row>
    <row r="680" customFormat="false" ht="13.8" hidden="false" customHeight="false" outlineLevel="0" collapsed="false">
      <c r="A680" s="191" t="s">
        <v>12550</v>
      </c>
      <c r="B680" s="192" t="s">
        <v>11257</v>
      </c>
      <c r="C680" s="51" t="n">
        <v>45814</v>
      </c>
      <c r="D680" s="155" t="n">
        <v>45838</v>
      </c>
      <c r="E680" s="169" t="b">
        <f aca="false">TRUE()</f>
        <v>1</v>
      </c>
      <c r="F680" s="169" t="b">
        <f aca="false">FALSE()</f>
        <v>0</v>
      </c>
      <c r="G680" s="169" t="b">
        <f aca="false">FALSE()</f>
        <v>0</v>
      </c>
      <c r="H680" s="169" t="b">
        <f aca="false">FALSE()</f>
        <v>0</v>
      </c>
      <c r="I680" s="169" t="b">
        <f aca="false">FALSE()</f>
        <v>0</v>
      </c>
      <c r="J680" s="169" t="b">
        <f aca="false">FALSE()</f>
        <v>0</v>
      </c>
      <c r="K680" s="29" t="b">
        <f aca="false">FALSE()</f>
        <v>0</v>
      </c>
      <c r="L680" s="29" t="b">
        <f aca="false">FALSE()</f>
        <v>0</v>
      </c>
      <c r="M680" s="169" t="b">
        <f aca="false">FALSE()</f>
        <v>0</v>
      </c>
      <c r="N680" s="36"/>
      <c r="O680" s="36" t="s">
        <v>3849</v>
      </c>
      <c r="P680" s="31" t="n">
        <v>6463006798</v>
      </c>
      <c r="Q680" s="32"/>
      <c r="R680" s="32"/>
      <c r="S680" s="32"/>
      <c r="T680" s="36" t="n">
        <v>48519193636</v>
      </c>
      <c r="U680" s="36"/>
      <c r="V680" s="36" t="s">
        <v>3851</v>
      </c>
      <c r="W680" s="36"/>
      <c r="X680" s="87" t="s">
        <v>10823</v>
      </c>
      <c r="Y680" s="64" t="s">
        <v>12093</v>
      </c>
      <c r="Z680" s="36"/>
      <c r="AA680" s="87" t="s">
        <v>10826</v>
      </c>
      <c r="AB680" s="36" t="s">
        <v>10793</v>
      </c>
      <c r="AC680" s="87"/>
      <c r="AD680" s="36"/>
      <c r="AE680" s="36"/>
      <c r="AF680" s="87" t="s">
        <v>10794</v>
      </c>
      <c r="AG680" s="36"/>
      <c r="AH680" s="87" t="s">
        <v>10796</v>
      </c>
      <c r="AI680" s="55" t="s">
        <v>13476</v>
      </c>
      <c r="AJ680" s="64" t="s">
        <v>10798</v>
      </c>
      <c r="AK680" s="34" t="s">
        <v>10830</v>
      </c>
      <c r="AL680" s="87" t="s">
        <v>10800</v>
      </c>
      <c r="AM680" s="35"/>
      <c r="AN680" s="36"/>
      <c r="AO680" s="64" t="s">
        <v>10823</v>
      </c>
      <c r="AP680" s="64" t="s">
        <v>11585</v>
      </c>
      <c r="AQ680" s="87" t="s">
        <v>10812</v>
      </c>
      <c r="AR680" s="37" t="s">
        <v>10830</v>
      </c>
      <c r="AS680" s="36" t="s">
        <v>12261</v>
      </c>
    </row>
    <row r="681" customFormat="false" ht="13.8" hidden="false" customHeight="false" outlineLevel="0" collapsed="false">
      <c r="A681" s="191" t="s">
        <v>12550</v>
      </c>
      <c r="B681" s="192" t="s">
        <v>11257</v>
      </c>
      <c r="C681" s="51" t="n">
        <v>45815</v>
      </c>
      <c r="D681" s="155" t="n">
        <v>45838</v>
      </c>
      <c r="E681" s="169" t="b">
        <f aca="false">TRUE()</f>
        <v>1</v>
      </c>
      <c r="F681" s="169" t="b">
        <f aca="false">FALSE()</f>
        <v>0</v>
      </c>
      <c r="G681" s="169" t="b">
        <f aca="false">FALSE()</f>
        <v>0</v>
      </c>
      <c r="H681" s="169" t="b">
        <f aca="false">FALSE()</f>
        <v>0</v>
      </c>
      <c r="I681" s="169" t="b">
        <f aca="false">FALSE()</f>
        <v>0</v>
      </c>
      <c r="J681" s="169" t="b">
        <f aca="false">FALSE()</f>
        <v>0</v>
      </c>
      <c r="K681" s="29" t="b">
        <f aca="false">FALSE()</f>
        <v>0</v>
      </c>
      <c r="L681" s="29" t="b">
        <f aca="false">FALSE()</f>
        <v>0</v>
      </c>
      <c r="M681" s="169" t="b">
        <f aca="false">FALSE()</f>
        <v>0</v>
      </c>
      <c r="N681" s="36"/>
      <c r="O681" s="36" t="s">
        <v>3733</v>
      </c>
      <c r="P681" s="31" t="n">
        <v>7543360611</v>
      </c>
      <c r="Q681" s="32"/>
      <c r="R681" s="32"/>
      <c r="S681" s="32"/>
      <c r="T681" s="36" t="n">
        <v>48500313513</v>
      </c>
      <c r="U681" s="36"/>
      <c r="V681" s="36" t="s">
        <v>3735</v>
      </c>
      <c r="W681" s="36"/>
      <c r="X681" s="87" t="s">
        <v>10823</v>
      </c>
      <c r="Y681" s="64" t="s">
        <v>12093</v>
      </c>
      <c r="Z681" s="36"/>
      <c r="AA681" s="87" t="s">
        <v>10826</v>
      </c>
      <c r="AB681" s="36" t="s">
        <v>10793</v>
      </c>
      <c r="AC681" s="87"/>
      <c r="AD681" s="36"/>
      <c r="AE681" s="36"/>
      <c r="AF681" s="87" t="s">
        <v>10794</v>
      </c>
      <c r="AG681" s="36" t="s">
        <v>13512</v>
      </c>
      <c r="AH681" s="87" t="s">
        <v>10796</v>
      </c>
      <c r="AI681" s="55" t="s">
        <v>13476</v>
      </c>
      <c r="AJ681" s="64" t="s">
        <v>10798</v>
      </c>
      <c r="AK681" s="34" t="s">
        <v>10830</v>
      </c>
      <c r="AL681" s="87" t="s">
        <v>10800</v>
      </c>
      <c r="AM681" s="35"/>
      <c r="AN681" s="36"/>
      <c r="AO681" s="64" t="s">
        <v>10823</v>
      </c>
      <c r="AP681" s="64" t="s">
        <v>11585</v>
      </c>
      <c r="AQ681" s="87" t="s">
        <v>10812</v>
      </c>
      <c r="AR681" s="37" t="s">
        <v>10830</v>
      </c>
      <c r="AS681" s="36" t="s">
        <v>12261</v>
      </c>
    </row>
    <row r="682" customFormat="false" ht="13.8" hidden="false" customHeight="false" outlineLevel="0" collapsed="false">
      <c r="A682" s="50" t="s">
        <v>12550</v>
      </c>
      <c r="B682" s="36" t="s">
        <v>11857</v>
      </c>
      <c r="C682" s="51" t="n">
        <v>45815</v>
      </c>
      <c r="D682" s="155" t="n">
        <v>45820</v>
      </c>
      <c r="E682" s="169" t="b">
        <f aca="false">TRUE()</f>
        <v>1</v>
      </c>
      <c r="F682" s="169" t="b">
        <f aca="false">FALSE()</f>
        <v>0</v>
      </c>
      <c r="G682" s="169" t="b">
        <f aca="false">FALSE()</f>
        <v>0</v>
      </c>
      <c r="H682" s="169" t="b">
        <f aca="false">FALSE()</f>
        <v>0</v>
      </c>
      <c r="I682" s="169" t="b">
        <f aca="false">FALSE()</f>
        <v>0</v>
      </c>
      <c r="J682" s="169" t="b">
        <f aca="false">FALSE()</f>
        <v>0</v>
      </c>
      <c r="K682" s="29" t="b">
        <f aca="false">FALSE()</f>
        <v>0</v>
      </c>
      <c r="L682" s="29" t="b">
        <f aca="false">FALSE()</f>
        <v>0</v>
      </c>
      <c r="M682" s="169" t="b">
        <f aca="false">FALSE()</f>
        <v>0</v>
      </c>
      <c r="N682" s="36"/>
      <c r="O682" s="36" t="s">
        <v>4695</v>
      </c>
      <c r="P682" s="31" t="n">
        <v>5372625621</v>
      </c>
      <c r="Q682" s="32"/>
      <c r="R682" s="32"/>
      <c r="S682" s="32"/>
      <c r="T682" s="36" t="n">
        <v>48601277275</v>
      </c>
      <c r="U682" s="36"/>
      <c r="V682" s="36" t="s">
        <v>13513</v>
      </c>
      <c r="W682" s="36"/>
      <c r="X682" s="87" t="s">
        <v>10823</v>
      </c>
      <c r="Y682" s="64" t="s">
        <v>12093</v>
      </c>
      <c r="Z682" s="36"/>
      <c r="AA682" s="87"/>
      <c r="AB682" s="36" t="s">
        <v>10793</v>
      </c>
      <c r="AC682" s="87"/>
      <c r="AD682" s="36"/>
      <c r="AE682" s="36"/>
      <c r="AF682" s="87" t="s">
        <v>10794</v>
      </c>
      <c r="AG682" s="36"/>
      <c r="AH682" s="87" t="s">
        <v>10796</v>
      </c>
      <c r="AI682" s="55" t="s">
        <v>13476</v>
      </c>
      <c r="AJ682" s="64" t="s">
        <v>10798</v>
      </c>
      <c r="AK682" s="34" t="s">
        <v>10830</v>
      </c>
      <c r="AL682" s="87" t="s">
        <v>10800</v>
      </c>
      <c r="AM682" s="35"/>
      <c r="AN682" s="36"/>
      <c r="AO682" s="64" t="s">
        <v>10823</v>
      </c>
      <c r="AP682" s="64" t="s">
        <v>11585</v>
      </c>
      <c r="AQ682" s="87" t="s">
        <v>10812</v>
      </c>
      <c r="AR682" s="37" t="s">
        <v>10830</v>
      </c>
      <c r="AS682" s="36" t="s">
        <v>12261</v>
      </c>
    </row>
    <row r="683" customFormat="false" ht="13.8" hidden="false" customHeight="false" outlineLevel="0" collapsed="false">
      <c r="A683" s="50" t="s">
        <v>12550</v>
      </c>
      <c r="B683" s="36" t="s">
        <v>11857</v>
      </c>
      <c r="C683" s="51" t="n">
        <v>45815</v>
      </c>
      <c r="D683" s="155" t="n">
        <v>45812</v>
      </c>
      <c r="E683" s="169" t="b">
        <f aca="false">TRUE()</f>
        <v>1</v>
      </c>
      <c r="F683" s="169" t="b">
        <f aca="false">FALSE()</f>
        <v>0</v>
      </c>
      <c r="G683" s="169" t="b">
        <f aca="false">FALSE()</f>
        <v>0</v>
      </c>
      <c r="H683" s="169" t="b">
        <f aca="false">FALSE()</f>
        <v>0</v>
      </c>
      <c r="I683" s="169" t="b">
        <f aca="false">FALSE()</f>
        <v>0</v>
      </c>
      <c r="J683" s="169" t="b">
        <f aca="false">FALSE()</f>
        <v>0</v>
      </c>
      <c r="K683" s="29" t="b">
        <f aca="false">FALSE()</f>
        <v>0</v>
      </c>
      <c r="L683" s="29" t="b">
        <f aca="false">FALSE()</f>
        <v>0</v>
      </c>
      <c r="M683" s="169" t="b">
        <f aca="false">FALSE()</f>
        <v>0</v>
      </c>
      <c r="N683" s="36"/>
      <c r="O683" s="36" t="s">
        <v>4829</v>
      </c>
      <c r="P683" s="31" t="n">
        <v>8252187278</v>
      </c>
      <c r="Q683" s="32"/>
      <c r="R683" s="32"/>
      <c r="S683" s="32"/>
      <c r="T683" s="36" t="n">
        <v>48531611132</v>
      </c>
      <c r="U683" s="36"/>
      <c r="V683" s="36" t="s">
        <v>4831</v>
      </c>
      <c r="W683" s="36"/>
      <c r="X683" s="87" t="s">
        <v>10823</v>
      </c>
      <c r="Y683" s="64" t="s">
        <v>12093</v>
      </c>
      <c r="Z683" s="36"/>
      <c r="AA683" s="87"/>
      <c r="AB683" s="36" t="s">
        <v>10793</v>
      </c>
      <c r="AC683" s="87"/>
      <c r="AD683" s="36"/>
      <c r="AE683" s="36"/>
      <c r="AF683" s="87" t="s">
        <v>10794</v>
      </c>
      <c r="AG683" s="36"/>
      <c r="AH683" s="87" t="s">
        <v>10796</v>
      </c>
      <c r="AI683" s="55" t="s">
        <v>13476</v>
      </c>
      <c r="AJ683" s="64" t="s">
        <v>10798</v>
      </c>
      <c r="AK683" s="34" t="s">
        <v>10830</v>
      </c>
      <c r="AL683" s="87" t="s">
        <v>10800</v>
      </c>
      <c r="AM683" s="35"/>
      <c r="AN683" s="36"/>
      <c r="AO683" s="64" t="s">
        <v>10823</v>
      </c>
      <c r="AP683" s="64" t="s">
        <v>11585</v>
      </c>
      <c r="AQ683" s="87" t="s">
        <v>10812</v>
      </c>
      <c r="AR683" s="37" t="s">
        <v>10830</v>
      </c>
      <c r="AS683" s="36" t="s">
        <v>12261</v>
      </c>
    </row>
    <row r="684" customFormat="false" ht="13.8" hidden="false" customHeight="false" outlineLevel="0" collapsed="false">
      <c r="A684" s="222" t="s">
        <v>12550</v>
      </c>
      <c r="B684" s="223" t="s">
        <v>11857</v>
      </c>
      <c r="C684" s="51" t="n">
        <v>45810</v>
      </c>
      <c r="D684" s="155" t="n">
        <v>45828</v>
      </c>
      <c r="E684" s="169" t="b">
        <f aca="false">TRUE()</f>
        <v>1</v>
      </c>
      <c r="F684" s="169" t="b">
        <f aca="false">FALSE()</f>
        <v>0</v>
      </c>
      <c r="G684" s="169" t="b">
        <f aca="false">FALSE()</f>
        <v>0</v>
      </c>
      <c r="H684" s="169" t="b">
        <f aca="false">FALSE()</f>
        <v>0</v>
      </c>
      <c r="I684" s="169" t="b">
        <f aca="false">FALSE()</f>
        <v>0</v>
      </c>
      <c r="J684" s="169" t="b">
        <f aca="false">FALSE()</f>
        <v>0</v>
      </c>
      <c r="K684" s="29" t="b">
        <f aca="false">FALSE()</f>
        <v>0</v>
      </c>
      <c r="L684" s="29" t="b">
        <f aca="false">FALSE()</f>
        <v>0</v>
      </c>
      <c r="M684" s="169" t="b">
        <f aca="false">FALSE()</f>
        <v>0</v>
      </c>
      <c r="N684" s="36"/>
      <c r="O684" s="36" t="s">
        <v>10149</v>
      </c>
      <c r="P684" s="31" t="n">
        <v>7743238955</v>
      </c>
      <c r="Q684" s="32"/>
      <c r="R684" s="32"/>
      <c r="S684" s="32"/>
      <c r="T684" s="36" t="n">
        <v>48662949090</v>
      </c>
      <c r="U684" s="36"/>
      <c r="V684" s="36" t="s">
        <v>13514</v>
      </c>
      <c r="W684" s="36"/>
      <c r="X684" s="87" t="s">
        <v>10823</v>
      </c>
      <c r="Y684" s="36" t="s">
        <v>12093</v>
      </c>
      <c r="Z684" s="36"/>
      <c r="AA684" s="87" t="s">
        <v>10826</v>
      </c>
      <c r="AB684" s="36" t="s">
        <v>10793</v>
      </c>
      <c r="AC684" s="87"/>
      <c r="AD684" s="36"/>
      <c r="AE684" s="196"/>
      <c r="AF684" s="200" t="s">
        <v>10794</v>
      </c>
      <c r="AG684" s="196"/>
      <c r="AH684" s="200" t="s">
        <v>10796</v>
      </c>
      <c r="AI684" s="202" t="s">
        <v>13476</v>
      </c>
      <c r="AJ684" s="192" t="s">
        <v>10798</v>
      </c>
      <c r="AK684" s="202" t="s">
        <v>10830</v>
      </c>
      <c r="AL684" s="200" t="s">
        <v>10800</v>
      </c>
      <c r="AM684" s="204"/>
      <c r="AN684" s="196"/>
      <c r="AO684" s="192" t="s">
        <v>10823</v>
      </c>
      <c r="AP684" s="192" t="s">
        <v>11585</v>
      </c>
      <c r="AQ684" s="200" t="s">
        <v>10812</v>
      </c>
      <c r="AR684" s="224" t="s">
        <v>10830</v>
      </c>
      <c r="AS684" s="223" t="s">
        <v>12261</v>
      </c>
    </row>
    <row r="685" customFormat="false" ht="145.65" hidden="false" customHeight="false" outlineLevel="0" collapsed="false">
      <c r="A685" s="50" t="s">
        <v>12550</v>
      </c>
      <c r="B685" s="36" t="s">
        <v>11576</v>
      </c>
      <c r="C685" s="51" t="n">
        <v>45839</v>
      </c>
      <c r="D685" s="155" t="n">
        <v>45839</v>
      </c>
      <c r="E685" s="169" t="b">
        <f aca="false">TRUE()</f>
        <v>1</v>
      </c>
      <c r="F685" s="169" t="b">
        <f aca="false">FALSE()</f>
        <v>0</v>
      </c>
      <c r="G685" s="169" t="b">
        <f aca="false">FALSE()</f>
        <v>0</v>
      </c>
      <c r="H685" s="169" t="b">
        <f aca="false">FALSE()</f>
        <v>0</v>
      </c>
      <c r="I685" s="169" t="b">
        <f aca="false">FALSE()</f>
        <v>0</v>
      </c>
      <c r="J685" s="169" t="b">
        <f aca="false">FALSE()</f>
        <v>0</v>
      </c>
      <c r="K685" s="29" t="b">
        <f aca="false">FALSE()</f>
        <v>0</v>
      </c>
      <c r="L685" s="29" t="b">
        <f aca="false">FALSE()</f>
        <v>0</v>
      </c>
      <c r="M685" s="169" t="b">
        <f aca="false">FALSE()</f>
        <v>0</v>
      </c>
      <c r="N685" s="36"/>
      <c r="O685" s="36" t="s">
        <v>5997</v>
      </c>
      <c r="P685" s="31" t="n">
        <v>6472565913</v>
      </c>
      <c r="Q685" s="32"/>
      <c r="R685" s="32"/>
      <c r="S685" s="32"/>
      <c r="T685" s="36" t="n">
        <v>887750445</v>
      </c>
      <c r="U685" s="36"/>
      <c r="V685" s="36" t="s">
        <v>5999</v>
      </c>
      <c r="W685" s="36"/>
      <c r="X685" s="87" t="s">
        <v>10823</v>
      </c>
      <c r="Y685" s="36" t="s">
        <v>12093</v>
      </c>
      <c r="Z685" s="36"/>
      <c r="AA685" s="87" t="s">
        <v>10826</v>
      </c>
      <c r="AB685" s="36" t="s">
        <v>10793</v>
      </c>
      <c r="AC685" s="87" t="s">
        <v>10812</v>
      </c>
      <c r="AD685" s="54" t="n">
        <v>0.1</v>
      </c>
      <c r="AE685" s="36"/>
      <c r="AF685" s="87" t="s">
        <v>10794</v>
      </c>
      <c r="AG685" s="36" t="s">
        <v>12500</v>
      </c>
      <c r="AH685" s="87" t="s">
        <v>10796</v>
      </c>
      <c r="AI685" s="202" t="s">
        <v>13476</v>
      </c>
      <c r="AJ685" s="192" t="s">
        <v>10798</v>
      </c>
      <c r="AK685" s="202" t="s">
        <v>13515</v>
      </c>
      <c r="AL685" s="200" t="s">
        <v>10800</v>
      </c>
      <c r="AM685" s="164" t="s">
        <v>13516</v>
      </c>
      <c r="AN685" s="58" t="s">
        <v>13517</v>
      </c>
      <c r="AO685" s="64" t="s">
        <v>10823</v>
      </c>
      <c r="AP685" s="192" t="s">
        <v>11585</v>
      </c>
      <c r="AQ685" s="87" t="s">
        <v>10812</v>
      </c>
      <c r="AR685" s="37" t="s">
        <v>10830</v>
      </c>
      <c r="AS685" s="36" t="s">
        <v>12261</v>
      </c>
    </row>
    <row r="686" customFormat="false" ht="13.8" hidden="false" customHeight="false" outlineLevel="0" collapsed="false">
      <c r="A686" s="50" t="s">
        <v>12550</v>
      </c>
      <c r="B686" s="192" t="s">
        <v>11257</v>
      </c>
      <c r="C686" s="51" t="n">
        <v>45839</v>
      </c>
      <c r="D686" s="155" t="n">
        <v>45839</v>
      </c>
      <c r="E686" s="169" t="b">
        <f aca="false">TRUE()</f>
        <v>1</v>
      </c>
      <c r="F686" s="169" t="b">
        <f aca="false">FALSE()</f>
        <v>0</v>
      </c>
      <c r="G686" s="169" t="b">
        <f aca="false">FALSE()</f>
        <v>0</v>
      </c>
      <c r="H686" s="169" t="b">
        <f aca="false">FALSE()</f>
        <v>0</v>
      </c>
      <c r="I686" s="169" t="b">
        <f aca="false">FALSE()</f>
        <v>0</v>
      </c>
      <c r="J686" s="169" t="b">
        <f aca="false">FALSE()</f>
        <v>0</v>
      </c>
      <c r="K686" s="29" t="b">
        <f aca="false">FALSE()</f>
        <v>0</v>
      </c>
      <c r="L686" s="29" t="b">
        <f aca="false">FALSE()</f>
        <v>0</v>
      </c>
      <c r="M686" s="169" t="b">
        <f aca="false">FALSE()</f>
        <v>0</v>
      </c>
      <c r="N686" s="36"/>
      <c r="O686" s="36" t="s">
        <v>3743</v>
      </c>
      <c r="P686" s="31" t="n">
        <v>9223079078</v>
      </c>
      <c r="Q686" s="32"/>
      <c r="R686" s="32"/>
      <c r="S686" s="32"/>
      <c r="T686" s="36" t="n">
        <v>48535069423</v>
      </c>
      <c r="U686" s="36"/>
      <c r="V686" s="36" t="s">
        <v>3745</v>
      </c>
      <c r="W686" s="53" t="s">
        <v>13518</v>
      </c>
      <c r="X686" s="87" t="s">
        <v>10823</v>
      </c>
      <c r="Y686" s="64" t="s">
        <v>12093</v>
      </c>
      <c r="Z686" s="36"/>
      <c r="AA686" s="87" t="s">
        <v>10826</v>
      </c>
      <c r="AB686" s="36" t="s">
        <v>10793</v>
      </c>
      <c r="AC686" s="87"/>
      <c r="AD686" s="36"/>
      <c r="AE686" s="36"/>
      <c r="AF686" s="87" t="s">
        <v>10794</v>
      </c>
      <c r="AG686" s="36"/>
      <c r="AH686" s="87" t="s">
        <v>10796</v>
      </c>
      <c r="AI686" s="55" t="s">
        <v>13476</v>
      </c>
      <c r="AJ686" s="64" t="s">
        <v>10798</v>
      </c>
      <c r="AK686" s="34" t="s">
        <v>10830</v>
      </c>
      <c r="AL686" s="87" t="s">
        <v>10800</v>
      </c>
      <c r="AM686" s="35"/>
      <c r="AN686" s="36"/>
      <c r="AO686" s="64" t="s">
        <v>10823</v>
      </c>
      <c r="AP686" s="64" t="s">
        <v>11585</v>
      </c>
      <c r="AQ686" s="87" t="s">
        <v>10812</v>
      </c>
      <c r="AR686" s="37" t="s">
        <v>10830</v>
      </c>
      <c r="AS686" s="36" t="s">
        <v>12261</v>
      </c>
    </row>
    <row r="687" customFormat="false" ht="13.8" hidden="false" customHeight="false" outlineLevel="0" collapsed="false">
      <c r="A687" s="50" t="s">
        <v>12550</v>
      </c>
      <c r="B687" s="192" t="s">
        <v>11257</v>
      </c>
      <c r="C687" s="51" t="n">
        <v>45840</v>
      </c>
      <c r="D687" s="155" t="n">
        <v>45839</v>
      </c>
      <c r="E687" s="169" t="b">
        <f aca="false">TRUE()</f>
        <v>1</v>
      </c>
      <c r="F687" s="169" t="b">
        <f aca="false">FALSE()</f>
        <v>0</v>
      </c>
      <c r="G687" s="169" t="b">
        <f aca="false">FALSE()</f>
        <v>0</v>
      </c>
      <c r="H687" s="169" t="b">
        <f aca="false">FALSE()</f>
        <v>0</v>
      </c>
      <c r="I687" s="169" t="b">
        <f aca="false">FALSE()</f>
        <v>0</v>
      </c>
      <c r="J687" s="169" t="b">
        <f aca="false">FALSE()</f>
        <v>0</v>
      </c>
      <c r="K687" s="29" t="b">
        <f aca="false">FALSE()</f>
        <v>0</v>
      </c>
      <c r="L687" s="29" t="b">
        <f aca="false">FALSE()</f>
        <v>0</v>
      </c>
      <c r="M687" s="169" t="b">
        <f aca="false">FALSE()</f>
        <v>0</v>
      </c>
      <c r="N687" s="36"/>
      <c r="O687" s="36" t="s">
        <v>3671</v>
      </c>
      <c r="P687" s="31" t="n">
        <v>5842731793</v>
      </c>
      <c r="Q687" s="32"/>
      <c r="R687" s="32"/>
      <c r="S687" s="32"/>
      <c r="T687" s="36" t="n">
        <v>48530993700</v>
      </c>
      <c r="U687" s="36"/>
      <c r="V687" s="36" t="s">
        <v>3673</v>
      </c>
      <c r="W687" s="215" t="s">
        <v>13519</v>
      </c>
      <c r="X687" s="87" t="s">
        <v>10823</v>
      </c>
      <c r="Y687" s="64" t="s">
        <v>12093</v>
      </c>
      <c r="Z687" s="36"/>
      <c r="AA687" s="87" t="s">
        <v>10826</v>
      </c>
      <c r="AB687" s="36" t="s">
        <v>10793</v>
      </c>
      <c r="AC687" s="87"/>
      <c r="AD687" s="36"/>
      <c r="AE687" s="36"/>
      <c r="AF687" s="87" t="s">
        <v>10794</v>
      </c>
      <c r="AG687" s="36"/>
      <c r="AH687" s="87" t="s">
        <v>10796</v>
      </c>
      <c r="AI687" s="55" t="s">
        <v>13476</v>
      </c>
      <c r="AJ687" s="64" t="s">
        <v>10798</v>
      </c>
      <c r="AK687" s="34" t="s">
        <v>10830</v>
      </c>
      <c r="AL687" s="87" t="s">
        <v>10800</v>
      </c>
      <c r="AM687" s="35"/>
      <c r="AN687" s="36"/>
      <c r="AO687" s="64" t="s">
        <v>10823</v>
      </c>
      <c r="AP687" s="64" t="s">
        <v>11585</v>
      </c>
      <c r="AQ687" s="87" t="s">
        <v>10812</v>
      </c>
      <c r="AR687" s="37" t="s">
        <v>10830</v>
      </c>
      <c r="AS687" s="36" t="s">
        <v>12261</v>
      </c>
    </row>
    <row r="688" customFormat="false" ht="13.8" hidden="false" customHeight="false" outlineLevel="0" collapsed="false">
      <c r="A688" s="50" t="s">
        <v>12550</v>
      </c>
      <c r="B688" s="192" t="s">
        <v>11257</v>
      </c>
      <c r="C688" s="51" t="n">
        <v>45841</v>
      </c>
      <c r="D688" s="155" t="n">
        <v>45840</v>
      </c>
      <c r="E688" s="169" t="b">
        <f aca="false">TRUE()</f>
        <v>1</v>
      </c>
      <c r="F688" s="169" t="b">
        <f aca="false">FALSE()</f>
        <v>0</v>
      </c>
      <c r="G688" s="169" t="b">
        <f aca="false">FALSE()</f>
        <v>0</v>
      </c>
      <c r="H688" s="169" t="b">
        <f aca="false">FALSE()</f>
        <v>0</v>
      </c>
      <c r="I688" s="169" t="b">
        <f aca="false">FALSE()</f>
        <v>0</v>
      </c>
      <c r="J688" s="169" t="b">
        <f aca="false">FALSE()</f>
        <v>0</v>
      </c>
      <c r="K688" s="29" t="b">
        <f aca="false">FALSE()</f>
        <v>0</v>
      </c>
      <c r="L688" s="29" t="b">
        <f aca="false">FALSE()</f>
        <v>0</v>
      </c>
      <c r="M688" s="169" t="b">
        <f aca="false">FALSE()</f>
        <v>0</v>
      </c>
      <c r="N688" s="36"/>
      <c r="O688" s="36" t="s">
        <v>3585</v>
      </c>
      <c r="P688" s="31" t="n">
        <v>7262359935</v>
      </c>
      <c r="Q688" s="32"/>
      <c r="R688" s="32"/>
      <c r="S688" s="32"/>
      <c r="T688" s="36" t="n">
        <v>48603263050</v>
      </c>
      <c r="U688" s="36"/>
      <c r="V688" s="36" t="s">
        <v>3586</v>
      </c>
      <c r="W688" s="225" t="s">
        <v>13520</v>
      </c>
      <c r="X688" s="87" t="s">
        <v>10823</v>
      </c>
      <c r="Y688" s="36" t="s">
        <v>12093</v>
      </c>
      <c r="Z688" s="36"/>
      <c r="AA688" s="87" t="s">
        <v>10826</v>
      </c>
      <c r="AB688" s="36" t="s">
        <v>10793</v>
      </c>
      <c r="AC688" s="87"/>
      <c r="AD688" s="36"/>
      <c r="AE688" s="196"/>
      <c r="AF688" s="200" t="s">
        <v>10794</v>
      </c>
      <c r="AG688" s="196"/>
      <c r="AH688" s="87" t="s">
        <v>10796</v>
      </c>
      <c r="AI688" s="202" t="s">
        <v>13476</v>
      </c>
      <c r="AJ688" s="192" t="s">
        <v>10798</v>
      </c>
      <c r="AK688" s="202" t="s">
        <v>10830</v>
      </c>
      <c r="AL688" s="200" t="s">
        <v>10800</v>
      </c>
      <c r="AM688" s="204"/>
      <c r="AN688" s="196"/>
      <c r="AO688" s="192" t="s">
        <v>10823</v>
      </c>
      <c r="AP688" s="192" t="s">
        <v>11585</v>
      </c>
      <c r="AQ688" s="200" t="s">
        <v>10812</v>
      </c>
      <c r="AR688" s="224" t="s">
        <v>10830</v>
      </c>
      <c r="AS688" s="223" t="s">
        <v>12261</v>
      </c>
    </row>
    <row r="689" customFormat="false" ht="13.8" hidden="false" customHeight="false" outlineLevel="0" collapsed="false">
      <c r="A689" s="50" t="s">
        <v>12550</v>
      </c>
      <c r="B689" s="192" t="s">
        <v>11857</v>
      </c>
      <c r="C689" s="51" t="n">
        <v>45811</v>
      </c>
      <c r="D689" s="155" t="n">
        <v>45835</v>
      </c>
      <c r="E689" s="169" t="b">
        <f aca="false">TRUE()</f>
        <v>1</v>
      </c>
      <c r="F689" s="169" t="b">
        <f aca="false">FALSE()</f>
        <v>0</v>
      </c>
      <c r="G689" s="169" t="b">
        <f aca="false">FALSE()</f>
        <v>0</v>
      </c>
      <c r="H689" s="169" t="b">
        <f aca="false">FALSE()</f>
        <v>0</v>
      </c>
      <c r="I689" s="169" t="b">
        <f aca="false">FALSE()</f>
        <v>0</v>
      </c>
      <c r="J689" s="169" t="b">
        <f aca="false">FALSE()</f>
        <v>0</v>
      </c>
      <c r="K689" s="29" t="b">
        <f aca="false">FALSE()</f>
        <v>0</v>
      </c>
      <c r="L689" s="29" t="b">
        <f aca="false">FALSE()</f>
        <v>0</v>
      </c>
      <c r="M689" s="169" t="b">
        <f aca="false">FALSE()</f>
        <v>0</v>
      </c>
      <c r="N689" s="36"/>
      <c r="O689" s="36" t="s">
        <v>3650</v>
      </c>
      <c r="P689" s="31" t="n">
        <v>6572174589</v>
      </c>
      <c r="Q689" s="32"/>
      <c r="R689" s="32"/>
      <c r="S689" s="32"/>
      <c r="T689" s="36" t="n">
        <v>48781010020</v>
      </c>
      <c r="U689" s="36"/>
      <c r="V689" s="36" t="s">
        <v>3652</v>
      </c>
      <c r="W689" s="36"/>
      <c r="X689" s="87" t="s">
        <v>10823</v>
      </c>
      <c r="Y689" s="36" t="s">
        <v>12093</v>
      </c>
      <c r="Z689" s="36"/>
      <c r="AA689" s="87" t="s">
        <v>10826</v>
      </c>
      <c r="AB689" s="36"/>
      <c r="AC689" s="87"/>
      <c r="AD689" s="36"/>
      <c r="AE689" s="36"/>
      <c r="AF689" s="87" t="s">
        <v>10794</v>
      </c>
      <c r="AG689" s="36"/>
      <c r="AH689" s="87" t="s">
        <v>10796</v>
      </c>
      <c r="AI689" s="202" t="s">
        <v>13476</v>
      </c>
      <c r="AJ689" s="192" t="s">
        <v>10798</v>
      </c>
      <c r="AK689" s="34" t="s">
        <v>10830</v>
      </c>
      <c r="AL689" s="200" t="s">
        <v>10800</v>
      </c>
      <c r="AM689" s="35" t="s">
        <v>13521</v>
      </c>
      <c r="AN689" s="36" t="s">
        <v>13522</v>
      </c>
      <c r="AO689" s="192" t="s">
        <v>10823</v>
      </c>
      <c r="AP689" s="192" t="s">
        <v>11585</v>
      </c>
      <c r="AQ689" s="200" t="s">
        <v>10812</v>
      </c>
      <c r="AR689" s="37" t="s">
        <v>10830</v>
      </c>
      <c r="AS689" s="36" t="s">
        <v>12261</v>
      </c>
    </row>
    <row r="690" customFormat="false" ht="13.8" hidden="false" customHeight="false" outlineLevel="0" collapsed="false">
      <c r="A690" s="50" t="s">
        <v>12550</v>
      </c>
      <c r="B690" s="192" t="s">
        <v>11857</v>
      </c>
      <c r="C690" s="51" t="n">
        <v>45815</v>
      </c>
      <c r="D690" s="155" t="n">
        <v>45813</v>
      </c>
      <c r="E690" s="169" t="b">
        <f aca="false">TRUE()</f>
        <v>1</v>
      </c>
      <c r="F690" s="169" t="b">
        <f aca="false">FALSE()</f>
        <v>0</v>
      </c>
      <c r="G690" s="169" t="b">
        <f aca="false">FALSE()</f>
        <v>0</v>
      </c>
      <c r="H690" s="169" t="b">
        <f aca="false">FALSE()</f>
        <v>0</v>
      </c>
      <c r="I690" s="169" t="b">
        <f aca="false">FALSE()</f>
        <v>0</v>
      </c>
      <c r="J690" s="169" t="b">
        <f aca="false">FALSE()</f>
        <v>0</v>
      </c>
      <c r="K690" s="29" t="b">
        <f aca="false">FALSE()</f>
        <v>0</v>
      </c>
      <c r="L690" s="29" t="b">
        <f aca="false">FALSE()</f>
        <v>0</v>
      </c>
      <c r="M690" s="169" t="b">
        <f aca="false">FALSE()</f>
        <v>0</v>
      </c>
      <c r="N690" s="36"/>
      <c r="O690" s="36" t="s">
        <v>4621</v>
      </c>
      <c r="P690" s="31" t="n">
        <v>8681750490</v>
      </c>
      <c r="Q690" s="32"/>
      <c r="R690" s="32"/>
      <c r="S690" s="32"/>
      <c r="T690" s="36" t="n">
        <v>48797877070</v>
      </c>
      <c r="U690" s="36"/>
      <c r="V690" s="36" t="s">
        <v>4623</v>
      </c>
      <c r="W690" s="36"/>
      <c r="X690" s="87" t="s">
        <v>10823</v>
      </c>
      <c r="Y690" s="36" t="s">
        <v>12093</v>
      </c>
      <c r="Z690" s="36"/>
      <c r="AA690" s="87"/>
      <c r="AB690" s="36"/>
      <c r="AC690" s="87"/>
      <c r="AD690" s="36"/>
      <c r="AE690" s="36"/>
      <c r="AF690" s="87"/>
      <c r="AG690" s="36"/>
      <c r="AH690" s="87" t="s">
        <v>10796</v>
      </c>
      <c r="AI690" s="36"/>
      <c r="AJ690" s="36"/>
      <c r="AK690" s="34"/>
      <c r="AL690" s="36"/>
      <c r="AM690" s="35"/>
      <c r="AN690" s="36"/>
      <c r="AO690" s="36"/>
      <c r="AP690" s="36"/>
      <c r="AQ690" s="36"/>
      <c r="AR690" s="37"/>
      <c r="AS690" s="36"/>
    </row>
    <row r="691" customFormat="false" ht="13.8" hidden="false" customHeight="false" outlineLevel="0" collapsed="false">
      <c r="A691" s="50" t="s">
        <v>12550</v>
      </c>
      <c r="B691" s="192" t="s">
        <v>11576</v>
      </c>
      <c r="C691" s="51" t="n">
        <v>45839</v>
      </c>
      <c r="D691" s="155" t="n">
        <v>45841</v>
      </c>
      <c r="E691" s="169" t="b">
        <f aca="false">TRUE()</f>
        <v>1</v>
      </c>
      <c r="F691" s="169" t="b">
        <f aca="false">FALSE()</f>
        <v>0</v>
      </c>
      <c r="G691" s="169" t="b">
        <f aca="false">FALSE()</f>
        <v>0</v>
      </c>
      <c r="H691" s="169" t="b">
        <f aca="false">FALSE()</f>
        <v>0</v>
      </c>
      <c r="I691" s="169" t="b">
        <f aca="false">FALSE()</f>
        <v>0</v>
      </c>
      <c r="J691" s="169" t="b">
        <f aca="false">FALSE()</f>
        <v>0</v>
      </c>
      <c r="K691" s="29" t="b">
        <f aca="false">FALSE()</f>
        <v>0</v>
      </c>
      <c r="L691" s="29" t="b">
        <f aca="false">FALSE()</f>
        <v>0</v>
      </c>
      <c r="M691" s="169" t="b">
        <f aca="false">FALSE()</f>
        <v>0</v>
      </c>
      <c r="N691" s="36"/>
      <c r="O691" s="220" t="s">
        <v>3977</v>
      </c>
      <c r="P691" s="221" t="n">
        <v>8971783612</v>
      </c>
      <c r="Q691" s="220"/>
      <c r="R691" s="220"/>
      <c r="S691" s="220"/>
      <c r="T691" s="36" t="n">
        <v>607704140</v>
      </c>
      <c r="U691" s="36"/>
      <c r="V691" s="36" t="s">
        <v>3978</v>
      </c>
      <c r="W691" s="36"/>
      <c r="X691" s="87" t="s">
        <v>10823</v>
      </c>
      <c r="Y691" s="64" t="s">
        <v>12093</v>
      </c>
      <c r="Z691" s="36"/>
      <c r="AA691" s="87" t="s">
        <v>10826</v>
      </c>
      <c r="AB691" s="36" t="s">
        <v>10793</v>
      </c>
      <c r="AC691" s="87"/>
      <c r="AD691" s="36"/>
      <c r="AE691" s="36"/>
      <c r="AF691" s="87" t="s">
        <v>10794</v>
      </c>
      <c r="AG691" s="36"/>
      <c r="AH691" s="87" t="s">
        <v>10796</v>
      </c>
      <c r="AI691" s="55" t="s">
        <v>10836</v>
      </c>
      <c r="AJ691" s="64" t="s">
        <v>10798</v>
      </c>
      <c r="AK691" s="34" t="s">
        <v>10830</v>
      </c>
      <c r="AL691" s="87" t="s">
        <v>10800</v>
      </c>
      <c r="AM691" s="35"/>
      <c r="AN691" s="36"/>
      <c r="AO691" s="64" t="s">
        <v>10823</v>
      </c>
      <c r="AP691" s="64" t="s">
        <v>11585</v>
      </c>
      <c r="AQ691" s="87" t="s">
        <v>10812</v>
      </c>
      <c r="AR691" s="37" t="s">
        <v>10830</v>
      </c>
      <c r="AS691" s="36" t="s">
        <v>12261</v>
      </c>
    </row>
    <row r="692" customFormat="false" ht="13.8" hidden="false" customHeight="false" outlineLevel="0" collapsed="false">
      <c r="A692" s="50" t="s">
        <v>12550</v>
      </c>
      <c r="B692" s="36" t="s">
        <v>11576</v>
      </c>
      <c r="C692" s="51" t="n">
        <v>45839</v>
      </c>
      <c r="D692" s="155" t="n">
        <v>45839</v>
      </c>
      <c r="E692" s="169" t="b">
        <f aca="false">TRUE()</f>
        <v>1</v>
      </c>
      <c r="F692" s="169" t="b">
        <f aca="false">FALSE()</f>
        <v>0</v>
      </c>
      <c r="G692" s="169" t="b">
        <f aca="false">FALSE()</f>
        <v>0</v>
      </c>
      <c r="H692" s="169" t="b">
        <f aca="false">FALSE()</f>
        <v>0</v>
      </c>
      <c r="I692" s="169" t="b">
        <f aca="false">FALSE()</f>
        <v>0</v>
      </c>
      <c r="J692" s="169" t="b">
        <f aca="false">FALSE()</f>
        <v>0</v>
      </c>
      <c r="K692" s="29" t="b">
        <f aca="false">FALSE()</f>
        <v>0</v>
      </c>
      <c r="L692" s="29" t="b">
        <f aca="false">FALSE()</f>
        <v>0</v>
      </c>
      <c r="M692" s="169" t="b">
        <f aca="false">FALSE()</f>
        <v>0</v>
      </c>
      <c r="N692" s="36"/>
      <c r="O692" s="36" t="s">
        <v>3632</v>
      </c>
      <c r="P692" s="31" t="n">
        <v>5170403231</v>
      </c>
      <c r="Q692" s="32"/>
      <c r="R692" s="32"/>
      <c r="S692" s="32"/>
      <c r="T692" s="36" t="n">
        <v>533649854</v>
      </c>
      <c r="U692" s="36"/>
      <c r="V692" s="36" t="s">
        <v>3633</v>
      </c>
      <c r="W692" s="36"/>
      <c r="X692" s="87" t="s">
        <v>10823</v>
      </c>
      <c r="Y692" s="64" t="s">
        <v>12093</v>
      </c>
      <c r="Z692" s="36"/>
      <c r="AA692" s="87" t="s">
        <v>10826</v>
      </c>
      <c r="AB692" s="36" t="s">
        <v>10793</v>
      </c>
      <c r="AC692" s="87"/>
      <c r="AD692" s="36"/>
      <c r="AE692" s="36"/>
      <c r="AF692" s="87" t="s">
        <v>10794</v>
      </c>
      <c r="AG692" s="36"/>
      <c r="AH692" s="87" t="s">
        <v>10796</v>
      </c>
      <c r="AI692" s="55" t="s">
        <v>10836</v>
      </c>
      <c r="AJ692" s="64" t="s">
        <v>10798</v>
      </c>
      <c r="AK692" s="34" t="s">
        <v>10830</v>
      </c>
      <c r="AL692" s="87" t="s">
        <v>10800</v>
      </c>
      <c r="AM692" s="35"/>
      <c r="AN692" s="36"/>
      <c r="AO692" s="64" t="s">
        <v>10823</v>
      </c>
      <c r="AP692" s="64" t="s">
        <v>11585</v>
      </c>
      <c r="AQ692" s="87" t="s">
        <v>10812</v>
      </c>
      <c r="AR692" s="37" t="s">
        <v>10830</v>
      </c>
      <c r="AS692" s="36" t="s">
        <v>12261</v>
      </c>
    </row>
    <row r="693" customFormat="false" ht="13.8" hidden="false" customHeight="false" outlineLevel="0" collapsed="false">
      <c r="A693" s="50" t="s">
        <v>12550</v>
      </c>
      <c r="B693" s="192" t="s">
        <v>11257</v>
      </c>
      <c r="C693" s="51" t="n">
        <v>45839</v>
      </c>
      <c r="D693" s="155" t="n">
        <v>45841</v>
      </c>
      <c r="E693" s="169" t="b">
        <f aca="false">TRUE()</f>
        <v>1</v>
      </c>
      <c r="F693" s="169" t="b">
        <f aca="false">FALSE()</f>
        <v>0</v>
      </c>
      <c r="G693" s="169" t="b">
        <f aca="false">FALSE()</f>
        <v>0</v>
      </c>
      <c r="H693" s="169" t="b">
        <f aca="false">FALSE()</f>
        <v>0</v>
      </c>
      <c r="I693" s="169" t="b">
        <f aca="false">FALSE()</f>
        <v>0</v>
      </c>
      <c r="J693" s="169" t="b">
        <f aca="false">FALSE()</f>
        <v>0</v>
      </c>
      <c r="K693" s="29" t="b">
        <f aca="false">FALSE()</f>
        <v>0</v>
      </c>
      <c r="L693" s="29" t="b">
        <f aca="false">FALSE()</f>
        <v>0</v>
      </c>
      <c r="M693" s="169" t="b">
        <f aca="false">FALSE()</f>
        <v>0</v>
      </c>
      <c r="N693" s="36"/>
      <c r="O693" s="36" t="s">
        <v>3686</v>
      </c>
      <c r="P693" s="31" t="n">
        <v>6791926977</v>
      </c>
      <c r="Q693" s="32"/>
      <c r="R693" s="32"/>
      <c r="S693" s="32"/>
      <c r="T693" s="36" t="n">
        <v>48126561026</v>
      </c>
      <c r="U693" s="36"/>
      <c r="V693" s="36" t="s">
        <v>3687</v>
      </c>
      <c r="W693" s="36"/>
      <c r="X693" s="87" t="s">
        <v>10823</v>
      </c>
      <c r="Y693" s="64" t="s">
        <v>12093</v>
      </c>
      <c r="Z693" s="36"/>
      <c r="AA693" s="87" t="s">
        <v>10826</v>
      </c>
      <c r="AB693" s="36" t="s">
        <v>10793</v>
      </c>
      <c r="AC693" s="87"/>
      <c r="AD693" s="36"/>
      <c r="AE693" s="36"/>
      <c r="AF693" s="87" t="s">
        <v>10794</v>
      </c>
      <c r="AG693" s="36"/>
      <c r="AH693" s="87" t="s">
        <v>10796</v>
      </c>
      <c r="AI693" s="55" t="s">
        <v>10836</v>
      </c>
      <c r="AJ693" s="64" t="s">
        <v>10798</v>
      </c>
      <c r="AK693" s="34" t="s">
        <v>10830</v>
      </c>
      <c r="AL693" s="87" t="s">
        <v>10800</v>
      </c>
      <c r="AM693" s="35"/>
      <c r="AN693" s="36"/>
      <c r="AO693" s="64" t="s">
        <v>10823</v>
      </c>
      <c r="AP693" s="64" t="s">
        <v>11585</v>
      </c>
      <c r="AQ693" s="87" t="s">
        <v>10812</v>
      </c>
      <c r="AR693" s="37" t="s">
        <v>10830</v>
      </c>
      <c r="AS693" s="36" t="s">
        <v>12261</v>
      </c>
    </row>
    <row r="694" customFormat="false" ht="13.8" hidden="false" customHeight="false" outlineLevel="0" collapsed="false">
      <c r="A694" s="50" t="s">
        <v>12550</v>
      </c>
      <c r="B694" s="192" t="s">
        <v>11257</v>
      </c>
      <c r="C694" s="51" t="n">
        <v>45840</v>
      </c>
      <c r="D694" s="155" t="n">
        <v>45841</v>
      </c>
      <c r="E694" s="169" t="b">
        <f aca="false">TRUE()</f>
        <v>1</v>
      </c>
      <c r="F694" s="169" t="b">
        <f aca="false">FALSE()</f>
        <v>0</v>
      </c>
      <c r="G694" s="169" t="b">
        <f aca="false">FALSE()</f>
        <v>0</v>
      </c>
      <c r="H694" s="169" t="b">
        <f aca="false">FALSE()</f>
        <v>0</v>
      </c>
      <c r="I694" s="169" t="b">
        <f aca="false">FALSE()</f>
        <v>0</v>
      </c>
      <c r="J694" s="169" t="b">
        <f aca="false">FALSE()</f>
        <v>0</v>
      </c>
      <c r="K694" s="29" t="b">
        <f aca="false">FALSE()</f>
        <v>0</v>
      </c>
      <c r="L694" s="29" t="b">
        <f aca="false">FALSE()</f>
        <v>0</v>
      </c>
      <c r="M694" s="169" t="b">
        <f aca="false">FALSE()</f>
        <v>0</v>
      </c>
      <c r="N694" s="36"/>
      <c r="O694" s="36" t="s">
        <v>3624</v>
      </c>
      <c r="P694" s="31" t="n">
        <v>7632147801</v>
      </c>
      <c r="Q694" s="32"/>
      <c r="R694" s="32"/>
      <c r="S694" s="32"/>
      <c r="T694" s="36" t="n">
        <v>48791593887</v>
      </c>
      <c r="U694" s="36"/>
      <c r="V694" s="36" t="s">
        <v>3626</v>
      </c>
      <c r="W694" s="36"/>
      <c r="X694" s="87" t="s">
        <v>10823</v>
      </c>
      <c r="Y694" s="64" t="s">
        <v>12093</v>
      </c>
      <c r="Z694" s="36"/>
      <c r="AA694" s="87" t="s">
        <v>10826</v>
      </c>
      <c r="AB694" s="36" t="s">
        <v>10793</v>
      </c>
      <c r="AC694" s="87"/>
      <c r="AD694" s="36"/>
      <c r="AE694" s="36"/>
      <c r="AF694" s="87" t="s">
        <v>10794</v>
      </c>
      <c r="AG694" s="36"/>
      <c r="AH694" s="87" t="s">
        <v>10796</v>
      </c>
      <c r="AI694" s="55" t="s">
        <v>10836</v>
      </c>
      <c r="AJ694" s="64" t="s">
        <v>10798</v>
      </c>
      <c r="AK694" s="34" t="s">
        <v>10830</v>
      </c>
      <c r="AL694" s="87" t="s">
        <v>10800</v>
      </c>
      <c r="AM694" s="35"/>
      <c r="AN694" s="36"/>
      <c r="AO694" s="64" t="s">
        <v>10823</v>
      </c>
      <c r="AP694" s="64" t="s">
        <v>11585</v>
      </c>
      <c r="AQ694" s="87" t="s">
        <v>10812</v>
      </c>
      <c r="AR694" s="37" t="s">
        <v>10830</v>
      </c>
      <c r="AS694" s="36" t="s">
        <v>12261</v>
      </c>
    </row>
    <row r="695" customFormat="false" ht="13.8" hidden="false" customHeight="false" outlineLevel="0" collapsed="false">
      <c r="A695" s="50" t="s">
        <v>12550</v>
      </c>
      <c r="B695" s="192" t="s">
        <v>11257</v>
      </c>
      <c r="C695" s="51" t="n">
        <v>45841</v>
      </c>
      <c r="D695" s="155" t="n">
        <v>45841</v>
      </c>
      <c r="E695" s="169" t="b">
        <f aca="false">TRUE()</f>
        <v>1</v>
      </c>
      <c r="F695" s="169" t="b">
        <f aca="false">FALSE()</f>
        <v>0</v>
      </c>
      <c r="G695" s="169" t="b">
        <f aca="false">FALSE()</f>
        <v>0</v>
      </c>
      <c r="H695" s="169" t="b">
        <f aca="false">FALSE()</f>
        <v>0</v>
      </c>
      <c r="I695" s="169" t="b">
        <f aca="false">FALSE()</f>
        <v>0</v>
      </c>
      <c r="J695" s="169" t="b">
        <f aca="false">FALSE()</f>
        <v>0</v>
      </c>
      <c r="K695" s="29" t="b">
        <f aca="false">FALSE()</f>
        <v>0</v>
      </c>
      <c r="L695" s="29" t="b">
        <f aca="false">FALSE()</f>
        <v>0</v>
      </c>
      <c r="M695" s="169" t="b">
        <f aca="false">FALSE()</f>
        <v>0</v>
      </c>
      <c r="N695" s="36"/>
      <c r="O695" s="36" t="s">
        <v>3521</v>
      </c>
      <c r="P695" s="31" t="n">
        <v>9223065082</v>
      </c>
      <c r="Q695" s="32"/>
      <c r="R695" s="32"/>
      <c r="S695" s="32"/>
      <c r="T695" s="36" t="n">
        <v>48604053710</v>
      </c>
      <c r="U695" s="36"/>
      <c r="V695" s="36" t="s">
        <v>3522</v>
      </c>
      <c r="W695" s="36"/>
      <c r="X695" s="87" t="s">
        <v>10823</v>
      </c>
      <c r="Y695" s="36" t="s">
        <v>12093</v>
      </c>
      <c r="Z695" s="36"/>
      <c r="AA695" s="87" t="s">
        <v>10826</v>
      </c>
      <c r="AB695" s="36" t="s">
        <v>10793</v>
      </c>
      <c r="AC695" s="87"/>
      <c r="AD695" s="36"/>
      <c r="AE695" s="196"/>
      <c r="AF695" s="200" t="s">
        <v>10794</v>
      </c>
      <c r="AG695" s="196"/>
      <c r="AH695" s="87" t="s">
        <v>10796</v>
      </c>
      <c r="AI695" s="55" t="s">
        <v>10836</v>
      </c>
      <c r="AJ695" s="192" t="s">
        <v>10798</v>
      </c>
      <c r="AK695" s="202" t="s">
        <v>10830</v>
      </c>
      <c r="AL695" s="200" t="s">
        <v>10800</v>
      </c>
      <c r="AM695" s="204"/>
      <c r="AN695" s="196"/>
      <c r="AO695" s="192" t="s">
        <v>10823</v>
      </c>
      <c r="AP695" s="192" t="s">
        <v>11585</v>
      </c>
      <c r="AQ695" s="200" t="s">
        <v>10812</v>
      </c>
      <c r="AR695" s="224" t="s">
        <v>10830</v>
      </c>
      <c r="AS695" s="223" t="s">
        <v>12261</v>
      </c>
    </row>
    <row r="696" customFormat="false" ht="13.8" hidden="false" customHeight="false" outlineLevel="0" collapsed="false">
      <c r="A696" s="50"/>
      <c r="B696" s="36" t="s">
        <v>11257</v>
      </c>
      <c r="C696" s="51" t="n">
        <v>45839</v>
      </c>
      <c r="D696" s="155" t="n">
        <v>45842</v>
      </c>
      <c r="E696" s="169" t="b">
        <f aca="false">TRUE()</f>
        <v>1</v>
      </c>
      <c r="F696" s="169" t="b">
        <f aca="false">FALSE()</f>
        <v>0</v>
      </c>
      <c r="G696" s="169" t="b">
        <f aca="false">FALSE()</f>
        <v>0</v>
      </c>
      <c r="H696" s="169" t="b">
        <f aca="false">FALSE()</f>
        <v>0</v>
      </c>
      <c r="I696" s="169" t="b">
        <f aca="false">FALSE()</f>
        <v>0</v>
      </c>
      <c r="J696" s="169" t="b">
        <f aca="false">FALSE()</f>
        <v>0</v>
      </c>
      <c r="K696" s="29" t="b">
        <f aca="false">FALSE()</f>
        <v>0</v>
      </c>
      <c r="L696" s="29" t="b">
        <f aca="false">FALSE()</f>
        <v>0</v>
      </c>
      <c r="M696" s="169" t="b">
        <f aca="false">FALSE()</f>
        <v>0</v>
      </c>
      <c r="N696" s="36"/>
      <c r="O696" s="36" t="s">
        <v>3374</v>
      </c>
      <c r="P696" s="31" t="n">
        <v>5542435553</v>
      </c>
      <c r="Q696" s="32"/>
      <c r="R696" s="32"/>
      <c r="S696" s="32"/>
      <c r="T696" s="36" t="n">
        <v>48662709119</v>
      </c>
      <c r="U696" s="36"/>
      <c r="V696" s="208" t="s">
        <v>3375</v>
      </c>
      <c r="W696" s="36"/>
      <c r="X696" s="87" t="s">
        <v>10823</v>
      </c>
      <c r="Y696" s="64" t="s">
        <v>12093</v>
      </c>
      <c r="Z696" s="36"/>
      <c r="AA696" s="87" t="s">
        <v>10826</v>
      </c>
      <c r="AB696" s="36" t="s">
        <v>10793</v>
      </c>
      <c r="AC696" s="87"/>
      <c r="AD696" s="36"/>
      <c r="AE696" s="36"/>
      <c r="AF696" s="87" t="s">
        <v>10794</v>
      </c>
      <c r="AG696" s="36"/>
      <c r="AH696" s="87" t="s">
        <v>10796</v>
      </c>
      <c r="AI696" s="55" t="s">
        <v>10836</v>
      </c>
      <c r="AJ696" s="64" t="s">
        <v>10798</v>
      </c>
      <c r="AK696" s="34" t="s">
        <v>10830</v>
      </c>
      <c r="AL696" s="87" t="s">
        <v>10800</v>
      </c>
      <c r="AM696" s="35"/>
      <c r="AN696" s="36"/>
      <c r="AO696" s="64" t="s">
        <v>10823</v>
      </c>
      <c r="AP696" s="64" t="s">
        <v>11585</v>
      </c>
      <c r="AQ696" s="87" t="s">
        <v>10812</v>
      </c>
      <c r="AR696" s="37" t="s">
        <v>10830</v>
      </c>
      <c r="AS696" s="36" t="s">
        <v>12261</v>
      </c>
    </row>
    <row r="697" customFormat="false" ht="13.8" hidden="false" customHeight="false" outlineLevel="0" collapsed="false">
      <c r="A697" s="50" t="s">
        <v>12550</v>
      </c>
      <c r="B697" s="36" t="s">
        <v>11857</v>
      </c>
      <c r="C697" s="51" t="n">
        <v>45839</v>
      </c>
      <c r="D697" s="155" t="n">
        <v>45839</v>
      </c>
      <c r="E697" s="169" t="b">
        <f aca="false">TRUE()</f>
        <v>1</v>
      </c>
      <c r="F697" s="169" t="b">
        <f aca="false">FALSE()</f>
        <v>0</v>
      </c>
      <c r="G697" s="169" t="b">
        <f aca="false">FALSE()</f>
        <v>0</v>
      </c>
      <c r="H697" s="169" t="b">
        <f aca="false">FALSE()</f>
        <v>0</v>
      </c>
      <c r="I697" s="169" t="b">
        <f aca="false">FALSE()</f>
        <v>0</v>
      </c>
      <c r="J697" s="169" t="b">
        <f aca="false">FALSE()</f>
        <v>0</v>
      </c>
      <c r="K697" s="29" t="b">
        <f aca="false">FALSE()</f>
        <v>0</v>
      </c>
      <c r="L697" s="29" t="b">
        <f aca="false">FALSE()</f>
        <v>0</v>
      </c>
      <c r="M697" s="169" t="b">
        <f aca="false">FALSE()</f>
        <v>0</v>
      </c>
      <c r="N697" s="36"/>
      <c r="O697" s="36" t="s">
        <v>5187</v>
      </c>
      <c r="P697" s="31" t="n">
        <v>7361719779</v>
      </c>
      <c r="Q697" s="32"/>
      <c r="R697" s="32"/>
      <c r="S697" s="32"/>
      <c r="T697" s="36" t="n">
        <v>48519100110</v>
      </c>
      <c r="U697" s="36"/>
      <c r="V697" s="36" t="s">
        <v>5189</v>
      </c>
      <c r="W697" s="36"/>
      <c r="X697" s="87" t="s">
        <v>10823</v>
      </c>
      <c r="Y697" s="36" t="s">
        <v>12093</v>
      </c>
      <c r="Z697" s="36"/>
      <c r="AA697" s="87"/>
      <c r="AB697" s="36" t="s">
        <v>10793</v>
      </c>
      <c r="AC697" s="87"/>
      <c r="AD697" s="36"/>
      <c r="AE697" s="196"/>
      <c r="AF697" s="200" t="s">
        <v>10794</v>
      </c>
      <c r="AG697" s="196"/>
      <c r="AH697" s="87" t="s">
        <v>10796</v>
      </c>
      <c r="AI697" s="202" t="s">
        <v>13476</v>
      </c>
      <c r="AJ697" s="192" t="s">
        <v>10798</v>
      </c>
      <c r="AK697" s="202" t="s">
        <v>10830</v>
      </c>
      <c r="AL697" s="200" t="s">
        <v>10800</v>
      </c>
      <c r="AM697" s="204"/>
      <c r="AN697" s="196"/>
      <c r="AO697" s="192" t="s">
        <v>10823</v>
      </c>
      <c r="AP697" s="192" t="s">
        <v>11585</v>
      </c>
      <c r="AQ697" s="200" t="s">
        <v>10812</v>
      </c>
      <c r="AR697" s="224" t="s">
        <v>10830</v>
      </c>
      <c r="AS697" s="223" t="s">
        <v>12261</v>
      </c>
    </row>
    <row r="698" customFormat="false" ht="13.8" hidden="false" customHeight="false" outlineLevel="0" collapsed="false">
      <c r="A698" s="50" t="s">
        <v>12550</v>
      </c>
      <c r="B698" s="36" t="s">
        <v>11576</v>
      </c>
      <c r="C698" s="51" t="n">
        <v>45839</v>
      </c>
      <c r="D698" s="155" t="n">
        <v>45842</v>
      </c>
      <c r="E698" s="169" t="b">
        <f aca="false">TRUE()</f>
        <v>1</v>
      </c>
      <c r="F698" s="169" t="b">
        <f aca="false">FALSE()</f>
        <v>0</v>
      </c>
      <c r="G698" s="169" t="b">
        <f aca="false">FALSE()</f>
        <v>0</v>
      </c>
      <c r="H698" s="169" t="b">
        <f aca="false">FALSE()</f>
        <v>0</v>
      </c>
      <c r="I698" s="169" t="b">
        <f aca="false">FALSE()</f>
        <v>0</v>
      </c>
      <c r="J698" s="169" t="b">
        <f aca="false">FALSE()</f>
        <v>0</v>
      </c>
      <c r="K698" s="29" t="b">
        <f aca="false">FALSE()</f>
        <v>0</v>
      </c>
      <c r="L698" s="29" t="b">
        <f aca="false">FALSE()</f>
        <v>0</v>
      </c>
      <c r="M698" s="169" t="b">
        <f aca="false">FALSE()</f>
        <v>0</v>
      </c>
      <c r="N698" s="36"/>
      <c r="O698" s="36" t="s">
        <v>3349</v>
      </c>
      <c r="P698" s="31" t="n">
        <v>8721913491</v>
      </c>
      <c r="Q698" s="32"/>
      <c r="R698" s="32"/>
      <c r="S698" s="32"/>
      <c r="T698" s="36" t="n">
        <v>880737373</v>
      </c>
      <c r="U698" s="36"/>
      <c r="V698" s="36" t="s">
        <v>3351</v>
      </c>
      <c r="W698" s="36"/>
      <c r="X698" s="87" t="s">
        <v>10823</v>
      </c>
      <c r="Y698" s="36" t="s">
        <v>12093</v>
      </c>
      <c r="Z698" s="36"/>
      <c r="AA698" s="87" t="s">
        <v>10826</v>
      </c>
      <c r="AB698" s="36" t="s">
        <v>10793</v>
      </c>
      <c r="AC698" s="87"/>
      <c r="AD698" s="36"/>
      <c r="AE698" s="36"/>
      <c r="AF698" s="200" t="s">
        <v>10812</v>
      </c>
      <c r="AG698" s="15" t="s">
        <v>13523</v>
      </c>
      <c r="AH698" s="87" t="s">
        <v>10828</v>
      </c>
      <c r="AI698" s="202" t="s">
        <v>13476</v>
      </c>
      <c r="AJ698" s="192" t="s">
        <v>10798</v>
      </c>
      <c r="AK698" s="34" t="s">
        <v>10830</v>
      </c>
      <c r="AL698" s="200" t="s">
        <v>10800</v>
      </c>
      <c r="AM698" s="35" t="s">
        <v>13524</v>
      </c>
      <c r="AN698" s="36" t="s">
        <v>13525</v>
      </c>
      <c r="AO698" s="192" t="s">
        <v>10823</v>
      </c>
      <c r="AP698" s="192" t="s">
        <v>11585</v>
      </c>
      <c r="AQ698" s="200" t="s">
        <v>10812</v>
      </c>
      <c r="AR698" s="37" t="s">
        <v>10830</v>
      </c>
      <c r="AS698" s="36" t="s">
        <v>12261</v>
      </c>
    </row>
    <row r="699" customFormat="false" ht="13.8" hidden="false" customHeight="false" outlineLevel="0" collapsed="false">
      <c r="A699" s="50" t="s">
        <v>12550</v>
      </c>
      <c r="B699" s="36" t="s">
        <v>11576</v>
      </c>
      <c r="C699" s="51" t="n">
        <v>45839</v>
      </c>
      <c r="D699" s="155" t="n">
        <v>45842</v>
      </c>
      <c r="E699" s="169" t="b">
        <f aca="false">TRUE()</f>
        <v>1</v>
      </c>
      <c r="F699" s="169" t="b">
        <f aca="false">FALSE()</f>
        <v>0</v>
      </c>
      <c r="G699" s="169" t="b">
        <f aca="false">FALSE()</f>
        <v>0</v>
      </c>
      <c r="H699" s="169" t="b">
        <f aca="false">FALSE()</f>
        <v>0</v>
      </c>
      <c r="I699" s="169" t="b">
        <f aca="false">FALSE()</f>
        <v>0</v>
      </c>
      <c r="J699" s="169" t="b">
        <f aca="false">FALSE()</f>
        <v>0</v>
      </c>
      <c r="K699" s="29" t="b">
        <f aca="false">FALSE()</f>
        <v>0</v>
      </c>
      <c r="L699" s="29" t="b">
        <f aca="false">FALSE()</f>
        <v>0</v>
      </c>
      <c r="M699" s="169" t="b">
        <f aca="false">FALSE()</f>
        <v>0</v>
      </c>
      <c r="N699" s="36"/>
      <c r="O699" s="36" t="s">
        <v>10590</v>
      </c>
      <c r="P699" s="31" t="n">
        <v>8681989185</v>
      </c>
      <c r="Q699" s="32"/>
      <c r="R699" s="32"/>
      <c r="S699" s="32"/>
      <c r="T699" s="36" t="s">
        <v>13526</v>
      </c>
      <c r="U699" s="36"/>
      <c r="V699" s="36" t="s">
        <v>10592</v>
      </c>
      <c r="W699" s="36"/>
      <c r="X699" s="87" t="s">
        <v>10823</v>
      </c>
      <c r="Y699" s="36" t="s">
        <v>12093</v>
      </c>
      <c r="Z699" s="36"/>
      <c r="AA699" s="87"/>
      <c r="AB699" s="36" t="s">
        <v>10793</v>
      </c>
      <c r="AC699" s="87"/>
      <c r="AD699" s="36"/>
      <c r="AE699" s="36"/>
      <c r="AF699" s="200"/>
      <c r="AG699" s="36"/>
      <c r="AH699" s="87" t="s">
        <v>10796</v>
      </c>
      <c r="AI699" s="55" t="s">
        <v>10836</v>
      </c>
      <c r="AJ699" s="192" t="s">
        <v>10798</v>
      </c>
      <c r="AK699" s="34" t="s">
        <v>10830</v>
      </c>
      <c r="AL699" s="200" t="s">
        <v>10800</v>
      </c>
      <c r="AM699" s="35"/>
      <c r="AN699" s="36"/>
      <c r="AO699" s="192" t="s">
        <v>10823</v>
      </c>
      <c r="AP699" s="192" t="s">
        <v>11585</v>
      </c>
      <c r="AQ699" s="200" t="s">
        <v>10812</v>
      </c>
      <c r="AR699" s="37" t="s">
        <v>10830</v>
      </c>
      <c r="AS699" s="36" t="s">
        <v>12261</v>
      </c>
    </row>
    <row r="700" customFormat="false" ht="13.8" hidden="false" customHeight="false" outlineLevel="0" collapsed="false">
      <c r="A700" s="50" t="s">
        <v>12550</v>
      </c>
      <c r="B700" s="36" t="s">
        <v>11576</v>
      </c>
      <c r="C700" s="51" t="n">
        <v>45839</v>
      </c>
      <c r="D700" s="155" t="n">
        <v>45844</v>
      </c>
      <c r="E700" s="169" t="b">
        <f aca="false">TRUE()</f>
        <v>1</v>
      </c>
      <c r="F700" s="169" t="b">
        <f aca="false">FALSE()</f>
        <v>0</v>
      </c>
      <c r="G700" s="169" t="b">
        <f aca="false">FALSE()</f>
        <v>0</v>
      </c>
      <c r="H700" s="169" t="b">
        <f aca="false">FALSE()</f>
        <v>0</v>
      </c>
      <c r="I700" s="169" t="b">
        <f aca="false">FALSE()</f>
        <v>0</v>
      </c>
      <c r="J700" s="169" t="b">
        <f aca="false">FALSE()</f>
        <v>0</v>
      </c>
      <c r="K700" s="29" t="b">
        <f aca="false">FALSE()</f>
        <v>0</v>
      </c>
      <c r="L700" s="29" t="b">
        <f aca="false">FALSE()</f>
        <v>0</v>
      </c>
      <c r="M700" s="169" t="b">
        <f aca="false">FALSE()</f>
        <v>0</v>
      </c>
      <c r="N700" s="36"/>
      <c r="O700" s="36" t="s">
        <v>3364</v>
      </c>
      <c r="P700" s="31" t="n">
        <v>8943237955</v>
      </c>
      <c r="Q700" s="32"/>
      <c r="R700" s="32"/>
      <c r="S700" s="32"/>
      <c r="T700" s="36" t="n">
        <v>452306301</v>
      </c>
      <c r="U700" s="36"/>
      <c r="V700" s="36" t="s">
        <v>3366</v>
      </c>
      <c r="W700" s="36"/>
      <c r="X700" s="87" t="s">
        <v>10823</v>
      </c>
      <c r="Y700" s="36" t="s">
        <v>12093</v>
      </c>
      <c r="Z700" s="36"/>
      <c r="AA700" s="87"/>
      <c r="AB700" s="36" t="s">
        <v>10793</v>
      </c>
      <c r="AC700" s="87"/>
      <c r="AD700" s="36"/>
      <c r="AE700" s="36"/>
      <c r="AF700" s="200"/>
      <c r="AG700" s="36"/>
      <c r="AH700" s="87" t="s">
        <v>10796</v>
      </c>
      <c r="AI700" s="55" t="s">
        <v>10836</v>
      </c>
      <c r="AJ700" s="192" t="s">
        <v>10798</v>
      </c>
      <c r="AK700" s="34" t="s">
        <v>10830</v>
      </c>
      <c r="AL700" s="200" t="s">
        <v>10800</v>
      </c>
      <c r="AM700" s="35"/>
      <c r="AN700" s="36"/>
      <c r="AO700" s="192" t="s">
        <v>10823</v>
      </c>
      <c r="AP700" s="192" t="s">
        <v>11585</v>
      </c>
      <c r="AQ700" s="200" t="s">
        <v>10812</v>
      </c>
      <c r="AR700" s="37" t="s">
        <v>10830</v>
      </c>
      <c r="AS700" s="36" t="s">
        <v>12261</v>
      </c>
    </row>
    <row r="701" customFormat="false" ht="13.8" hidden="false" customHeight="false" outlineLevel="0" collapsed="false">
      <c r="A701" s="50" t="s">
        <v>12550</v>
      </c>
      <c r="B701" s="36" t="s">
        <v>11576</v>
      </c>
      <c r="C701" s="51" t="n">
        <v>45839</v>
      </c>
      <c r="D701" s="155" t="n">
        <v>45845</v>
      </c>
      <c r="E701" s="169" t="b">
        <f aca="false">TRUE()</f>
        <v>1</v>
      </c>
      <c r="F701" s="169" t="b">
        <f aca="false">FALSE()</f>
        <v>0</v>
      </c>
      <c r="G701" s="169" t="b">
        <f aca="false">FALSE()</f>
        <v>0</v>
      </c>
      <c r="H701" s="169" t="b">
        <f aca="false">FALSE()</f>
        <v>0</v>
      </c>
      <c r="I701" s="169" t="b">
        <f aca="false">FALSE()</f>
        <v>0</v>
      </c>
      <c r="J701" s="169" t="b">
        <f aca="false">FALSE()</f>
        <v>0</v>
      </c>
      <c r="K701" s="29" t="b">
        <f aca="false">FALSE()</f>
        <v>0</v>
      </c>
      <c r="L701" s="29" t="b">
        <f aca="false">FALSE()</f>
        <v>0</v>
      </c>
      <c r="M701" s="169" t="b">
        <f aca="false">FALSE()</f>
        <v>0</v>
      </c>
      <c r="N701" s="36"/>
      <c r="O701" s="36" t="s">
        <v>3409</v>
      </c>
      <c r="P701" s="31" t="n">
        <v>7322202842</v>
      </c>
      <c r="Q701" s="32"/>
      <c r="R701" s="32"/>
      <c r="S701" s="32"/>
      <c r="T701" s="36" t="n">
        <v>533641151</v>
      </c>
      <c r="U701" s="36"/>
      <c r="V701" s="36" t="s">
        <v>3411</v>
      </c>
      <c r="W701" s="36"/>
      <c r="X701" s="87" t="s">
        <v>10823</v>
      </c>
      <c r="Y701" s="36" t="s">
        <v>12093</v>
      </c>
      <c r="Z701" s="36"/>
      <c r="AA701" s="87"/>
      <c r="AB701" s="36" t="s">
        <v>10793</v>
      </c>
      <c r="AC701" s="87"/>
      <c r="AD701" s="36"/>
      <c r="AE701" s="36"/>
      <c r="AF701" s="200"/>
      <c r="AG701" s="36"/>
      <c r="AH701" s="87" t="s">
        <v>10796</v>
      </c>
      <c r="AI701" s="55" t="s">
        <v>10836</v>
      </c>
      <c r="AJ701" s="192" t="s">
        <v>10798</v>
      </c>
      <c r="AK701" s="34" t="s">
        <v>10830</v>
      </c>
      <c r="AL701" s="200" t="s">
        <v>10800</v>
      </c>
      <c r="AM701" s="35"/>
      <c r="AN701" s="36"/>
      <c r="AO701" s="192" t="s">
        <v>10823</v>
      </c>
      <c r="AP701" s="192" t="s">
        <v>11585</v>
      </c>
      <c r="AQ701" s="200" t="s">
        <v>10812</v>
      </c>
      <c r="AR701" s="37" t="s">
        <v>10830</v>
      </c>
      <c r="AS701" s="36" t="s">
        <v>12261</v>
      </c>
    </row>
    <row r="702" customFormat="false" ht="13.8" hidden="false" customHeight="false" outlineLevel="0" collapsed="false">
      <c r="A702" s="50" t="s">
        <v>12550</v>
      </c>
      <c r="B702" s="192" t="s">
        <v>11257</v>
      </c>
      <c r="C702" s="51" t="n">
        <v>45841</v>
      </c>
      <c r="D702" s="155" t="n">
        <v>45845</v>
      </c>
      <c r="E702" s="169" t="b">
        <f aca="false">TRUE()</f>
        <v>1</v>
      </c>
      <c r="F702" s="169" t="b">
        <f aca="false">FALSE()</f>
        <v>0</v>
      </c>
      <c r="G702" s="169" t="b">
        <f aca="false">FALSE()</f>
        <v>0</v>
      </c>
      <c r="H702" s="169" t="b">
        <f aca="false">FALSE()</f>
        <v>0</v>
      </c>
      <c r="I702" s="169" t="b">
        <f aca="false">FALSE()</f>
        <v>0</v>
      </c>
      <c r="J702" s="169" t="b">
        <f aca="false">FALSE()</f>
        <v>0</v>
      </c>
      <c r="K702" s="29" t="b">
        <f aca="false">FALSE()</f>
        <v>0</v>
      </c>
      <c r="L702" s="29" t="b">
        <f aca="false">FALSE()</f>
        <v>0</v>
      </c>
      <c r="M702" s="169" t="b">
        <f aca="false">FALSE()</f>
        <v>0</v>
      </c>
      <c r="N702" s="36"/>
      <c r="O702" s="36" t="s">
        <v>3804</v>
      </c>
      <c r="P702" s="31" t="n">
        <v>7262622485</v>
      </c>
      <c r="Q702" s="32"/>
      <c r="R702" s="32"/>
      <c r="S702" s="32"/>
      <c r="T702" s="36" t="n">
        <v>48601746805</v>
      </c>
      <c r="U702" s="36" t="s">
        <v>13527</v>
      </c>
      <c r="V702" s="36" t="s">
        <v>1057</v>
      </c>
      <c r="W702" s="36"/>
      <c r="X702" s="87" t="s">
        <v>10823</v>
      </c>
      <c r="Y702" s="36" t="s">
        <v>12093</v>
      </c>
      <c r="Z702" s="36"/>
      <c r="AA702" s="87"/>
      <c r="AB702" s="36"/>
      <c r="AC702" s="87"/>
      <c r="AD702" s="36"/>
      <c r="AE702" s="36"/>
      <c r="AF702" s="200"/>
      <c r="AG702" s="36"/>
      <c r="AH702" s="87" t="s">
        <v>10796</v>
      </c>
      <c r="AI702" s="55" t="s">
        <v>10836</v>
      </c>
      <c r="AJ702" s="192"/>
      <c r="AK702" s="34"/>
      <c r="AL702" s="200"/>
      <c r="AM702" s="35"/>
      <c r="AN702" s="36"/>
      <c r="AO702" s="192"/>
      <c r="AP702" s="192"/>
      <c r="AQ702" s="200"/>
      <c r="AR702" s="37"/>
      <c r="AS702" s="36"/>
    </row>
    <row r="703" customFormat="false" ht="13.8" hidden="false" customHeight="false" outlineLevel="0" collapsed="false">
      <c r="A703" s="50" t="s">
        <v>12550</v>
      </c>
      <c r="B703" s="36" t="s">
        <v>11576</v>
      </c>
      <c r="C703" s="51" t="n">
        <v>45839</v>
      </c>
      <c r="D703" s="155" t="n">
        <v>45846</v>
      </c>
      <c r="E703" s="169" t="b">
        <f aca="false">TRUE()</f>
        <v>1</v>
      </c>
      <c r="F703" s="169" t="b">
        <f aca="false">FALSE()</f>
        <v>0</v>
      </c>
      <c r="G703" s="169" t="b">
        <f aca="false">FALSE()</f>
        <v>0</v>
      </c>
      <c r="H703" s="169" t="b">
        <f aca="false">FALSE()</f>
        <v>0</v>
      </c>
      <c r="I703" s="169" t="b">
        <f aca="false">FALSE()</f>
        <v>0</v>
      </c>
      <c r="J703" s="169" t="b">
        <f aca="false">FALSE()</f>
        <v>0</v>
      </c>
      <c r="K703" s="29" t="b">
        <f aca="false">FALSE()</f>
        <v>0</v>
      </c>
      <c r="L703" s="29" t="b">
        <f aca="false">FALSE()</f>
        <v>0</v>
      </c>
      <c r="M703" s="169" t="b">
        <f aca="false">FALSE()</f>
        <v>0</v>
      </c>
      <c r="N703" s="36"/>
      <c r="O703" s="36" t="s">
        <v>3227</v>
      </c>
      <c r="P703" s="31" t="n">
        <v>8133890066</v>
      </c>
      <c r="Q703" s="32"/>
      <c r="R703" s="32"/>
      <c r="S703" s="32"/>
      <c r="T703" s="36" t="n">
        <v>605480303</v>
      </c>
      <c r="U703" s="36"/>
      <c r="V703" s="36" t="s">
        <v>3229</v>
      </c>
      <c r="W703" s="36"/>
      <c r="X703" s="87" t="s">
        <v>10823</v>
      </c>
      <c r="Y703" s="36" t="s">
        <v>12093</v>
      </c>
      <c r="Z703" s="36"/>
      <c r="AA703" s="87"/>
      <c r="AB703" s="36" t="s">
        <v>10793</v>
      </c>
      <c r="AC703" s="87"/>
      <c r="AD703" s="36"/>
      <c r="AE703" s="36"/>
      <c r="AF703" s="200"/>
      <c r="AG703" s="36"/>
      <c r="AH703" s="87" t="s">
        <v>10796</v>
      </c>
      <c r="AI703" s="55" t="s">
        <v>10836</v>
      </c>
      <c r="AJ703" s="192" t="s">
        <v>10798</v>
      </c>
      <c r="AK703" s="34" t="s">
        <v>10830</v>
      </c>
      <c r="AL703" s="200" t="s">
        <v>10800</v>
      </c>
      <c r="AM703" s="35"/>
      <c r="AN703" s="36"/>
      <c r="AO703" s="192" t="s">
        <v>10823</v>
      </c>
      <c r="AP703" s="36" t="s">
        <v>11585</v>
      </c>
      <c r="AQ703" s="200" t="s">
        <v>10812</v>
      </c>
      <c r="AR703" s="37" t="s">
        <v>10830</v>
      </c>
      <c r="AS703" s="36" t="s">
        <v>12261</v>
      </c>
    </row>
    <row r="704" customFormat="false" ht="13.8" hidden="false" customHeight="false" outlineLevel="0" collapsed="false">
      <c r="A704" s="50" t="s">
        <v>12550</v>
      </c>
      <c r="B704" s="36" t="s">
        <v>11576</v>
      </c>
      <c r="C704" s="51" t="n">
        <v>45839</v>
      </c>
      <c r="D704" s="155" t="n">
        <v>45846</v>
      </c>
      <c r="E704" s="169" t="b">
        <f aca="false">TRUE()</f>
        <v>1</v>
      </c>
      <c r="F704" s="169" t="b">
        <f aca="false">FALSE()</f>
        <v>0</v>
      </c>
      <c r="G704" s="169" t="b">
        <f aca="false">FALSE()</f>
        <v>0</v>
      </c>
      <c r="H704" s="169" t="b">
        <f aca="false">FALSE()</f>
        <v>0</v>
      </c>
      <c r="I704" s="169" t="b">
        <f aca="false">FALSE()</f>
        <v>0</v>
      </c>
      <c r="J704" s="169" t="b">
        <f aca="false">FALSE()</f>
        <v>0</v>
      </c>
      <c r="K704" s="29" t="b">
        <f aca="false">FALSE()</f>
        <v>0</v>
      </c>
      <c r="L704" s="29" t="b">
        <f aca="false">FALSE()</f>
        <v>0</v>
      </c>
      <c r="M704" s="169" t="b">
        <f aca="false">FALSE()</f>
        <v>0</v>
      </c>
      <c r="N704" s="36"/>
      <c r="O704" s="36" t="s">
        <v>5309</v>
      </c>
      <c r="P704" s="31" t="n">
        <v>8513161209</v>
      </c>
      <c r="Q704" s="32"/>
      <c r="R704" s="32"/>
      <c r="S704" s="32"/>
      <c r="T704" s="36" t="n">
        <v>608060505</v>
      </c>
      <c r="U704" s="36"/>
      <c r="V704" s="36" t="s">
        <v>5311</v>
      </c>
      <c r="W704" s="36"/>
      <c r="X704" s="87" t="s">
        <v>10823</v>
      </c>
      <c r="Y704" s="36" t="s">
        <v>12093</v>
      </c>
      <c r="Z704" s="36"/>
      <c r="AA704" s="87" t="s">
        <v>10826</v>
      </c>
      <c r="AB704" s="36" t="s">
        <v>10793</v>
      </c>
      <c r="AC704" s="87"/>
      <c r="AD704" s="36"/>
      <c r="AE704" s="36"/>
      <c r="AF704" s="200" t="s">
        <v>10812</v>
      </c>
      <c r="AG704" s="36" t="s">
        <v>13528</v>
      </c>
      <c r="AH704" s="87" t="s">
        <v>10828</v>
      </c>
      <c r="AI704" s="202" t="s">
        <v>13476</v>
      </c>
      <c r="AJ704" s="192" t="s">
        <v>10798</v>
      </c>
      <c r="AK704" s="34" t="s">
        <v>10830</v>
      </c>
      <c r="AL704" s="200" t="s">
        <v>10800</v>
      </c>
      <c r="AM704" s="35" t="s">
        <v>12259</v>
      </c>
      <c r="AN704" s="36" t="s">
        <v>13529</v>
      </c>
      <c r="AO704" s="192" t="s">
        <v>10823</v>
      </c>
      <c r="AP704" s="36" t="s">
        <v>11585</v>
      </c>
      <c r="AQ704" s="200" t="s">
        <v>10812</v>
      </c>
      <c r="AR704" s="37" t="s">
        <v>10830</v>
      </c>
      <c r="AS704" s="36" t="s">
        <v>12261</v>
      </c>
    </row>
    <row r="705" customFormat="false" ht="13.8" hidden="false" customHeight="false" outlineLevel="0" collapsed="false">
      <c r="A705" s="50" t="s">
        <v>12550</v>
      </c>
      <c r="B705" s="36" t="s">
        <v>11257</v>
      </c>
      <c r="C705" s="51" t="n">
        <v>45778</v>
      </c>
      <c r="D705" s="155" t="n">
        <v>45799</v>
      </c>
      <c r="E705" s="169" t="b">
        <f aca="false">TRUE()</f>
        <v>1</v>
      </c>
      <c r="F705" s="169" t="b">
        <f aca="false">FALSE()</f>
        <v>0</v>
      </c>
      <c r="G705" s="169" t="b">
        <f aca="false">FALSE()</f>
        <v>0</v>
      </c>
      <c r="H705" s="169" t="b">
        <f aca="false">FALSE()</f>
        <v>0</v>
      </c>
      <c r="I705" s="169" t="b">
        <f aca="false">FALSE()</f>
        <v>0</v>
      </c>
      <c r="J705" s="169" t="b">
        <f aca="false">FALSE()</f>
        <v>0</v>
      </c>
      <c r="K705" s="29" t="b">
        <f aca="false">FALSE()</f>
        <v>0</v>
      </c>
      <c r="L705" s="29" t="b">
        <f aca="false">FALSE()</f>
        <v>0</v>
      </c>
      <c r="M705" s="169" t="b">
        <f aca="false">FALSE()</f>
        <v>0</v>
      </c>
      <c r="N705" s="36"/>
      <c r="O705" s="36" t="s">
        <v>5837</v>
      </c>
      <c r="P705" s="31" t="n">
        <v>5253036137</v>
      </c>
      <c r="Q705" s="32"/>
      <c r="R705" s="32"/>
      <c r="S705" s="32"/>
      <c r="T705" s="189" t="n">
        <f aca="false">48781542071</f>
        <v>48781542071</v>
      </c>
      <c r="U705" s="36" t="s">
        <v>13530</v>
      </c>
      <c r="V705" s="36" t="s">
        <v>13531</v>
      </c>
      <c r="W705" s="36"/>
      <c r="X705" s="87" t="s">
        <v>10823</v>
      </c>
      <c r="Y705" s="36" t="s">
        <v>12093</v>
      </c>
      <c r="Z705" s="36"/>
      <c r="AA705" s="87" t="s">
        <v>10826</v>
      </c>
      <c r="AB705" s="36" t="s">
        <v>10793</v>
      </c>
      <c r="AC705" s="87"/>
      <c r="AD705" s="36"/>
      <c r="AE705" s="36"/>
      <c r="AF705" s="200"/>
      <c r="AG705" s="36" t="s">
        <v>13532</v>
      </c>
      <c r="AH705" s="87" t="s">
        <v>10796</v>
      </c>
      <c r="AI705" s="55" t="s">
        <v>10836</v>
      </c>
      <c r="AJ705" s="192" t="s">
        <v>10798</v>
      </c>
      <c r="AK705" s="34" t="s">
        <v>10830</v>
      </c>
      <c r="AL705" s="200" t="s">
        <v>10800</v>
      </c>
      <c r="AM705" s="35" t="s">
        <v>12259</v>
      </c>
      <c r="AO705" s="192" t="s">
        <v>10823</v>
      </c>
      <c r="AP705" s="36" t="s">
        <v>11585</v>
      </c>
      <c r="AQ705" s="200" t="s">
        <v>10812</v>
      </c>
      <c r="AR705" s="37" t="s">
        <v>10830</v>
      </c>
      <c r="AS705" s="36" t="s">
        <v>12261</v>
      </c>
    </row>
    <row r="706" customFormat="false" ht="13.8" hidden="false" customHeight="false" outlineLevel="0" collapsed="false">
      <c r="A706" s="50" t="s">
        <v>12550</v>
      </c>
      <c r="B706" s="223" t="s">
        <v>11257</v>
      </c>
      <c r="C706" s="226" t="n">
        <v>45809</v>
      </c>
      <c r="D706" s="227" t="n">
        <v>45833</v>
      </c>
      <c r="E706" s="169" t="b">
        <f aca="false">TRUE()</f>
        <v>1</v>
      </c>
      <c r="F706" s="169" t="b">
        <f aca="false">FALSE()</f>
        <v>0</v>
      </c>
      <c r="G706" s="169" t="b">
        <f aca="false">FALSE()</f>
        <v>0</v>
      </c>
      <c r="H706" s="169" t="b">
        <f aca="false">FALSE()</f>
        <v>0</v>
      </c>
      <c r="I706" s="169" t="b">
        <f aca="false">FALSE()</f>
        <v>0</v>
      </c>
      <c r="J706" s="169" t="b">
        <f aca="false">FALSE()</f>
        <v>0</v>
      </c>
      <c r="K706" s="29" t="b">
        <f aca="false">FALSE()</f>
        <v>0</v>
      </c>
      <c r="L706" s="29" t="b">
        <f aca="false">FALSE()</f>
        <v>0</v>
      </c>
      <c r="M706" s="169" t="b">
        <f aca="false">FALSE()</f>
        <v>0</v>
      </c>
      <c r="N706" s="36"/>
      <c r="O706" s="36" t="s">
        <v>5300</v>
      </c>
      <c r="P706" s="31" t="n">
        <v>8971881361</v>
      </c>
      <c r="Q706" s="32"/>
      <c r="R706" s="32"/>
      <c r="S706" s="32"/>
      <c r="T706" s="36" t="n">
        <v>48507767873</v>
      </c>
      <c r="U706" s="36"/>
      <c r="V706" s="216" t="s">
        <v>5302</v>
      </c>
      <c r="W706" s="36"/>
      <c r="X706" s="87" t="s">
        <v>10823</v>
      </c>
      <c r="Y706" s="64" t="s">
        <v>12093</v>
      </c>
      <c r="Z706" s="36"/>
      <c r="AA706" s="87" t="s">
        <v>10826</v>
      </c>
      <c r="AB706" s="36" t="s">
        <v>10793</v>
      </c>
      <c r="AC706" s="87"/>
      <c r="AD706" s="36"/>
      <c r="AE706" s="36"/>
      <c r="AF706" s="87" t="s">
        <v>10794</v>
      </c>
      <c r="AG706" s="36"/>
      <c r="AH706" s="87" t="s">
        <v>10796</v>
      </c>
      <c r="AI706" s="55" t="s">
        <v>10836</v>
      </c>
      <c r="AJ706" s="64" t="s">
        <v>10798</v>
      </c>
      <c r="AK706" s="34" t="s">
        <v>10830</v>
      </c>
      <c r="AL706" s="87" t="s">
        <v>10800</v>
      </c>
      <c r="AM706" s="35"/>
      <c r="AN706" s="36"/>
      <c r="AO706" s="64" t="s">
        <v>10823</v>
      </c>
      <c r="AP706" s="64" t="s">
        <v>11585</v>
      </c>
      <c r="AQ706" s="87" t="s">
        <v>10812</v>
      </c>
      <c r="AR706" s="37" t="s">
        <v>10830</v>
      </c>
      <c r="AS706" s="36" t="s">
        <v>12261</v>
      </c>
    </row>
    <row r="707" customFormat="false" ht="13.8" hidden="false" customHeight="false" outlineLevel="0" collapsed="false">
      <c r="A707" s="50" t="s">
        <v>12550</v>
      </c>
      <c r="B707" s="36" t="s">
        <v>11576</v>
      </c>
      <c r="C707" s="51" t="n">
        <v>45839</v>
      </c>
      <c r="D707" s="155" t="n">
        <v>45847</v>
      </c>
      <c r="E707" s="169" t="b">
        <f aca="false">TRUE()</f>
        <v>1</v>
      </c>
      <c r="F707" s="169" t="b">
        <f aca="false">FALSE()</f>
        <v>0</v>
      </c>
      <c r="G707" s="169" t="b">
        <f aca="false">FALSE()</f>
        <v>0</v>
      </c>
      <c r="H707" s="169" t="b">
        <f aca="false">FALSE()</f>
        <v>0</v>
      </c>
      <c r="I707" s="169" t="b">
        <f aca="false">FALSE()</f>
        <v>0</v>
      </c>
      <c r="J707" s="169" t="b">
        <f aca="false">FALSE()</f>
        <v>0</v>
      </c>
      <c r="K707" s="29" t="b">
        <f aca="false">FALSE()</f>
        <v>0</v>
      </c>
      <c r="L707" s="29" t="b">
        <f aca="false">FALSE()</f>
        <v>0</v>
      </c>
      <c r="M707" s="169" t="b">
        <f aca="false">FALSE()</f>
        <v>0</v>
      </c>
      <c r="N707" s="36"/>
      <c r="O707" s="36" t="s">
        <v>3167</v>
      </c>
      <c r="P707" s="31" t="n">
        <v>5222377570</v>
      </c>
      <c r="Q707" s="32"/>
      <c r="R707" s="32"/>
      <c r="S707" s="32"/>
      <c r="T707" s="36" t="n">
        <v>608580402</v>
      </c>
      <c r="U707" s="36"/>
      <c r="V707" s="36" t="s">
        <v>3169</v>
      </c>
      <c r="W707" s="36"/>
      <c r="X707" s="87" t="s">
        <v>10823</v>
      </c>
      <c r="Y707" s="36" t="s">
        <v>12093</v>
      </c>
      <c r="Z707" s="36"/>
      <c r="AA707" s="87"/>
      <c r="AB707" s="36" t="s">
        <v>10793</v>
      </c>
      <c r="AC707" s="87"/>
      <c r="AD707" s="36"/>
      <c r="AE707" s="36"/>
      <c r="AF707" s="200" t="s">
        <v>10812</v>
      </c>
      <c r="AG707" s="36"/>
      <c r="AH707" s="87" t="s">
        <v>10796</v>
      </c>
      <c r="AI707" s="55" t="s">
        <v>10836</v>
      </c>
      <c r="AJ707" s="192" t="s">
        <v>10798</v>
      </c>
      <c r="AK707" s="34" t="s">
        <v>10830</v>
      </c>
      <c r="AL707" s="200" t="s">
        <v>10800</v>
      </c>
      <c r="AM707" s="35"/>
      <c r="AN707" s="36"/>
      <c r="AO707" s="192" t="s">
        <v>10823</v>
      </c>
      <c r="AP707" s="36" t="s">
        <v>11585</v>
      </c>
      <c r="AQ707" s="200" t="s">
        <v>10812</v>
      </c>
      <c r="AR707" s="37" t="s">
        <v>10830</v>
      </c>
      <c r="AS707" s="36" t="s">
        <v>12261</v>
      </c>
    </row>
    <row r="708" customFormat="false" ht="13.8" hidden="false" customHeight="false" outlineLevel="0" collapsed="false">
      <c r="A708" s="50" t="s">
        <v>12550</v>
      </c>
      <c r="B708" s="36" t="s">
        <v>11257</v>
      </c>
      <c r="C708" s="51" t="n">
        <v>45839</v>
      </c>
      <c r="D708" s="155" t="n">
        <v>45846</v>
      </c>
      <c r="E708" s="169" t="b">
        <f aca="false">TRUE()</f>
        <v>1</v>
      </c>
      <c r="F708" s="169" t="b">
        <f aca="false">FALSE()</f>
        <v>0</v>
      </c>
      <c r="G708" s="169" t="b">
        <f aca="false">FALSE()</f>
        <v>0</v>
      </c>
      <c r="H708" s="169" t="b">
        <f aca="false">FALSE()</f>
        <v>0</v>
      </c>
      <c r="I708" s="169" t="b">
        <f aca="false">FALSE()</f>
        <v>0</v>
      </c>
      <c r="J708" s="169" t="b">
        <f aca="false">FALSE()</f>
        <v>0</v>
      </c>
      <c r="K708" s="29" t="b">
        <f aca="false">FALSE()</f>
        <v>0</v>
      </c>
      <c r="L708" s="29" t="b">
        <f aca="false">FALSE()</f>
        <v>0</v>
      </c>
      <c r="M708" s="169" t="b">
        <f aca="false">FALSE()</f>
        <v>0</v>
      </c>
      <c r="N708" s="36"/>
      <c r="O708" s="36" t="s">
        <v>4094</v>
      </c>
      <c r="P708" s="31" t="n">
        <v>7792541062</v>
      </c>
      <c r="Q708" s="32"/>
      <c r="R708" s="32"/>
      <c r="S708" s="32"/>
      <c r="T708" s="36" t="n">
        <v>447380290595</v>
      </c>
      <c r="U708" s="36"/>
      <c r="V708" s="36" t="s">
        <v>4096</v>
      </c>
      <c r="W708" s="36"/>
      <c r="X708" s="87" t="s">
        <v>10823</v>
      </c>
      <c r="Y708" s="64" t="s">
        <v>12093</v>
      </c>
      <c r="Z708" s="36"/>
      <c r="AA708" s="87" t="s">
        <v>10826</v>
      </c>
      <c r="AB708" s="36" t="s">
        <v>10793</v>
      </c>
      <c r="AC708" s="87"/>
      <c r="AD708" s="36"/>
      <c r="AE708" s="36"/>
      <c r="AF708" s="87" t="s">
        <v>10794</v>
      </c>
      <c r="AG708" s="36"/>
      <c r="AH708" s="87" t="s">
        <v>10796</v>
      </c>
      <c r="AI708" s="55" t="s">
        <v>10836</v>
      </c>
      <c r="AJ708" s="64" t="s">
        <v>10798</v>
      </c>
      <c r="AK708" s="34" t="s">
        <v>10830</v>
      </c>
      <c r="AL708" s="87" t="s">
        <v>10800</v>
      </c>
      <c r="AM708" s="35"/>
      <c r="AN708" s="36"/>
      <c r="AO708" s="64" t="s">
        <v>10823</v>
      </c>
      <c r="AP708" s="64" t="s">
        <v>11585</v>
      </c>
      <c r="AQ708" s="87" t="s">
        <v>10812</v>
      </c>
      <c r="AR708" s="37" t="s">
        <v>10830</v>
      </c>
      <c r="AS708" s="36" t="s">
        <v>12261</v>
      </c>
    </row>
    <row r="709" customFormat="false" ht="13.8" hidden="false" customHeight="false" outlineLevel="0" collapsed="false">
      <c r="A709" s="50" t="s">
        <v>12550</v>
      </c>
      <c r="B709" s="36" t="s">
        <v>11257</v>
      </c>
      <c r="C709" s="51" t="n">
        <v>45839</v>
      </c>
      <c r="D709" s="155" t="n">
        <v>45847</v>
      </c>
      <c r="E709" s="169" t="b">
        <f aca="false">TRUE()</f>
        <v>1</v>
      </c>
      <c r="F709" s="169" t="b">
        <f aca="false">FALSE()</f>
        <v>0</v>
      </c>
      <c r="G709" s="169" t="b">
        <f aca="false">FALSE()</f>
        <v>0</v>
      </c>
      <c r="H709" s="169" t="b">
        <f aca="false">FALSE()</f>
        <v>0</v>
      </c>
      <c r="I709" s="169" t="b">
        <f aca="false">FALSE()</f>
        <v>0</v>
      </c>
      <c r="J709" s="169" t="b">
        <f aca="false">FALSE()</f>
        <v>0</v>
      </c>
      <c r="K709" s="29" t="b">
        <f aca="false">FALSE()</f>
        <v>0</v>
      </c>
      <c r="L709" s="29" t="b">
        <f aca="false">FALSE()</f>
        <v>0</v>
      </c>
      <c r="M709" s="169" t="b">
        <f aca="false">FALSE()</f>
        <v>0</v>
      </c>
      <c r="N709" s="36"/>
      <c r="O709" s="36" t="s">
        <v>3726</v>
      </c>
      <c r="P709" s="31" t="n">
        <v>2220899630</v>
      </c>
      <c r="Q709" s="32"/>
      <c r="R709" s="32"/>
      <c r="S709" s="32"/>
      <c r="T709" s="36" t="n">
        <v>48797027015</v>
      </c>
      <c r="U709" s="36" t="s">
        <v>13533</v>
      </c>
      <c r="V709" s="36" t="s">
        <v>3727</v>
      </c>
      <c r="W709" s="36"/>
      <c r="X709" s="87" t="s">
        <v>10823</v>
      </c>
      <c r="Y709" s="64" t="s">
        <v>12093</v>
      </c>
      <c r="Z709" s="36"/>
      <c r="AA709" s="87" t="s">
        <v>10826</v>
      </c>
      <c r="AB709" s="36" t="s">
        <v>10793</v>
      </c>
      <c r="AC709" s="87"/>
      <c r="AD709" s="36"/>
      <c r="AE709" s="36"/>
      <c r="AF709" s="87" t="s">
        <v>10794</v>
      </c>
      <c r="AG709" s="36"/>
      <c r="AH709" s="87" t="s">
        <v>10796</v>
      </c>
      <c r="AI709" s="55" t="s">
        <v>10836</v>
      </c>
      <c r="AJ709" s="64" t="s">
        <v>10798</v>
      </c>
      <c r="AK709" s="34" t="s">
        <v>10830</v>
      </c>
      <c r="AL709" s="87" t="s">
        <v>10800</v>
      </c>
      <c r="AM709" s="35"/>
      <c r="AN709" s="36"/>
      <c r="AO709" s="64" t="s">
        <v>10823</v>
      </c>
      <c r="AP709" s="64" t="s">
        <v>11585</v>
      </c>
      <c r="AQ709" s="87" t="s">
        <v>10812</v>
      </c>
      <c r="AR709" s="37" t="s">
        <v>10830</v>
      </c>
      <c r="AS709" s="36" t="s">
        <v>12261</v>
      </c>
    </row>
    <row r="710" customFormat="false" ht="13.8" hidden="false" customHeight="false" outlineLevel="0" collapsed="false">
      <c r="A710" s="50" t="s">
        <v>12550</v>
      </c>
      <c r="B710" s="223" t="s">
        <v>11257</v>
      </c>
      <c r="C710" s="51" t="n">
        <v>45839</v>
      </c>
      <c r="D710" s="227" t="n">
        <v>45847</v>
      </c>
      <c r="E710" s="169" t="b">
        <f aca="false">TRUE()</f>
        <v>1</v>
      </c>
      <c r="F710" s="169" t="b">
        <f aca="false">FALSE()</f>
        <v>0</v>
      </c>
      <c r="G710" s="169" t="b">
        <f aca="false">FALSE()</f>
        <v>0</v>
      </c>
      <c r="H710" s="169" t="b">
        <f aca="false">FALSE()</f>
        <v>0</v>
      </c>
      <c r="I710" s="169" t="b">
        <f aca="false">FALSE()</f>
        <v>0</v>
      </c>
      <c r="J710" s="169" t="b">
        <f aca="false">FALSE()</f>
        <v>0</v>
      </c>
      <c r="K710" s="29" t="b">
        <f aca="false">FALSE()</f>
        <v>0</v>
      </c>
      <c r="L710" s="29" t="b">
        <f aca="false">FALSE()</f>
        <v>0</v>
      </c>
      <c r="M710" s="169" t="b">
        <f aca="false">FALSE()</f>
        <v>0</v>
      </c>
      <c r="N710" s="36"/>
      <c r="O710" s="36" t="s">
        <v>13534</v>
      </c>
      <c r="P710" s="31" t="n">
        <v>8262116185</v>
      </c>
      <c r="Q710" s="32"/>
      <c r="R710" s="32"/>
      <c r="S710" s="32"/>
      <c r="T710" s="36" t="n">
        <v>506502400</v>
      </c>
      <c r="U710" s="36"/>
      <c r="V710" s="36" t="s">
        <v>13535</v>
      </c>
      <c r="W710" s="36"/>
      <c r="X710" s="87" t="s">
        <v>10823</v>
      </c>
      <c r="Y710" s="64" t="s">
        <v>12093</v>
      </c>
      <c r="Z710" s="36"/>
      <c r="AA710" s="87" t="s">
        <v>10826</v>
      </c>
      <c r="AB710" s="36" t="s">
        <v>10793</v>
      </c>
      <c r="AC710" s="87"/>
      <c r="AD710" s="36"/>
      <c r="AE710" s="36"/>
      <c r="AF710" s="87" t="s">
        <v>10794</v>
      </c>
      <c r="AG710" s="36"/>
      <c r="AH710" s="87" t="s">
        <v>10796</v>
      </c>
      <c r="AI710" s="55" t="s">
        <v>10836</v>
      </c>
      <c r="AJ710" s="64" t="s">
        <v>10798</v>
      </c>
      <c r="AK710" s="34" t="s">
        <v>10830</v>
      </c>
      <c r="AL710" s="87" t="s">
        <v>10800</v>
      </c>
      <c r="AM710" s="35"/>
      <c r="AN710" s="36"/>
      <c r="AO710" s="64" t="s">
        <v>10823</v>
      </c>
      <c r="AP710" s="64" t="s">
        <v>11585</v>
      </c>
      <c r="AQ710" s="87" t="s">
        <v>10812</v>
      </c>
      <c r="AR710" s="37" t="s">
        <v>10830</v>
      </c>
      <c r="AS710" s="36" t="s">
        <v>12261</v>
      </c>
    </row>
    <row r="711" customFormat="false" ht="13.8" hidden="false" customHeight="false" outlineLevel="0" collapsed="false">
      <c r="A711" s="50" t="s">
        <v>12550</v>
      </c>
      <c r="B711" s="223" t="s">
        <v>11257</v>
      </c>
      <c r="C711" s="51" t="n">
        <v>45840</v>
      </c>
      <c r="D711" s="227" t="n">
        <v>45847</v>
      </c>
      <c r="E711" s="169" t="b">
        <f aca="false">TRUE()</f>
        <v>1</v>
      </c>
      <c r="F711" s="169" t="b">
        <f aca="false">FALSE()</f>
        <v>0</v>
      </c>
      <c r="G711" s="169" t="b">
        <f aca="false">FALSE()</f>
        <v>0</v>
      </c>
      <c r="H711" s="169" t="b">
        <f aca="false">FALSE()</f>
        <v>0</v>
      </c>
      <c r="I711" s="169" t="b">
        <f aca="false">FALSE()</f>
        <v>0</v>
      </c>
      <c r="J711" s="169" t="b">
        <f aca="false">FALSE()</f>
        <v>0</v>
      </c>
      <c r="K711" s="29" t="b">
        <f aca="false">FALSE()</f>
        <v>0</v>
      </c>
      <c r="L711" s="29" t="b">
        <f aca="false">FALSE()</f>
        <v>0</v>
      </c>
      <c r="M711" s="169" t="b">
        <f aca="false">FALSE()</f>
        <v>0</v>
      </c>
      <c r="N711" s="36"/>
      <c r="O711" s="36" t="s">
        <v>3115</v>
      </c>
      <c r="P711" s="31" t="n">
        <v>8322082640</v>
      </c>
      <c r="Q711" s="32"/>
      <c r="R711" s="32"/>
      <c r="S711" s="32"/>
      <c r="T711" s="36" t="n">
        <v>48501878796</v>
      </c>
      <c r="U711" s="36"/>
      <c r="V711" s="36" t="s">
        <v>3117</v>
      </c>
      <c r="W711" s="36"/>
      <c r="X711" s="87" t="s">
        <v>10823</v>
      </c>
      <c r="Y711" s="64" t="s">
        <v>12093</v>
      </c>
      <c r="Z711" s="36"/>
      <c r="AA711" s="87" t="s">
        <v>10826</v>
      </c>
      <c r="AB711" s="36" t="s">
        <v>10793</v>
      </c>
      <c r="AC711" s="87"/>
      <c r="AD711" s="36"/>
      <c r="AE711" s="36"/>
      <c r="AF711" s="87" t="s">
        <v>10794</v>
      </c>
      <c r="AG711" s="36"/>
      <c r="AH711" s="87" t="s">
        <v>10796</v>
      </c>
      <c r="AI711" s="55" t="s">
        <v>10836</v>
      </c>
      <c r="AJ711" s="64" t="s">
        <v>10798</v>
      </c>
      <c r="AK711" s="34" t="s">
        <v>10830</v>
      </c>
      <c r="AL711" s="87" t="s">
        <v>10800</v>
      </c>
      <c r="AM711" s="35"/>
      <c r="AN711" s="36"/>
      <c r="AO711" s="64" t="s">
        <v>10823</v>
      </c>
      <c r="AP711" s="64" t="s">
        <v>11585</v>
      </c>
      <c r="AQ711" s="87" t="s">
        <v>10812</v>
      </c>
      <c r="AR711" s="37" t="s">
        <v>10830</v>
      </c>
      <c r="AS711" s="36" t="s">
        <v>12261</v>
      </c>
    </row>
    <row r="712" customFormat="false" ht="13.8" hidden="false" customHeight="false" outlineLevel="0" collapsed="false">
      <c r="A712" s="50" t="s">
        <v>12550</v>
      </c>
      <c r="B712" s="223" t="s">
        <v>11257</v>
      </c>
      <c r="C712" s="51" t="n">
        <v>45841</v>
      </c>
      <c r="D712" s="155" t="n">
        <v>45848</v>
      </c>
      <c r="E712" s="169" t="b">
        <f aca="false">TRUE()</f>
        <v>1</v>
      </c>
      <c r="F712" s="169" t="b">
        <f aca="false">FALSE()</f>
        <v>0</v>
      </c>
      <c r="G712" s="169" t="b">
        <f aca="false">FALSE()</f>
        <v>0</v>
      </c>
      <c r="H712" s="169" t="b">
        <f aca="false">FALSE()</f>
        <v>0</v>
      </c>
      <c r="I712" s="169" t="b">
        <f aca="false">FALSE()</f>
        <v>0</v>
      </c>
      <c r="J712" s="169" t="b">
        <f aca="false">FALSE()</f>
        <v>0</v>
      </c>
      <c r="K712" s="29" t="b">
        <f aca="false">FALSE()</f>
        <v>0</v>
      </c>
      <c r="L712" s="29" t="b">
        <f aca="false">FALSE()</f>
        <v>0</v>
      </c>
      <c r="M712" s="169" t="b">
        <f aca="false">FALSE()</f>
        <v>0</v>
      </c>
      <c r="N712" s="36"/>
      <c r="O712" s="36" t="s">
        <v>3063</v>
      </c>
      <c r="P712" s="31" t="n">
        <v>5482173284</v>
      </c>
      <c r="Q712" s="32"/>
      <c r="R712" s="32"/>
      <c r="S712" s="32"/>
      <c r="T712" s="36" t="n">
        <v>501086987</v>
      </c>
      <c r="U712" s="36"/>
      <c r="V712" s="36" t="s">
        <v>3065</v>
      </c>
      <c r="W712" s="36"/>
      <c r="X712" s="87" t="s">
        <v>10823</v>
      </c>
      <c r="Y712" s="64" t="s">
        <v>12093</v>
      </c>
      <c r="Z712" s="36"/>
      <c r="AA712" s="87" t="s">
        <v>10826</v>
      </c>
      <c r="AB712" s="36" t="s">
        <v>10793</v>
      </c>
      <c r="AC712" s="87"/>
      <c r="AD712" s="36"/>
      <c r="AE712" s="36"/>
      <c r="AF712" s="87" t="s">
        <v>10794</v>
      </c>
      <c r="AG712" s="36"/>
      <c r="AH712" s="87" t="s">
        <v>10796</v>
      </c>
      <c r="AI712" s="55" t="s">
        <v>10836</v>
      </c>
      <c r="AJ712" s="64" t="s">
        <v>10798</v>
      </c>
      <c r="AK712" s="34" t="s">
        <v>10830</v>
      </c>
      <c r="AL712" s="87" t="s">
        <v>10800</v>
      </c>
      <c r="AM712" s="35"/>
      <c r="AN712" s="36"/>
      <c r="AO712" s="64" t="s">
        <v>10823</v>
      </c>
      <c r="AP712" s="64" t="s">
        <v>11585</v>
      </c>
      <c r="AQ712" s="87" t="s">
        <v>10812</v>
      </c>
      <c r="AR712" s="37" t="s">
        <v>10830</v>
      </c>
      <c r="AS712" s="36" t="s">
        <v>12261</v>
      </c>
    </row>
    <row r="713" customFormat="false" ht="13.8" hidden="false" customHeight="false" outlineLevel="0" collapsed="false">
      <c r="A713" s="50" t="s">
        <v>12550</v>
      </c>
      <c r="B713" s="36" t="s">
        <v>11576</v>
      </c>
      <c r="C713" s="51" t="n">
        <v>45839</v>
      </c>
      <c r="D713" s="155" t="n">
        <v>45849</v>
      </c>
      <c r="E713" s="169" t="b">
        <f aca="false">TRUE()</f>
        <v>1</v>
      </c>
      <c r="F713" s="169" t="b">
        <f aca="false">FALSE()</f>
        <v>0</v>
      </c>
      <c r="G713" s="169" t="b">
        <f aca="false">FALSE()</f>
        <v>0</v>
      </c>
      <c r="H713" s="169" t="b">
        <f aca="false">FALSE()</f>
        <v>0</v>
      </c>
      <c r="I713" s="169" t="b">
        <f aca="false">FALSE()</f>
        <v>0</v>
      </c>
      <c r="J713" s="169" t="b">
        <f aca="false">FALSE()</f>
        <v>0</v>
      </c>
      <c r="K713" s="29" t="b">
        <f aca="false">FALSE()</f>
        <v>0</v>
      </c>
      <c r="L713" s="29" t="b">
        <f aca="false">FALSE()</f>
        <v>0</v>
      </c>
      <c r="M713" s="169" t="b">
        <f aca="false">FALSE()</f>
        <v>0</v>
      </c>
      <c r="N713" s="36"/>
      <c r="O713" s="36" t="s">
        <v>4537</v>
      </c>
      <c r="P713" s="31" t="n">
        <v>5792101994</v>
      </c>
      <c r="Q713" s="32"/>
      <c r="R713" s="32"/>
      <c r="S713" s="32"/>
      <c r="T713" s="36"/>
      <c r="U713" s="36"/>
      <c r="V713" s="36" t="s">
        <v>4539</v>
      </c>
      <c r="W713" s="36"/>
      <c r="X713" s="87" t="s">
        <v>10823</v>
      </c>
      <c r="Y713" s="64" t="s">
        <v>12093</v>
      </c>
      <c r="Z713" s="36"/>
      <c r="AA713" s="87"/>
      <c r="AB713" s="36" t="s">
        <v>10793</v>
      </c>
      <c r="AC713" s="87"/>
      <c r="AD713" s="36"/>
      <c r="AE713" s="36"/>
      <c r="AF713" s="200" t="s">
        <v>10794</v>
      </c>
      <c r="AG713" s="36"/>
      <c r="AH713" s="87" t="s">
        <v>10796</v>
      </c>
      <c r="AI713" s="55" t="s">
        <v>13476</v>
      </c>
      <c r="AJ713" s="192" t="s">
        <v>10798</v>
      </c>
      <c r="AK713" s="34" t="s">
        <v>10830</v>
      </c>
      <c r="AL713" s="200" t="s">
        <v>10800</v>
      </c>
      <c r="AM713" s="35"/>
      <c r="AN713" s="36"/>
      <c r="AO713" s="192" t="s">
        <v>10823</v>
      </c>
      <c r="AP713" s="64" t="s">
        <v>11585</v>
      </c>
      <c r="AQ713" s="200" t="s">
        <v>10812</v>
      </c>
      <c r="AR713" s="37" t="s">
        <v>10830</v>
      </c>
      <c r="AS713" s="36" t="s">
        <v>12261</v>
      </c>
    </row>
    <row r="714" customFormat="false" ht="13.8" hidden="false" customHeight="false" outlineLevel="0" collapsed="false">
      <c r="A714" s="50" t="s">
        <v>12550</v>
      </c>
      <c r="B714" s="36" t="s">
        <v>11576</v>
      </c>
      <c r="C714" s="51" t="n">
        <v>45839</v>
      </c>
      <c r="D714" s="155" t="n">
        <v>45849</v>
      </c>
      <c r="E714" s="169" t="b">
        <f aca="false">TRUE()</f>
        <v>1</v>
      </c>
      <c r="F714" s="169" t="b">
        <f aca="false">FALSE()</f>
        <v>0</v>
      </c>
      <c r="G714" s="169" t="b">
        <f aca="false">FALSE()</f>
        <v>0</v>
      </c>
      <c r="H714" s="169" t="b">
        <f aca="false">FALSE()</f>
        <v>0</v>
      </c>
      <c r="I714" s="169" t="b">
        <f aca="false">FALSE()</f>
        <v>0</v>
      </c>
      <c r="J714" s="169" t="b">
        <f aca="false">FALSE()</f>
        <v>0</v>
      </c>
      <c r="K714" s="29" t="b">
        <f aca="false">FALSE()</f>
        <v>0</v>
      </c>
      <c r="L714" s="29" t="b">
        <f aca="false">FALSE()</f>
        <v>0</v>
      </c>
      <c r="M714" s="169" t="b">
        <f aca="false">FALSE()</f>
        <v>0</v>
      </c>
      <c r="N714" s="36"/>
      <c r="O714" s="36" t="s">
        <v>3176</v>
      </c>
      <c r="P714" s="31" t="n">
        <v>7392757568</v>
      </c>
      <c r="Q714" s="32"/>
      <c r="R714" s="32"/>
      <c r="S714" s="32"/>
      <c r="T714" s="36" t="n">
        <v>691693258</v>
      </c>
      <c r="U714" s="36"/>
      <c r="V714" s="36" t="s">
        <v>3177</v>
      </c>
      <c r="W714" s="53" t="s">
        <v>3181</v>
      </c>
      <c r="X714" s="87" t="s">
        <v>10823</v>
      </c>
      <c r="Y714" s="64" t="s">
        <v>12093</v>
      </c>
      <c r="Z714" s="36"/>
      <c r="AA714" s="87"/>
      <c r="AB714" s="36" t="s">
        <v>10793</v>
      </c>
      <c r="AC714" s="87"/>
      <c r="AD714" s="36"/>
      <c r="AE714" s="36"/>
      <c r="AF714" s="200" t="s">
        <v>10794</v>
      </c>
      <c r="AG714" s="36"/>
      <c r="AH714" s="87" t="s">
        <v>10796</v>
      </c>
      <c r="AI714" s="55" t="s">
        <v>13476</v>
      </c>
      <c r="AJ714" s="192" t="s">
        <v>10798</v>
      </c>
      <c r="AK714" s="34" t="s">
        <v>10830</v>
      </c>
      <c r="AL714" s="200" t="s">
        <v>10800</v>
      </c>
      <c r="AM714" s="35"/>
      <c r="AN714" s="36"/>
      <c r="AO714" s="192" t="s">
        <v>10823</v>
      </c>
      <c r="AP714" s="64" t="s">
        <v>11585</v>
      </c>
      <c r="AQ714" s="200" t="s">
        <v>10812</v>
      </c>
      <c r="AR714" s="37" t="s">
        <v>10830</v>
      </c>
      <c r="AS714" s="36" t="s">
        <v>12261</v>
      </c>
    </row>
    <row r="715" customFormat="false" ht="13.8" hidden="false" customHeight="false" outlineLevel="0" collapsed="false">
      <c r="A715" s="50" t="s">
        <v>12550</v>
      </c>
      <c r="B715" s="223" t="s">
        <v>11257</v>
      </c>
      <c r="C715" s="51" t="n">
        <v>45840</v>
      </c>
      <c r="D715" s="227" t="n">
        <v>45849</v>
      </c>
      <c r="E715" s="169" t="b">
        <f aca="false">TRUE()</f>
        <v>1</v>
      </c>
      <c r="F715" s="169" t="b">
        <f aca="false">FALSE()</f>
        <v>0</v>
      </c>
      <c r="G715" s="169" t="b">
        <f aca="false">FALSE()</f>
        <v>0</v>
      </c>
      <c r="H715" s="169" t="b">
        <f aca="false">FALSE()</f>
        <v>0</v>
      </c>
      <c r="I715" s="169" t="b">
        <f aca="false">FALSE()</f>
        <v>0</v>
      </c>
      <c r="J715" s="169" t="b">
        <f aca="false">FALSE()</f>
        <v>0</v>
      </c>
      <c r="K715" s="29" t="b">
        <f aca="false">FALSE()</f>
        <v>0</v>
      </c>
      <c r="L715" s="29" t="b">
        <f aca="false">FALSE()</f>
        <v>0</v>
      </c>
      <c r="M715" s="169" t="b">
        <f aca="false">FALSE()</f>
        <v>0</v>
      </c>
      <c r="N715" s="36"/>
      <c r="O715" s="36" t="s">
        <v>3043</v>
      </c>
      <c r="P715" s="31" t="n">
        <v>7642716873</v>
      </c>
      <c r="Q715" s="32"/>
      <c r="R715" s="32"/>
      <c r="S715" s="32"/>
      <c r="T715" s="36" t="n">
        <v>48694227725</v>
      </c>
      <c r="U715" s="36"/>
      <c r="V715" s="36" t="s">
        <v>13536</v>
      </c>
      <c r="W715" s="53" t="s">
        <v>13537</v>
      </c>
      <c r="X715" s="87" t="s">
        <v>10823</v>
      </c>
      <c r="Y715" s="64" t="s">
        <v>12093</v>
      </c>
      <c r="Z715" s="36"/>
      <c r="AA715" s="87" t="s">
        <v>10826</v>
      </c>
      <c r="AB715" s="36" t="s">
        <v>10793</v>
      </c>
      <c r="AC715" s="87"/>
      <c r="AD715" s="36"/>
      <c r="AE715" s="36"/>
      <c r="AF715" s="200" t="s">
        <v>10794</v>
      </c>
      <c r="AG715" s="36"/>
      <c r="AH715" s="87" t="s">
        <v>10796</v>
      </c>
      <c r="AI715" s="55" t="s">
        <v>13476</v>
      </c>
      <c r="AJ715" s="192" t="s">
        <v>10798</v>
      </c>
      <c r="AK715" s="34" t="s">
        <v>10830</v>
      </c>
      <c r="AL715" s="200" t="s">
        <v>10800</v>
      </c>
      <c r="AM715" s="35"/>
      <c r="AN715" s="36"/>
      <c r="AO715" s="192" t="s">
        <v>10823</v>
      </c>
      <c r="AP715" s="64" t="s">
        <v>11585</v>
      </c>
      <c r="AQ715" s="200" t="s">
        <v>10812</v>
      </c>
      <c r="AR715" s="37" t="s">
        <v>10830</v>
      </c>
      <c r="AS715" s="36" t="s">
        <v>12261</v>
      </c>
    </row>
    <row r="716" customFormat="false" ht="13.8" hidden="false" customHeight="false" outlineLevel="0" collapsed="false">
      <c r="A716" s="50" t="s">
        <v>12550</v>
      </c>
      <c r="B716" s="223" t="s">
        <v>11257</v>
      </c>
      <c r="C716" s="51" t="n">
        <v>45841</v>
      </c>
      <c r="D716" s="227" t="n">
        <v>45849</v>
      </c>
      <c r="E716" s="169" t="b">
        <f aca="false">TRUE()</f>
        <v>1</v>
      </c>
      <c r="F716" s="169" t="b">
        <f aca="false">FALSE()</f>
        <v>0</v>
      </c>
      <c r="G716" s="169" t="b">
        <f aca="false">FALSE()</f>
        <v>0</v>
      </c>
      <c r="H716" s="169" t="b">
        <f aca="false">FALSE()</f>
        <v>0</v>
      </c>
      <c r="I716" s="169" t="b">
        <f aca="false">FALSE()</f>
        <v>0</v>
      </c>
      <c r="J716" s="169" t="b">
        <f aca="false">FALSE()</f>
        <v>0</v>
      </c>
      <c r="K716" s="29" t="b">
        <f aca="false">FALSE()</f>
        <v>0</v>
      </c>
      <c r="L716" s="29" t="b">
        <f aca="false">FALSE()</f>
        <v>0</v>
      </c>
      <c r="M716" s="169" t="b">
        <f aca="false">FALSE()</f>
        <v>0</v>
      </c>
      <c r="N716" s="36"/>
      <c r="O716" s="36" t="s">
        <v>3244</v>
      </c>
      <c r="P716" s="31" t="n">
        <v>7642652564</v>
      </c>
      <c r="Q716" s="32"/>
      <c r="R716" s="32"/>
      <c r="S716" s="32"/>
      <c r="T716" s="36" t="n">
        <v>693443857</v>
      </c>
      <c r="U716" s="36" t="s">
        <v>13538</v>
      </c>
      <c r="V716" s="36" t="s">
        <v>3246</v>
      </c>
      <c r="W716" s="53" t="s">
        <v>13539</v>
      </c>
      <c r="X716" s="87" t="s">
        <v>10823</v>
      </c>
      <c r="Y716" s="64" t="s">
        <v>12093</v>
      </c>
      <c r="Z716" s="36"/>
      <c r="AA716" s="87" t="s">
        <v>10826</v>
      </c>
      <c r="AB716" s="36" t="s">
        <v>10793</v>
      </c>
      <c r="AC716" s="87"/>
      <c r="AD716" s="36"/>
      <c r="AE716" s="36"/>
      <c r="AF716" s="200" t="s">
        <v>10794</v>
      </c>
      <c r="AG716" s="36"/>
      <c r="AH716" s="87" t="s">
        <v>10796</v>
      </c>
      <c r="AI716" s="55" t="s">
        <v>13476</v>
      </c>
      <c r="AJ716" s="192" t="s">
        <v>10798</v>
      </c>
      <c r="AK716" s="34" t="s">
        <v>10830</v>
      </c>
      <c r="AL716" s="200" t="s">
        <v>10800</v>
      </c>
      <c r="AM716" s="35"/>
      <c r="AN716" s="36"/>
      <c r="AO716" s="192" t="s">
        <v>10823</v>
      </c>
      <c r="AP716" s="64" t="s">
        <v>11585</v>
      </c>
      <c r="AQ716" s="200" t="s">
        <v>10812</v>
      </c>
      <c r="AR716" s="37" t="s">
        <v>10830</v>
      </c>
      <c r="AS716" s="36" t="s">
        <v>12261</v>
      </c>
    </row>
    <row r="717" customFormat="false" ht="13.8" hidden="false" customHeight="false" outlineLevel="0" collapsed="false">
      <c r="A717" s="50" t="s">
        <v>12550</v>
      </c>
      <c r="B717" s="36" t="s">
        <v>11576</v>
      </c>
      <c r="C717" s="51" t="n">
        <v>45839</v>
      </c>
      <c r="D717" s="155" t="n">
        <v>45852</v>
      </c>
      <c r="E717" s="169" t="b">
        <f aca="false">TRUE()</f>
        <v>1</v>
      </c>
      <c r="F717" s="169" t="b">
        <f aca="false">FALSE()</f>
        <v>0</v>
      </c>
      <c r="G717" s="169" t="b">
        <f aca="false">FALSE()</f>
        <v>0</v>
      </c>
      <c r="H717" s="169" t="b">
        <f aca="false">FALSE()</f>
        <v>0</v>
      </c>
      <c r="I717" s="169" t="b">
        <f aca="false">FALSE()</f>
        <v>0</v>
      </c>
      <c r="J717" s="169" t="b">
        <f aca="false">FALSE()</f>
        <v>0</v>
      </c>
      <c r="K717" s="29" t="b">
        <f aca="false">FALSE()</f>
        <v>0</v>
      </c>
      <c r="L717" s="29" t="b">
        <f aca="false">FALSE()</f>
        <v>0</v>
      </c>
      <c r="M717" s="169" t="b">
        <f aca="false">FALSE()</f>
        <v>0</v>
      </c>
      <c r="N717" s="36"/>
      <c r="O717" s="36" t="s">
        <v>3299</v>
      </c>
      <c r="P717" s="31" t="n">
        <v>6292386391</v>
      </c>
      <c r="Q717" s="32"/>
      <c r="R717" s="32"/>
      <c r="S717" s="32"/>
      <c r="T717" s="36" t="n">
        <v>600857342</v>
      </c>
      <c r="U717" s="36"/>
      <c r="V717" s="36" t="s">
        <v>3301</v>
      </c>
      <c r="W717" s="36"/>
      <c r="X717" s="87" t="s">
        <v>10823</v>
      </c>
      <c r="Y717" s="64" t="s">
        <v>12093</v>
      </c>
      <c r="Z717" s="36"/>
      <c r="AA717" s="87"/>
      <c r="AB717" s="36" t="s">
        <v>10793</v>
      </c>
      <c r="AC717" s="87"/>
      <c r="AD717" s="36"/>
      <c r="AE717" s="36"/>
      <c r="AF717" s="200" t="s">
        <v>10794</v>
      </c>
      <c r="AG717" s="36"/>
      <c r="AH717" s="87" t="s">
        <v>10796</v>
      </c>
      <c r="AI717" s="55" t="s">
        <v>10836</v>
      </c>
      <c r="AJ717" s="192" t="s">
        <v>10798</v>
      </c>
      <c r="AK717" s="34" t="s">
        <v>10830</v>
      </c>
      <c r="AL717" s="200" t="s">
        <v>10800</v>
      </c>
      <c r="AM717" s="35"/>
      <c r="AN717" s="36"/>
      <c r="AO717" s="192" t="s">
        <v>10823</v>
      </c>
      <c r="AP717" s="64" t="s">
        <v>11585</v>
      </c>
      <c r="AQ717" s="200" t="s">
        <v>10812</v>
      </c>
      <c r="AR717" s="37" t="s">
        <v>10830</v>
      </c>
      <c r="AS717" s="36" t="s">
        <v>12261</v>
      </c>
    </row>
    <row r="718" customFormat="false" ht="13.8" hidden="false" customHeight="false" outlineLevel="0" collapsed="false">
      <c r="A718" s="50" t="s">
        <v>12550</v>
      </c>
      <c r="B718" s="223" t="s">
        <v>11257</v>
      </c>
      <c r="C718" s="51" t="n">
        <v>45840</v>
      </c>
      <c r="D718" s="155" t="n">
        <v>45852</v>
      </c>
      <c r="E718" s="169" t="b">
        <f aca="false">TRUE()</f>
        <v>1</v>
      </c>
      <c r="F718" s="169" t="b">
        <f aca="false">FALSE()</f>
        <v>0</v>
      </c>
      <c r="G718" s="169" t="b">
        <f aca="false">FALSE()</f>
        <v>0</v>
      </c>
      <c r="H718" s="169" t="b">
        <f aca="false">FALSE()</f>
        <v>0</v>
      </c>
      <c r="I718" s="169" t="b">
        <f aca="false">FALSE()</f>
        <v>0</v>
      </c>
      <c r="J718" s="169" t="b">
        <f aca="false">FALSE()</f>
        <v>0</v>
      </c>
      <c r="K718" s="29" t="b">
        <f aca="false">FALSE()</f>
        <v>0</v>
      </c>
      <c r="L718" s="29" t="b">
        <f aca="false">FALSE()</f>
        <v>0</v>
      </c>
      <c r="M718" s="169" t="b">
        <f aca="false">FALSE()</f>
        <v>0</v>
      </c>
      <c r="N718" s="36"/>
      <c r="O718" s="36" t="s">
        <v>3387</v>
      </c>
      <c r="P718" s="31" t="n">
        <v>5252804249</v>
      </c>
      <c r="Q718" s="32"/>
      <c r="R718" s="32"/>
      <c r="S718" s="32"/>
      <c r="T718" s="36" t="n">
        <v>48782422644</v>
      </c>
      <c r="U718" s="36"/>
      <c r="V718" s="36" t="s">
        <v>3389</v>
      </c>
      <c r="W718" s="53" t="s">
        <v>13540</v>
      </c>
      <c r="X718" s="87" t="s">
        <v>10823</v>
      </c>
      <c r="Y718" s="64" t="s">
        <v>12093</v>
      </c>
      <c r="Z718" s="36"/>
      <c r="AA718" s="87" t="s">
        <v>10826</v>
      </c>
      <c r="AB718" s="36" t="s">
        <v>10793</v>
      </c>
      <c r="AC718" s="87"/>
      <c r="AD718" s="36"/>
      <c r="AE718" s="36"/>
      <c r="AF718" s="87" t="s">
        <v>10794</v>
      </c>
      <c r="AG718" s="36"/>
      <c r="AH718" s="87" t="s">
        <v>10796</v>
      </c>
      <c r="AI718" s="55" t="s">
        <v>10836</v>
      </c>
      <c r="AJ718" s="64" t="s">
        <v>10798</v>
      </c>
      <c r="AK718" s="34" t="s">
        <v>10830</v>
      </c>
      <c r="AL718" s="87" t="s">
        <v>10800</v>
      </c>
      <c r="AM718" s="35"/>
      <c r="AN718" s="36"/>
      <c r="AO718" s="64" t="s">
        <v>10823</v>
      </c>
      <c r="AP718" s="64" t="s">
        <v>11585</v>
      </c>
      <c r="AQ718" s="87" t="s">
        <v>10812</v>
      </c>
      <c r="AR718" s="37" t="s">
        <v>10830</v>
      </c>
      <c r="AS718" s="36" t="s">
        <v>12261</v>
      </c>
    </row>
    <row r="719" customFormat="false" ht="13.8" hidden="false" customHeight="false" outlineLevel="0" collapsed="false">
      <c r="A719" s="50" t="s">
        <v>12550</v>
      </c>
      <c r="B719" s="223" t="s">
        <v>11257</v>
      </c>
      <c r="C719" s="51" t="n">
        <v>45841</v>
      </c>
      <c r="D719" s="155" t="n">
        <v>45852</v>
      </c>
      <c r="E719" s="169" t="b">
        <f aca="false">TRUE()</f>
        <v>1</v>
      </c>
      <c r="F719" s="169" t="b">
        <f aca="false">FALSE()</f>
        <v>0</v>
      </c>
      <c r="G719" s="169" t="b">
        <f aca="false">FALSE()</f>
        <v>0</v>
      </c>
      <c r="H719" s="169" t="b">
        <f aca="false">FALSE()</f>
        <v>0</v>
      </c>
      <c r="I719" s="169" t="b">
        <f aca="false">FALSE()</f>
        <v>0</v>
      </c>
      <c r="J719" s="169" t="b">
        <f aca="false">FALSE()</f>
        <v>0</v>
      </c>
      <c r="K719" s="29" t="b">
        <f aca="false">FALSE()</f>
        <v>0</v>
      </c>
      <c r="L719" s="29" t="b">
        <f aca="false">FALSE()</f>
        <v>0</v>
      </c>
      <c r="M719" s="169" t="b">
        <f aca="false">FALSE()</f>
        <v>0</v>
      </c>
      <c r="N719" s="36"/>
      <c r="O719" s="36" t="s">
        <v>3566</v>
      </c>
      <c r="P719" s="31" t="n">
        <v>8631646359</v>
      </c>
      <c r="Q719" s="32"/>
      <c r="R719" s="32"/>
      <c r="S719" s="32"/>
      <c r="T719" s="36" t="n">
        <v>48606358076</v>
      </c>
      <c r="U719" s="36"/>
      <c r="V719" s="36" t="s">
        <v>3568</v>
      </c>
      <c r="W719" s="53" t="s">
        <v>13541</v>
      </c>
      <c r="X719" s="87" t="s">
        <v>10823</v>
      </c>
      <c r="Y719" s="64" t="s">
        <v>12093</v>
      </c>
      <c r="Z719" s="36"/>
      <c r="AA719" s="87" t="s">
        <v>10826</v>
      </c>
      <c r="AB719" s="36" t="s">
        <v>10793</v>
      </c>
      <c r="AC719" s="87"/>
      <c r="AD719" s="36"/>
      <c r="AE719" s="36"/>
      <c r="AF719" s="87" t="s">
        <v>10794</v>
      </c>
      <c r="AG719" s="36"/>
      <c r="AH719" s="87" t="s">
        <v>10796</v>
      </c>
      <c r="AI719" s="55" t="s">
        <v>10836</v>
      </c>
      <c r="AJ719" s="64" t="s">
        <v>10798</v>
      </c>
      <c r="AK719" s="34" t="s">
        <v>10830</v>
      </c>
      <c r="AL719" s="87" t="s">
        <v>10800</v>
      </c>
      <c r="AM719" s="35"/>
      <c r="AN719" s="36"/>
      <c r="AO719" s="64" t="s">
        <v>10823</v>
      </c>
      <c r="AP719" s="64" t="s">
        <v>11585</v>
      </c>
      <c r="AQ719" s="87" t="s">
        <v>10812</v>
      </c>
      <c r="AR719" s="37" t="s">
        <v>10830</v>
      </c>
      <c r="AS719" s="36" t="s">
        <v>12261</v>
      </c>
    </row>
    <row r="720" customFormat="false" ht="13.8" hidden="false" customHeight="false" outlineLevel="0" collapsed="false">
      <c r="A720" s="50" t="s">
        <v>12550</v>
      </c>
      <c r="B720" s="223" t="s">
        <v>11257</v>
      </c>
      <c r="C720" s="51" t="n">
        <v>45840</v>
      </c>
      <c r="D720" s="155" t="n">
        <v>45852</v>
      </c>
      <c r="E720" s="169" t="b">
        <f aca="false">TRUE()</f>
        <v>1</v>
      </c>
      <c r="F720" s="169" t="b">
        <f aca="false">FALSE()</f>
        <v>0</v>
      </c>
      <c r="G720" s="169" t="b">
        <f aca="false">FALSE()</f>
        <v>0</v>
      </c>
      <c r="H720" s="169" t="b">
        <f aca="false">FALSE()</f>
        <v>0</v>
      </c>
      <c r="I720" s="169" t="b">
        <f aca="false">FALSE()</f>
        <v>0</v>
      </c>
      <c r="J720" s="169" t="b">
        <f aca="false">FALSE()</f>
        <v>0</v>
      </c>
      <c r="K720" s="29" t="b">
        <f aca="false">FALSE()</f>
        <v>0</v>
      </c>
      <c r="L720" s="29" t="b">
        <f aca="false">FALSE()</f>
        <v>0</v>
      </c>
      <c r="M720" s="169" t="b">
        <f aca="false">FALSE()</f>
        <v>0</v>
      </c>
      <c r="N720" s="36"/>
      <c r="O720" s="36" t="s">
        <v>3076</v>
      </c>
      <c r="P720" s="31" t="n">
        <v>7922316459</v>
      </c>
      <c r="Q720" s="32"/>
      <c r="R720" s="32"/>
      <c r="S720" s="32"/>
      <c r="T720" s="36" t="n">
        <v>48606883977</v>
      </c>
      <c r="U720" s="36"/>
      <c r="V720" s="36" t="s">
        <v>3078</v>
      </c>
      <c r="W720" s="228" t="s">
        <v>13542</v>
      </c>
      <c r="X720" s="87" t="s">
        <v>10823</v>
      </c>
      <c r="Y720" s="64" t="s">
        <v>12093</v>
      </c>
      <c r="Z720" s="36"/>
      <c r="AA720" s="87" t="s">
        <v>10826</v>
      </c>
      <c r="AB720" s="36" t="s">
        <v>10793</v>
      </c>
      <c r="AC720" s="87"/>
      <c r="AD720" s="36"/>
      <c r="AE720" s="36"/>
      <c r="AF720" s="87" t="s">
        <v>10794</v>
      </c>
      <c r="AG720" s="36"/>
      <c r="AH720" s="87" t="s">
        <v>10796</v>
      </c>
      <c r="AI720" s="55" t="s">
        <v>10836</v>
      </c>
      <c r="AJ720" s="64" t="s">
        <v>10798</v>
      </c>
      <c r="AK720" s="34" t="s">
        <v>10830</v>
      </c>
      <c r="AL720" s="87" t="s">
        <v>10800</v>
      </c>
      <c r="AM720" s="35"/>
      <c r="AN720" s="36"/>
      <c r="AO720" s="64" t="s">
        <v>10823</v>
      </c>
      <c r="AP720" s="64" t="s">
        <v>11585</v>
      </c>
      <c r="AQ720" s="87" t="s">
        <v>10812</v>
      </c>
      <c r="AR720" s="37" t="s">
        <v>10830</v>
      </c>
      <c r="AS720" s="36" t="s">
        <v>12261</v>
      </c>
    </row>
    <row r="721" customFormat="false" ht="13.8" hidden="false" customHeight="false" outlineLevel="0" collapsed="false">
      <c r="A721" s="50" t="s">
        <v>12550</v>
      </c>
      <c r="B721" s="223" t="s">
        <v>11257</v>
      </c>
      <c r="C721" s="51" t="n">
        <v>45841</v>
      </c>
      <c r="D721" s="155" t="n">
        <v>45852</v>
      </c>
      <c r="E721" s="169" t="b">
        <f aca="false">TRUE()</f>
        <v>1</v>
      </c>
      <c r="F721" s="169" t="b">
        <f aca="false">FALSE()</f>
        <v>0</v>
      </c>
      <c r="G721" s="169" t="b">
        <f aca="false">FALSE()</f>
        <v>0</v>
      </c>
      <c r="H721" s="169" t="b">
        <f aca="false">FALSE()</f>
        <v>0</v>
      </c>
      <c r="I721" s="169" t="b">
        <f aca="false">FALSE()</f>
        <v>0</v>
      </c>
      <c r="J721" s="169" t="b">
        <f aca="false">FALSE()</f>
        <v>0</v>
      </c>
      <c r="K721" s="29" t="b">
        <f aca="false">FALSE()</f>
        <v>0</v>
      </c>
      <c r="L721" s="29" t="b">
        <f aca="false">FALSE()</f>
        <v>0</v>
      </c>
      <c r="M721" s="169" t="b">
        <f aca="false">FALSE()</f>
        <v>0</v>
      </c>
      <c r="N721" s="36"/>
      <c r="O721" s="36" t="s">
        <v>3279</v>
      </c>
      <c r="P721" s="31" t="n">
        <v>7391986025</v>
      </c>
      <c r="Q721" s="32"/>
      <c r="R721" s="32"/>
      <c r="S721" s="32"/>
      <c r="T721" s="36" t="n">
        <v>48790735462</v>
      </c>
      <c r="U721" s="36"/>
      <c r="V721" s="36" t="s">
        <v>3281</v>
      </c>
      <c r="W721" s="53" t="s">
        <v>13543</v>
      </c>
      <c r="X721" s="87" t="s">
        <v>10823</v>
      </c>
      <c r="Y721" s="64" t="s">
        <v>12093</v>
      </c>
      <c r="Z721" s="36"/>
      <c r="AA721" s="87" t="s">
        <v>10826</v>
      </c>
      <c r="AB721" s="36" t="s">
        <v>10793</v>
      </c>
      <c r="AC721" s="87"/>
      <c r="AD721" s="36"/>
      <c r="AE721" s="36"/>
      <c r="AF721" s="87" t="s">
        <v>10794</v>
      </c>
      <c r="AG721" s="36"/>
      <c r="AH721" s="87" t="s">
        <v>10796</v>
      </c>
      <c r="AI721" s="55" t="s">
        <v>10836</v>
      </c>
      <c r="AJ721" s="64" t="s">
        <v>10798</v>
      </c>
      <c r="AK721" s="34" t="s">
        <v>10830</v>
      </c>
      <c r="AL721" s="87" t="s">
        <v>10800</v>
      </c>
      <c r="AM721" s="35"/>
      <c r="AN721" s="36"/>
      <c r="AO721" s="64" t="s">
        <v>10823</v>
      </c>
      <c r="AP721" s="64" t="s">
        <v>11585</v>
      </c>
      <c r="AQ721" s="87" t="s">
        <v>10812</v>
      </c>
      <c r="AR721" s="37" t="s">
        <v>10830</v>
      </c>
      <c r="AS721" s="36" t="s">
        <v>12261</v>
      </c>
    </row>
    <row r="722" customFormat="false" ht="13.8" hidden="false" customHeight="false" outlineLevel="0" collapsed="false">
      <c r="A722" s="50" t="s">
        <v>12550</v>
      </c>
      <c r="B722" s="223" t="s">
        <v>11257</v>
      </c>
      <c r="C722" s="51" t="n">
        <v>45841</v>
      </c>
      <c r="D722" s="155" t="n">
        <v>45852</v>
      </c>
      <c r="E722" s="169" t="b">
        <f aca="false">TRUE()</f>
        <v>1</v>
      </c>
      <c r="F722" s="169" t="b">
        <f aca="false">FALSE()</f>
        <v>0</v>
      </c>
      <c r="G722" s="169" t="b">
        <f aca="false">FALSE()</f>
        <v>0</v>
      </c>
      <c r="H722" s="169" t="b">
        <f aca="false">FALSE()</f>
        <v>0</v>
      </c>
      <c r="I722" s="169" t="b">
        <f aca="false">FALSE()</f>
        <v>0</v>
      </c>
      <c r="J722" s="169" t="b">
        <f aca="false">FALSE()</f>
        <v>0</v>
      </c>
      <c r="K722" s="29" t="b">
        <f aca="false">FALSE()</f>
        <v>0</v>
      </c>
      <c r="L722" s="29" t="b">
        <f aca="false">FALSE()</f>
        <v>0</v>
      </c>
      <c r="M722" s="169" t="b">
        <f aca="false">FALSE()</f>
        <v>0</v>
      </c>
      <c r="N722" s="36"/>
      <c r="O722" s="36" t="s">
        <v>2830</v>
      </c>
      <c r="P722" s="31" t="n">
        <v>8992829325</v>
      </c>
      <c r="Q722" s="32"/>
      <c r="R722" s="32"/>
      <c r="S722" s="32"/>
      <c r="T722" s="36" t="n">
        <v>48881612341</v>
      </c>
      <c r="U722" s="36"/>
      <c r="V722" s="36" t="s">
        <v>2831</v>
      </c>
      <c r="W722" s="36"/>
      <c r="X722" s="87" t="s">
        <v>10823</v>
      </c>
      <c r="Y722" s="64" t="s">
        <v>12093</v>
      </c>
      <c r="Z722" s="36"/>
      <c r="AA722" s="87" t="s">
        <v>10826</v>
      </c>
      <c r="AB722" s="36" t="s">
        <v>10793</v>
      </c>
      <c r="AC722" s="87"/>
      <c r="AD722" s="36"/>
      <c r="AE722" s="36"/>
      <c r="AF722" s="87" t="s">
        <v>10794</v>
      </c>
      <c r="AG722" s="36"/>
      <c r="AH722" s="87" t="s">
        <v>10796</v>
      </c>
      <c r="AI722" s="55" t="s">
        <v>10836</v>
      </c>
      <c r="AJ722" s="64" t="s">
        <v>10798</v>
      </c>
      <c r="AK722" s="34" t="s">
        <v>10830</v>
      </c>
      <c r="AL722" s="87" t="s">
        <v>10800</v>
      </c>
      <c r="AM722" s="35"/>
      <c r="AN722" s="36"/>
      <c r="AO722" s="64" t="s">
        <v>10823</v>
      </c>
      <c r="AP722" s="64" t="s">
        <v>11585</v>
      </c>
      <c r="AQ722" s="87" t="s">
        <v>10812</v>
      </c>
      <c r="AR722" s="37" t="s">
        <v>10830</v>
      </c>
      <c r="AS722" s="36" t="s">
        <v>12261</v>
      </c>
    </row>
    <row r="723" customFormat="false" ht="13.8" hidden="false" customHeight="false" outlineLevel="0" collapsed="false">
      <c r="A723" s="50" t="s">
        <v>12550</v>
      </c>
      <c r="B723" s="223" t="s">
        <v>11257</v>
      </c>
      <c r="C723" s="51" t="n">
        <v>45841</v>
      </c>
      <c r="D723" s="155" t="n">
        <v>45852</v>
      </c>
      <c r="E723" s="169" t="b">
        <f aca="false">TRUE()</f>
        <v>1</v>
      </c>
      <c r="F723" s="169" t="b">
        <f aca="false">FALSE()</f>
        <v>0</v>
      </c>
      <c r="G723" s="169" t="b">
        <f aca="false">FALSE()</f>
        <v>0</v>
      </c>
      <c r="H723" s="169" t="b">
        <f aca="false">FALSE()</f>
        <v>0</v>
      </c>
      <c r="I723" s="169" t="b">
        <f aca="false">FALSE()</f>
        <v>0</v>
      </c>
      <c r="J723" s="169" t="b">
        <f aca="false">FALSE()</f>
        <v>0</v>
      </c>
      <c r="K723" s="29" t="b">
        <f aca="false">FALSE()</f>
        <v>0</v>
      </c>
      <c r="L723" s="29" t="b">
        <f aca="false">FALSE()</f>
        <v>0</v>
      </c>
      <c r="M723" s="169" t="b">
        <f aca="false">FALSE()</f>
        <v>0</v>
      </c>
      <c r="N723" s="36"/>
      <c r="O723" s="36" t="s">
        <v>2924</v>
      </c>
      <c r="P723" s="31" t="n">
        <v>7132151975</v>
      </c>
      <c r="Q723" s="32"/>
      <c r="R723" s="32"/>
      <c r="S723" s="32"/>
      <c r="T723" s="36" t="n">
        <v>501279062</v>
      </c>
      <c r="U723" s="36"/>
      <c r="V723" s="36" t="s">
        <v>2926</v>
      </c>
      <c r="W723" s="36"/>
      <c r="X723" s="87" t="s">
        <v>10823</v>
      </c>
      <c r="Y723" s="64" t="s">
        <v>12093</v>
      </c>
      <c r="Z723" s="36"/>
      <c r="AA723" s="87" t="s">
        <v>10826</v>
      </c>
      <c r="AB723" s="36" t="s">
        <v>10793</v>
      </c>
      <c r="AC723" s="87"/>
      <c r="AD723" s="36"/>
      <c r="AE723" s="36"/>
      <c r="AF723" s="87" t="s">
        <v>10794</v>
      </c>
      <c r="AG723" s="36"/>
      <c r="AH723" s="87" t="s">
        <v>10796</v>
      </c>
      <c r="AI723" s="55" t="s">
        <v>10836</v>
      </c>
      <c r="AJ723" s="64" t="s">
        <v>10798</v>
      </c>
      <c r="AK723" s="34" t="s">
        <v>10830</v>
      </c>
      <c r="AL723" s="87" t="s">
        <v>10800</v>
      </c>
      <c r="AM723" s="35"/>
      <c r="AN723" s="36"/>
      <c r="AO723" s="64" t="s">
        <v>10823</v>
      </c>
      <c r="AP723" s="64" t="s">
        <v>11585</v>
      </c>
      <c r="AQ723" s="87" t="s">
        <v>10812</v>
      </c>
      <c r="AR723" s="37" t="s">
        <v>10830</v>
      </c>
      <c r="AS723" s="36" t="s">
        <v>12261</v>
      </c>
    </row>
    <row r="724" customFormat="false" ht="13.8" hidden="false" customHeight="false" outlineLevel="0" collapsed="false">
      <c r="A724" s="50" t="s">
        <v>12550</v>
      </c>
      <c r="B724" s="36" t="s">
        <v>11576</v>
      </c>
      <c r="C724" s="51" t="n">
        <v>45839</v>
      </c>
      <c r="D724" s="155" t="n">
        <v>45852</v>
      </c>
      <c r="E724" s="169" t="b">
        <f aca="false">TRUE()</f>
        <v>1</v>
      </c>
      <c r="F724" s="169" t="b">
        <f aca="false">FALSE()</f>
        <v>0</v>
      </c>
      <c r="G724" s="169" t="b">
        <f aca="false">FALSE()</f>
        <v>0</v>
      </c>
      <c r="H724" s="169" t="b">
        <f aca="false">FALSE()</f>
        <v>0</v>
      </c>
      <c r="I724" s="169" t="b">
        <f aca="false">FALSE()</f>
        <v>0</v>
      </c>
      <c r="J724" s="169" t="b">
        <f aca="false">FALSE()</f>
        <v>0</v>
      </c>
      <c r="K724" s="29" t="b">
        <f aca="false">FALSE()</f>
        <v>0</v>
      </c>
      <c r="L724" s="29" t="b">
        <f aca="false">FALSE()</f>
        <v>0</v>
      </c>
      <c r="M724" s="169" t="b">
        <f aca="false">FALSE()</f>
        <v>0</v>
      </c>
      <c r="N724" s="36"/>
      <c r="O724" s="36" t="s">
        <v>3176</v>
      </c>
      <c r="P724" s="31" t="n">
        <v>7392757568</v>
      </c>
      <c r="Q724" s="32"/>
      <c r="R724" s="32"/>
      <c r="S724" s="32"/>
      <c r="T724" s="36"/>
      <c r="U724" s="36"/>
      <c r="V724" s="36"/>
      <c r="W724" s="36"/>
      <c r="X724" s="87"/>
      <c r="Y724" s="36"/>
      <c r="Z724" s="36"/>
      <c r="AA724" s="87"/>
      <c r="AB724" s="36"/>
      <c r="AC724" s="87"/>
      <c r="AD724" s="36"/>
      <c r="AE724" s="36"/>
      <c r="AF724" s="200"/>
      <c r="AG724" s="36"/>
      <c r="AH724" s="87"/>
      <c r="AI724" s="202" t="s">
        <v>13476</v>
      </c>
      <c r="AJ724" s="192"/>
      <c r="AK724" s="34"/>
      <c r="AL724" s="200"/>
      <c r="AM724" s="35"/>
      <c r="AN724" s="36"/>
      <c r="AO724" s="192"/>
      <c r="AP724" s="36"/>
      <c r="AQ724" s="200"/>
      <c r="AR724" s="37"/>
      <c r="AS724" s="36"/>
    </row>
    <row r="725" customFormat="false" ht="13.8" hidden="false" customHeight="false" outlineLevel="0" collapsed="false">
      <c r="A725" s="50" t="s">
        <v>12550</v>
      </c>
      <c r="B725" s="36" t="s">
        <v>11576</v>
      </c>
      <c r="C725" s="51" t="n">
        <v>45839</v>
      </c>
      <c r="D725" s="155" t="n">
        <v>45852</v>
      </c>
      <c r="E725" s="169" t="b">
        <f aca="false">TRUE()</f>
        <v>1</v>
      </c>
      <c r="F725" s="169" t="b">
        <f aca="false">FALSE()</f>
        <v>0</v>
      </c>
      <c r="G725" s="169" t="b">
        <f aca="false">FALSE()</f>
        <v>0</v>
      </c>
      <c r="H725" s="169" t="b">
        <f aca="false">FALSE()</f>
        <v>0</v>
      </c>
      <c r="I725" s="169" t="b">
        <f aca="false">FALSE()</f>
        <v>0</v>
      </c>
      <c r="J725" s="169" t="b">
        <f aca="false">FALSE()</f>
        <v>0</v>
      </c>
      <c r="K725" s="29" t="b">
        <f aca="false">FALSE()</f>
        <v>0</v>
      </c>
      <c r="L725" s="29" t="b">
        <f aca="false">FALSE()</f>
        <v>0</v>
      </c>
      <c r="M725" s="169" t="b">
        <f aca="false">FALSE()</f>
        <v>0</v>
      </c>
      <c r="N725" s="36"/>
      <c r="O725" s="36" t="s">
        <v>3098</v>
      </c>
      <c r="P725" s="31" t="n">
        <v>5492465597</v>
      </c>
      <c r="Q725" s="32"/>
      <c r="R725" s="32"/>
      <c r="S725" s="32"/>
      <c r="T725" s="36" t="n">
        <v>608831053</v>
      </c>
      <c r="U725" s="36"/>
      <c r="V725" s="36" t="s">
        <v>3099</v>
      </c>
      <c r="W725" s="36"/>
      <c r="X725" s="87"/>
      <c r="Y725" s="36"/>
      <c r="Z725" s="36"/>
      <c r="AA725" s="87"/>
      <c r="AB725" s="36"/>
      <c r="AC725" s="87"/>
      <c r="AD725" s="36"/>
      <c r="AE725" s="36"/>
      <c r="AF725" s="200"/>
      <c r="AG725" s="36"/>
      <c r="AH725" s="87"/>
      <c r="AI725" s="202" t="s">
        <v>13476</v>
      </c>
      <c r="AJ725" s="192"/>
      <c r="AK725" s="34"/>
      <c r="AL725" s="200"/>
      <c r="AM725" s="35"/>
      <c r="AN725" s="36"/>
      <c r="AO725" s="192"/>
      <c r="AP725" s="36"/>
      <c r="AQ725" s="200"/>
      <c r="AR725" s="37"/>
      <c r="AS725" s="36"/>
    </row>
    <row r="726" customFormat="false" ht="13.8" hidden="false" customHeight="false" outlineLevel="0" collapsed="false">
      <c r="A726" s="50" t="s">
        <v>12550</v>
      </c>
      <c r="B726" s="36" t="s">
        <v>11576</v>
      </c>
      <c r="C726" s="51" t="n">
        <v>45839</v>
      </c>
      <c r="D726" s="155" t="n">
        <v>45853</v>
      </c>
      <c r="E726" s="169" t="b">
        <f aca="false">TRUE()</f>
        <v>1</v>
      </c>
      <c r="F726" s="169" t="b">
        <f aca="false">FALSE()</f>
        <v>0</v>
      </c>
      <c r="G726" s="169" t="b">
        <f aca="false">FALSE()</f>
        <v>0</v>
      </c>
      <c r="H726" s="169" t="b">
        <f aca="false">FALSE()</f>
        <v>0</v>
      </c>
      <c r="I726" s="169" t="b">
        <f aca="false">FALSE()</f>
        <v>0</v>
      </c>
      <c r="J726" s="169" t="b">
        <f aca="false">FALSE()</f>
        <v>0</v>
      </c>
      <c r="K726" s="29" t="b">
        <f aca="false">FALSE()</f>
        <v>0</v>
      </c>
      <c r="L726" s="29" t="b">
        <f aca="false">FALSE()</f>
        <v>0</v>
      </c>
      <c r="M726" s="169" t="b">
        <f aca="false">FALSE()</f>
        <v>0</v>
      </c>
      <c r="N726" s="36"/>
      <c r="O726" s="36" t="s">
        <v>3782</v>
      </c>
      <c r="P726" s="31" t="n">
        <v>9442273917</v>
      </c>
      <c r="Q726" s="32"/>
      <c r="R726" s="32"/>
      <c r="S726" s="32"/>
      <c r="T726" s="36" t="n">
        <v>515673273</v>
      </c>
      <c r="U726" s="36"/>
      <c r="V726" s="36" t="s">
        <v>3783</v>
      </c>
      <c r="W726" s="36"/>
      <c r="X726" s="87"/>
      <c r="Y726" s="36"/>
      <c r="Z726" s="36"/>
      <c r="AA726" s="87"/>
      <c r="AB726" s="36"/>
      <c r="AC726" s="87"/>
      <c r="AD726" s="36"/>
      <c r="AE726" s="36"/>
      <c r="AF726" s="200"/>
      <c r="AG726" s="36"/>
      <c r="AH726" s="87"/>
      <c r="AI726" s="202" t="s">
        <v>13476</v>
      </c>
      <c r="AJ726" s="192"/>
      <c r="AK726" s="34"/>
      <c r="AL726" s="200"/>
      <c r="AM726" s="35"/>
      <c r="AN726" s="36"/>
      <c r="AO726" s="192"/>
      <c r="AP726" s="36"/>
      <c r="AQ726" s="200"/>
      <c r="AR726" s="37"/>
      <c r="AS726" s="36"/>
    </row>
    <row r="727" customFormat="false" ht="176.3" hidden="false" customHeight="false" outlineLevel="0" collapsed="false">
      <c r="A727" s="50" t="s">
        <v>12550</v>
      </c>
      <c r="B727" s="36" t="s">
        <v>11576</v>
      </c>
      <c r="C727" s="51" t="n">
        <v>45839</v>
      </c>
      <c r="D727" s="155" t="n">
        <v>45853</v>
      </c>
      <c r="E727" s="169" t="b">
        <f aca="false">TRUE()</f>
        <v>1</v>
      </c>
      <c r="F727" s="169" t="b">
        <f aca="false">FALSE()</f>
        <v>0</v>
      </c>
      <c r="G727" s="169" t="b">
        <f aca="false">FALSE()</f>
        <v>0</v>
      </c>
      <c r="H727" s="169" t="b">
        <f aca="false">FALSE()</f>
        <v>0</v>
      </c>
      <c r="I727" s="169" t="b">
        <f aca="false">FALSE()</f>
        <v>0</v>
      </c>
      <c r="J727" s="169" t="b">
        <f aca="false">FALSE()</f>
        <v>0</v>
      </c>
      <c r="K727" s="29" t="b">
        <f aca="false">FALSE()</f>
        <v>0</v>
      </c>
      <c r="L727" s="29" t="b">
        <f aca="false">FALSE()</f>
        <v>0</v>
      </c>
      <c r="M727" s="169" t="b">
        <f aca="false">FALSE()</f>
        <v>0</v>
      </c>
      <c r="N727" s="36"/>
      <c r="O727" s="36" t="s">
        <v>1848</v>
      </c>
      <c r="P727" s="31" t="n">
        <v>7122607592</v>
      </c>
      <c r="Q727" s="32"/>
      <c r="R727" s="32"/>
      <c r="S727" s="32"/>
      <c r="T727" s="36" t="n">
        <v>603510419</v>
      </c>
      <c r="U727" s="36"/>
      <c r="V727" s="36" t="s">
        <v>1850</v>
      </c>
      <c r="W727" s="36"/>
      <c r="X727" s="87" t="s">
        <v>10823</v>
      </c>
      <c r="Y727" s="36" t="s">
        <v>12093</v>
      </c>
      <c r="Z727" s="36"/>
      <c r="AA727" s="87" t="s">
        <v>10826</v>
      </c>
      <c r="AB727" s="36" t="s">
        <v>10793</v>
      </c>
      <c r="AC727" s="87" t="s">
        <v>10812</v>
      </c>
      <c r="AD727" s="54" t="n">
        <v>0.1</v>
      </c>
      <c r="AE727" s="36"/>
      <c r="AF727" s="200" t="s">
        <v>10794</v>
      </c>
      <c r="AG727" s="19" t="s">
        <v>13544</v>
      </c>
      <c r="AH727" s="87" t="s">
        <v>10796</v>
      </c>
      <c r="AI727" s="55" t="s">
        <v>10836</v>
      </c>
      <c r="AJ727" s="192" t="s">
        <v>10798</v>
      </c>
      <c r="AK727" s="34" t="s">
        <v>10830</v>
      </c>
      <c r="AL727" s="200" t="s">
        <v>10800</v>
      </c>
      <c r="AM727" s="35" t="s">
        <v>13545</v>
      </c>
      <c r="AN727" s="36" t="s">
        <v>13546</v>
      </c>
      <c r="AO727" s="192" t="s">
        <v>10823</v>
      </c>
      <c r="AP727" s="36" t="s">
        <v>11585</v>
      </c>
      <c r="AQ727" s="200" t="s">
        <v>10812</v>
      </c>
      <c r="AR727" s="37" t="s">
        <v>10830</v>
      </c>
      <c r="AS727" s="36" t="s">
        <v>12261</v>
      </c>
    </row>
    <row r="728" customFormat="false" ht="253" hidden="false" customHeight="false" outlineLevel="0" collapsed="false">
      <c r="A728" s="50" t="s">
        <v>12550</v>
      </c>
      <c r="B728" s="36" t="s">
        <v>11576</v>
      </c>
      <c r="C728" s="51" t="n">
        <v>45839</v>
      </c>
      <c r="D728" s="155" t="n">
        <v>45853</v>
      </c>
      <c r="E728" s="169" t="b">
        <f aca="false">TRUE()</f>
        <v>1</v>
      </c>
      <c r="F728" s="169" t="b">
        <f aca="false">FALSE()</f>
        <v>0</v>
      </c>
      <c r="G728" s="169" t="b">
        <f aca="false">FALSE()</f>
        <v>0</v>
      </c>
      <c r="H728" s="169" t="b">
        <f aca="false">FALSE()</f>
        <v>0</v>
      </c>
      <c r="I728" s="169" t="b">
        <f aca="false">FALSE()</f>
        <v>0</v>
      </c>
      <c r="J728" s="169" t="b">
        <f aca="false">FALSE()</f>
        <v>0</v>
      </c>
      <c r="K728" s="29" t="b">
        <f aca="false">FALSE()</f>
        <v>0</v>
      </c>
      <c r="L728" s="29" t="b">
        <f aca="false">FALSE()</f>
        <v>0</v>
      </c>
      <c r="M728" s="169" t="b">
        <f aca="false">FALSE()</f>
        <v>0</v>
      </c>
      <c r="N728" s="36"/>
      <c r="O728" s="36" t="s">
        <v>2838</v>
      </c>
      <c r="P728" s="31" t="n">
        <v>606669311</v>
      </c>
      <c r="Q728" s="32"/>
      <c r="R728" s="32"/>
      <c r="S728" s="32"/>
      <c r="T728" s="36" t="n">
        <v>606669311</v>
      </c>
      <c r="U728" s="36"/>
      <c r="V728" s="36" t="s">
        <v>2840</v>
      </c>
      <c r="W728" s="36"/>
      <c r="X728" s="87" t="s">
        <v>10823</v>
      </c>
      <c r="Y728" s="36" t="s">
        <v>12093</v>
      </c>
      <c r="Z728" s="36"/>
      <c r="AA728" s="87" t="s">
        <v>10826</v>
      </c>
      <c r="AB728" s="36" t="s">
        <v>10793</v>
      </c>
      <c r="AC728" s="87"/>
      <c r="AD728" s="36"/>
      <c r="AE728" s="36"/>
      <c r="AF728" s="200" t="s">
        <v>10794</v>
      </c>
      <c r="AG728" s="19" t="s">
        <v>13547</v>
      </c>
      <c r="AH728" s="87" t="s">
        <v>10796</v>
      </c>
      <c r="AI728" s="202" t="s">
        <v>10836</v>
      </c>
      <c r="AJ728" s="192" t="s">
        <v>10798</v>
      </c>
      <c r="AK728" s="34" t="s">
        <v>10830</v>
      </c>
      <c r="AL728" s="200" t="s">
        <v>10800</v>
      </c>
      <c r="AM728" s="35"/>
      <c r="AN728" s="36"/>
      <c r="AO728" s="192" t="s">
        <v>10823</v>
      </c>
      <c r="AP728" s="36" t="s">
        <v>11585</v>
      </c>
      <c r="AQ728" s="200" t="s">
        <v>10812</v>
      </c>
      <c r="AR728" s="37" t="s">
        <v>10830</v>
      </c>
      <c r="AS728" s="36" t="s">
        <v>12261</v>
      </c>
    </row>
    <row r="729" customFormat="false" ht="13.8" hidden="false" customHeight="false" outlineLevel="0" collapsed="false">
      <c r="A729" s="50" t="s">
        <v>12550</v>
      </c>
      <c r="B729" s="36" t="s">
        <v>11576</v>
      </c>
      <c r="C729" s="51" t="n">
        <v>45839</v>
      </c>
      <c r="D729" s="155" t="n">
        <v>45854</v>
      </c>
      <c r="E729" s="169" t="b">
        <f aca="false">TRUE()</f>
        <v>1</v>
      </c>
      <c r="F729" s="169" t="b">
        <f aca="false">FALSE()</f>
        <v>0</v>
      </c>
      <c r="G729" s="169" t="b">
        <f aca="false">FALSE()</f>
        <v>0</v>
      </c>
      <c r="H729" s="169" t="b">
        <f aca="false">FALSE()</f>
        <v>0</v>
      </c>
      <c r="I729" s="169" t="b">
        <f aca="false">FALSE()</f>
        <v>0</v>
      </c>
      <c r="J729" s="169" t="b">
        <f aca="false">FALSE()</f>
        <v>0</v>
      </c>
      <c r="K729" s="29" t="b">
        <f aca="false">FALSE()</f>
        <v>0</v>
      </c>
      <c r="L729" s="29" t="b">
        <f aca="false">FALSE()</f>
        <v>0</v>
      </c>
      <c r="M729" s="169" t="b">
        <f aca="false">FALSE()</f>
        <v>0</v>
      </c>
      <c r="N729" s="36"/>
      <c r="O729" s="36" t="s">
        <v>2989</v>
      </c>
      <c r="P729" s="31"/>
      <c r="Q729" s="32"/>
      <c r="R729" s="32"/>
      <c r="S729" s="32"/>
      <c r="T729" s="36" t="n">
        <v>690635607</v>
      </c>
      <c r="U729" s="36"/>
      <c r="V729" s="36" t="s">
        <v>13548</v>
      </c>
      <c r="W729" s="36"/>
      <c r="X729" s="87"/>
      <c r="Y729" s="36"/>
      <c r="Z729" s="36"/>
      <c r="AA729" s="87"/>
      <c r="AB729" s="36"/>
      <c r="AC729" s="87"/>
      <c r="AD729" s="36"/>
      <c r="AE729" s="36"/>
      <c r="AF729" s="200"/>
      <c r="AG729" s="36"/>
      <c r="AH729" s="87"/>
      <c r="AI729" s="202" t="s">
        <v>13476</v>
      </c>
      <c r="AJ729" s="192"/>
      <c r="AK729" s="34"/>
      <c r="AL729" s="200"/>
      <c r="AM729" s="35"/>
      <c r="AN729" s="36"/>
      <c r="AO729" s="192"/>
      <c r="AP729" s="36"/>
      <c r="AQ729" s="200"/>
      <c r="AR729" s="37"/>
      <c r="AS729" s="36"/>
    </row>
    <row r="730" customFormat="false" ht="13.8" hidden="false" customHeight="false" outlineLevel="0" collapsed="false">
      <c r="A730" s="50" t="s">
        <v>12550</v>
      </c>
      <c r="B730" s="36" t="s">
        <v>11257</v>
      </c>
      <c r="C730" s="51" t="n">
        <v>45839</v>
      </c>
      <c r="D730" s="155" t="n">
        <v>45853</v>
      </c>
      <c r="E730" s="169" t="b">
        <f aca="false">TRUE()</f>
        <v>1</v>
      </c>
      <c r="F730" s="169" t="b">
        <f aca="false">FALSE()</f>
        <v>0</v>
      </c>
      <c r="G730" s="169" t="b">
        <f aca="false">FALSE()</f>
        <v>0</v>
      </c>
      <c r="H730" s="169" t="b">
        <f aca="false">FALSE()</f>
        <v>0</v>
      </c>
      <c r="I730" s="169" t="b">
        <f aca="false">FALSE()</f>
        <v>0</v>
      </c>
      <c r="J730" s="169" t="b">
        <f aca="false">FALSE()</f>
        <v>0</v>
      </c>
      <c r="K730" s="29" t="b">
        <f aca="false">FALSE()</f>
        <v>0</v>
      </c>
      <c r="L730" s="29" t="b">
        <f aca="false">FALSE()</f>
        <v>0</v>
      </c>
      <c r="M730" s="169" t="b">
        <f aca="false">FALSE()</f>
        <v>0</v>
      </c>
      <c r="N730" s="36"/>
      <c r="O730" s="36" t="s">
        <v>2782</v>
      </c>
      <c r="P730" s="31" t="n">
        <v>5242949377</v>
      </c>
      <c r="Q730" s="32"/>
      <c r="R730" s="32"/>
      <c r="S730" s="32"/>
      <c r="T730" s="36" t="n">
        <f aca="false">48601225853</f>
        <v>48601225853</v>
      </c>
      <c r="U730" s="36"/>
      <c r="V730" s="36" t="s">
        <v>2784</v>
      </c>
      <c r="W730" s="36"/>
      <c r="X730" s="87" t="s">
        <v>10823</v>
      </c>
      <c r="Y730" s="64" t="s">
        <v>12093</v>
      </c>
      <c r="Z730" s="36"/>
      <c r="AA730" s="87"/>
      <c r="AB730" s="36" t="s">
        <v>10793</v>
      </c>
      <c r="AC730" s="87"/>
      <c r="AD730" s="36"/>
      <c r="AE730" s="36"/>
      <c r="AF730" s="200" t="s">
        <v>10794</v>
      </c>
      <c r="AG730" s="36"/>
      <c r="AH730" s="87" t="s">
        <v>10796</v>
      </c>
      <c r="AI730" s="55" t="s">
        <v>10836</v>
      </c>
      <c r="AJ730" s="192" t="s">
        <v>10798</v>
      </c>
      <c r="AK730" s="34" t="s">
        <v>10830</v>
      </c>
      <c r="AL730" s="200" t="s">
        <v>10800</v>
      </c>
      <c r="AM730" s="35"/>
      <c r="AN730" s="36"/>
      <c r="AO730" s="192" t="s">
        <v>10823</v>
      </c>
      <c r="AP730" s="64" t="s">
        <v>11585</v>
      </c>
      <c r="AQ730" s="200" t="s">
        <v>10812</v>
      </c>
      <c r="AR730" s="37" t="s">
        <v>10830</v>
      </c>
      <c r="AS730" s="36" t="s">
        <v>12261</v>
      </c>
    </row>
    <row r="731" customFormat="false" ht="13.8" hidden="false" customHeight="false" outlineLevel="0" collapsed="false">
      <c r="A731" s="50" t="s">
        <v>12550</v>
      </c>
      <c r="B731" s="36" t="s">
        <v>11257</v>
      </c>
      <c r="C731" s="51" t="n">
        <v>45839</v>
      </c>
      <c r="D731" s="155" t="n">
        <v>45853</v>
      </c>
      <c r="E731" s="169" t="b">
        <f aca="false">TRUE()</f>
        <v>1</v>
      </c>
      <c r="F731" s="169" t="b">
        <f aca="false">FALSE()</f>
        <v>0</v>
      </c>
      <c r="G731" s="169" t="b">
        <f aca="false">FALSE()</f>
        <v>0</v>
      </c>
      <c r="H731" s="169" t="b">
        <f aca="false">FALSE()</f>
        <v>0</v>
      </c>
      <c r="I731" s="169" t="b">
        <f aca="false">FALSE()</f>
        <v>0</v>
      </c>
      <c r="J731" s="169" t="b">
        <f aca="false">FALSE()</f>
        <v>0</v>
      </c>
      <c r="K731" s="29" t="b">
        <f aca="false">FALSE()</f>
        <v>0</v>
      </c>
      <c r="L731" s="29" t="b">
        <f aca="false">FALSE()</f>
        <v>0</v>
      </c>
      <c r="M731" s="169" t="b">
        <f aca="false">FALSE()</f>
        <v>0</v>
      </c>
      <c r="N731" s="36"/>
      <c r="O731" s="36" t="s">
        <v>2698</v>
      </c>
      <c r="P731" s="31" t="n">
        <v>9910261417</v>
      </c>
      <c r="Q731" s="32"/>
      <c r="R731" s="32"/>
      <c r="S731" s="32"/>
      <c r="T731" s="36" t="n">
        <f aca="false">48505973276</f>
        <v>48505973276</v>
      </c>
      <c r="U731" s="36"/>
      <c r="V731" s="36" t="s">
        <v>2700</v>
      </c>
      <c r="W731" s="36"/>
      <c r="X731" s="87" t="s">
        <v>10823</v>
      </c>
      <c r="Y731" s="64" t="s">
        <v>12093</v>
      </c>
      <c r="Z731" s="36"/>
      <c r="AA731" s="87"/>
      <c r="AB731" s="36" t="s">
        <v>10793</v>
      </c>
      <c r="AC731" s="87"/>
      <c r="AD731" s="36"/>
      <c r="AE731" s="36"/>
      <c r="AF731" s="200" t="s">
        <v>10794</v>
      </c>
      <c r="AG731" s="36"/>
      <c r="AH731" s="87" t="s">
        <v>10796</v>
      </c>
      <c r="AI731" s="55" t="s">
        <v>10836</v>
      </c>
      <c r="AJ731" s="192" t="s">
        <v>10798</v>
      </c>
      <c r="AK731" s="34" t="s">
        <v>10830</v>
      </c>
      <c r="AL731" s="200" t="s">
        <v>10800</v>
      </c>
      <c r="AM731" s="35"/>
      <c r="AN731" s="36"/>
      <c r="AO731" s="192" t="s">
        <v>10823</v>
      </c>
      <c r="AP731" s="64" t="s">
        <v>11585</v>
      </c>
      <c r="AQ731" s="200" t="s">
        <v>10812</v>
      </c>
      <c r="AR731" s="37" t="s">
        <v>10830</v>
      </c>
      <c r="AS731" s="36" t="s">
        <v>12261</v>
      </c>
    </row>
    <row r="732" customFormat="false" ht="13.8" hidden="false" customHeight="false" outlineLevel="0" collapsed="false">
      <c r="A732" s="50" t="s">
        <v>12550</v>
      </c>
      <c r="B732" s="36" t="s">
        <v>11257</v>
      </c>
      <c r="C732" s="51" t="n">
        <v>45839</v>
      </c>
      <c r="D732" s="155" t="n">
        <v>45853</v>
      </c>
      <c r="E732" s="169" t="b">
        <f aca="false">TRUE()</f>
        <v>1</v>
      </c>
      <c r="F732" s="169" t="b">
        <f aca="false">FALSE()</f>
        <v>0</v>
      </c>
      <c r="G732" s="169" t="b">
        <f aca="false">FALSE()</f>
        <v>0</v>
      </c>
      <c r="H732" s="169" t="b">
        <f aca="false">FALSE()</f>
        <v>0</v>
      </c>
      <c r="I732" s="169" t="b">
        <f aca="false">FALSE()</f>
        <v>0</v>
      </c>
      <c r="J732" s="169" t="b">
        <f aca="false">FALSE()</f>
        <v>0</v>
      </c>
      <c r="K732" s="29" t="b">
        <f aca="false">FALSE()</f>
        <v>0</v>
      </c>
      <c r="L732" s="29" t="b">
        <f aca="false">FALSE()</f>
        <v>0</v>
      </c>
      <c r="M732" s="169" t="b">
        <f aca="false">FALSE()</f>
        <v>0</v>
      </c>
      <c r="N732" s="36"/>
      <c r="O732" s="36" t="s">
        <v>2808</v>
      </c>
      <c r="P732" s="31" t="n">
        <v>5671930881</v>
      </c>
      <c r="Q732" s="32"/>
      <c r="R732" s="32"/>
      <c r="S732" s="32"/>
      <c r="T732" s="36" t="n">
        <f aca="false">48692554225</f>
        <v>48692554225</v>
      </c>
      <c r="U732" s="36"/>
      <c r="V732" s="36" t="s">
        <v>2810</v>
      </c>
      <c r="W732" s="36"/>
      <c r="X732" s="87" t="s">
        <v>10823</v>
      </c>
      <c r="Y732" s="64" t="s">
        <v>12093</v>
      </c>
      <c r="Z732" s="36"/>
      <c r="AA732" s="87"/>
      <c r="AB732" s="36" t="s">
        <v>10793</v>
      </c>
      <c r="AC732" s="87"/>
      <c r="AD732" s="36"/>
      <c r="AE732" s="36"/>
      <c r="AF732" s="87" t="s">
        <v>10794</v>
      </c>
      <c r="AG732" s="36"/>
      <c r="AH732" s="87" t="s">
        <v>10796</v>
      </c>
      <c r="AI732" s="55" t="s">
        <v>10836</v>
      </c>
      <c r="AJ732" s="64" t="s">
        <v>10798</v>
      </c>
      <c r="AK732" s="34" t="s">
        <v>10830</v>
      </c>
      <c r="AL732" s="87" t="s">
        <v>10800</v>
      </c>
      <c r="AM732" s="35"/>
      <c r="AN732" s="36"/>
      <c r="AO732" s="64" t="s">
        <v>10823</v>
      </c>
      <c r="AP732" s="64" t="s">
        <v>11585</v>
      </c>
      <c r="AQ732" s="87" t="s">
        <v>10812</v>
      </c>
      <c r="AR732" s="37" t="s">
        <v>10830</v>
      </c>
      <c r="AS732" s="36" t="s">
        <v>12261</v>
      </c>
    </row>
    <row r="733" customFormat="false" ht="13.8" hidden="false" customHeight="false" outlineLevel="0" collapsed="false">
      <c r="A733" s="50" t="s">
        <v>12550</v>
      </c>
      <c r="B733" s="36" t="s">
        <v>11257</v>
      </c>
      <c r="C733" s="51" t="n">
        <v>45839</v>
      </c>
      <c r="D733" s="155" t="n">
        <v>45853</v>
      </c>
      <c r="E733" s="169" t="b">
        <f aca="false">TRUE()</f>
        <v>1</v>
      </c>
      <c r="F733" s="169" t="b">
        <f aca="false">FALSE()</f>
        <v>0</v>
      </c>
      <c r="G733" s="169" t="b">
        <f aca="false">FALSE()</f>
        <v>0</v>
      </c>
      <c r="H733" s="169" t="b">
        <f aca="false">FALSE()</f>
        <v>0</v>
      </c>
      <c r="I733" s="169" t="b">
        <f aca="false">FALSE()</f>
        <v>0</v>
      </c>
      <c r="J733" s="169" t="b">
        <f aca="false">FALSE()</f>
        <v>0</v>
      </c>
      <c r="K733" s="29" t="b">
        <f aca="false">FALSE()</f>
        <v>0</v>
      </c>
      <c r="L733" s="29" t="b">
        <f aca="false">FALSE()</f>
        <v>0</v>
      </c>
      <c r="M733" s="169" t="b">
        <f aca="false">FALSE()</f>
        <v>0</v>
      </c>
      <c r="N733" s="36"/>
      <c r="O733" s="36" t="s">
        <v>2520</v>
      </c>
      <c r="P733" s="31" t="n">
        <v>1231142746</v>
      </c>
      <c r="Q733" s="32"/>
      <c r="R733" s="32"/>
      <c r="S733" s="32"/>
      <c r="T733" s="36" t="n">
        <f aca="false">48516146469</f>
        <v>48516146469</v>
      </c>
      <c r="U733" s="36"/>
      <c r="V733" s="36" t="s">
        <v>2522</v>
      </c>
      <c r="W733" s="36"/>
      <c r="X733" s="87" t="s">
        <v>10823</v>
      </c>
      <c r="Y733" s="64" t="s">
        <v>12093</v>
      </c>
      <c r="Z733" s="36"/>
      <c r="AA733" s="87"/>
      <c r="AB733" s="36" t="s">
        <v>10793</v>
      </c>
      <c r="AC733" s="87"/>
      <c r="AD733" s="36"/>
      <c r="AE733" s="36"/>
      <c r="AF733" s="87" t="s">
        <v>10794</v>
      </c>
      <c r="AG733" s="36"/>
      <c r="AH733" s="87" t="s">
        <v>10796</v>
      </c>
      <c r="AI733" s="55" t="s">
        <v>10836</v>
      </c>
      <c r="AJ733" s="64" t="s">
        <v>10798</v>
      </c>
      <c r="AK733" s="34" t="s">
        <v>10830</v>
      </c>
      <c r="AL733" s="87" t="s">
        <v>10800</v>
      </c>
      <c r="AM733" s="35"/>
      <c r="AN733" s="36"/>
      <c r="AO733" s="64" t="s">
        <v>10823</v>
      </c>
      <c r="AP733" s="64" t="s">
        <v>11585</v>
      </c>
      <c r="AQ733" s="87" t="s">
        <v>10812</v>
      </c>
      <c r="AR733" s="37" t="s">
        <v>10830</v>
      </c>
      <c r="AS733" s="36" t="s">
        <v>12261</v>
      </c>
    </row>
    <row r="734" customFormat="false" ht="13.8" hidden="false" customHeight="false" outlineLevel="0" collapsed="false">
      <c r="A734" s="50" t="s">
        <v>12550</v>
      </c>
      <c r="B734" s="36" t="s">
        <v>11257</v>
      </c>
      <c r="C734" s="51" t="n">
        <v>45839</v>
      </c>
      <c r="D734" s="155" t="n">
        <v>45853</v>
      </c>
      <c r="E734" s="169" t="b">
        <f aca="false">TRUE()</f>
        <v>1</v>
      </c>
      <c r="F734" s="169" t="b">
        <f aca="false">FALSE()</f>
        <v>0</v>
      </c>
      <c r="G734" s="169" t="b">
        <f aca="false">FALSE()</f>
        <v>0</v>
      </c>
      <c r="H734" s="169" t="b">
        <f aca="false">FALSE()</f>
        <v>0</v>
      </c>
      <c r="I734" s="169" t="b">
        <f aca="false">FALSE()</f>
        <v>0</v>
      </c>
      <c r="J734" s="169" t="b">
        <f aca="false">FALSE()</f>
        <v>0</v>
      </c>
      <c r="K734" s="29" t="b">
        <f aca="false">FALSE()</f>
        <v>0</v>
      </c>
      <c r="L734" s="29" t="b">
        <f aca="false">FALSE()</f>
        <v>0</v>
      </c>
      <c r="M734" s="169" t="b">
        <f aca="false">FALSE()</f>
        <v>0</v>
      </c>
      <c r="N734" s="36"/>
      <c r="O734" s="36" t="s">
        <v>2742</v>
      </c>
      <c r="P734" s="31" t="n">
        <v>7952341657</v>
      </c>
      <c r="Q734" s="32"/>
      <c r="R734" s="32"/>
      <c r="S734" s="32"/>
      <c r="T734" s="36" t="n">
        <f aca="false">48602240020</f>
        <v>48602240020</v>
      </c>
      <c r="U734" s="36"/>
      <c r="V734" s="36" t="s">
        <v>2744</v>
      </c>
      <c r="W734" s="36"/>
      <c r="X734" s="87" t="s">
        <v>10823</v>
      </c>
      <c r="Y734" s="64" t="s">
        <v>12093</v>
      </c>
      <c r="Z734" s="36"/>
      <c r="AA734" s="87"/>
      <c r="AB734" s="36" t="s">
        <v>10793</v>
      </c>
      <c r="AC734" s="87"/>
      <c r="AD734" s="36"/>
      <c r="AE734" s="36"/>
      <c r="AF734" s="87" t="s">
        <v>10794</v>
      </c>
      <c r="AG734" s="36"/>
      <c r="AH734" s="87" t="s">
        <v>10796</v>
      </c>
      <c r="AI734" s="55" t="s">
        <v>10836</v>
      </c>
      <c r="AJ734" s="64" t="s">
        <v>10798</v>
      </c>
      <c r="AK734" s="34" t="s">
        <v>10830</v>
      </c>
      <c r="AL734" s="87" t="s">
        <v>10800</v>
      </c>
      <c r="AM734" s="35"/>
      <c r="AN734" s="36"/>
      <c r="AO734" s="64" t="s">
        <v>10823</v>
      </c>
      <c r="AP734" s="64" t="s">
        <v>11585</v>
      </c>
      <c r="AQ734" s="87" t="s">
        <v>10812</v>
      </c>
      <c r="AR734" s="37" t="s">
        <v>10830</v>
      </c>
      <c r="AS734" s="36" t="s">
        <v>12261</v>
      </c>
    </row>
    <row r="735" customFormat="false" ht="13.8" hidden="false" customHeight="false" outlineLevel="0" collapsed="false">
      <c r="A735" s="50" t="s">
        <v>12550</v>
      </c>
      <c r="B735" s="36" t="s">
        <v>11257</v>
      </c>
      <c r="C735" s="51" t="n">
        <v>45839</v>
      </c>
      <c r="D735" s="155" t="n">
        <v>45853</v>
      </c>
      <c r="E735" s="169" t="b">
        <f aca="false">TRUE()</f>
        <v>1</v>
      </c>
      <c r="F735" s="169" t="b">
        <f aca="false">FALSE()</f>
        <v>0</v>
      </c>
      <c r="G735" s="169" t="b">
        <f aca="false">FALSE()</f>
        <v>0</v>
      </c>
      <c r="H735" s="169" t="b">
        <f aca="false">FALSE()</f>
        <v>0</v>
      </c>
      <c r="I735" s="169" t="b">
        <f aca="false">FALSE()</f>
        <v>0</v>
      </c>
      <c r="J735" s="169" t="b">
        <f aca="false">FALSE()</f>
        <v>0</v>
      </c>
      <c r="K735" s="29" t="b">
        <f aca="false">FALSE()</f>
        <v>0</v>
      </c>
      <c r="L735" s="29" t="b">
        <f aca="false">FALSE()</f>
        <v>0</v>
      </c>
      <c r="M735" s="169" t="b">
        <f aca="false">FALSE()</f>
        <v>0</v>
      </c>
      <c r="N735" s="36"/>
      <c r="O735" s="36" t="s">
        <v>2411</v>
      </c>
      <c r="P735" s="31" t="n">
        <v>8971936091</v>
      </c>
      <c r="Q735" s="32"/>
      <c r="R735" s="32"/>
      <c r="S735" s="32"/>
      <c r="T735" s="36" t="n">
        <f aca="false">48663309394</f>
        <v>48663309394</v>
      </c>
      <c r="U735" s="36"/>
      <c r="V735" s="36" t="s">
        <v>2413</v>
      </c>
      <c r="W735" s="36"/>
      <c r="X735" s="87" t="s">
        <v>10823</v>
      </c>
      <c r="Y735" s="64" t="s">
        <v>12093</v>
      </c>
      <c r="Z735" s="36"/>
      <c r="AA735" s="87"/>
      <c r="AB735" s="36" t="s">
        <v>10793</v>
      </c>
      <c r="AC735" s="87"/>
      <c r="AD735" s="36"/>
      <c r="AE735" s="36"/>
      <c r="AF735" s="87" t="s">
        <v>10794</v>
      </c>
      <c r="AG735" s="36"/>
      <c r="AH735" s="87" t="s">
        <v>10796</v>
      </c>
      <c r="AI735" s="55" t="s">
        <v>10836</v>
      </c>
      <c r="AJ735" s="64" t="s">
        <v>10798</v>
      </c>
      <c r="AK735" s="34" t="s">
        <v>10830</v>
      </c>
      <c r="AL735" s="87" t="s">
        <v>10800</v>
      </c>
      <c r="AM735" s="35"/>
      <c r="AN735" s="36"/>
      <c r="AO735" s="64" t="s">
        <v>10823</v>
      </c>
      <c r="AP735" s="64" t="s">
        <v>11585</v>
      </c>
      <c r="AQ735" s="87" t="s">
        <v>10812</v>
      </c>
      <c r="AR735" s="37" t="s">
        <v>10830</v>
      </c>
      <c r="AS735" s="36" t="s">
        <v>12261</v>
      </c>
    </row>
    <row r="736" customFormat="false" ht="13.8" hidden="false" customHeight="false" outlineLevel="0" collapsed="false">
      <c r="A736" s="50" t="s">
        <v>12550</v>
      </c>
      <c r="B736" s="36" t="s">
        <v>11257</v>
      </c>
      <c r="C736" s="51" t="n">
        <v>45839</v>
      </c>
      <c r="D736" s="155" t="n">
        <v>45853</v>
      </c>
      <c r="E736" s="169" t="b">
        <f aca="false">TRUE()</f>
        <v>1</v>
      </c>
      <c r="F736" s="169" t="b">
        <f aca="false">FALSE()</f>
        <v>0</v>
      </c>
      <c r="G736" s="169" t="b">
        <f aca="false">FALSE()</f>
        <v>0</v>
      </c>
      <c r="H736" s="169" t="b">
        <f aca="false">FALSE()</f>
        <v>0</v>
      </c>
      <c r="I736" s="169" t="b">
        <f aca="false">FALSE()</f>
        <v>0</v>
      </c>
      <c r="J736" s="169" t="b">
        <f aca="false">FALSE()</f>
        <v>0</v>
      </c>
      <c r="K736" s="29" t="b">
        <f aca="false">FALSE()</f>
        <v>0</v>
      </c>
      <c r="L736" s="29" t="b">
        <f aca="false">FALSE()</f>
        <v>0</v>
      </c>
      <c r="M736" s="169" t="b">
        <f aca="false">FALSE()</f>
        <v>0</v>
      </c>
      <c r="N736" s="36"/>
      <c r="O736" s="36" t="s">
        <v>2659</v>
      </c>
      <c r="P736" s="31" t="n">
        <v>6421938675</v>
      </c>
      <c r="Q736" s="32"/>
      <c r="R736" s="32"/>
      <c r="S736" s="32"/>
      <c r="T736" s="36" t="n">
        <f aca="false">48606188332</f>
        <v>48606188332</v>
      </c>
      <c r="U736" s="36"/>
      <c r="V736" s="36" t="s">
        <v>2660</v>
      </c>
      <c r="W736" s="36"/>
      <c r="X736" s="87" t="s">
        <v>10823</v>
      </c>
      <c r="Y736" s="64" t="s">
        <v>12093</v>
      </c>
      <c r="Z736" s="36"/>
      <c r="AA736" s="87"/>
      <c r="AB736" s="36" t="s">
        <v>10793</v>
      </c>
      <c r="AC736" s="87"/>
      <c r="AD736" s="36"/>
      <c r="AE736" s="36"/>
      <c r="AF736" s="87" t="s">
        <v>10794</v>
      </c>
      <c r="AG736" s="36"/>
      <c r="AH736" s="87" t="s">
        <v>10796</v>
      </c>
      <c r="AI736" s="55" t="s">
        <v>10836</v>
      </c>
      <c r="AJ736" s="64" t="s">
        <v>10798</v>
      </c>
      <c r="AK736" s="34" t="s">
        <v>10830</v>
      </c>
      <c r="AL736" s="87" t="s">
        <v>10800</v>
      </c>
      <c r="AM736" s="35"/>
      <c r="AN736" s="36"/>
      <c r="AO736" s="64" t="s">
        <v>10823</v>
      </c>
      <c r="AP736" s="64" t="s">
        <v>11585</v>
      </c>
      <c r="AQ736" s="87" t="s">
        <v>10812</v>
      </c>
      <c r="AR736" s="37" t="s">
        <v>10830</v>
      </c>
      <c r="AS736" s="36" t="s">
        <v>12261</v>
      </c>
    </row>
    <row r="737" customFormat="false" ht="13.8" hidden="false" customHeight="false" outlineLevel="0" collapsed="false">
      <c r="A737" s="222" t="s">
        <v>12550</v>
      </c>
      <c r="B737" s="223" t="s">
        <v>11257</v>
      </c>
      <c r="C737" s="226" t="n">
        <v>45839</v>
      </c>
      <c r="D737" s="227" t="n">
        <v>45854</v>
      </c>
      <c r="E737" s="169" t="b">
        <f aca="false">TRUE()</f>
        <v>1</v>
      </c>
      <c r="F737" s="169" t="b">
        <f aca="false">FALSE()</f>
        <v>0</v>
      </c>
      <c r="G737" s="169" t="b">
        <f aca="false">FALSE()</f>
        <v>0</v>
      </c>
      <c r="H737" s="169" t="b">
        <f aca="false">FALSE()</f>
        <v>0</v>
      </c>
      <c r="I737" s="169" t="b">
        <f aca="false">FALSE()</f>
        <v>0</v>
      </c>
      <c r="J737" s="169" t="b">
        <f aca="false">FALSE()</f>
        <v>0</v>
      </c>
      <c r="K737" s="29" t="b">
        <f aca="false">FALSE()</f>
        <v>0</v>
      </c>
      <c r="L737" s="29" t="b">
        <f aca="false">FALSE()</f>
        <v>0</v>
      </c>
      <c r="M737" s="169" t="b">
        <f aca="false">FALSE()</f>
        <v>0</v>
      </c>
      <c r="N737" s="36"/>
      <c r="O737" s="36" t="s">
        <v>2639</v>
      </c>
      <c r="P737" s="31" t="n">
        <v>7681635831</v>
      </c>
      <c r="Q737" s="32"/>
      <c r="R737" s="32"/>
      <c r="S737" s="32"/>
      <c r="T737" s="36" t="n">
        <f aca="false">48696776540</f>
        <v>48696776540</v>
      </c>
      <c r="U737" s="36"/>
      <c r="V737" s="36" t="s">
        <v>2641</v>
      </c>
      <c r="W737" s="36"/>
      <c r="X737" s="87" t="s">
        <v>10823</v>
      </c>
      <c r="Y737" s="64" t="s">
        <v>12093</v>
      </c>
      <c r="Z737" s="36"/>
      <c r="AA737" s="87"/>
      <c r="AB737" s="36" t="s">
        <v>10793</v>
      </c>
      <c r="AC737" s="87"/>
      <c r="AD737" s="36"/>
      <c r="AE737" s="36"/>
      <c r="AF737" s="87" t="s">
        <v>10794</v>
      </c>
      <c r="AG737" s="36"/>
      <c r="AH737" s="87" t="s">
        <v>10796</v>
      </c>
      <c r="AI737" s="55" t="s">
        <v>10836</v>
      </c>
      <c r="AJ737" s="64" t="s">
        <v>10798</v>
      </c>
      <c r="AK737" s="34" t="s">
        <v>10830</v>
      </c>
      <c r="AL737" s="87" t="s">
        <v>10800</v>
      </c>
      <c r="AM737" s="35"/>
      <c r="AN737" s="36"/>
      <c r="AO737" s="64" t="s">
        <v>10823</v>
      </c>
      <c r="AP737" s="64" t="s">
        <v>11585</v>
      </c>
      <c r="AQ737" s="87" t="s">
        <v>10812</v>
      </c>
      <c r="AR737" s="37" t="s">
        <v>10830</v>
      </c>
      <c r="AS737" s="36" t="s">
        <v>12261</v>
      </c>
    </row>
    <row r="738" customFormat="false" ht="13.8" hidden="false" customHeight="false" outlineLevel="0" collapsed="false">
      <c r="A738" s="50" t="s">
        <v>12550</v>
      </c>
      <c r="B738" s="36" t="s">
        <v>11576</v>
      </c>
      <c r="C738" s="51" t="n">
        <v>45839</v>
      </c>
      <c r="D738" s="155" t="n">
        <v>45854</v>
      </c>
      <c r="E738" s="169" t="b">
        <f aca="false">TRUE()</f>
        <v>1</v>
      </c>
      <c r="F738" s="169" t="b">
        <f aca="false">FALSE()</f>
        <v>0</v>
      </c>
      <c r="G738" s="169" t="b">
        <f aca="false">FALSE()</f>
        <v>0</v>
      </c>
      <c r="H738" s="169" t="b">
        <f aca="false">FALSE()</f>
        <v>0</v>
      </c>
      <c r="I738" s="169" t="b">
        <f aca="false">FALSE()</f>
        <v>0</v>
      </c>
      <c r="J738" s="169" t="b">
        <f aca="false">FALSE()</f>
        <v>0</v>
      </c>
      <c r="K738" s="29" t="b">
        <f aca="false">FALSE()</f>
        <v>0</v>
      </c>
      <c r="L738" s="29" t="b">
        <f aca="false">FALSE()</f>
        <v>0</v>
      </c>
      <c r="M738" s="169" t="b">
        <f aca="false">FALSE()</f>
        <v>0</v>
      </c>
      <c r="N738" s="36"/>
      <c r="O738" s="36" t="s">
        <v>2758</v>
      </c>
      <c r="P738" s="31" t="n">
        <v>7261294292</v>
      </c>
      <c r="Q738" s="32"/>
      <c r="R738" s="32"/>
      <c r="S738" s="32"/>
      <c r="T738" s="36" t="n">
        <v>782301398</v>
      </c>
      <c r="U738" s="36"/>
      <c r="V738" s="36" t="s">
        <v>2760</v>
      </c>
      <c r="W738" s="36"/>
      <c r="X738" s="87" t="s">
        <v>10823</v>
      </c>
      <c r="Y738" s="64" t="s">
        <v>12093</v>
      </c>
      <c r="Z738" s="36"/>
      <c r="AA738" s="87" t="s">
        <v>10826</v>
      </c>
      <c r="AB738" s="36" t="s">
        <v>10793</v>
      </c>
      <c r="AC738" s="87" t="s">
        <v>10812</v>
      </c>
      <c r="AD738" s="54" t="n">
        <v>0.1</v>
      </c>
      <c r="AE738" s="36"/>
      <c r="AF738" s="200" t="s">
        <v>10794</v>
      </c>
      <c r="AG738" s="36" t="s">
        <v>3831</v>
      </c>
      <c r="AH738" s="87" t="s">
        <v>10796</v>
      </c>
      <c r="AI738" s="55" t="s">
        <v>10836</v>
      </c>
      <c r="AJ738" s="192" t="s">
        <v>10798</v>
      </c>
      <c r="AK738" s="34" t="s">
        <v>10830</v>
      </c>
      <c r="AL738" s="200" t="s">
        <v>10800</v>
      </c>
      <c r="AM738" s="35" t="s">
        <v>13549</v>
      </c>
      <c r="AN738" s="36" t="s">
        <v>13550</v>
      </c>
      <c r="AO738" s="192" t="s">
        <v>10823</v>
      </c>
      <c r="AP738" s="64" t="s">
        <v>11585</v>
      </c>
      <c r="AQ738" s="200" t="s">
        <v>10812</v>
      </c>
      <c r="AR738" s="37" t="s">
        <v>10830</v>
      </c>
      <c r="AS738" s="36" t="s">
        <v>12261</v>
      </c>
    </row>
    <row r="739" customFormat="false" ht="13.8" hidden="false" customHeight="false" outlineLevel="0" collapsed="false">
      <c r="A739" s="50" t="s">
        <v>12550</v>
      </c>
      <c r="B739" s="36" t="s">
        <v>11576</v>
      </c>
      <c r="C739" s="51" t="n">
        <v>45839</v>
      </c>
      <c r="D739" s="155" t="n">
        <v>45854</v>
      </c>
      <c r="E739" s="169" t="b">
        <f aca="false">TRUE()</f>
        <v>1</v>
      </c>
      <c r="F739" s="169" t="b">
        <f aca="false">FALSE()</f>
        <v>0</v>
      </c>
      <c r="G739" s="169" t="b">
        <f aca="false">FALSE()</f>
        <v>0</v>
      </c>
      <c r="H739" s="169" t="b">
        <f aca="false">FALSE()</f>
        <v>0</v>
      </c>
      <c r="I739" s="169" t="b">
        <f aca="false">FALSE()</f>
        <v>0</v>
      </c>
      <c r="J739" s="169" t="b">
        <f aca="false">FALSE()</f>
        <v>0</v>
      </c>
      <c r="K739" s="29" t="b">
        <f aca="false">FALSE()</f>
        <v>0</v>
      </c>
      <c r="L739" s="29" t="b">
        <f aca="false">FALSE()</f>
        <v>0</v>
      </c>
      <c r="M739" s="169" t="b">
        <f aca="false">FALSE()</f>
        <v>0</v>
      </c>
      <c r="N739" s="36"/>
      <c r="O739" s="36" t="s">
        <v>2666</v>
      </c>
      <c r="P739" s="31" t="n">
        <v>5791480222</v>
      </c>
      <c r="Q739" s="32"/>
      <c r="R739" s="32"/>
      <c r="S739" s="32"/>
      <c r="T739" s="36" t="n">
        <f aca="false">48661610019</f>
        <v>48661610019</v>
      </c>
      <c r="U739" s="36"/>
      <c r="V739" s="36" t="s">
        <v>2667</v>
      </c>
      <c r="W739" s="36"/>
      <c r="X739" s="87" t="s">
        <v>10823</v>
      </c>
      <c r="Y739" s="64" t="s">
        <v>12093</v>
      </c>
      <c r="Z739" s="36"/>
      <c r="AA739" s="87"/>
      <c r="AB739" s="36" t="s">
        <v>10793</v>
      </c>
      <c r="AC739" s="87"/>
      <c r="AD739" s="36"/>
      <c r="AE739" s="36"/>
      <c r="AF739" s="200" t="s">
        <v>10794</v>
      </c>
      <c r="AG739" s="36"/>
      <c r="AH739" s="87" t="s">
        <v>10796</v>
      </c>
      <c r="AI739" s="55" t="s">
        <v>10836</v>
      </c>
      <c r="AJ739" s="192" t="s">
        <v>10798</v>
      </c>
      <c r="AK739" s="34" t="s">
        <v>10830</v>
      </c>
      <c r="AL739" s="200" t="s">
        <v>10800</v>
      </c>
      <c r="AM739" s="35"/>
      <c r="AN739" s="36"/>
      <c r="AO739" s="192" t="s">
        <v>10823</v>
      </c>
      <c r="AP739" s="64" t="s">
        <v>11585</v>
      </c>
      <c r="AQ739" s="200" t="s">
        <v>10812</v>
      </c>
      <c r="AR739" s="37" t="s">
        <v>10830</v>
      </c>
      <c r="AS739" s="36" t="s">
        <v>12261</v>
      </c>
    </row>
    <row r="740" customFormat="false" ht="13.8" hidden="false" customHeight="false" outlineLevel="0" collapsed="false">
      <c r="A740" s="50" t="s">
        <v>12550</v>
      </c>
      <c r="B740" s="36" t="s">
        <v>11576</v>
      </c>
      <c r="C740" s="51" t="n">
        <v>45839</v>
      </c>
      <c r="D740" s="155" t="n">
        <v>45854</v>
      </c>
      <c r="E740" s="169" t="b">
        <f aca="false">TRUE()</f>
        <v>1</v>
      </c>
      <c r="F740" s="169" t="b">
        <f aca="false">FALSE()</f>
        <v>0</v>
      </c>
      <c r="G740" s="169" t="b">
        <f aca="false">FALSE()</f>
        <v>0</v>
      </c>
      <c r="H740" s="169" t="b">
        <f aca="false">FALSE()</f>
        <v>0</v>
      </c>
      <c r="I740" s="169" t="b">
        <f aca="false">FALSE()</f>
        <v>0</v>
      </c>
      <c r="J740" s="169" t="b">
        <f aca="false">FALSE()</f>
        <v>0</v>
      </c>
      <c r="K740" s="29" t="b">
        <f aca="false">FALSE()</f>
        <v>0</v>
      </c>
      <c r="L740" s="29" t="b">
        <f aca="false">FALSE()</f>
        <v>0</v>
      </c>
      <c r="M740" s="169" t="b">
        <f aca="false">FALSE()</f>
        <v>0</v>
      </c>
      <c r="N740" s="36"/>
      <c r="O740" s="36" t="s">
        <v>3395</v>
      </c>
      <c r="P740" s="31" t="n">
        <v>9681005479</v>
      </c>
      <c r="Q740" s="32"/>
      <c r="R740" s="32"/>
      <c r="S740" s="32"/>
      <c r="T740" s="36" t="n">
        <v>605319469</v>
      </c>
      <c r="U740" s="36"/>
      <c r="V740" s="36" t="s">
        <v>13551</v>
      </c>
      <c r="W740" s="36"/>
      <c r="X740" s="87"/>
      <c r="Y740" s="36"/>
      <c r="Z740" s="36"/>
      <c r="AA740" s="87"/>
      <c r="AB740" s="36"/>
      <c r="AC740" s="87"/>
      <c r="AD740" s="36"/>
      <c r="AE740" s="36"/>
      <c r="AF740" s="200" t="s">
        <v>10794</v>
      </c>
      <c r="AG740" s="229" t="s">
        <v>13552</v>
      </c>
      <c r="AH740" s="87" t="s">
        <v>10796</v>
      </c>
      <c r="AI740" s="202" t="s">
        <v>13476</v>
      </c>
      <c r="AJ740" s="192"/>
      <c r="AK740" s="34"/>
      <c r="AL740" s="200"/>
      <c r="AM740" s="35"/>
      <c r="AN740" s="36"/>
      <c r="AO740" s="192"/>
      <c r="AP740" s="36"/>
      <c r="AQ740" s="200"/>
      <c r="AR740" s="37"/>
      <c r="AS740" s="36"/>
    </row>
    <row r="741" customFormat="false" ht="13.8" hidden="false" customHeight="false" outlineLevel="0" collapsed="false">
      <c r="A741" s="50" t="s">
        <v>12550</v>
      </c>
      <c r="B741" s="36" t="s">
        <v>11576</v>
      </c>
      <c r="C741" s="51" t="n">
        <v>45839</v>
      </c>
      <c r="D741" s="155" t="n">
        <v>45854</v>
      </c>
      <c r="E741" s="169" t="b">
        <f aca="false">TRUE()</f>
        <v>1</v>
      </c>
      <c r="F741" s="169" t="b">
        <f aca="false">FALSE()</f>
        <v>0</v>
      </c>
      <c r="G741" s="169" t="b">
        <f aca="false">FALSE()</f>
        <v>0</v>
      </c>
      <c r="H741" s="169" t="b">
        <f aca="false">FALSE()</f>
        <v>0</v>
      </c>
      <c r="I741" s="169" t="b">
        <f aca="false">FALSE()</f>
        <v>0</v>
      </c>
      <c r="J741" s="169" t="b">
        <f aca="false">FALSE()</f>
        <v>0</v>
      </c>
      <c r="K741" s="29" t="b">
        <f aca="false">FALSE()</f>
        <v>0</v>
      </c>
      <c r="L741" s="29" t="b">
        <f aca="false">FALSE()</f>
        <v>0</v>
      </c>
      <c r="M741" s="169" t="b">
        <f aca="false">FALSE()</f>
        <v>0</v>
      </c>
      <c r="N741" s="36"/>
      <c r="O741" s="36" t="s">
        <v>4072</v>
      </c>
      <c r="P741" s="31" t="n">
        <v>7642714851</v>
      </c>
      <c r="Q741" s="32"/>
      <c r="R741" s="32"/>
      <c r="S741" s="32"/>
      <c r="T741" s="36" t="n">
        <v>664426429</v>
      </c>
      <c r="U741" s="36"/>
      <c r="V741" s="36" t="s">
        <v>4074</v>
      </c>
      <c r="W741" s="36"/>
      <c r="X741" s="87"/>
      <c r="Y741" s="36"/>
      <c r="Z741" s="36"/>
      <c r="AA741" s="87"/>
      <c r="AB741" s="36"/>
      <c r="AC741" s="87"/>
      <c r="AD741" s="36"/>
      <c r="AE741" s="36"/>
      <c r="AF741" s="200"/>
      <c r="AG741" s="36"/>
      <c r="AH741" s="87"/>
      <c r="AI741" s="202" t="s">
        <v>13476</v>
      </c>
      <c r="AJ741" s="192"/>
      <c r="AK741" s="34"/>
      <c r="AL741" s="200"/>
      <c r="AM741" s="35"/>
      <c r="AN741" s="36"/>
      <c r="AO741" s="192"/>
      <c r="AP741" s="36"/>
      <c r="AQ741" s="200"/>
      <c r="AR741" s="37"/>
      <c r="AS741" s="36"/>
    </row>
    <row r="742" customFormat="false" ht="13.8" hidden="false" customHeight="false" outlineLevel="0" collapsed="false">
      <c r="A742" s="50" t="s">
        <v>12550</v>
      </c>
      <c r="B742" s="36" t="s">
        <v>11857</v>
      </c>
      <c r="C742" s="51" t="n">
        <v>45809</v>
      </c>
      <c r="D742" s="155" t="n">
        <v>45834</v>
      </c>
      <c r="E742" s="169" t="b">
        <f aca="false">TRUE()</f>
        <v>1</v>
      </c>
      <c r="F742" s="169" t="b">
        <f aca="false">FALSE()</f>
        <v>0</v>
      </c>
      <c r="G742" s="169" t="b">
        <f aca="false">FALSE()</f>
        <v>0</v>
      </c>
      <c r="H742" s="169" t="b">
        <f aca="false">FALSE()</f>
        <v>0</v>
      </c>
      <c r="I742" s="169" t="b">
        <f aca="false">FALSE()</f>
        <v>0</v>
      </c>
      <c r="J742" s="169" t="b">
        <f aca="false">FALSE()</f>
        <v>0</v>
      </c>
      <c r="K742" s="29" t="b">
        <f aca="false">FALSE()</f>
        <v>0</v>
      </c>
      <c r="L742" s="29" t="b">
        <f aca="false">FALSE()</f>
        <v>0</v>
      </c>
      <c r="M742" s="169" t="b">
        <f aca="false">FALSE()</f>
        <v>0</v>
      </c>
      <c r="N742" s="36"/>
      <c r="O742" s="36" t="s">
        <v>3810</v>
      </c>
      <c r="P742" s="31" t="n">
        <v>9451981921</v>
      </c>
      <c r="Q742" s="32"/>
      <c r="R742" s="32"/>
      <c r="S742" s="32"/>
      <c r="T742" s="36" t="n">
        <v>48504651821</v>
      </c>
      <c r="U742" s="36" t="s">
        <v>13553</v>
      </c>
      <c r="V742" s="36" t="s">
        <v>13554</v>
      </c>
      <c r="W742" s="36"/>
      <c r="X742" s="87" t="s">
        <v>10823</v>
      </c>
      <c r="Y742" s="64" t="s">
        <v>12093</v>
      </c>
      <c r="Z742" s="36"/>
      <c r="AA742" s="87" t="s">
        <v>10826</v>
      </c>
      <c r="AB742" s="36" t="s">
        <v>10793</v>
      </c>
      <c r="AC742" s="87" t="s">
        <v>10812</v>
      </c>
      <c r="AD742" s="36"/>
      <c r="AE742" s="36"/>
      <c r="AF742" s="200" t="s">
        <v>10794</v>
      </c>
      <c r="AG742" s="36"/>
      <c r="AH742" s="87" t="s">
        <v>10796</v>
      </c>
      <c r="AI742" s="202" t="s">
        <v>13476</v>
      </c>
      <c r="AJ742" s="192" t="s">
        <v>10798</v>
      </c>
      <c r="AK742" s="34" t="s">
        <v>10830</v>
      </c>
      <c r="AL742" s="200" t="s">
        <v>10800</v>
      </c>
      <c r="AM742" s="35"/>
      <c r="AN742" s="36"/>
      <c r="AO742" s="192" t="s">
        <v>10823</v>
      </c>
      <c r="AP742" s="64" t="s">
        <v>11585</v>
      </c>
      <c r="AQ742" s="200" t="s">
        <v>10812</v>
      </c>
      <c r="AR742" s="37" t="s">
        <v>10830</v>
      </c>
      <c r="AS742" s="36" t="s">
        <v>12261</v>
      </c>
    </row>
    <row r="743" customFormat="false" ht="13.8" hidden="false" customHeight="false" outlineLevel="0" collapsed="false">
      <c r="A743" s="222" t="s">
        <v>12550</v>
      </c>
      <c r="B743" s="223" t="s">
        <v>11257</v>
      </c>
      <c r="C743" s="226" t="n">
        <v>45839</v>
      </c>
      <c r="D743" s="227" t="n">
        <v>45854</v>
      </c>
      <c r="E743" s="169" t="b">
        <f aca="false">TRUE()</f>
        <v>1</v>
      </c>
      <c r="F743" s="169" t="b">
        <f aca="false">FALSE()</f>
        <v>0</v>
      </c>
      <c r="G743" s="169" t="b">
        <f aca="false">FALSE()</f>
        <v>0</v>
      </c>
      <c r="H743" s="169" t="b">
        <f aca="false">FALSE()</f>
        <v>0</v>
      </c>
      <c r="I743" s="169" t="b">
        <f aca="false">FALSE()</f>
        <v>0</v>
      </c>
      <c r="J743" s="169" t="b">
        <f aca="false">FALSE()</f>
        <v>0</v>
      </c>
      <c r="K743" s="29" t="b">
        <f aca="false">FALSE()</f>
        <v>0</v>
      </c>
      <c r="L743" s="29" t="b">
        <f aca="false">FALSE()</f>
        <v>0</v>
      </c>
      <c r="M743" s="169" t="b">
        <f aca="false">FALSE()</f>
        <v>0</v>
      </c>
      <c r="N743" s="36"/>
      <c r="O743" s="36" t="s">
        <v>2258</v>
      </c>
      <c r="P743" s="31" t="n">
        <v>7312075477</v>
      </c>
      <c r="Q743" s="32"/>
      <c r="R743" s="32"/>
      <c r="S743" s="32"/>
      <c r="T743" s="36" t="n">
        <f aca="false">48505820837</f>
        <v>48505820837</v>
      </c>
      <c r="U743" s="36"/>
      <c r="V743" s="36" t="s">
        <v>2260</v>
      </c>
      <c r="W743" s="36"/>
      <c r="X743" s="87" t="s">
        <v>10823</v>
      </c>
      <c r="Y743" s="64" t="s">
        <v>12093</v>
      </c>
      <c r="Z743" s="36"/>
      <c r="AA743" s="87"/>
      <c r="AB743" s="36" t="s">
        <v>10793</v>
      </c>
      <c r="AC743" s="87"/>
      <c r="AD743" s="36"/>
      <c r="AE743" s="36"/>
      <c r="AF743" s="200" t="s">
        <v>10794</v>
      </c>
      <c r="AG743" s="36"/>
      <c r="AH743" s="87" t="s">
        <v>10796</v>
      </c>
      <c r="AI743" s="55" t="s">
        <v>10836</v>
      </c>
      <c r="AJ743" s="192" t="s">
        <v>10798</v>
      </c>
      <c r="AK743" s="34" t="s">
        <v>10830</v>
      </c>
      <c r="AL743" s="200" t="s">
        <v>10800</v>
      </c>
      <c r="AM743" s="35"/>
      <c r="AN743" s="36"/>
      <c r="AO743" s="192" t="s">
        <v>10823</v>
      </c>
      <c r="AP743" s="64" t="s">
        <v>11585</v>
      </c>
      <c r="AQ743" s="200" t="s">
        <v>10812</v>
      </c>
      <c r="AR743" s="37" t="s">
        <v>10830</v>
      </c>
      <c r="AS743" s="36" t="s">
        <v>12261</v>
      </c>
    </row>
    <row r="744" customFormat="false" ht="13.8" hidden="false" customHeight="false" outlineLevel="0" collapsed="false">
      <c r="A744" s="222" t="s">
        <v>12550</v>
      </c>
      <c r="B744" s="223" t="s">
        <v>11257</v>
      </c>
      <c r="C744" s="226" t="n">
        <v>45839</v>
      </c>
      <c r="D744" s="227" t="n">
        <v>45854</v>
      </c>
      <c r="E744" s="169" t="b">
        <f aca="false">TRUE()</f>
        <v>1</v>
      </c>
      <c r="F744" s="169" t="b">
        <f aca="false">FALSE()</f>
        <v>0</v>
      </c>
      <c r="G744" s="169" t="b">
        <f aca="false">FALSE()</f>
        <v>0</v>
      </c>
      <c r="H744" s="169" t="b">
        <f aca="false">FALSE()</f>
        <v>0</v>
      </c>
      <c r="I744" s="169" t="b">
        <f aca="false">FALSE()</f>
        <v>0</v>
      </c>
      <c r="J744" s="169" t="b">
        <f aca="false">FALSE()</f>
        <v>0</v>
      </c>
      <c r="K744" s="29" t="b">
        <f aca="false">FALSE()</f>
        <v>0</v>
      </c>
      <c r="L744" s="29" t="b">
        <f aca="false">FALSE()</f>
        <v>0</v>
      </c>
      <c r="M744" s="169" t="b">
        <f aca="false">FALSE()</f>
        <v>0</v>
      </c>
      <c r="N744" s="36"/>
      <c r="O744" s="36" t="s">
        <v>2571</v>
      </c>
      <c r="P744" s="31" t="n">
        <v>5273048853</v>
      </c>
      <c r="Q744" s="32"/>
      <c r="R744" s="32"/>
      <c r="S744" s="32"/>
      <c r="T744" s="36" t="n">
        <v>500417313</v>
      </c>
      <c r="U744" s="36"/>
      <c r="V744" s="36" t="s">
        <v>2573</v>
      </c>
      <c r="W744" s="36"/>
      <c r="X744" s="87" t="s">
        <v>10823</v>
      </c>
      <c r="Y744" s="64" t="s">
        <v>12093</v>
      </c>
      <c r="Z744" s="36"/>
      <c r="AA744" s="87"/>
      <c r="AB744" s="36" t="s">
        <v>10793</v>
      </c>
      <c r="AC744" s="87"/>
      <c r="AD744" s="36"/>
      <c r="AE744" s="36"/>
      <c r="AF744" s="200" t="s">
        <v>10794</v>
      </c>
      <c r="AG744" s="36"/>
      <c r="AH744" s="87" t="s">
        <v>10796</v>
      </c>
      <c r="AI744" s="55" t="s">
        <v>10836</v>
      </c>
      <c r="AJ744" s="192" t="s">
        <v>10798</v>
      </c>
      <c r="AK744" s="34" t="s">
        <v>10830</v>
      </c>
      <c r="AL744" s="200" t="s">
        <v>10800</v>
      </c>
      <c r="AM744" s="35"/>
      <c r="AN744" s="36"/>
      <c r="AO744" s="192" t="s">
        <v>10823</v>
      </c>
      <c r="AP744" s="64" t="s">
        <v>11585</v>
      </c>
      <c r="AQ744" s="200" t="s">
        <v>10812</v>
      </c>
      <c r="AR744" s="37" t="s">
        <v>10830</v>
      </c>
      <c r="AS744" s="36" t="s">
        <v>12261</v>
      </c>
    </row>
    <row r="745" customFormat="false" ht="13.8" hidden="false" customHeight="false" outlineLevel="0" collapsed="false">
      <c r="A745" s="222" t="s">
        <v>12550</v>
      </c>
      <c r="B745" s="223" t="s">
        <v>11257</v>
      </c>
      <c r="C745" s="226" t="n">
        <v>45839</v>
      </c>
      <c r="D745" s="227" t="n">
        <v>45854</v>
      </c>
      <c r="E745" s="169" t="b">
        <f aca="false">TRUE()</f>
        <v>1</v>
      </c>
      <c r="F745" s="169" t="b">
        <f aca="false">FALSE()</f>
        <v>0</v>
      </c>
      <c r="G745" s="169" t="b">
        <f aca="false">FALSE()</f>
        <v>0</v>
      </c>
      <c r="H745" s="169" t="b">
        <f aca="false">FALSE()</f>
        <v>0</v>
      </c>
      <c r="I745" s="169" t="b">
        <f aca="false">FALSE()</f>
        <v>0</v>
      </c>
      <c r="J745" s="169" t="b">
        <f aca="false">FALSE()</f>
        <v>0</v>
      </c>
      <c r="K745" s="29" t="b">
        <f aca="false">FALSE()</f>
        <v>0</v>
      </c>
      <c r="L745" s="29" t="b">
        <f aca="false">FALSE()</f>
        <v>0</v>
      </c>
      <c r="M745" s="169" t="b">
        <f aca="false">FALSE()</f>
        <v>0</v>
      </c>
      <c r="N745" s="36"/>
      <c r="O745" s="36" t="s">
        <v>2074</v>
      </c>
      <c r="P745" s="31" t="n">
        <v>7342598398</v>
      </c>
      <c r="Q745" s="32"/>
      <c r="R745" s="32"/>
      <c r="S745" s="32"/>
      <c r="T745" s="36" t="n">
        <f aca="false">48606973742</f>
        <v>48606973742</v>
      </c>
      <c r="U745" s="36"/>
      <c r="V745" s="36" t="s">
        <v>2076</v>
      </c>
      <c r="W745" s="36"/>
      <c r="X745" s="87" t="s">
        <v>10823</v>
      </c>
      <c r="Y745" s="64" t="s">
        <v>12093</v>
      </c>
      <c r="Z745" s="36"/>
      <c r="AA745" s="87"/>
      <c r="AB745" s="36" t="s">
        <v>10793</v>
      </c>
      <c r="AC745" s="87"/>
      <c r="AD745" s="36"/>
      <c r="AE745" s="36"/>
      <c r="AF745" s="87" t="s">
        <v>10794</v>
      </c>
      <c r="AG745" s="36"/>
      <c r="AH745" s="87" t="s">
        <v>10796</v>
      </c>
      <c r="AI745" s="55" t="s">
        <v>10836</v>
      </c>
      <c r="AJ745" s="64" t="s">
        <v>10798</v>
      </c>
      <c r="AK745" s="34" t="s">
        <v>10830</v>
      </c>
      <c r="AL745" s="87" t="s">
        <v>10800</v>
      </c>
      <c r="AM745" s="35"/>
      <c r="AN745" s="36"/>
      <c r="AO745" s="64" t="s">
        <v>10823</v>
      </c>
      <c r="AP745" s="64" t="s">
        <v>11585</v>
      </c>
      <c r="AQ745" s="87" t="s">
        <v>10812</v>
      </c>
      <c r="AR745" s="37" t="s">
        <v>10830</v>
      </c>
      <c r="AS745" s="36" t="s">
        <v>12261</v>
      </c>
    </row>
    <row r="746" customFormat="false" ht="13.8" hidden="false" customHeight="false" outlineLevel="0" collapsed="false">
      <c r="A746" s="222" t="s">
        <v>12550</v>
      </c>
      <c r="B746" s="223" t="s">
        <v>11257</v>
      </c>
      <c r="C746" s="226" t="n">
        <v>45839</v>
      </c>
      <c r="D746" s="227" t="n">
        <v>45854</v>
      </c>
      <c r="E746" s="169" t="b">
        <f aca="false">TRUE()</f>
        <v>1</v>
      </c>
      <c r="F746" s="169" t="b">
        <f aca="false">FALSE()</f>
        <v>0</v>
      </c>
      <c r="G746" s="169" t="b">
        <f aca="false">FALSE()</f>
        <v>0</v>
      </c>
      <c r="H746" s="169" t="b">
        <f aca="false">FALSE()</f>
        <v>0</v>
      </c>
      <c r="I746" s="169" t="b">
        <f aca="false">FALSE()</f>
        <v>0</v>
      </c>
      <c r="J746" s="169" t="b">
        <f aca="false">FALSE()</f>
        <v>0</v>
      </c>
      <c r="K746" s="29" t="b">
        <f aca="false">FALSE()</f>
        <v>0</v>
      </c>
      <c r="L746" s="29" t="b">
        <f aca="false">FALSE()</f>
        <v>0</v>
      </c>
      <c r="M746" s="169" t="b">
        <f aca="false">FALSE()</f>
        <v>0</v>
      </c>
      <c r="N746" s="36"/>
      <c r="O746" s="230" t="s">
        <v>2411</v>
      </c>
      <c r="P746" s="31" t="n">
        <v>8971936091</v>
      </c>
      <c r="Q746" s="32"/>
      <c r="R746" s="32"/>
      <c r="S746" s="32"/>
      <c r="T746" s="36" t="n">
        <f aca="false">48663309394</f>
        <v>48663309394</v>
      </c>
      <c r="U746" s="36"/>
      <c r="V746" s="36" t="s">
        <v>2413</v>
      </c>
      <c r="W746" s="36"/>
      <c r="X746" s="87" t="s">
        <v>10823</v>
      </c>
      <c r="Y746" s="64" t="s">
        <v>12093</v>
      </c>
      <c r="Z746" s="36"/>
      <c r="AA746" s="87"/>
      <c r="AB746" s="36" t="s">
        <v>10793</v>
      </c>
      <c r="AC746" s="87"/>
      <c r="AD746" s="36"/>
      <c r="AE746" s="36"/>
      <c r="AF746" s="87" t="s">
        <v>10794</v>
      </c>
      <c r="AG746" s="36"/>
      <c r="AH746" s="87" t="s">
        <v>10796</v>
      </c>
      <c r="AI746" s="55" t="s">
        <v>10836</v>
      </c>
      <c r="AJ746" s="64" t="s">
        <v>10798</v>
      </c>
      <c r="AK746" s="34" t="s">
        <v>10830</v>
      </c>
      <c r="AL746" s="87" t="s">
        <v>10800</v>
      </c>
      <c r="AM746" s="35"/>
      <c r="AN746" s="36"/>
      <c r="AO746" s="64" t="s">
        <v>10823</v>
      </c>
      <c r="AP746" s="64" t="s">
        <v>11585</v>
      </c>
      <c r="AQ746" s="87" t="s">
        <v>10812</v>
      </c>
      <c r="AR746" s="37" t="s">
        <v>10830</v>
      </c>
      <c r="AS746" s="36" t="s">
        <v>12261</v>
      </c>
    </row>
    <row r="747" customFormat="false" ht="13.8" hidden="false" customHeight="false" outlineLevel="0" collapsed="false">
      <c r="A747" s="222" t="s">
        <v>12550</v>
      </c>
      <c r="B747" s="223" t="s">
        <v>11257</v>
      </c>
      <c r="C747" s="226" t="n">
        <v>45839</v>
      </c>
      <c r="D747" s="227" t="n">
        <v>45854</v>
      </c>
      <c r="E747" s="169" t="b">
        <f aca="false">TRUE()</f>
        <v>1</v>
      </c>
      <c r="F747" s="169" t="b">
        <f aca="false">FALSE()</f>
        <v>0</v>
      </c>
      <c r="G747" s="169" t="b">
        <f aca="false">FALSE()</f>
        <v>0</v>
      </c>
      <c r="H747" s="169" t="b">
        <f aca="false">FALSE()</f>
        <v>0</v>
      </c>
      <c r="I747" s="169" t="b">
        <f aca="false">FALSE()</f>
        <v>0</v>
      </c>
      <c r="J747" s="169" t="b">
        <f aca="false">FALSE()</f>
        <v>0</v>
      </c>
      <c r="K747" s="29" t="b">
        <f aca="false">FALSE()</f>
        <v>0</v>
      </c>
      <c r="L747" s="29" t="b">
        <f aca="false">FALSE()</f>
        <v>0</v>
      </c>
      <c r="M747" s="169" t="b">
        <f aca="false">FALSE()</f>
        <v>0</v>
      </c>
      <c r="N747" s="36"/>
      <c r="O747" s="212" t="s">
        <v>1942</v>
      </c>
      <c r="P747" s="31" t="n">
        <v>7331022387</v>
      </c>
      <c r="Q747" s="32"/>
      <c r="R747" s="32"/>
      <c r="S747" s="32"/>
      <c r="T747" s="36" t="n">
        <f aca="false">48607443788</f>
        <v>48607443788</v>
      </c>
      <c r="U747" s="36"/>
      <c r="V747" s="36" t="s">
        <v>1944</v>
      </c>
      <c r="W747" s="36"/>
      <c r="X747" s="87" t="s">
        <v>10823</v>
      </c>
      <c r="Y747" s="64" t="s">
        <v>12093</v>
      </c>
      <c r="Z747" s="36"/>
      <c r="AA747" s="87"/>
      <c r="AB747" s="36" t="s">
        <v>10793</v>
      </c>
      <c r="AC747" s="87"/>
      <c r="AD747" s="36"/>
      <c r="AE747" s="36"/>
      <c r="AF747" s="87" t="s">
        <v>10794</v>
      </c>
      <c r="AG747" s="36"/>
      <c r="AH747" s="87" t="s">
        <v>10796</v>
      </c>
      <c r="AI747" s="55" t="s">
        <v>10836</v>
      </c>
      <c r="AJ747" s="64" t="s">
        <v>10798</v>
      </c>
      <c r="AK747" s="34" t="s">
        <v>10830</v>
      </c>
      <c r="AL747" s="87" t="s">
        <v>10800</v>
      </c>
      <c r="AM747" s="35"/>
      <c r="AN747" s="36"/>
      <c r="AO747" s="64" t="s">
        <v>10823</v>
      </c>
      <c r="AP747" s="64" t="s">
        <v>11585</v>
      </c>
      <c r="AQ747" s="87" t="s">
        <v>10812</v>
      </c>
      <c r="AR747" s="37" t="s">
        <v>10830</v>
      </c>
      <c r="AS747" s="36" t="s">
        <v>12261</v>
      </c>
    </row>
    <row r="748" customFormat="false" ht="13.8" hidden="false" customHeight="false" outlineLevel="0" collapsed="false">
      <c r="A748" s="50" t="s">
        <v>12550</v>
      </c>
      <c r="B748" s="36" t="s">
        <v>11257</v>
      </c>
      <c r="C748" s="51" t="n">
        <v>45839</v>
      </c>
      <c r="D748" s="155" t="n">
        <v>45855</v>
      </c>
      <c r="E748" s="169" t="b">
        <f aca="false">TRUE()</f>
        <v>1</v>
      </c>
      <c r="F748" s="169" t="b">
        <f aca="false">FALSE()</f>
        <v>0</v>
      </c>
      <c r="G748" s="169" t="b">
        <f aca="false">FALSE()</f>
        <v>0</v>
      </c>
      <c r="H748" s="169" t="b">
        <f aca="false">FALSE()</f>
        <v>0</v>
      </c>
      <c r="I748" s="169" t="b">
        <f aca="false">FALSE()</f>
        <v>0</v>
      </c>
      <c r="J748" s="169" t="b">
        <f aca="false">FALSE()</f>
        <v>0</v>
      </c>
      <c r="K748" s="29" t="b">
        <f aca="false">FALSE()</f>
        <v>0</v>
      </c>
      <c r="L748" s="29" t="b">
        <f aca="false">FALSE()</f>
        <v>0</v>
      </c>
      <c r="M748" s="169" t="b">
        <f aca="false">FALSE()</f>
        <v>0</v>
      </c>
      <c r="N748" s="36"/>
      <c r="O748" s="36" t="s">
        <v>2191</v>
      </c>
      <c r="P748" s="31" t="n">
        <v>6262692048</v>
      </c>
      <c r="Q748" s="32"/>
      <c r="R748" s="32"/>
      <c r="S748" s="32"/>
      <c r="T748" s="36" t="n">
        <f aca="false">48323886060</f>
        <v>48323886060</v>
      </c>
      <c r="U748" s="36"/>
      <c r="V748" s="36" t="s">
        <v>2193</v>
      </c>
      <c r="W748" s="36"/>
      <c r="X748" s="87" t="s">
        <v>10823</v>
      </c>
      <c r="Y748" s="64" t="s">
        <v>12093</v>
      </c>
      <c r="Z748" s="36"/>
      <c r="AA748" s="87"/>
      <c r="AB748" s="36" t="s">
        <v>10793</v>
      </c>
      <c r="AC748" s="87"/>
      <c r="AD748" s="36"/>
      <c r="AE748" s="36"/>
      <c r="AF748" s="87" t="s">
        <v>10794</v>
      </c>
      <c r="AG748" s="36"/>
      <c r="AH748" s="87" t="s">
        <v>10796</v>
      </c>
      <c r="AI748" s="55" t="s">
        <v>10836</v>
      </c>
      <c r="AJ748" s="64" t="s">
        <v>10798</v>
      </c>
      <c r="AK748" s="34" t="s">
        <v>10830</v>
      </c>
      <c r="AL748" s="87" t="s">
        <v>10800</v>
      </c>
      <c r="AM748" s="35"/>
      <c r="AN748" s="36"/>
      <c r="AO748" s="64" t="s">
        <v>10823</v>
      </c>
      <c r="AP748" s="64" t="s">
        <v>11585</v>
      </c>
      <c r="AQ748" s="87" t="s">
        <v>10812</v>
      </c>
      <c r="AR748" s="37" t="s">
        <v>10830</v>
      </c>
      <c r="AS748" s="36" t="s">
        <v>12261</v>
      </c>
    </row>
    <row r="749" customFormat="false" ht="13.8" hidden="false" customHeight="false" outlineLevel="0" collapsed="false">
      <c r="A749" s="50" t="s">
        <v>12550</v>
      </c>
      <c r="B749" s="36" t="s">
        <v>11576</v>
      </c>
      <c r="C749" s="51" t="n">
        <v>45839</v>
      </c>
      <c r="D749" s="155" t="n">
        <v>45855</v>
      </c>
      <c r="E749" s="169" t="b">
        <f aca="false">TRUE()</f>
        <v>1</v>
      </c>
      <c r="F749" s="169" t="b">
        <f aca="false">FALSE()</f>
        <v>0</v>
      </c>
      <c r="G749" s="169" t="b">
        <f aca="false">FALSE()</f>
        <v>0</v>
      </c>
      <c r="H749" s="169" t="b">
        <f aca="false">FALSE()</f>
        <v>0</v>
      </c>
      <c r="I749" s="169" t="b">
        <f aca="false">FALSE()</f>
        <v>0</v>
      </c>
      <c r="J749" s="169" t="b">
        <f aca="false">FALSE()</f>
        <v>0</v>
      </c>
      <c r="K749" s="29" t="b">
        <f aca="false">FALSE()</f>
        <v>0</v>
      </c>
      <c r="L749" s="29" t="b">
        <f aca="false">FALSE()</f>
        <v>0</v>
      </c>
      <c r="M749" s="169" t="b">
        <f aca="false">FALSE()</f>
        <v>0</v>
      </c>
      <c r="N749" s="36"/>
      <c r="O749" s="36" t="s">
        <v>2706</v>
      </c>
      <c r="P749" s="31" t="n">
        <v>9372186193</v>
      </c>
      <c r="Q749" s="32"/>
      <c r="R749" s="32"/>
      <c r="S749" s="32"/>
      <c r="T749" s="36" t="n">
        <v>604107197</v>
      </c>
      <c r="U749" s="36"/>
      <c r="V749" s="36" t="s">
        <v>2708</v>
      </c>
      <c r="W749" s="36"/>
      <c r="X749" s="87" t="s">
        <v>10823</v>
      </c>
      <c r="Y749" s="64" t="s">
        <v>12093</v>
      </c>
      <c r="Z749" s="36"/>
      <c r="AA749" s="87"/>
      <c r="AB749" s="36" t="s">
        <v>10793</v>
      </c>
      <c r="AC749" s="87"/>
      <c r="AD749" s="36"/>
      <c r="AE749" s="36"/>
      <c r="AF749" s="200" t="s">
        <v>10794</v>
      </c>
      <c r="AG749" s="36"/>
      <c r="AH749" s="87" t="s">
        <v>10796</v>
      </c>
      <c r="AI749" s="55" t="s">
        <v>10836</v>
      </c>
      <c r="AJ749" s="192" t="s">
        <v>10798</v>
      </c>
      <c r="AK749" s="34" t="s">
        <v>10830</v>
      </c>
      <c r="AL749" s="200" t="s">
        <v>10800</v>
      </c>
      <c r="AM749" s="35"/>
      <c r="AN749" s="36"/>
      <c r="AO749" s="192" t="s">
        <v>10823</v>
      </c>
      <c r="AP749" s="64" t="s">
        <v>11585</v>
      </c>
      <c r="AQ749" s="200" t="s">
        <v>10812</v>
      </c>
      <c r="AR749" s="37" t="s">
        <v>10830</v>
      </c>
      <c r="AS749" s="36" t="s">
        <v>12261</v>
      </c>
    </row>
    <row r="750" customFormat="false" ht="13.8" hidden="false" customHeight="false" outlineLevel="0" collapsed="false">
      <c r="A750" s="50" t="s">
        <v>12550</v>
      </c>
      <c r="B750" s="36" t="s">
        <v>11857</v>
      </c>
      <c r="C750" s="51" t="n">
        <v>45839</v>
      </c>
      <c r="D750" s="32"/>
      <c r="E750" s="169" t="b">
        <f aca="false">TRUE()</f>
        <v>1</v>
      </c>
      <c r="F750" s="169" t="b">
        <f aca="false">FALSE()</f>
        <v>0</v>
      </c>
      <c r="G750" s="169" t="b">
        <f aca="false">FALSE()</f>
        <v>0</v>
      </c>
      <c r="H750" s="169" t="b">
        <f aca="false">FALSE()</f>
        <v>0</v>
      </c>
      <c r="I750" s="169" t="b">
        <f aca="false">FALSE()</f>
        <v>0</v>
      </c>
      <c r="J750" s="169" t="b">
        <f aca="false">FALSE()</f>
        <v>0</v>
      </c>
      <c r="K750" s="29" t="b">
        <f aca="false">FALSE()</f>
        <v>0</v>
      </c>
      <c r="L750" s="29" t="b">
        <f aca="false">FALSE()</f>
        <v>0</v>
      </c>
      <c r="M750" s="169" t="b">
        <f aca="false">FALSE()</f>
        <v>0</v>
      </c>
      <c r="N750" s="36"/>
      <c r="O750" s="36" t="s">
        <v>13555</v>
      </c>
      <c r="P750" s="31" t="n">
        <v>5621803293</v>
      </c>
      <c r="Q750" s="32"/>
      <c r="R750" s="32"/>
      <c r="S750" s="32"/>
      <c r="T750" s="36" t="n">
        <v>48516749817</v>
      </c>
      <c r="U750" s="36"/>
      <c r="V750" s="36" t="s">
        <v>3474</v>
      </c>
      <c r="W750" s="36"/>
      <c r="X750" s="87" t="s">
        <v>10823</v>
      </c>
      <c r="Y750" s="64" t="s">
        <v>12093</v>
      </c>
      <c r="Z750" s="36"/>
      <c r="AA750" s="87" t="s">
        <v>10826</v>
      </c>
      <c r="AB750" s="36" t="s">
        <v>10793</v>
      </c>
      <c r="AC750" s="87" t="s">
        <v>10812</v>
      </c>
      <c r="AD750" s="36"/>
      <c r="AE750" s="36"/>
      <c r="AF750" s="200" t="s">
        <v>10794</v>
      </c>
      <c r="AG750" s="36"/>
      <c r="AH750" s="87" t="s">
        <v>10796</v>
      </c>
      <c r="AI750" s="202" t="s">
        <v>13476</v>
      </c>
      <c r="AJ750" s="192" t="s">
        <v>10798</v>
      </c>
      <c r="AK750" s="34" t="s">
        <v>10830</v>
      </c>
      <c r="AL750" s="200" t="s">
        <v>10800</v>
      </c>
      <c r="AM750" s="35"/>
      <c r="AN750" s="36"/>
      <c r="AO750" s="192" t="s">
        <v>10823</v>
      </c>
      <c r="AP750" s="64" t="s">
        <v>11585</v>
      </c>
      <c r="AQ750" s="200" t="s">
        <v>10812</v>
      </c>
      <c r="AR750" s="37" t="s">
        <v>10830</v>
      </c>
      <c r="AS750" s="36" t="s">
        <v>12261</v>
      </c>
    </row>
    <row r="751" customFormat="false" ht="13.8" hidden="false" customHeight="false" outlineLevel="0" collapsed="false">
      <c r="A751" s="50"/>
      <c r="B751" s="223"/>
      <c r="C751" s="226"/>
      <c r="D751" s="155"/>
      <c r="E751" s="169" t="b">
        <f aca="false">TRUE()</f>
        <v>1</v>
      </c>
      <c r="F751" s="169" t="b">
        <f aca="false">FALSE()</f>
        <v>0</v>
      </c>
      <c r="G751" s="169" t="b">
        <f aca="false">FALSE()</f>
        <v>0</v>
      </c>
      <c r="H751" s="169" t="b">
        <f aca="false">FALSE()</f>
        <v>0</v>
      </c>
      <c r="I751" s="169" t="b">
        <f aca="false">FALSE()</f>
        <v>0</v>
      </c>
      <c r="J751" s="169" t="b">
        <f aca="false">FALSE()</f>
        <v>0</v>
      </c>
      <c r="K751" s="29" t="b">
        <f aca="false">FALSE()</f>
        <v>0</v>
      </c>
      <c r="L751" s="29" t="b">
        <f aca="false">FALSE()</f>
        <v>0</v>
      </c>
      <c r="M751" s="169" t="b">
        <f aca="false">FALSE()</f>
        <v>0</v>
      </c>
      <c r="N751" s="36"/>
      <c r="O751" s="36" t="s">
        <v>3693</v>
      </c>
      <c r="P751" s="31" t="n">
        <v>5792110237</v>
      </c>
      <c r="Q751" s="32"/>
      <c r="R751" s="32"/>
      <c r="S751" s="32"/>
      <c r="T751" s="36" t="n">
        <v>48500721092</v>
      </c>
      <c r="U751" s="36" t="s">
        <v>13556</v>
      </c>
      <c r="V751" s="36" t="s">
        <v>3695</v>
      </c>
      <c r="W751" s="36"/>
      <c r="X751" s="87" t="s">
        <v>10823</v>
      </c>
      <c r="Y751" s="64" t="s">
        <v>12093</v>
      </c>
      <c r="Z751" s="36"/>
      <c r="AA751" s="87" t="s">
        <v>10826</v>
      </c>
      <c r="AB751" s="36" t="s">
        <v>10793</v>
      </c>
      <c r="AC751" s="87" t="s">
        <v>10812</v>
      </c>
      <c r="AD751" s="36"/>
      <c r="AE751" s="36"/>
      <c r="AF751" s="200" t="s">
        <v>10794</v>
      </c>
      <c r="AG751" s="36"/>
      <c r="AH751" s="87" t="s">
        <v>10796</v>
      </c>
      <c r="AI751" s="202" t="s">
        <v>13476</v>
      </c>
      <c r="AJ751" s="192" t="s">
        <v>10798</v>
      </c>
      <c r="AK751" s="34" t="s">
        <v>10830</v>
      </c>
      <c r="AL751" s="200" t="s">
        <v>10800</v>
      </c>
      <c r="AM751" s="35"/>
      <c r="AN751" s="36"/>
      <c r="AO751" s="192" t="s">
        <v>10823</v>
      </c>
      <c r="AP751" s="64" t="s">
        <v>11585</v>
      </c>
      <c r="AQ751" s="200" t="s">
        <v>10812</v>
      </c>
      <c r="AR751" s="37" t="s">
        <v>10830</v>
      </c>
      <c r="AS751" s="36" t="s">
        <v>12261</v>
      </c>
    </row>
    <row r="752" customFormat="false" ht="13.8" hidden="false" customHeight="false" outlineLevel="0" collapsed="false">
      <c r="A752" s="50" t="s">
        <v>12550</v>
      </c>
      <c r="B752" s="223" t="s">
        <v>11257</v>
      </c>
      <c r="C752" s="226" t="n">
        <v>45839</v>
      </c>
      <c r="D752" s="155" t="n">
        <v>45855</v>
      </c>
      <c r="E752" s="169" t="b">
        <f aca="false">TRUE()</f>
        <v>1</v>
      </c>
      <c r="F752" s="169" t="b">
        <f aca="false">FALSE()</f>
        <v>0</v>
      </c>
      <c r="G752" s="169" t="b">
        <f aca="false">FALSE()</f>
        <v>0</v>
      </c>
      <c r="H752" s="169" t="b">
        <f aca="false">FALSE()</f>
        <v>0</v>
      </c>
      <c r="I752" s="169" t="b">
        <f aca="false">FALSE()</f>
        <v>0</v>
      </c>
      <c r="J752" s="169" t="b">
        <f aca="false">FALSE()</f>
        <v>0</v>
      </c>
      <c r="K752" s="29" t="b">
        <f aca="false">FALSE()</f>
        <v>0</v>
      </c>
      <c r="L752" s="29" t="b">
        <f aca="false">FALSE()</f>
        <v>0</v>
      </c>
      <c r="M752" s="169" t="b">
        <f aca="false">FALSE()</f>
        <v>0</v>
      </c>
      <c r="N752" s="36"/>
      <c r="O752" s="211" t="s">
        <v>2200</v>
      </c>
      <c r="P752" s="31" t="n">
        <v>7393594134</v>
      </c>
      <c r="Q752" s="32"/>
      <c r="R752" s="32"/>
      <c r="S752" s="32"/>
      <c r="T752" s="36" t="n">
        <v>48509188062</v>
      </c>
      <c r="U752" s="36"/>
      <c r="V752" s="36" t="s">
        <v>2202</v>
      </c>
      <c r="W752" s="36"/>
      <c r="X752" s="87" t="s">
        <v>10823</v>
      </c>
      <c r="Y752" s="64" t="s">
        <v>12093</v>
      </c>
      <c r="Z752" s="36"/>
      <c r="AA752" s="87"/>
      <c r="AB752" s="36" t="s">
        <v>10793</v>
      </c>
      <c r="AC752" s="87"/>
      <c r="AD752" s="36"/>
      <c r="AE752" s="36"/>
      <c r="AF752" s="200" t="s">
        <v>10794</v>
      </c>
      <c r="AG752" s="36"/>
      <c r="AH752" s="87" t="s">
        <v>10796</v>
      </c>
      <c r="AI752" s="55" t="s">
        <v>10836</v>
      </c>
      <c r="AJ752" s="192" t="s">
        <v>10798</v>
      </c>
      <c r="AK752" s="34" t="s">
        <v>10830</v>
      </c>
      <c r="AL752" s="200" t="s">
        <v>10800</v>
      </c>
      <c r="AM752" s="35"/>
      <c r="AN752" s="36"/>
      <c r="AO752" s="192" t="s">
        <v>10823</v>
      </c>
      <c r="AP752" s="64" t="s">
        <v>11585</v>
      </c>
      <c r="AQ752" s="200" t="s">
        <v>10812</v>
      </c>
      <c r="AR752" s="37" t="s">
        <v>10830</v>
      </c>
      <c r="AS752" s="36" t="s">
        <v>12261</v>
      </c>
    </row>
    <row r="753" customFormat="false" ht="13.8" hidden="false" customHeight="false" outlineLevel="0" collapsed="false">
      <c r="A753" s="50" t="s">
        <v>12550</v>
      </c>
      <c r="B753" s="223" t="s">
        <v>11257</v>
      </c>
      <c r="C753" s="226" t="n">
        <v>45839</v>
      </c>
      <c r="D753" s="155" t="n">
        <v>45855</v>
      </c>
      <c r="E753" s="169" t="b">
        <f aca="false">TRUE()</f>
        <v>1</v>
      </c>
      <c r="F753" s="169" t="b">
        <f aca="false">FALSE()</f>
        <v>0</v>
      </c>
      <c r="G753" s="169" t="b">
        <f aca="false">FALSE()</f>
        <v>0</v>
      </c>
      <c r="H753" s="169" t="b">
        <f aca="false">FALSE()</f>
        <v>0</v>
      </c>
      <c r="I753" s="169" t="b">
        <f aca="false">FALSE()</f>
        <v>0</v>
      </c>
      <c r="J753" s="169" t="b">
        <f aca="false">FALSE()</f>
        <v>0</v>
      </c>
      <c r="K753" s="29" t="b">
        <f aca="false">FALSE()</f>
        <v>0</v>
      </c>
      <c r="L753" s="29" t="b">
        <f aca="false">FALSE()</f>
        <v>0</v>
      </c>
      <c r="M753" s="169" t="b">
        <f aca="false">FALSE()</f>
        <v>0</v>
      </c>
      <c r="N753" s="36"/>
      <c r="O753" s="212" t="s">
        <v>2315</v>
      </c>
      <c r="P753" s="31" t="n">
        <v>6631637916</v>
      </c>
      <c r="Q753" s="32"/>
      <c r="R753" s="32"/>
      <c r="S753" s="32"/>
      <c r="T753" s="208" t="n">
        <v>48692554225</v>
      </c>
      <c r="U753" s="36"/>
      <c r="V753" s="36" t="s">
        <v>2317</v>
      </c>
      <c r="W753" s="36"/>
      <c r="X753" s="87" t="s">
        <v>10823</v>
      </c>
      <c r="Y753" s="64" t="s">
        <v>12093</v>
      </c>
      <c r="Z753" s="36"/>
      <c r="AA753" s="87"/>
      <c r="AB753" s="36" t="s">
        <v>10793</v>
      </c>
      <c r="AC753" s="87"/>
      <c r="AD753" s="36"/>
      <c r="AE753" s="36"/>
      <c r="AF753" s="87" t="s">
        <v>10794</v>
      </c>
      <c r="AG753" s="36"/>
      <c r="AH753" s="87" t="s">
        <v>10796</v>
      </c>
      <c r="AI753" s="55" t="s">
        <v>10836</v>
      </c>
      <c r="AJ753" s="64" t="s">
        <v>10798</v>
      </c>
      <c r="AK753" s="34" t="s">
        <v>10830</v>
      </c>
      <c r="AL753" s="87" t="s">
        <v>10800</v>
      </c>
      <c r="AM753" s="35"/>
      <c r="AN753" s="36"/>
      <c r="AO753" s="64" t="s">
        <v>10823</v>
      </c>
      <c r="AP753" s="64" t="s">
        <v>11585</v>
      </c>
      <c r="AQ753" s="87" t="s">
        <v>10812</v>
      </c>
      <c r="AR753" s="37" t="s">
        <v>10830</v>
      </c>
      <c r="AS753" s="36" t="s">
        <v>12261</v>
      </c>
    </row>
    <row r="754" customFormat="false" ht="13.8" hidden="false" customHeight="false" outlineLevel="0" collapsed="false">
      <c r="A754" s="50" t="s">
        <v>12550</v>
      </c>
      <c r="B754" s="223" t="s">
        <v>11257</v>
      </c>
      <c r="C754" s="226" t="n">
        <v>45839</v>
      </c>
      <c r="D754" s="155" t="n">
        <v>45855</v>
      </c>
      <c r="E754" s="169" t="b">
        <f aca="false">TRUE()</f>
        <v>1</v>
      </c>
      <c r="F754" s="169" t="b">
        <f aca="false">FALSE()</f>
        <v>0</v>
      </c>
      <c r="G754" s="169" t="b">
        <f aca="false">FALSE()</f>
        <v>0</v>
      </c>
      <c r="H754" s="169" t="b">
        <f aca="false">FALSE()</f>
        <v>0</v>
      </c>
      <c r="I754" s="169" t="b">
        <f aca="false">FALSE()</f>
        <v>0</v>
      </c>
      <c r="J754" s="169" t="b">
        <f aca="false">FALSE()</f>
        <v>0</v>
      </c>
      <c r="K754" s="29" t="b">
        <f aca="false">FALSE()</f>
        <v>0</v>
      </c>
      <c r="L754" s="29" t="b">
        <f aca="false">FALSE()</f>
        <v>0</v>
      </c>
      <c r="M754" s="169" t="b">
        <f aca="false">FALSE()</f>
        <v>0</v>
      </c>
      <c r="N754" s="36"/>
      <c r="O754" s="211" t="s">
        <v>2216</v>
      </c>
      <c r="P754" s="31" t="n">
        <v>5451533333</v>
      </c>
      <c r="Q754" s="32"/>
      <c r="R754" s="32"/>
      <c r="S754" s="32"/>
      <c r="T754" s="36" t="n">
        <f aca="false">48601850818</f>
        <v>48601850818</v>
      </c>
      <c r="U754" s="36"/>
      <c r="V754" s="36" t="s">
        <v>2218</v>
      </c>
      <c r="W754" s="36"/>
      <c r="X754" s="87" t="s">
        <v>10823</v>
      </c>
      <c r="Y754" s="64" t="s">
        <v>12093</v>
      </c>
      <c r="Z754" s="36"/>
      <c r="AA754" s="87"/>
      <c r="AB754" s="36" t="s">
        <v>10793</v>
      </c>
      <c r="AC754" s="87"/>
      <c r="AD754" s="36"/>
      <c r="AE754" s="36"/>
      <c r="AF754" s="87" t="s">
        <v>10794</v>
      </c>
      <c r="AG754" s="36"/>
      <c r="AH754" s="87" t="s">
        <v>10796</v>
      </c>
      <c r="AI754" s="55" t="s">
        <v>10836</v>
      </c>
      <c r="AJ754" s="64" t="s">
        <v>10798</v>
      </c>
      <c r="AK754" s="34" t="s">
        <v>10830</v>
      </c>
      <c r="AL754" s="87" t="s">
        <v>10800</v>
      </c>
      <c r="AM754" s="35"/>
      <c r="AN754" s="36"/>
      <c r="AO754" s="64" t="s">
        <v>10823</v>
      </c>
      <c r="AP754" s="64" t="s">
        <v>11585</v>
      </c>
      <c r="AQ754" s="87" t="s">
        <v>10812</v>
      </c>
      <c r="AR754" s="37" t="s">
        <v>10830</v>
      </c>
      <c r="AS754" s="36" t="s">
        <v>12261</v>
      </c>
    </row>
    <row r="755" customFormat="false" ht="13.8" hidden="false" customHeight="false" outlineLevel="0" collapsed="false">
      <c r="A755" s="50" t="s">
        <v>12550</v>
      </c>
      <c r="B755" s="223" t="s">
        <v>11257</v>
      </c>
      <c r="C755" s="226" t="n">
        <v>45839</v>
      </c>
      <c r="D755" s="155" t="n">
        <v>45855</v>
      </c>
      <c r="E755" s="169" t="b">
        <f aca="false">TRUE()</f>
        <v>1</v>
      </c>
      <c r="F755" s="169" t="b">
        <f aca="false">FALSE()</f>
        <v>0</v>
      </c>
      <c r="G755" s="169" t="b">
        <f aca="false">FALSE()</f>
        <v>0</v>
      </c>
      <c r="H755" s="169" t="b">
        <f aca="false">FALSE()</f>
        <v>0</v>
      </c>
      <c r="I755" s="169" t="b">
        <f aca="false">FALSE()</f>
        <v>0</v>
      </c>
      <c r="J755" s="169" t="b">
        <f aca="false">FALSE()</f>
        <v>0</v>
      </c>
      <c r="K755" s="29" t="b">
        <f aca="false">FALSE()</f>
        <v>0</v>
      </c>
      <c r="L755" s="29" t="b">
        <f aca="false">FALSE()</f>
        <v>0</v>
      </c>
      <c r="M755" s="169" t="b">
        <f aca="false">FALSE()</f>
        <v>0</v>
      </c>
      <c r="N755" s="36"/>
      <c r="O755" s="208" t="s">
        <v>2118</v>
      </c>
      <c r="P755" s="31" t="n">
        <v>7772761814</v>
      </c>
      <c r="Q755" s="32"/>
      <c r="R755" s="32"/>
      <c r="S755" s="32"/>
      <c r="T755" s="36" t="n">
        <v>507778945</v>
      </c>
      <c r="U755" s="36"/>
      <c r="V755" s="36" t="s">
        <v>2120</v>
      </c>
      <c r="W755" s="36"/>
      <c r="X755" s="87" t="s">
        <v>10823</v>
      </c>
      <c r="Y755" s="64" t="s">
        <v>12093</v>
      </c>
      <c r="Z755" s="36"/>
      <c r="AA755" s="87"/>
      <c r="AB755" s="36" t="s">
        <v>10793</v>
      </c>
      <c r="AC755" s="87"/>
      <c r="AD755" s="36"/>
      <c r="AE755" s="36"/>
      <c r="AF755" s="87" t="s">
        <v>10794</v>
      </c>
      <c r="AG755" s="36"/>
      <c r="AH755" s="87" t="s">
        <v>10796</v>
      </c>
      <c r="AI755" s="55" t="s">
        <v>10836</v>
      </c>
      <c r="AJ755" s="64" t="s">
        <v>10798</v>
      </c>
      <c r="AK755" s="34" t="s">
        <v>10830</v>
      </c>
      <c r="AL755" s="87" t="s">
        <v>10800</v>
      </c>
      <c r="AM755" s="35"/>
      <c r="AN755" s="36"/>
      <c r="AO755" s="64" t="s">
        <v>10823</v>
      </c>
      <c r="AP755" s="64" t="s">
        <v>11585</v>
      </c>
      <c r="AQ755" s="87" t="s">
        <v>10812</v>
      </c>
      <c r="AR755" s="37" t="s">
        <v>10830</v>
      </c>
      <c r="AS755" s="36" t="s">
        <v>12261</v>
      </c>
    </row>
    <row r="756" customFormat="false" ht="13.8" hidden="false" customHeight="false" outlineLevel="0" collapsed="false">
      <c r="A756" s="50" t="s">
        <v>12550</v>
      </c>
      <c r="B756" s="36" t="s">
        <v>11576</v>
      </c>
      <c r="C756" s="51" t="n">
        <v>45839</v>
      </c>
      <c r="D756" s="155" t="n">
        <v>45855</v>
      </c>
      <c r="E756" s="169" t="b">
        <f aca="false">TRUE()</f>
        <v>1</v>
      </c>
      <c r="F756" s="169" t="b">
        <f aca="false">FALSE()</f>
        <v>0</v>
      </c>
      <c r="G756" s="169" t="b">
        <f aca="false">FALSE()</f>
        <v>0</v>
      </c>
      <c r="H756" s="169" t="b">
        <f aca="false">FALSE()</f>
        <v>0</v>
      </c>
      <c r="I756" s="169" t="b">
        <f aca="false">FALSE()</f>
        <v>0</v>
      </c>
      <c r="J756" s="169" t="b">
        <f aca="false">FALSE()</f>
        <v>0</v>
      </c>
      <c r="K756" s="29" t="b">
        <f aca="false">FALSE()</f>
        <v>0</v>
      </c>
      <c r="L756" s="29" t="b">
        <f aca="false">FALSE()</f>
        <v>0</v>
      </c>
      <c r="M756" s="169" t="b">
        <f aca="false">FALSE()</f>
        <v>0</v>
      </c>
      <c r="N756" s="36"/>
      <c r="O756" s="36" t="s">
        <v>1749</v>
      </c>
      <c r="P756" s="31" t="n">
        <v>7282874095</v>
      </c>
      <c r="Q756" s="32"/>
      <c r="R756" s="32"/>
      <c r="S756" s="32"/>
      <c r="T756" s="36" t="n">
        <v>665316536</v>
      </c>
      <c r="U756" s="36"/>
      <c r="V756" s="36" t="s">
        <v>1750</v>
      </c>
      <c r="W756" s="36"/>
      <c r="X756" s="87" t="s">
        <v>10823</v>
      </c>
      <c r="Y756" s="64" t="s">
        <v>12093</v>
      </c>
      <c r="Z756" s="36"/>
      <c r="AA756" s="87"/>
      <c r="AB756" s="36" t="s">
        <v>10793</v>
      </c>
      <c r="AC756" s="87"/>
      <c r="AD756" s="36"/>
      <c r="AE756" s="36"/>
      <c r="AF756" s="200"/>
      <c r="AG756" s="36"/>
      <c r="AH756" s="87" t="s">
        <v>10796</v>
      </c>
      <c r="AI756" s="55" t="s">
        <v>10836</v>
      </c>
      <c r="AJ756" s="192" t="s">
        <v>10798</v>
      </c>
      <c r="AK756" s="34" t="s">
        <v>10830</v>
      </c>
      <c r="AL756" s="200" t="s">
        <v>10800</v>
      </c>
      <c r="AM756" s="35"/>
      <c r="AN756" s="36"/>
      <c r="AO756" s="192" t="s">
        <v>10823</v>
      </c>
      <c r="AP756" s="36" t="s">
        <v>11585</v>
      </c>
      <c r="AQ756" s="200" t="s">
        <v>10812</v>
      </c>
      <c r="AR756" s="37" t="s">
        <v>10830</v>
      </c>
      <c r="AS756" s="36" t="s">
        <v>12261</v>
      </c>
    </row>
    <row r="757" customFormat="false" ht="13.8" hidden="false" customHeight="false" outlineLevel="0" collapsed="false">
      <c r="A757" s="50" t="s">
        <v>12550</v>
      </c>
      <c r="B757" s="36" t="s">
        <v>11576</v>
      </c>
      <c r="C757" s="51" t="n">
        <v>45839</v>
      </c>
      <c r="D757" s="155" t="n">
        <v>45855</v>
      </c>
      <c r="E757" s="169" t="b">
        <f aca="false">TRUE()</f>
        <v>1</v>
      </c>
      <c r="F757" s="169" t="b">
        <f aca="false">FALSE()</f>
        <v>0</v>
      </c>
      <c r="G757" s="169" t="b">
        <f aca="false">FALSE()</f>
        <v>0</v>
      </c>
      <c r="H757" s="169" t="b">
        <f aca="false">FALSE()</f>
        <v>0</v>
      </c>
      <c r="I757" s="169" t="b">
        <f aca="false">FALSE()</f>
        <v>0</v>
      </c>
      <c r="J757" s="169" t="b">
        <f aca="false">FALSE()</f>
        <v>0</v>
      </c>
      <c r="K757" s="29" t="b">
        <f aca="false">FALSE()</f>
        <v>0</v>
      </c>
      <c r="L757" s="29" t="b">
        <f aca="false">FALSE()</f>
        <v>0</v>
      </c>
      <c r="M757" s="169" t="b">
        <f aca="false">FALSE()</f>
        <v>0</v>
      </c>
      <c r="N757" s="36"/>
      <c r="O757" s="36" t="s">
        <v>2581</v>
      </c>
      <c r="P757" s="31" t="n">
        <v>5423277579</v>
      </c>
      <c r="Q757" s="32"/>
      <c r="R757" s="32"/>
      <c r="S757" s="32"/>
      <c r="T757" s="36" t="s">
        <v>13557</v>
      </c>
      <c r="V757" s="36" t="s">
        <v>2583</v>
      </c>
      <c r="W757" s="36"/>
      <c r="X757" s="87" t="s">
        <v>10823</v>
      </c>
      <c r="Y757" s="64" t="s">
        <v>12093</v>
      </c>
      <c r="Z757" s="36"/>
      <c r="AA757" s="87"/>
      <c r="AB757" s="36" t="s">
        <v>10793</v>
      </c>
      <c r="AC757" s="87"/>
      <c r="AD757" s="36"/>
      <c r="AE757" s="36"/>
      <c r="AF757" s="200"/>
      <c r="AG757" s="36"/>
      <c r="AH757" s="87" t="s">
        <v>10796</v>
      </c>
      <c r="AI757" s="55" t="s">
        <v>10836</v>
      </c>
      <c r="AJ757" s="192" t="s">
        <v>10798</v>
      </c>
      <c r="AK757" s="34" t="s">
        <v>10830</v>
      </c>
      <c r="AL757" s="200" t="s">
        <v>10800</v>
      </c>
      <c r="AM757" s="35"/>
      <c r="AN757" s="36"/>
      <c r="AO757" s="192" t="s">
        <v>10823</v>
      </c>
      <c r="AP757" s="36" t="s">
        <v>11585</v>
      </c>
      <c r="AQ757" s="200" t="s">
        <v>10812</v>
      </c>
      <c r="AR757" s="37" t="s">
        <v>10830</v>
      </c>
      <c r="AS757" s="36" t="s">
        <v>12261</v>
      </c>
    </row>
    <row r="758" customFormat="false" ht="13.8" hidden="false" customHeight="false" outlineLevel="0" collapsed="false">
      <c r="A758" s="50" t="s">
        <v>12550</v>
      </c>
      <c r="B758" s="36" t="s">
        <v>11576</v>
      </c>
      <c r="C758" s="51" t="n">
        <v>45839</v>
      </c>
      <c r="D758" s="155" t="n">
        <v>45855</v>
      </c>
      <c r="E758" s="169" t="b">
        <f aca="false">TRUE()</f>
        <v>1</v>
      </c>
      <c r="F758" s="169" t="b">
        <f aca="false">FALSE()</f>
        <v>0</v>
      </c>
      <c r="G758" s="169" t="b">
        <f aca="false">FALSE()</f>
        <v>0</v>
      </c>
      <c r="H758" s="169" t="b">
        <f aca="false">FALSE()</f>
        <v>0</v>
      </c>
      <c r="I758" s="169" t="b">
        <f aca="false">FALSE()</f>
        <v>0</v>
      </c>
      <c r="J758" s="169" t="b">
        <f aca="false">FALSE()</f>
        <v>0</v>
      </c>
      <c r="K758" s="29" t="b">
        <f aca="false">FALSE()</f>
        <v>0</v>
      </c>
      <c r="L758" s="29" t="b">
        <f aca="false">FALSE()</f>
        <v>0</v>
      </c>
      <c r="M758" s="169" t="b">
        <f aca="false">FALSE()</f>
        <v>0</v>
      </c>
      <c r="N758" s="36"/>
      <c r="O758" s="36" t="s">
        <v>2706</v>
      </c>
      <c r="P758" s="31" t="n">
        <v>9372186193</v>
      </c>
      <c r="Q758" s="32"/>
      <c r="R758" s="32"/>
      <c r="S758" s="32"/>
      <c r="T758" s="36" t="n">
        <v>604107197</v>
      </c>
      <c r="U758" s="36"/>
      <c r="V758" s="36" t="s">
        <v>2708</v>
      </c>
      <c r="W758" s="36"/>
      <c r="X758" s="87" t="s">
        <v>10823</v>
      </c>
      <c r="Y758" s="64" t="s">
        <v>12093</v>
      </c>
      <c r="Z758" s="36"/>
      <c r="AA758" s="87"/>
      <c r="AB758" s="36" t="s">
        <v>10793</v>
      </c>
      <c r="AC758" s="87"/>
      <c r="AD758" s="36"/>
      <c r="AE758" s="36"/>
      <c r="AF758" s="200"/>
      <c r="AG758" s="36"/>
      <c r="AH758" s="87" t="s">
        <v>10796</v>
      </c>
      <c r="AI758" s="55" t="s">
        <v>10836</v>
      </c>
      <c r="AJ758" s="192" t="s">
        <v>10798</v>
      </c>
      <c r="AK758" s="34" t="s">
        <v>10830</v>
      </c>
      <c r="AL758" s="200" t="s">
        <v>10800</v>
      </c>
      <c r="AM758" s="35"/>
      <c r="AN758" s="36"/>
      <c r="AO758" s="192" t="s">
        <v>10823</v>
      </c>
      <c r="AP758" s="36" t="s">
        <v>11585</v>
      </c>
      <c r="AQ758" s="200" t="s">
        <v>10812</v>
      </c>
      <c r="AR758" s="37" t="s">
        <v>10830</v>
      </c>
      <c r="AS758" s="36" t="s">
        <v>12261</v>
      </c>
    </row>
    <row r="759" customFormat="false" ht="13.8" hidden="false" customHeight="false" outlineLevel="0" collapsed="false">
      <c r="A759" s="50" t="s">
        <v>12550</v>
      </c>
      <c r="B759" s="36" t="s">
        <v>11576</v>
      </c>
      <c r="C759" s="51" t="n">
        <v>45839</v>
      </c>
      <c r="D759" s="155" t="n">
        <v>45855</v>
      </c>
      <c r="E759" s="169" t="b">
        <f aca="false">TRUE()</f>
        <v>1</v>
      </c>
      <c r="F759" s="169" t="b">
        <f aca="false">FALSE()</f>
        <v>0</v>
      </c>
      <c r="G759" s="169" t="b">
        <f aca="false">FALSE()</f>
        <v>0</v>
      </c>
      <c r="H759" s="169" t="b">
        <f aca="false">FALSE()</f>
        <v>0</v>
      </c>
      <c r="I759" s="169" t="b">
        <f aca="false">FALSE()</f>
        <v>0</v>
      </c>
      <c r="J759" s="169" t="b">
        <f aca="false">FALSE()</f>
        <v>0</v>
      </c>
      <c r="K759" s="29" t="b">
        <f aca="false">FALSE()</f>
        <v>0</v>
      </c>
      <c r="L759" s="29" t="b">
        <f aca="false">FALSE()</f>
        <v>0</v>
      </c>
      <c r="M759" s="169" t="b">
        <f aca="false">FALSE()</f>
        <v>0</v>
      </c>
      <c r="N759" s="36"/>
      <c r="O759" s="36" t="s">
        <v>2506</v>
      </c>
      <c r="P759" s="31" t="n">
        <v>5321140262</v>
      </c>
      <c r="Q759" s="32"/>
      <c r="R759" s="32"/>
      <c r="S759" s="32"/>
      <c r="T759" s="36" t="n">
        <v>606404561</v>
      </c>
      <c r="U759" s="36"/>
      <c r="V759" s="36" t="s">
        <v>2507</v>
      </c>
      <c r="W759" s="36"/>
      <c r="X759" s="87" t="s">
        <v>10823</v>
      </c>
      <c r="Y759" s="64" t="s">
        <v>12093</v>
      </c>
      <c r="Z759" s="36"/>
      <c r="AA759" s="87"/>
      <c r="AB759" s="36" t="s">
        <v>10793</v>
      </c>
      <c r="AC759" s="87"/>
      <c r="AD759" s="36"/>
      <c r="AE759" s="36"/>
      <c r="AF759" s="200"/>
      <c r="AG759" s="36"/>
      <c r="AH759" s="87" t="s">
        <v>10796</v>
      </c>
      <c r="AI759" s="55" t="s">
        <v>10836</v>
      </c>
      <c r="AJ759" s="192" t="s">
        <v>10798</v>
      </c>
      <c r="AK759" s="34" t="s">
        <v>10830</v>
      </c>
      <c r="AL759" s="200" t="s">
        <v>10800</v>
      </c>
      <c r="AM759" s="35"/>
      <c r="AN759" s="36"/>
      <c r="AO759" s="192" t="s">
        <v>10823</v>
      </c>
      <c r="AP759" s="36" t="s">
        <v>11585</v>
      </c>
      <c r="AQ759" s="200" t="s">
        <v>10812</v>
      </c>
      <c r="AR759" s="37" t="s">
        <v>10830</v>
      </c>
      <c r="AS759" s="36" t="s">
        <v>12261</v>
      </c>
    </row>
    <row r="760" customFormat="false" ht="13.8" hidden="false" customHeight="false" outlineLevel="0" collapsed="false">
      <c r="A760" s="50" t="s">
        <v>12550</v>
      </c>
      <c r="B760" s="36" t="s">
        <v>11576</v>
      </c>
      <c r="C760" s="51" t="n">
        <v>45839</v>
      </c>
      <c r="D760" s="155" t="n">
        <v>45855</v>
      </c>
      <c r="E760" s="169" t="b">
        <f aca="false">TRUE()</f>
        <v>1</v>
      </c>
      <c r="F760" s="169" t="b">
        <f aca="false">FALSE()</f>
        <v>0</v>
      </c>
      <c r="G760" s="169" t="b">
        <f aca="false">FALSE()</f>
        <v>0</v>
      </c>
      <c r="H760" s="169" t="b">
        <f aca="false">FALSE()</f>
        <v>0</v>
      </c>
      <c r="I760" s="169" t="b">
        <f aca="false">FALSE()</f>
        <v>0</v>
      </c>
      <c r="J760" s="169" t="b">
        <f aca="false">FALSE()</f>
        <v>0</v>
      </c>
      <c r="K760" s="29" t="b">
        <f aca="false">FALSE()</f>
        <v>0</v>
      </c>
      <c r="L760" s="29" t="b">
        <f aca="false">FALSE()</f>
        <v>0</v>
      </c>
      <c r="M760" s="169" t="b">
        <f aca="false">FALSE()</f>
        <v>0</v>
      </c>
      <c r="N760" s="36"/>
      <c r="O760" s="36" t="s">
        <v>2093</v>
      </c>
      <c r="P760" s="31" t="n">
        <v>6381530636</v>
      </c>
      <c r="Q760" s="32"/>
      <c r="R760" s="32"/>
      <c r="S760" s="32"/>
      <c r="T760" s="36" t="n">
        <v>570501366</v>
      </c>
      <c r="U760" s="36"/>
      <c r="V760" s="36" t="s">
        <v>2095</v>
      </c>
      <c r="W760" s="36"/>
      <c r="X760" s="87" t="s">
        <v>10823</v>
      </c>
      <c r="Y760" s="64" t="s">
        <v>12093</v>
      </c>
      <c r="Z760" s="36"/>
      <c r="AA760" s="87" t="s">
        <v>10826</v>
      </c>
      <c r="AB760" s="36" t="s">
        <v>10793</v>
      </c>
      <c r="AC760" s="87" t="s">
        <v>10812</v>
      </c>
      <c r="AD760" s="36" t="s">
        <v>13558</v>
      </c>
      <c r="AE760" s="36"/>
      <c r="AF760" s="200" t="s">
        <v>10794</v>
      </c>
      <c r="AG760" s="36"/>
      <c r="AH760" s="87" t="s">
        <v>10796</v>
      </c>
      <c r="AI760" s="55" t="s">
        <v>10836</v>
      </c>
      <c r="AJ760" s="192" t="s">
        <v>10798</v>
      </c>
      <c r="AK760" s="34" t="s">
        <v>10830</v>
      </c>
      <c r="AL760" s="200" t="s">
        <v>10800</v>
      </c>
      <c r="AM760" s="35" t="s">
        <v>11482</v>
      </c>
      <c r="AN760" s="36" t="s">
        <v>13559</v>
      </c>
      <c r="AO760" s="192" t="s">
        <v>10823</v>
      </c>
      <c r="AP760" s="36" t="s">
        <v>11585</v>
      </c>
      <c r="AQ760" s="200" t="s">
        <v>10812</v>
      </c>
      <c r="AR760" s="37" t="s">
        <v>10830</v>
      </c>
      <c r="AS760" s="36" t="s">
        <v>12261</v>
      </c>
    </row>
    <row r="761" customFormat="false" ht="13.8" hidden="false" customHeight="false" outlineLevel="0" collapsed="false">
      <c r="A761" s="50" t="s">
        <v>12550</v>
      </c>
      <c r="B761" s="36" t="s">
        <v>11576</v>
      </c>
      <c r="C761" s="51" t="n">
        <v>45839</v>
      </c>
      <c r="D761" s="155" t="n">
        <v>45855</v>
      </c>
      <c r="E761" s="169" t="b">
        <f aca="false">TRUE()</f>
        <v>1</v>
      </c>
      <c r="F761" s="169" t="b">
        <f aca="false">FALSE()</f>
        <v>0</v>
      </c>
      <c r="G761" s="169" t="b">
        <f aca="false">FALSE()</f>
        <v>0</v>
      </c>
      <c r="H761" s="169" t="b">
        <f aca="false">FALSE()</f>
        <v>0</v>
      </c>
      <c r="I761" s="169" t="b">
        <f aca="false">FALSE()</f>
        <v>0</v>
      </c>
      <c r="J761" s="169" t="b">
        <f aca="false">FALSE()</f>
        <v>0</v>
      </c>
      <c r="K761" s="29" t="b">
        <f aca="false">FALSE()</f>
        <v>0</v>
      </c>
      <c r="L761" s="29" t="b">
        <f aca="false">FALSE()</f>
        <v>0</v>
      </c>
      <c r="M761" s="169" t="b">
        <f aca="false">FALSE()</f>
        <v>0</v>
      </c>
      <c r="N761" s="36"/>
      <c r="O761" s="36" t="s">
        <v>2401</v>
      </c>
      <c r="P761" s="31" t="n">
        <v>6861308955</v>
      </c>
      <c r="Q761" s="32"/>
      <c r="R761" s="32"/>
      <c r="S761" s="32"/>
      <c r="T761" s="36" t="n">
        <v>691591759</v>
      </c>
      <c r="U761" s="36"/>
      <c r="V761" s="36" t="s">
        <v>2403</v>
      </c>
      <c r="W761" s="36"/>
      <c r="X761" s="87" t="s">
        <v>10823</v>
      </c>
      <c r="Y761" s="64" t="s">
        <v>12093</v>
      </c>
      <c r="Z761" s="36"/>
      <c r="AA761" s="87"/>
      <c r="AB761" s="36" t="s">
        <v>10793</v>
      </c>
      <c r="AC761" s="87"/>
      <c r="AD761" s="36"/>
      <c r="AE761" s="36"/>
      <c r="AF761" s="200"/>
      <c r="AG761" s="36"/>
      <c r="AH761" s="87" t="s">
        <v>10796</v>
      </c>
      <c r="AI761" s="55" t="s">
        <v>10836</v>
      </c>
      <c r="AJ761" s="192" t="s">
        <v>10798</v>
      </c>
      <c r="AK761" s="34" t="s">
        <v>10830</v>
      </c>
      <c r="AL761" s="200" t="s">
        <v>10800</v>
      </c>
      <c r="AM761" s="35"/>
      <c r="AN761" s="36"/>
      <c r="AO761" s="192" t="s">
        <v>10823</v>
      </c>
      <c r="AP761" s="36" t="s">
        <v>11585</v>
      </c>
      <c r="AQ761" s="200" t="s">
        <v>10812</v>
      </c>
      <c r="AR761" s="37" t="s">
        <v>10830</v>
      </c>
      <c r="AS761" s="36" t="s">
        <v>12261</v>
      </c>
    </row>
    <row r="762" customFormat="false" ht="13.8" hidden="false" customHeight="false" outlineLevel="0" collapsed="false">
      <c r="A762" s="50" t="s">
        <v>12550</v>
      </c>
      <c r="B762" s="36" t="s">
        <v>11576</v>
      </c>
      <c r="C762" s="51" t="n">
        <v>45839</v>
      </c>
      <c r="D762" s="155" t="n">
        <v>45855</v>
      </c>
      <c r="E762" s="169" t="b">
        <f aca="false">TRUE()</f>
        <v>1</v>
      </c>
      <c r="F762" s="169" t="b">
        <f aca="false">FALSE()</f>
        <v>0</v>
      </c>
      <c r="G762" s="169" t="b">
        <f aca="false">FALSE()</f>
        <v>0</v>
      </c>
      <c r="H762" s="169" t="b">
        <f aca="false">FALSE()</f>
        <v>0</v>
      </c>
      <c r="I762" s="169" t="b">
        <f aca="false">FALSE()</f>
        <v>0</v>
      </c>
      <c r="J762" s="169" t="b">
        <f aca="false">FALSE()</f>
        <v>0</v>
      </c>
      <c r="K762" s="29" t="b">
        <f aca="false">FALSE()</f>
        <v>0</v>
      </c>
      <c r="L762" s="29" t="b">
        <f aca="false">FALSE()</f>
        <v>0</v>
      </c>
      <c r="M762" s="169" t="b">
        <f aca="false">FALSE()</f>
        <v>0</v>
      </c>
      <c r="N762" s="36"/>
      <c r="O762" s="36" t="s">
        <v>3253</v>
      </c>
      <c r="P762" s="31" t="n">
        <v>7611362322</v>
      </c>
      <c r="Q762" s="32"/>
      <c r="R762" s="32"/>
      <c r="S762" s="32"/>
      <c r="T762" s="36" t="n">
        <v>510085359</v>
      </c>
      <c r="U762" s="36"/>
      <c r="V762" s="36" t="s">
        <v>3255</v>
      </c>
      <c r="W762" s="36"/>
      <c r="X762" s="87" t="s">
        <v>10823</v>
      </c>
      <c r="Y762" s="64" t="s">
        <v>12093</v>
      </c>
      <c r="Z762" s="36"/>
      <c r="AA762" s="87" t="s">
        <v>10826</v>
      </c>
      <c r="AB762" s="36" t="s">
        <v>10793</v>
      </c>
      <c r="AC762" s="87" t="s">
        <v>10812</v>
      </c>
      <c r="AD762" s="36"/>
      <c r="AE762" s="36"/>
      <c r="AF762" s="200" t="s">
        <v>10794</v>
      </c>
      <c r="AG762" s="36" t="s">
        <v>3831</v>
      </c>
      <c r="AH762" s="87" t="s">
        <v>10796</v>
      </c>
      <c r="AI762" s="55" t="s">
        <v>10836</v>
      </c>
      <c r="AJ762" s="192" t="s">
        <v>10798</v>
      </c>
      <c r="AK762" s="34" t="s">
        <v>10830</v>
      </c>
      <c r="AL762" s="200" t="s">
        <v>10800</v>
      </c>
      <c r="AM762" s="35" t="s">
        <v>12792</v>
      </c>
      <c r="AN762" s="36" t="s">
        <v>13560</v>
      </c>
      <c r="AO762" s="192" t="s">
        <v>10823</v>
      </c>
      <c r="AP762" s="36" t="s">
        <v>11585</v>
      </c>
      <c r="AQ762" s="200" t="s">
        <v>10812</v>
      </c>
      <c r="AR762" s="37" t="s">
        <v>10830</v>
      </c>
      <c r="AS762" s="36" t="s">
        <v>12261</v>
      </c>
    </row>
    <row r="763" customFormat="false" ht="13.8" hidden="false" customHeight="false" outlineLevel="0" collapsed="false">
      <c r="A763" s="50" t="s">
        <v>12550</v>
      </c>
      <c r="B763" s="36" t="s">
        <v>11576</v>
      </c>
      <c r="C763" s="51" t="n">
        <v>45839</v>
      </c>
      <c r="D763" s="155" t="n">
        <v>45855</v>
      </c>
      <c r="E763" s="169" t="b">
        <f aca="false">TRUE()</f>
        <v>1</v>
      </c>
      <c r="F763" s="169" t="b">
        <f aca="false">FALSE()</f>
        <v>0</v>
      </c>
      <c r="G763" s="169" t="b">
        <f aca="false">FALSE()</f>
        <v>0</v>
      </c>
      <c r="H763" s="169" t="b">
        <f aca="false">FALSE()</f>
        <v>0</v>
      </c>
      <c r="I763" s="169" t="b">
        <f aca="false">FALSE()</f>
        <v>0</v>
      </c>
      <c r="J763" s="169" t="b">
        <f aca="false">FALSE()</f>
        <v>0</v>
      </c>
      <c r="K763" s="29" t="b">
        <f aca="false">FALSE()</f>
        <v>0</v>
      </c>
      <c r="L763" s="29" t="b">
        <f aca="false">FALSE()</f>
        <v>0</v>
      </c>
      <c r="M763" s="169" t="b">
        <f aca="false">FALSE()</f>
        <v>0</v>
      </c>
      <c r="N763" s="36"/>
      <c r="O763" s="36" t="s">
        <v>2915</v>
      </c>
      <c r="P763" s="31" t="n">
        <v>8291723456</v>
      </c>
      <c r="Q763" s="32"/>
      <c r="R763" s="32"/>
      <c r="S763" s="32"/>
      <c r="T763" s="36" t="n">
        <v>508725966</v>
      </c>
      <c r="U763" s="36"/>
      <c r="V763" s="36" t="s">
        <v>2917</v>
      </c>
      <c r="W763" s="36"/>
      <c r="X763" s="87" t="s">
        <v>10823</v>
      </c>
      <c r="Y763" s="64" t="s">
        <v>12093</v>
      </c>
      <c r="Z763" s="36"/>
      <c r="AA763" s="87"/>
      <c r="AB763" s="36" t="s">
        <v>10793</v>
      </c>
      <c r="AC763" s="87"/>
      <c r="AD763" s="36"/>
      <c r="AE763" s="36"/>
      <c r="AF763" s="200"/>
      <c r="AG763" s="36"/>
      <c r="AH763" s="87" t="s">
        <v>10796</v>
      </c>
      <c r="AI763" s="55" t="s">
        <v>10836</v>
      </c>
      <c r="AJ763" s="192" t="s">
        <v>10798</v>
      </c>
      <c r="AK763" s="34" t="s">
        <v>10830</v>
      </c>
      <c r="AL763" s="200" t="s">
        <v>10800</v>
      </c>
      <c r="AM763" s="35"/>
      <c r="AN763" s="36"/>
      <c r="AO763" s="192" t="s">
        <v>10823</v>
      </c>
      <c r="AP763" s="36" t="s">
        <v>11585</v>
      </c>
      <c r="AQ763" s="200" t="s">
        <v>10812</v>
      </c>
      <c r="AR763" s="37" t="s">
        <v>10830</v>
      </c>
      <c r="AS763" s="36" t="s">
        <v>12261</v>
      </c>
    </row>
    <row r="764" customFormat="false" ht="13.8" hidden="false" customHeight="false" outlineLevel="0" collapsed="false">
      <c r="A764" s="50" t="s">
        <v>12550</v>
      </c>
      <c r="B764" s="36" t="s">
        <v>11857</v>
      </c>
      <c r="C764" s="51" t="n">
        <v>45839</v>
      </c>
      <c r="D764" s="155" t="n">
        <v>45849</v>
      </c>
      <c r="E764" s="169" t="b">
        <f aca="false">TRUE()</f>
        <v>1</v>
      </c>
      <c r="F764" s="169" t="b">
        <f aca="false">FALSE()</f>
        <v>0</v>
      </c>
      <c r="G764" s="169" t="b">
        <f aca="false">FALSE()</f>
        <v>0</v>
      </c>
      <c r="H764" s="169" t="b">
        <f aca="false">FALSE()</f>
        <v>0</v>
      </c>
      <c r="I764" s="169" t="b">
        <f aca="false">FALSE()</f>
        <v>0</v>
      </c>
      <c r="J764" s="169" t="b">
        <f aca="false">FALSE()</f>
        <v>0</v>
      </c>
      <c r="K764" s="29" t="b">
        <f aca="false">FALSE()</f>
        <v>0</v>
      </c>
      <c r="L764" s="29" t="b">
        <f aca="false">FALSE()</f>
        <v>0</v>
      </c>
      <c r="M764" s="169" t="b">
        <f aca="false">FALSE()</f>
        <v>0</v>
      </c>
      <c r="N764" s="36"/>
      <c r="O764" s="36" t="s">
        <v>3833</v>
      </c>
      <c r="P764" s="31" t="n">
        <v>7491959967</v>
      </c>
      <c r="Q764" s="32"/>
      <c r="R764" s="32"/>
      <c r="S764" s="32"/>
      <c r="T764" s="36" t="n">
        <v>48790204748</v>
      </c>
      <c r="U764" s="36"/>
      <c r="V764" s="36" t="s">
        <v>3835</v>
      </c>
      <c r="W764" s="36"/>
      <c r="X764" s="87"/>
      <c r="Y764" s="36"/>
      <c r="Z764" s="36"/>
      <c r="AA764" s="87"/>
      <c r="AB764" s="36"/>
      <c r="AC764" s="87"/>
      <c r="AD764" s="36"/>
      <c r="AE764" s="36"/>
      <c r="AF764" s="200"/>
      <c r="AG764" s="36"/>
      <c r="AH764" s="87"/>
      <c r="AI764" s="202" t="s">
        <v>13476</v>
      </c>
      <c r="AJ764" s="192"/>
      <c r="AK764" s="34"/>
      <c r="AL764" s="200"/>
      <c r="AM764" s="35"/>
      <c r="AN764" s="36"/>
      <c r="AO764" s="192"/>
      <c r="AP764" s="36"/>
      <c r="AQ764" s="200"/>
      <c r="AR764" s="37"/>
      <c r="AS764" s="36"/>
    </row>
    <row r="765" customFormat="false" ht="13.8" hidden="false" customHeight="false" outlineLevel="0" collapsed="false">
      <c r="A765" s="50" t="s">
        <v>12550</v>
      </c>
      <c r="B765" s="36" t="s">
        <v>11857</v>
      </c>
      <c r="C765" s="51" t="n">
        <v>45839</v>
      </c>
      <c r="D765" s="155" t="n">
        <v>45848</v>
      </c>
      <c r="E765" s="169" t="b">
        <f aca="false">TRUE()</f>
        <v>1</v>
      </c>
      <c r="F765" s="169" t="b">
        <f aca="false">FALSE()</f>
        <v>0</v>
      </c>
      <c r="G765" s="169" t="b">
        <f aca="false">FALSE()</f>
        <v>0</v>
      </c>
      <c r="H765" s="169" t="b">
        <f aca="false">FALSE()</f>
        <v>0</v>
      </c>
      <c r="I765" s="169" t="b">
        <f aca="false">FALSE()</f>
        <v>0</v>
      </c>
      <c r="J765" s="169" t="b">
        <f aca="false">FALSE()</f>
        <v>0</v>
      </c>
      <c r="K765" s="29" t="b">
        <f aca="false">FALSE()</f>
        <v>0</v>
      </c>
      <c r="L765" s="29" t="b">
        <f aca="false">FALSE()</f>
        <v>0</v>
      </c>
      <c r="M765" s="169" t="b">
        <f aca="false">FALSE()</f>
        <v>0</v>
      </c>
      <c r="N765" s="36"/>
      <c r="O765" s="36" t="s">
        <v>3106</v>
      </c>
      <c r="P765" s="31" t="n">
        <v>8831363117</v>
      </c>
      <c r="Q765" s="32"/>
      <c r="R765" s="32"/>
      <c r="S765" s="32"/>
      <c r="T765" s="36" t="n">
        <v>48662002106</v>
      </c>
      <c r="U765" s="36"/>
      <c r="V765" s="36" t="s">
        <v>3108</v>
      </c>
      <c r="W765" s="36"/>
      <c r="X765" s="87"/>
      <c r="Y765" s="36"/>
      <c r="Z765" s="36"/>
      <c r="AA765" s="87"/>
      <c r="AB765" s="36"/>
      <c r="AC765" s="87"/>
      <c r="AD765" s="36"/>
      <c r="AE765" s="36"/>
      <c r="AF765" s="200"/>
      <c r="AG765" s="36"/>
      <c r="AH765" s="87"/>
      <c r="AI765" s="202" t="s">
        <v>13476</v>
      </c>
      <c r="AJ765" s="192"/>
      <c r="AK765" s="34"/>
      <c r="AL765" s="200"/>
      <c r="AM765" s="35"/>
      <c r="AN765" s="36"/>
      <c r="AO765" s="192"/>
      <c r="AP765" s="36"/>
      <c r="AQ765" s="200"/>
      <c r="AR765" s="37"/>
      <c r="AS765" s="36"/>
    </row>
    <row r="766" customFormat="false" ht="13.8" hidden="false" customHeight="false" outlineLevel="0" collapsed="false">
      <c r="A766" s="50" t="s">
        <v>12550</v>
      </c>
      <c r="B766" s="36" t="s">
        <v>11857</v>
      </c>
      <c r="C766" s="51" t="n">
        <v>45839</v>
      </c>
      <c r="D766" s="155" t="n">
        <v>45840</v>
      </c>
      <c r="E766" s="169" t="b">
        <f aca="false">TRUE()</f>
        <v>1</v>
      </c>
      <c r="F766" s="169" t="b">
        <f aca="false">FALSE()</f>
        <v>0</v>
      </c>
      <c r="G766" s="169" t="b">
        <f aca="false">FALSE()</f>
        <v>0</v>
      </c>
      <c r="H766" s="169" t="b">
        <f aca="false">FALSE()</f>
        <v>0</v>
      </c>
      <c r="I766" s="169" t="b">
        <f aca="false">FALSE()</f>
        <v>0</v>
      </c>
      <c r="J766" s="169" t="b">
        <f aca="false">FALSE()</f>
        <v>0</v>
      </c>
      <c r="K766" s="29" t="b">
        <f aca="false">FALSE()</f>
        <v>0</v>
      </c>
      <c r="L766" s="29" t="b">
        <f aca="false">FALSE()</f>
        <v>0</v>
      </c>
      <c r="M766" s="169" t="b">
        <f aca="false">FALSE()</f>
        <v>0</v>
      </c>
      <c r="N766" s="36"/>
      <c r="O766" s="36" t="s">
        <v>3492</v>
      </c>
      <c r="P766" s="31" t="n">
        <v>5223039881</v>
      </c>
      <c r="Q766" s="32"/>
      <c r="R766" s="32"/>
      <c r="S766" s="32"/>
      <c r="T766" s="36" t="n">
        <v>48731113292</v>
      </c>
      <c r="U766" s="36"/>
      <c r="V766" s="36" t="s">
        <v>3494</v>
      </c>
      <c r="W766" s="36"/>
      <c r="X766" s="87"/>
      <c r="Y766" s="36"/>
      <c r="Z766" s="36"/>
      <c r="AA766" s="87" t="s">
        <v>10792</v>
      </c>
      <c r="AB766" s="36"/>
      <c r="AC766" s="87"/>
      <c r="AD766" s="36"/>
      <c r="AE766" s="36"/>
      <c r="AF766" s="200"/>
      <c r="AG766" s="36"/>
      <c r="AH766" s="87"/>
      <c r="AI766" s="202" t="s">
        <v>13476</v>
      </c>
      <c r="AJ766" s="192"/>
      <c r="AK766" s="34"/>
      <c r="AL766" s="200"/>
      <c r="AM766" s="35"/>
      <c r="AN766" s="36"/>
      <c r="AO766" s="192"/>
      <c r="AP766" s="36"/>
      <c r="AQ766" s="200"/>
      <c r="AR766" s="37"/>
      <c r="AS766" s="36"/>
    </row>
    <row r="767" customFormat="false" ht="13.8" hidden="false" customHeight="false" outlineLevel="0" collapsed="false">
      <c r="A767" s="50" t="s">
        <v>12550</v>
      </c>
      <c r="B767" s="36" t="s">
        <v>11857</v>
      </c>
      <c r="C767" s="51" t="n">
        <v>45839</v>
      </c>
      <c r="D767" s="155" t="n">
        <v>45855</v>
      </c>
      <c r="E767" s="169" t="b">
        <f aca="false">TRUE()</f>
        <v>1</v>
      </c>
      <c r="F767" s="169" t="b">
        <f aca="false">FALSE()</f>
        <v>0</v>
      </c>
      <c r="G767" s="169" t="b">
        <f aca="false">FALSE()</f>
        <v>0</v>
      </c>
      <c r="H767" s="169" t="b">
        <f aca="false">FALSE()</f>
        <v>0</v>
      </c>
      <c r="I767" s="169" t="b">
        <f aca="false">FALSE()</f>
        <v>0</v>
      </c>
      <c r="J767" s="169" t="b">
        <f aca="false">FALSE()</f>
        <v>0</v>
      </c>
      <c r="K767" s="29" t="b">
        <f aca="false">FALSE()</f>
        <v>0</v>
      </c>
      <c r="L767" s="29" t="b">
        <f aca="false">FALSE()</f>
        <v>0</v>
      </c>
      <c r="M767" s="169" t="b">
        <f aca="false">FALSE()</f>
        <v>0</v>
      </c>
      <c r="N767" s="36"/>
      <c r="O767" s="36" t="s">
        <v>2674</v>
      </c>
      <c r="P767" s="31" t="n">
        <v>5130258739</v>
      </c>
      <c r="Q767" s="32"/>
      <c r="R767" s="32"/>
      <c r="S767" s="32"/>
      <c r="T767" s="36" t="n">
        <v>48690503293</v>
      </c>
      <c r="U767" s="36"/>
      <c r="V767" s="36" t="s">
        <v>2676</v>
      </c>
      <c r="W767" s="36"/>
      <c r="X767" s="87"/>
      <c r="Y767" s="36"/>
      <c r="Z767" s="36"/>
      <c r="AA767" s="87"/>
      <c r="AB767" s="36"/>
      <c r="AC767" s="87"/>
      <c r="AD767" s="36"/>
      <c r="AE767" s="36"/>
      <c r="AF767" s="200"/>
      <c r="AG767" s="36"/>
      <c r="AH767" s="87"/>
      <c r="AI767" s="202" t="s">
        <v>13476</v>
      </c>
      <c r="AJ767" s="192"/>
      <c r="AK767" s="34"/>
      <c r="AL767" s="200"/>
      <c r="AM767" s="35"/>
      <c r="AN767" s="36"/>
      <c r="AO767" s="192"/>
      <c r="AP767" s="36"/>
      <c r="AQ767" s="200"/>
      <c r="AR767" s="37"/>
      <c r="AS767" s="36"/>
    </row>
    <row r="768" customFormat="false" ht="13.8" hidden="false" customHeight="false" outlineLevel="0" collapsed="false">
      <c r="A768" s="50" t="s">
        <v>12550</v>
      </c>
      <c r="B768" s="36" t="s">
        <v>11857</v>
      </c>
      <c r="C768" s="51" t="n">
        <v>45839</v>
      </c>
      <c r="D768" s="155" t="n">
        <v>45852</v>
      </c>
      <c r="E768" s="169" t="b">
        <f aca="false">TRUE()</f>
        <v>1</v>
      </c>
      <c r="F768" s="169" t="b">
        <f aca="false">FALSE()</f>
        <v>0</v>
      </c>
      <c r="G768" s="169" t="b">
        <f aca="false">FALSE()</f>
        <v>0</v>
      </c>
      <c r="H768" s="169" t="b">
        <f aca="false">FALSE()</f>
        <v>0</v>
      </c>
      <c r="I768" s="169" t="b">
        <f aca="false">FALSE()</f>
        <v>0</v>
      </c>
      <c r="J768" s="169" t="b">
        <f aca="false">FALSE()</f>
        <v>0</v>
      </c>
      <c r="K768" s="29" t="b">
        <f aca="false">FALSE()</f>
        <v>0</v>
      </c>
      <c r="L768" s="29" t="b">
        <f aca="false">FALSE()</f>
        <v>0</v>
      </c>
      <c r="M768" s="169" t="b">
        <f aca="false">FALSE()</f>
        <v>0</v>
      </c>
      <c r="N768" s="36"/>
      <c r="O768" s="36" t="s">
        <v>2907</v>
      </c>
      <c r="P768" s="31" t="n">
        <v>5492444253</v>
      </c>
      <c r="Q768" s="32"/>
      <c r="R768" s="32"/>
      <c r="S768" s="32"/>
      <c r="T768" s="36" t="n">
        <v>48506971987</v>
      </c>
      <c r="U768" s="36"/>
      <c r="V768" s="36" t="s">
        <v>2909</v>
      </c>
      <c r="W768" s="36"/>
      <c r="X768" s="87"/>
      <c r="Y768" s="36"/>
      <c r="Z768" s="36"/>
      <c r="AA768" s="87"/>
      <c r="AB768" s="36"/>
      <c r="AC768" s="87"/>
      <c r="AD768" s="36"/>
      <c r="AE768" s="36"/>
      <c r="AF768" s="200"/>
      <c r="AG768" s="36"/>
      <c r="AH768" s="87"/>
      <c r="AI768" s="202" t="s">
        <v>13476</v>
      </c>
      <c r="AJ768" s="192"/>
      <c r="AK768" s="34"/>
      <c r="AL768" s="200"/>
      <c r="AM768" s="35"/>
      <c r="AN768" s="36"/>
      <c r="AO768" s="192"/>
      <c r="AP768" s="36"/>
      <c r="AQ768" s="200"/>
      <c r="AR768" s="37"/>
      <c r="AS768" s="36"/>
    </row>
    <row r="769" customFormat="false" ht="13.8" hidden="false" customHeight="false" outlineLevel="0" collapsed="false">
      <c r="A769" s="50" t="s">
        <v>12550</v>
      </c>
      <c r="B769" s="36" t="s">
        <v>11257</v>
      </c>
      <c r="C769" s="51" t="n">
        <v>45839</v>
      </c>
      <c r="D769" s="155" t="n">
        <v>45856</v>
      </c>
      <c r="E769" s="169" t="b">
        <f aca="false">TRUE()</f>
        <v>1</v>
      </c>
      <c r="F769" s="169" t="b">
        <f aca="false">FALSE()</f>
        <v>0</v>
      </c>
      <c r="G769" s="169" t="b">
        <f aca="false">FALSE()</f>
        <v>0</v>
      </c>
      <c r="H769" s="169" t="b">
        <f aca="false">FALSE()</f>
        <v>0</v>
      </c>
      <c r="I769" s="169" t="b">
        <f aca="false">FALSE()</f>
        <v>0</v>
      </c>
      <c r="J769" s="169" t="b">
        <f aca="false">FALSE()</f>
        <v>0</v>
      </c>
      <c r="K769" s="29" t="b">
        <f aca="false">FALSE()</f>
        <v>0</v>
      </c>
      <c r="L769" s="29" t="b">
        <f aca="false">FALSE()</f>
        <v>0</v>
      </c>
      <c r="M769" s="169" t="b">
        <f aca="false">FALSE()</f>
        <v>0</v>
      </c>
      <c r="N769" s="36"/>
      <c r="O769" s="209" t="s">
        <v>2368</v>
      </c>
      <c r="P769" s="31" t="n">
        <v>9721078362</v>
      </c>
      <c r="Q769" s="32"/>
      <c r="R769" s="32"/>
      <c r="S769" s="32"/>
      <c r="T769" s="36" t="n">
        <f aca="false">48724804904</f>
        <v>48724804904</v>
      </c>
      <c r="U769" s="36"/>
      <c r="V769" s="36" t="s">
        <v>2370</v>
      </c>
      <c r="W769" s="36"/>
      <c r="X769" s="87" t="s">
        <v>10823</v>
      </c>
      <c r="Y769" s="36" t="s">
        <v>12093</v>
      </c>
      <c r="Z769" s="36"/>
      <c r="AA769" s="87" t="s">
        <v>10826</v>
      </c>
      <c r="AB769" s="36"/>
      <c r="AC769" s="87"/>
      <c r="AD769" s="54"/>
      <c r="AE769" s="36"/>
      <c r="AF769" s="200"/>
      <c r="AG769" s="36"/>
      <c r="AH769" s="87"/>
      <c r="AI769" s="202"/>
      <c r="AJ769" s="192"/>
      <c r="AK769" s="34"/>
      <c r="AL769" s="200"/>
      <c r="AM769" s="35"/>
      <c r="AN769" s="36"/>
      <c r="AO769" s="192"/>
      <c r="AP769" s="36"/>
      <c r="AQ769" s="200"/>
      <c r="AR769" s="37"/>
      <c r="AS769" s="36"/>
    </row>
    <row r="770" customFormat="false" ht="13.8" hidden="false" customHeight="false" outlineLevel="0" collapsed="false">
      <c r="A770" s="50" t="s">
        <v>12550</v>
      </c>
      <c r="B770" s="36" t="s">
        <v>11576</v>
      </c>
      <c r="C770" s="51" t="n">
        <v>45839</v>
      </c>
      <c r="D770" s="155" t="n">
        <v>45856</v>
      </c>
      <c r="E770" s="169" t="b">
        <f aca="false">TRUE()</f>
        <v>1</v>
      </c>
      <c r="F770" s="169" t="b">
        <f aca="false">FALSE()</f>
        <v>0</v>
      </c>
      <c r="G770" s="169" t="b">
        <f aca="false">FALSE()</f>
        <v>0</v>
      </c>
      <c r="H770" s="169" t="b">
        <f aca="false">FALSE()</f>
        <v>0</v>
      </c>
      <c r="I770" s="169" t="b">
        <f aca="false">FALSE()</f>
        <v>0</v>
      </c>
      <c r="J770" s="169" t="b">
        <f aca="false">FALSE()</f>
        <v>0</v>
      </c>
      <c r="K770" s="29" t="b">
        <f aca="false">FALSE()</f>
        <v>0</v>
      </c>
      <c r="L770" s="29" t="b">
        <f aca="false">FALSE()</f>
        <v>0</v>
      </c>
      <c r="M770" s="169" t="b">
        <f aca="false">FALSE()</f>
        <v>0</v>
      </c>
      <c r="N770" s="36"/>
      <c r="O770" s="36" t="s">
        <v>2773</v>
      </c>
      <c r="P770" s="31" t="n">
        <v>6783155146</v>
      </c>
      <c r="Q770" s="32"/>
      <c r="R770" s="32"/>
      <c r="S770" s="32"/>
      <c r="T770" s="36" t="n">
        <f aca="false">48731594937</f>
        <v>48731594937</v>
      </c>
      <c r="U770" s="36"/>
      <c r="V770" s="36" t="s">
        <v>2775</v>
      </c>
      <c r="W770" s="36"/>
      <c r="X770" s="87" t="s">
        <v>10823</v>
      </c>
      <c r="Y770" s="36" t="s">
        <v>12093</v>
      </c>
      <c r="Z770" s="36"/>
      <c r="AA770" s="87" t="s">
        <v>10826</v>
      </c>
      <c r="AB770" s="36" t="s">
        <v>10793</v>
      </c>
      <c r="AC770" s="87" t="s">
        <v>10812</v>
      </c>
      <c r="AD770" s="54" t="n">
        <v>0.1</v>
      </c>
      <c r="AE770" s="36"/>
      <c r="AF770" s="200" t="s">
        <v>10794</v>
      </c>
      <c r="AG770" s="36" t="s">
        <v>13561</v>
      </c>
      <c r="AH770" s="87" t="s">
        <v>10796</v>
      </c>
      <c r="AI770" s="202" t="s">
        <v>10836</v>
      </c>
      <c r="AJ770" s="192" t="s">
        <v>10798</v>
      </c>
      <c r="AK770" s="34" t="s">
        <v>10830</v>
      </c>
      <c r="AL770" s="200" t="s">
        <v>10800</v>
      </c>
      <c r="AM770" s="35"/>
      <c r="AN770" s="36"/>
      <c r="AO770" s="192" t="s">
        <v>10823</v>
      </c>
      <c r="AP770" s="36" t="s">
        <v>11585</v>
      </c>
      <c r="AQ770" s="200" t="s">
        <v>10812</v>
      </c>
      <c r="AR770" s="37" t="s">
        <v>10830</v>
      </c>
      <c r="AS770" s="36" t="s">
        <v>12261</v>
      </c>
    </row>
    <row r="771" customFormat="false" ht="13.8" hidden="false" customHeight="false" outlineLevel="0" collapsed="false">
      <c r="A771" s="50" t="s">
        <v>12550</v>
      </c>
      <c r="B771" s="36" t="s">
        <v>11576</v>
      </c>
      <c r="C771" s="51" t="n">
        <v>45839</v>
      </c>
      <c r="D771" s="155" t="n">
        <v>45856</v>
      </c>
      <c r="E771" s="169" t="b">
        <f aca="false">TRUE()</f>
        <v>1</v>
      </c>
      <c r="F771" s="169" t="b">
        <f aca="false">FALSE()</f>
        <v>0</v>
      </c>
      <c r="G771" s="169" t="b">
        <f aca="false">FALSE()</f>
        <v>0</v>
      </c>
      <c r="H771" s="169" t="b">
        <f aca="false">FALSE()</f>
        <v>0</v>
      </c>
      <c r="I771" s="169" t="b">
        <f aca="false">FALSE()</f>
        <v>0</v>
      </c>
      <c r="J771" s="169" t="b">
        <f aca="false">FALSE()</f>
        <v>0</v>
      </c>
      <c r="K771" s="29" t="b">
        <f aca="false">FALSE()</f>
        <v>0</v>
      </c>
      <c r="L771" s="29" t="b">
        <f aca="false">FALSE()</f>
        <v>0</v>
      </c>
      <c r="M771" s="169" t="b">
        <f aca="false">FALSE()</f>
        <v>0</v>
      </c>
      <c r="N771" s="36"/>
      <c r="O771" s="36" t="s">
        <v>2226</v>
      </c>
      <c r="P771" s="31" t="n">
        <v>8943164311</v>
      </c>
      <c r="Q771" s="32"/>
      <c r="R771" s="32"/>
      <c r="S771" s="32"/>
      <c r="T771" s="36" t="n">
        <f aca="false">48669204385</f>
        <v>48669204385</v>
      </c>
      <c r="U771" s="36"/>
      <c r="V771" s="36" t="s">
        <v>2228</v>
      </c>
      <c r="W771" s="36"/>
      <c r="X771" s="87" t="s">
        <v>10823</v>
      </c>
      <c r="Y771" s="36" t="s">
        <v>12093</v>
      </c>
      <c r="Z771" s="36"/>
      <c r="AA771" s="87"/>
      <c r="AB771" s="36" t="s">
        <v>10793</v>
      </c>
      <c r="AC771" s="87"/>
      <c r="AD771" s="36"/>
      <c r="AE771" s="36"/>
      <c r="AF771" s="200"/>
      <c r="AG771" s="36"/>
      <c r="AH771" s="87" t="s">
        <v>10796</v>
      </c>
      <c r="AI771" s="202" t="s">
        <v>10836</v>
      </c>
      <c r="AJ771" s="192" t="s">
        <v>10798</v>
      </c>
      <c r="AK771" s="34" t="s">
        <v>10830</v>
      </c>
      <c r="AL771" s="200" t="s">
        <v>10800</v>
      </c>
      <c r="AM771" s="35"/>
      <c r="AN771" s="36"/>
      <c r="AO771" s="192" t="s">
        <v>10823</v>
      </c>
      <c r="AP771" s="36" t="s">
        <v>11585</v>
      </c>
      <c r="AQ771" s="200" t="s">
        <v>10812</v>
      </c>
      <c r="AR771" s="37" t="s">
        <v>10830</v>
      </c>
      <c r="AS771" s="36" t="s">
        <v>12261</v>
      </c>
    </row>
    <row r="772" customFormat="false" ht="13.8" hidden="false" customHeight="false" outlineLevel="0" collapsed="false">
      <c r="A772" s="50" t="s">
        <v>12550</v>
      </c>
      <c r="B772" s="36" t="s">
        <v>11576</v>
      </c>
      <c r="C772" s="51" t="n">
        <v>45839</v>
      </c>
      <c r="D772" s="155" t="n">
        <v>45856</v>
      </c>
      <c r="E772" s="169" t="b">
        <f aca="false">TRUE()</f>
        <v>1</v>
      </c>
      <c r="F772" s="169" t="b">
        <f aca="false">FALSE()</f>
        <v>0</v>
      </c>
      <c r="G772" s="169" t="b">
        <f aca="false">FALSE()</f>
        <v>0</v>
      </c>
      <c r="H772" s="169" t="b">
        <f aca="false">FALSE()</f>
        <v>0</v>
      </c>
      <c r="I772" s="169" t="b">
        <f aca="false">FALSE()</f>
        <v>0</v>
      </c>
      <c r="J772" s="169" t="b">
        <f aca="false">FALSE()</f>
        <v>0</v>
      </c>
      <c r="K772" s="29" t="b">
        <f aca="false">FALSE()</f>
        <v>0</v>
      </c>
      <c r="L772" s="29" t="b">
        <f aca="false">FALSE()</f>
        <v>0</v>
      </c>
      <c r="M772" s="169" t="b">
        <f aca="false">FALSE()</f>
        <v>0</v>
      </c>
      <c r="N772" s="36"/>
      <c r="O772" s="36" t="s">
        <v>2330</v>
      </c>
      <c r="P772" s="31" t="n">
        <v>9112008997</v>
      </c>
      <c r="Q772" s="32"/>
      <c r="R772" s="32"/>
      <c r="S772" s="32"/>
      <c r="T772" s="36" t="n">
        <f aca="false">48500277227</f>
        <v>48500277227</v>
      </c>
      <c r="U772" s="36"/>
      <c r="V772" s="36" t="s">
        <v>2332</v>
      </c>
      <c r="W772" s="36"/>
      <c r="X772" s="87" t="s">
        <v>10823</v>
      </c>
      <c r="Y772" s="36" t="s">
        <v>12093</v>
      </c>
      <c r="Z772" s="36"/>
      <c r="AA772" s="87"/>
      <c r="AB772" s="36" t="s">
        <v>10793</v>
      </c>
      <c r="AC772" s="87"/>
      <c r="AD772" s="36"/>
      <c r="AE772" s="36"/>
      <c r="AF772" s="200"/>
      <c r="AG772" s="36"/>
      <c r="AH772" s="87" t="s">
        <v>10796</v>
      </c>
      <c r="AI772" s="202" t="s">
        <v>10836</v>
      </c>
      <c r="AJ772" s="192" t="s">
        <v>10798</v>
      </c>
      <c r="AK772" s="34" t="s">
        <v>10830</v>
      </c>
      <c r="AL772" s="200" t="s">
        <v>10800</v>
      </c>
      <c r="AM772" s="35"/>
      <c r="AN772" s="36"/>
      <c r="AO772" s="192" t="s">
        <v>10823</v>
      </c>
      <c r="AP772" s="36" t="s">
        <v>11585</v>
      </c>
      <c r="AQ772" s="200" t="s">
        <v>10812</v>
      </c>
      <c r="AR772" s="37" t="s">
        <v>10830</v>
      </c>
      <c r="AS772" s="36" t="s">
        <v>12261</v>
      </c>
    </row>
    <row r="773" customFormat="false" ht="13.8" hidden="false" customHeight="false" outlineLevel="0" collapsed="false">
      <c r="A773" s="50" t="s">
        <v>12550</v>
      </c>
      <c r="B773" s="36" t="s">
        <v>11576</v>
      </c>
      <c r="C773" s="51" t="n">
        <v>45839</v>
      </c>
      <c r="D773" s="155" t="n">
        <v>45856</v>
      </c>
      <c r="E773" s="169" t="b">
        <f aca="false">TRUE()</f>
        <v>1</v>
      </c>
      <c r="F773" s="169" t="b">
        <f aca="false">FALSE()</f>
        <v>0</v>
      </c>
      <c r="G773" s="169" t="b">
        <f aca="false">FALSE()</f>
        <v>0</v>
      </c>
      <c r="H773" s="169" t="b">
        <f aca="false">FALSE()</f>
        <v>0</v>
      </c>
      <c r="I773" s="169" t="b">
        <f aca="false">FALSE()</f>
        <v>0</v>
      </c>
      <c r="J773" s="169" t="b">
        <f aca="false">FALSE()</f>
        <v>0</v>
      </c>
      <c r="K773" s="29" t="b">
        <f aca="false">FALSE()</f>
        <v>0</v>
      </c>
      <c r="L773" s="29" t="b">
        <f aca="false">FALSE()</f>
        <v>0</v>
      </c>
      <c r="M773" s="169" t="b">
        <f aca="false">FALSE()</f>
        <v>0</v>
      </c>
      <c r="N773" s="36"/>
      <c r="O773" s="211" t="s">
        <v>1589</v>
      </c>
      <c r="P773" s="31" t="n">
        <v>6861623616</v>
      </c>
      <c r="Q773" s="32"/>
      <c r="R773" s="32"/>
      <c r="S773" s="32"/>
      <c r="T773" s="36" t="n">
        <v>691740649</v>
      </c>
      <c r="U773" s="36"/>
      <c r="V773" s="36" t="s">
        <v>1591</v>
      </c>
      <c r="W773" s="36"/>
      <c r="X773" s="87" t="s">
        <v>10823</v>
      </c>
      <c r="Y773" s="36" t="s">
        <v>12093</v>
      </c>
      <c r="Z773" s="36"/>
      <c r="AA773" s="87"/>
      <c r="AB773" s="36" t="s">
        <v>10793</v>
      </c>
      <c r="AC773" s="87"/>
      <c r="AD773" s="36"/>
      <c r="AE773" s="36"/>
      <c r="AF773" s="200"/>
      <c r="AG773" s="36"/>
      <c r="AH773" s="87" t="s">
        <v>10796</v>
      </c>
      <c r="AI773" s="202" t="s">
        <v>10836</v>
      </c>
      <c r="AJ773" s="192" t="s">
        <v>10798</v>
      </c>
      <c r="AK773" s="34" t="s">
        <v>10830</v>
      </c>
      <c r="AL773" s="200" t="s">
        <v>10800</v>
      </c>
      <c r="AM773" s="35"/>
      <c r="AN773" s="36"/>
      <c r="AO773" s="192" t="s">
        <v>10823</v>
      </c>
      <c r="AP773" s="36" t="s">
        <v>11585</v>
      </c>
      <c r="AQ773" s="200" t="s">
        <v>10812</v>
      </c>
      <c r="AR773" s="37" t="s">
        <v>10830</v>
      </c>
      <c r="AS773" s="36" t="s">
        <v>12261</v>
      </c>
    </row>
    <row r="774" customFormat="false" ht="13.8" hidden="false" customHeight="false" outlineLevel="0" collapsed="false">
      <c r="A774" s="222" t="s">
        <v>12550</v>
      </c>
      <c r="B774" s="223" t="s">
        <v>11257</v>
      </c>
      <c r="C774" s="226" t="n">
        <v>45839</v>
      </c>
      <c r="D774" s="155" t="n">
        <v>45856</v>
      </c>
      <c r="E774" s="169" t="b">
        <f aca="false">TRUE()</f>
        <v>1</v>
      </c>
      <c r="F774" s="169" t="b">
        <f aca="false">FALSE()</f>
        <v>0</v>
      </c>
      <c r="G774" s="169" t="b">
        <f aca="false">FALSE()</f>
        <v>0</v>
      </c>
      <c r="H774" s="169" t="b">
        <f aca="false">FALSE()</f>
        <v>0</v>
      </c>
      <c r="I774" s="169" t="b">
        <f aca="false">FALSE()</f>
        <v>0</v>
      </c>
      <c r="J774" s="169" t="b">
        <f aca="false">FALSE()</f>
        <v>0</v>
      </c>
      <c r="K774" s="29" t="b">
        <f aca="false">FALSE()</f>
        <v>0</v>
      </c>
      <c r="L774" s="29" t="b">
        <f aca="false">FALSE()</f>
        <v>0</v>
      </c>
      <c r="M774" s="169" t="b">
        <f aca="false">FALSE()</f>
        <v>0</v>
      </c>
      <c r="N774" s="36"/>
      <c r="O774" s="212" t="s">
        <v>2368</v>
      </c>
      <c r="P774" s="31" t="n">
        <v>9721078362</v>
      </c>
      <c r="Q774" s="32"/>
      <c r="R774" s="32"/>
      <c r="S774" s="32"/>
      <c r="T774" s="208" t="n">
        <f aca="false">48724804904</f>
        <v>48724804904</v>
      </c>
      <c r="U774" s="36"/>
      <c r="V774" s="132" t="s">
        <v>2370</v>
      </c>
      <c r="W774" s="36"/>
      <c r="X774" s="87" t="s">
        <v>10823</v>
      </c>
      <c r="Y774" s="36" t="s">
        <v>12093</v>
      </c>
      <c r="Z774" s="36"/>
      <c r="AA774" s="87"/>
      <c r="AB774" s="36" t="s">
        <v>10793</v>
      </c>
      <c r="AC774" s="87"/>
      <c r="AD774" s="36"/>
      <c r="AE774" s="36"/>
      <c r="AF774" s="200"/>
      <c r="AG774" s="36"/>
      <c r="AH774" s="87" t="s">
        <v>10796</v>
      </c>
      <c r="AI774" s="202" t="s">
        <v>10836</v>
      </c>
      <c r="AJ774" s="192" t="s">
        <v>10798</v>
      </c>
      <c r="AK774" s="34" t="s">
        <v>10830</v>
      </c>
      <c r="AL774" s="200" t="s">
        <v>10800</v>
      </c>
      <c r="AM774" s="35"/>
      <c r="AN774" s="36"/>
      <c r="AO774" s="192" t="s">
        <v>10823</v>
      </c>
      <c r="AP774" s="36" t="s">
        <v>11585</v>
      </c>
      <c r="AQ774" s="200" t="s">
        <v>10812</v>
      </c>
      <c r="AR774" s="37" t="s">
        <v>10830</v>
      </c>
      <c r="AS774" s="36" t="s">
        <v>12261</v>
      </c>
    </row>
    <row r="775" customFormat="false" ht="13.8" hidden="false" customHeight="false" outlineLevel="0" collapsed="false">
      <c r="A775" s="222" t="s">
        <v>12550</v>
      </c>
      <c r="B775" s="223" t="s">
        <v>11257</v>
      </c>
      <c r="C775" s="226" t="n">
        <v>45839</v>
      </c>
      <c r="D775" s="155" t="n">
        <v>45856</v>
      </c>
      <c r="E775" s="169" t="b">
        <f aca="false">TRUE()</f>
        <v>1</v>
      </c>
      <c r="F775" s="169" t="b">
        <f aca="false">FALSE()</f>
        <v>0</v>
      </c>
      <c r="G775" s="169" t="b">
        <f aca="false">FALSE()</f>
        <v>0</v>
      </c>
      <c r="H775" s="169" t="b">
        <f aca="false">FALSE()</f>
        <v>0</v>
      </c>
      <c r="I775" s="169" t="b">
        <f aca="false">FALSE()</f>
        <v>0</v>
      </c>
      <c r="J775" s="169" t="b">
        <f aca="false">FALSE()</f>
        <v>0</v>
      </c>
      <c r="K775" s="29" t="b">
        <f aca="false">FALSE()</f>
        <v>0</v>
      </c>
      <c r="L775" s="29" t="b">
        <f aca="false">FALSE()</f>
        <v>0</v>
      </c>
      <c r="M775" s="169" t="b">
        <f aca="false">FALSE()</f>
        <v>0</v>
      </c>
      <c r="N775" s="36"/>
      <c r="O775" s="212" t="s">
        <v>2051</v>
      </c>
      <c r="P775" s="31" t="n">
        <v>1132158649</v>
      </c>
      <c r="Q775" s="32"/>
      <c r="R775" s="32"/>
      <c r="S775" s="32"/>
      <c r="T775" s="208" t="n">
        <v>48504272414</v>
      </c>
      <c r="U775" s="36"/>
      <c r="V775" s="132" t="s">
        <v>2053</v>
      </c>
      <c r="W775" s="36"/>
      <c r="X775" s="87"/>
      <c r="Y775" s="36"/>
      <c r="Z775" s="36"/>
      <c r="AA775" s="87"/>
      <c r="AB775" s="36"/>
      <c r="AC775" s="87"/>
      <c r="AD775" s="36"/>
      <c r="AE775" s="36"/>
      <c r="AF775" s="200"/>
      <c r="AG775" s="36"/>
      <c r="AH775" s="87"/>
      <c r="AI775" s="202" t="s">
        <v>13476</v>
      </c>
      <c r="AJ775" s="192"/>
      <c r="AK775" s="34"/>
      <c r="AL775" s="200"/>
      <c r="AM775" s="35"/>
      <c r="AN775" s="36"/>
      <c r="AO775" s="192"/>
      <c r="AP775" s="36"/>
      <c r="AQ775" s="200"/>
      <c r="AR775" s="37"/>
      <c r="AS775" s="36"/>
    </row>
    <row r="776" customFormat="false" ht="13.8" hidden="false" customHeight="false" outlineLevel="0" collapsed="false">
      <c r="A776" s="222" t="s">
        <v>12550</v>
      </c>
      <c r="B776" s="223" t="s">
        <v>11257</v>
      </c>
      <c r="C776" s="226" t="n">
        <v>45839</v>
      </c>
      <c r="D776" s="155" t="n">
        <v>45856</v>
      </c>
      <c r="E776" s="169" t="b">
        <f aca="false">TRUE()</f>
        <v>1</v>
      </c>
      <c r="F776" s="169" t="b">
        <f aca="false">FALSE()</f>
        <v>0</v>
      </c>
      <c r="G776" s="169" t="b">
        <f aca="false">FALSE()</f>
        <v>0</v>
      </c>
      <c r="H776" s="169" t="b">
        <f aca="false">FALSE()</f>
        <v>0</v>
      </c>
      <c r="I776" s="169" t="b">
        <f aca="false">FALSE()</f>
        <v>0</v>
      </c>
      <c r="J776" s="169" t="b">
        <f aca="false">FALSE()</f>
        <v>0</v>
      </c>
      <c r="K776" s="29" t="b">
        <f aca="false">FALSE()</f>
        <v>0</v>
      </c>
      <c r="L776" s="29" t="b">
        <f aca="false">FALSE()</f>
        <v>0</v>
      </c>
      <c r="M776" s="169" t="b">
        <f aca="false">FALSE()</f>
        <v>0</v>
      </c>
      <c r="N776" s="36"/>
      <c r="O776" s="212" t="s">
        <v>1951</v>
      </c>
      <c r="P776" s="31" t="n">
        <v>8133341968</v>
      </c>
      <c r="Q776" s="32"/>
      <c r="R776" s="32"/>
      <c r="S776" s="32"/>
      <c r="T776" s="208" t="n">
        <v>48508207072</v>
      </c>
      <c r="U776" s="36"/>
      <c r="V776" s="132" t="s">
        <v>1953</v>
      </c>
      <c r="W776" s="36"/>
      <c r="X776" s="87"/>
      <c r="Y776" s="36"/>
      <c r="Z776" s="36"/>
      <c r="AA776" s="87"/>
      <c r="AB776" s="36"/>
      <c r="AC776" s="87"/>
      <c r="AD776" s="36"/>
      <c r="AE776" s="36"/>
      <c r="AF776" s="200"/>
      <c r="AG776" s="36"/>
      <c r="AH776" s="87"/>
      <c r="AI776" s="202" t="s">
        <v>13476</v>
      </c>
      <c r="AJ776" s="192"/>
      <c r="AK776" s="34"/>
      <c r="AL776" s="200"/>
      <c r="AM776" s="35"/>
      <c r="AN776" s="36"/>
      <c r="AO776" s="192"/>
      <c r="AP776" s="36"/>
      <c r="AQ776" s="200"/>
      <c r="AR776" s="37"/>
      <c r="AS776" s="36"/>
    </row>
    <row r="777" customFormat="false" ht="13.8" hidden="false" customHeight="false" outlineLevel="0" collapsed="false">
      <c r="A777" s="222" t="s">
        <v>12550</v>
      </c>
      <c r="B777" s="223" t="s">
        <v>11257</v>
      </c>
      <c r="C777" s="226" t="n">
        <v>45839</v>
      </c>
      <c r="D777" s="155" t="n">
        <v>45856</v>
      </c>
      <c r="E777" s="169" t="b">
        <f aca="false">TRUE()</f>
        <v>1</v>
      </c>
      <c r="F777" s="169" t="b">
        <f aca="false">FALSE()</f>
        <v>0</v>
      </c>
      <c r="G777" s="169" t="b">
        <f aca="false">FALSE()</f>
        <v>0</v>
      </c>
      <c r="H777" s="169" t="b">
        <f aca="false">FALSE()</f>
        <v>0</v>
      </c>
      <c r="I777" s="169" t="b">
        <f aca="false">FALSE()</f>
        <v>0</v>
      </c>
      <c r="J777" s="169" t="b">
        <f aca="false">FALSE()</f>
        <v>0</v>
      </c>
      <c r="K777" s="29" t="b">
        <f aca="false">FALSE()</f>
        <v>0</v>
      </c>
      <c r="L777" s="29" t="b">
        <f aca="false">FALSE()</f>
        <v>0</v>
      </c>
      <c r="M777" s="169" t="b">
        <f aca="false">FALSE()</f>
        <v>0</v>
      </c>
      <c r="N777" s="36"/>
      <c r="O777" s="212" t="s">
        <v>13562</v>
      </c>
      <c r="P777" s="31" t="n">
        <v>8961411317</v>
      </c>
      <c r="Q777" s="32"/>
      <c r="R777" s="32"/>
      <c r="S777" s="32"/>
      <c r="T777" s="36"/>
      <c r="U777" s="36"/>
      <c r="V777" s="132" t="s">
        <v>1668</v>
      </c>
      <c r="W777" s="36"/>
      <c r="X777" s="87"/>
      <c r="Y777" s="36"/>
      <c r="Z777" s="36"/>
      <c r="AA777" s="87"/>
      <c r="AB777" s="36"/>
      <c r="AC777" s="87"/>
      <c r="AD777" s="36"/>
      <c r="AE777" s="36"/>
      <c r="AF777" s="200"/>
      <c r="AG777" s="36"/>
      <c r="AH777" s="87"/>
      <c r="AI777" s="202" t="s">
        <v>13476</v>
      </c>
      <c r="AJ777" s="192"/>
      <c r="AK777" s="34"/>
      <c r="AL777" s="200"/>
      <c r="AM777" s="35"/>
      <c r="AN777" s="36"/>
      <c r="AO777" s="192"/>
      <c r="AP777" s="36"/>
      <c r="AQ777" s="200"/>
      <c r="AR777" s="37"/>
      <c r="AS777" s="36"/>
    </row>
    <row r="778" customFormat="false" ht="13.8" hidden="false" customHeight="false" outlineLevel="0" collapsed="false">
      <c r="A778" s="222" t="s">
        <v>12550</v>
      </c>
      <c r="B778" s="36" t="s">
        <v>11576</v>
      </c>
      <c r="C778" s="51" t="n">
        <v>45839</v>
      </c>
      <c r="D778" s="155" t="n">
        <v>45859</v>
      </c>
      <c r="E778" s="169" t="b">
        <f aca="false">TRUE()</f>
        <v>1</v>
      </c>
      <c r="F778" s="169" t="b">
        <f aca="false">FALSE()</f>
        <v>0</v>
      </c>
      <c r="G778" s="169" t="b">
        <f aca="false">FALSE()</f>
        <v>0</v>
      </c>
      <c r="H778" s="169" t="b">
        <f aca="false">FALSE()</f>
        <v>0</v>
      </c>
      <c r="I778" s="169" t="b">
        <f aca="false">FALSE()</f>
        <v>0</v>
      </c>
      <c r="J778" s="169" t="b">
        <f aca="false">FALSE()</f>
        <v>0</v>
      </c>
      <c r="K778" s="29" t="b">
        <f aca="false">FALSE()</f>
        <v>0</v>
      </c>
      <c r="L778" s="29" t="b">
        <f aca="false">FALSE()</f>
        <v>0</v>
      </c>
      <c r="M778" s="169" t="b">
        <f aca="false">FALSE()</f>
        <v>0</v>
      </c>
      <c r="N778" s="36"/>
      <c r="O778" s="36" t="s">
        <v>2006</v>
      </c>
      <c r="P778" s="31" t="n">
        <v>5253023324</v>
      </c>
      <c r="Q778" s="32"/>
      <c r="R778" s="32"/>
      <c r="S778" s="32"/>
      <c r="T778" s="36" t="n">
        <f aca="false">48723349326</f>
        <v>48723349326</v>
      </c>
      <c r="U778" s="36"/>
      <c r="V778" s="36" t="s">
        <v>13563</v>
      </c>
      <c r="W778" s="36"/>
      <c r="X778" s="87" t="s">
        <v>10823</v>
      </c>
      <c r="Y778" s="36" t="s">
        <v>12093</v>
      </c>
      <c r="Z778" s="36"/>
      <c r="AA778" s="87"/>
      <c r="AB778" s="36" t="s">
        <v>10793</v>
      </c>
      <c r="AC778" s="87"/>
      <c r="AD778" s="36"/>
      <c r="AE778" s="36"/>
      <c r="AF778" s="200"/>
      <c r="AG778" s="36"/>
      <c r="AH778" s="87" t="s">
        <v>10796</v>
      </c>
      <c r="AI778" s="202" t="s">
        <v>13476</v>
      </c>
      <c r="AJ778" s="192" t="s">
        <v>10798</v>
      </c>
      <c r="AK778" s="34" t="s">
        <v>10830</v>
      </c>
      <c r="AL778" s="200" t="s">
        <v>10800</v>
      </c>
      <c r="AM778" s="35"/>
      <c r="AN778" s="36"/>
      <c r="AO778" s="192" t="s">
        <v>10823</v>
      </c>
      <c r="AP778" s="36" t="s">
        <v>11585</v>
      </c>
      <c r="AQ778" s="200" t="s">
        <v>10812</v>
      </c>
      <c r="AR778" s="37" t="s">
        <v>10830</v>
      </c>
      <c r="AS778" s="36" t="s">
        <v>12261</v>
      </c>
    </row>
    <row r="779" customFormat="false" ht="13.8" hidden="false" customHeight="false" outlineLevel="0" collapsed="false">
      <c r="A779" s="222" t="s">
        <v>12550</v>
      </c>
      <c r="B779" s="223" t="s">
        <v>11576</v>
      </c>
      <c r="C779" s="226" t="n">
        <v>45839</v>
      </c>
      <c r="D779" s="155" t="n">
        <v>45859</v>
      </c>
      <c r="E779" s="169" t="b">
        <f aca="false">TRUE()</f>
        <v>1</v>
      </c>
      <c r="F779" s="169" t="b">
        <f aca="false">FALSE()</f>
        <v>0</v>
      </c>
      <c r="G779" s="169" t="b">
        <f aca="false">FALSE()</f>
        <v>0</v>
      </c>
      <c r="H779" s="169" t="b">
        <f aca="false">FALSE()</f>
        <v>0</v>
      </c>
      <c r="I779" s="169" t="b">
        <f aca="false">FALSE()</f>
        <v>0</v>
      </c>
      <c r="J779" s="169" t="b">
        <f aca="false">FALSE()</f>
        <v>0</v>
      </c>
      <c r="K779" s="29" t="b">
        <f aca="false">FALSE()</f>
        <v>0</v>
      </c>
      <c r="L779" s="29" t="b">
        <f aca="false">FALSE()</f>
        <v>0</v>
      </c>
      <c r="M779" s="169" t="b">
        <f aca="false">FALSE()</f>
        <v>0</v>
      </c>
      <c r="N779" s="36"/>
      <c r="O779" s="36" t="s">
        <v>1778</v>
      </c>
      <c r="P779" s="31" t="n">
        <v>7543285884</v>
      </c>
      <c r="Q779" s="32"/>
      <c r="R779" s="32"/>
      <c r="S779" s="32"/>
      <c r="T779" s="36" t="n">
        <f aca="false">48515105498</f>
        <v>48515105498</v>
      </c>
      <c r="U779" s="36"/>
      <c r="V779" s="36" t="s">
        <v>1780</v>
      </c>
      <c r="W779" s="36"/>
      <c r="X779" s="87" t="s">
        <v>10823</v>
      </c>
      <c r="Y779" s="36" t="s">
        <v>12093</v>
      </c>
      <c r="Z779" s="36"/>
      <c r="AA779" s="87"/>
      <c r="AB779" s="36" t="s">
        <v>10793</v>
      </c>
      <c r="AC779" s="87"/>
      <c r="AD779" s="36"/>
      <c r="AE779" s="36"/>
      <c r="AF779" s="200"/>
      <c r="AG779" s="36"/>
      <c r="AH779" s="87" t="s">
        <v>10796</v>
      </c>
      <c r="AI779" s="202" t="s">
        <v>13476</v>
      </c>
      <c r="AJ779" s="192" t="s">
        <v>10798</v>
      </c>
      <c r="AK779" s="34" t="s">
        <v>10830</v>
      </c>
      <c r="AL779" s="200" t="s">
        <v>10800</v>
      </c>
      <c r="AM779" s="35"/>
      <c r="AN779" s="36"/>
      <c r="AO779" s="192"/>
      <c r="AP779" s="36"/>
      <c r="AQ779" s="200"/>
      <c r="AR779" s="37"/>
      <c r="AS779" s="36"/>
    </row>
    <row r="780" customFormat="false" ht="13.8" hidden="false" customHeight="false" outlineLevel="0" collapsed="false">
      <c r="A780" s="222" t="s">
        <v>12550</v>
      </c>
      <c r="B780" s="223" t="s">
        <v>11257</v>
      </c>
      <c r="C780" s="226" t="n">
        <v>45839</v>
      </c>
      <c r="D780" s="155" t="n">
        <v>45859</v>
      </c>
      <c r="E780" s="169" t="b">
        <f aca="false">TRUE()</f>
        <v>1</v>
      </c>
      <c r="F780" s="169" t="b">
        <f aca="false">FALSE()</f>
        <v>0</v>
      </c>
      <c r="G780" s="169" t="b">
        <f aca="false">FALSE()</f>
        <v>0</v>
      </c>
      <c r="H780" s="169" t="b">
        <f aca="false">FALSE()</f>
        <v>0</v>
      </c>
      <c r="I780" s="169" t="b">
        <f aca="false">FALSE()</f>
        <v>0</v>
      </c>
      <c r="J780" s="169" t="b">
        <f aca="false">FALSE()</f>
        <v>0</v>
      </c>
      <c r="K780" s="29" t="b">
        <f aca="false">FALSE()</f>
        <v>0</v>
      </c>
      <c r="L780" s="29" t="b">
        <f aca="false">FALSE()</f>
        <v>0</v>
      </c>
      <c r="M780" s="169" t="b">
        <f aca="false">FALSE()</f>
        <v>0</v>
      </c>
      <c r="N780" s="36"/>
      <c r="O780" s="36" t="s">
        <v>2433</v>
      </c>
      <c r="P780" s="31" t="n">
        <v>7141387909</v>
      </c>
      <c r="Q780" s="32"/>
      <c r="R780" s="32"/>
      <c r="S780" s="32"/>
      <c r="T780" s="36" t="n">
        <f aca="false">48574322287</f>
        <v>48574322287</v>
      </c>
      <c r="U780" s="36"/>
      <c r="V780" s="36" t="s">
        <v>2435</v>
      </c>
      <c r="W780" s="36"/>
      <c r="X780" s="87"/>
      <c r="Y780" s="36"/>
      <c r="Z780" s="36"/>
      <c r="AA780" s="87"/>
      <c r="AB780" s="36"/>
      <c r="AC780" s="87"/>
      <c r="AD780" s="36"/>
      <c r="AE780" s="36"/>
      <c r="AF780" s="200"/>
      <c r="AG780" s="36"/>
      <c r="AH780" s="87"/>
      <c r="AI780" s="202" t="s">
        <v>13476</v>
      </c>
      <c r="AJ780" s="192" t="s">
        <v>10798</v>
      </c>
      <c r="AK780" s="34" t="s">
        <v>10830</v>
      </c>
      <c r="AL780" s="200"/>
      <c r="AM780" s="35"/>
      <c r="AN780" s="36"/>
      <c r="AO780" s="192"/>
      <c r="AP780" s="36"/>
      <c r="AQ780" s="200"/>
      <c r="AR780" s="37"/>
      <c r="AS780" s="36"/>
    </row>
    <row r="781" customFormat="false" ht="13.8" hidden="false" customHeight="false" outlineLevel="0" collapsed="false">
      <c r="A781" s="50" t="s">
        <v>12550</v>
      </c>
      <c r="B781" s="36" t="s">
        <v>11576</v>
      </c>
      <c r="C781" s="51" t="n">
        <v>45839</v>
      </c>
      <c r="D781" s="155" t="n">
        <v>45854</v>
      </c>
      <c r="E781" s="169" t="b">
        <f aca="false">TRUE()</f>
        <v>1</v>
      </c>
      <c r="F781" s="169" t="b">
        <f aca="false">FALSE()</f>
        <v>0</v>
      </c>
      <c r="G781" s="169" t="b">
        <f aca="false">FALSE()</f>
        <v>0</v>
      </c>
      <c r="H781" s="169" t="b">
        <f aca="false">FALSE()</f>
        <v>0</v>
      </c>
      <c r="I781" s="169" t="b">
        <f aca="false">FALSE()</f>
        <v>0</v>
      </c>
      <c r="J781" s="169" t="b">
        <f aca="false">FALSE()</f>
        <v>0</v>
      </c>
      <c r="K781" s="29" t="b">
        <f aca="false">FALSE()</f>
        <v>0</v>
      </c>
      <c r="L781" s="29" t="b">
        <f aca="false">FALSE()</f>
        <v>0</v>
      </c>
      <c r="M781" s="169" t="b">
        <f aca="false">FALSE()</f>
        <v>0</v>
      </c>
      <c r="N781" s="36"/>
      <c r="O781" s="36" t="s">
        <v>2690</v>
      </c>
      <c r="P781" s="31" t="n">
        <v>7861625780</v>
      </c>
      <c r="Q781" s="32"/>
      <c r="R781" s="32"/>
      <c r="S781" s="32"/>
      <c r="T781" s="36" t="n">
        <v>795115038</v>
      </c>
      <c r="U781" s="36"/>
      <c r="V781" s="36" t="s">
        <v>2692</v>
      </c>
      <c r="W781" s="36"/>
      <c r="X781" s="87"/>
      <c r="Y781" s="36"/>
      <c r="Z781" s="36"/>
      <c r="AA781" s="87"/>
      <c r="AB781" s="36"/>
      <c r="AC781" s="87"/>
      <c r="AD781" s="36"/>
      <c r="AE781" s="36"/>
      <c r="AF781" s="200"/>
      <c r="AG781" s="36"/>
      <c r="AH781" s="87"/>
      <c r="AI781" s="202" t="s">
        <v>13476</v>
      </c>
      <c r="AJ781" s="192" t="s">
        <v>10798</v>
      </c>
      <c r="AK781" s="34" t="s">
        <v>10830</v>
      </c>
      <c r="AL781" s="200"/>
      <c r="AM781" s="35"/>
      <c r="AN781" s="36"/>
      <c r="AO781" s="192"/>
      <c r="AP781" s="36"/>
      <c r="AQ781" s="200"/>
      <c r="AR781" s="37"/>
      <c r="AS781" s="36"/>
    </row>
    <row r="782" customFormat="false" ht="13.8" hidden="false" customHeight="false" outlineLevel="0" collapsed="false">
      <c r="A782" s="50" t="s">
        <v>12550</v>
      </c>
      <c r="B782" s="36" t="s">
        <v>11576</v>
      </c>
      <c r="C782" s="51" t="n">
        <v>45839</v>
      </c>
      <c r="D782" s="155" t="n">
        <v>45859</v>
      </c>
      <c r="E782" s="169" t="b">
        <f aca="false">TRUE()</f>
        <v>1</v>
      </c>
      <c r="F782" s="169" t="b">
        <f aca="false">FALSE()</f>
        <v>0</v>
      </c>
      <c r="G782" s="169" t="b">
        <f aca="false">FALSE()</f>
        <v>0</v>
      </c>
      <c r="H782" s="169" t="b">
        <f aca="false">FALSE()</f>
        <v>0</v>
      </c>
      <c r="I782" s="169" t="b">
        <f aca="false">FALSE()</f>
        <v>0</v>
      </c>
      <c r="J782" s="169" t="b">
        <f aca="false">FALSE()</f>
        <v>0</v>
      </c>
      <c r="K782" s="29" t="b">
        <f aca="false">FALSE()</f>
        <v>0</v>
      </c>
      <c r="L782" s="29" t="b">
        <f aca="false">FALSE()</f>
        <v>0</v>
      </c>
      <c r="M782" s="169" t="b">
        <f aca="false">FALSE()</f>
        <v>0</v>
      </c>
      <c r="N782" s="36"/>
      <c r="O782" s="36" t="s">
        <v>2134</v>
      </c>
      <c r="P782" s="31" t="n">
        <v>6792956383</v>
      </c>
      <c r="Q782" s="32"/>
      <c r="R782" s="32"/>
      <c r="S782" s="32"/>
      <c r="T782" s="36" t="n">
        <f aca="false">48506032414</f>
        <v>48506032414</v>
      </c>
      <c r="U782" s="36"/>
      <c r="V782" s="36" t="s">
        <v>2136</v>
      </c>
      <c r="W782" s="36"/>
      <c r="X782" s="87" t="s">
        <v>10823</v>
      </c>
      <c r="Y782" s="36" t="s">
        <v>12093</v>
      </c>
      <c r="Z782" s="36"/>
      <c r="AA782" s="87" t="s">
        <v>10826</v>
      </c>
      <c r="AB782" s="36" t="s">
        <v>10793</v>
      </c>
      <c r="AC782" s="87" t="s">
        <v>10812</v>
      </c>
      <c r="AD782" s="54" t="n">
        <v>0.2</v>
      </c>
      <c r="AE782" s="36"/>
      <c r="AF782" s="200"/>
      <c r="AG782" s="36"/>
      <c r="AH782" s="87" t="s">
        <v>10796</v>
      </c>
      <c r="AI782" s="202" t="s">
        <v>13476</v>
      </c>
      <c r="AJ782" s="192" t="s">
        <v>10798</v>
      </c>
      <c r="AK782" s="34" t="s">
        <v>10830</v>
      </c>
      <c r="AL782" s="200"/>
      <c r="AM782" s="35"/>
      <c r="AN782" s="36"/>
      <c r="AO782" s="192"/>
      <c r="AP782" s="36"/>
      <c r="AQ782" s="200"/>
      <c r="AR782" s="37"/>
      <c r="AS782" s="36"/>
    </row>
    <row r="783" customFormat="false" ht="13.8" hidden="false" customHeight="false" outlineLevel="0" collapsed="false">
      <c r="A783" s="50" t="s">
        <v>12550</v>
      </c>
      <c r="B783" s="36" t="s">
        <v>11576</v>
      </c>
      <c r="C783" s="51" t="n">
        <v>45839</v>
      </c>
      <c r="D783" s="155" t="n">
        <v>45859</v>
      </c>
      <c r="E783" s="169" t="b">
        <f aca="false">TRUE()</f>
        <v>1</v>
      </c>
      <c r="F783" s="169" t="b">
        <f aca="false">FALSE()</f>
        <v>0</v>
      </c>
      <c r="G783" s="169" t="b">
        <f aca="false">FALSE()</f>
        <v>0</v>
      </c>
      <c r="H783" s="169" t="b">
        <f aca="false">FALSE()</f>
        <v>0</v>
      </c>
      <c r="I783" s="169" t="b">
        <f aca="false">FALSE()</f>
        <v>0</v>
      </c>
      <c r="J783" s="169" t="b">
        <f aca="false">FALSE()</f>
        <v>0</v>
      </c>
      <c r="K783" s="29" t="b">
        <f aca="false">FALSE()</f>
        <v>0</v>
      </c>
      <c r="L783" s="29" t="b">
        <f aca="false">FALSE()</f>
        <v>0</v>
      </c>
      <c r="M783" s="169" t="b">
        <f aca="false">FALSE()</f>
        <v>0</v>
      </c>
      <c r="N783" s="36"/>
      <c r="O783" s="36" t="s">
        <v>1551</v>
      </c>
      <c r="P783" s="31" t="n">
        <v>9222347772</v>
      </c>
      <c r="Q783" s="32"/>
      <c r="R783" s="32"/>
      <c r="S783" s="32"/>
      <c r="T783" s="36" t="n">
        <f aca="false">48882650734</f>
        <v>48882650734</v>
      </c>
      <c r="U783" s="36"/>
      <c r="V783" s="36" t="s">
        <v>1553</v>
      </c>
      <c r="W783" s="36"/>
      <c r="X783" s="87" t="s">
        <v>10823</v>
      </c>
      <c r="Y783" s="36" t="s">
        <v>12093</v>
      </c>
      <c r="Z783" s="36"/>
      <c r="AA783" s="87" t="s">
        <v>10826</v>
      </c>
      <c r="AB783" s="36" t="s">
        <v>10793</v>
      </c>
      <c r="AC783" s="87" t="s">
        <v>10812</v>
      </c>
      <c r="AD783" s="36" t="n">
        <v>12</v>
      </c>
      <c r="AE783" s="36"/>
      <c r="AF783" s="200" t="s">
        <v>10794</v>
      </c>
      <c r="AG783" s="36" t="s">
        <v>3831</v>
      </c>
      <c r="AH783" s="87" t="s">
        <v>10796</v>
      </c>
      <c r="AI783" s="202" t="s">
        <v>13476</v>
      </c>
      <c r="AJ783" s="192" t="s">
        <v>10798</v>
      </c>
      <c r="AK783" s="34" t="s">
        <v>10830</v>
      </c>
      <c r="AL783" s="200" t="s">
        <v>10800</v>
      </c>
      <c r="AM783" s="35" t="s">
        <v>13564</v>
      </c>
      <c r="AN783" s="36" t="s">
        <v>13565</v>
      </c>
      <c r="AO783" s="192" t="s">
        <v>10823</v>
      </c>
      <c r="AP783" s="36" t="s">
        <v>11585</v>
      </c>
      <c r="AQ783" s="200" t="s">
        <v>10812</v>
      </c>
      <c r="AR783" s="37" t="s">
        <v>10830</v>
      </c>
      <c r="AS783" s="36" t="s">
        <v>12261</v>
      </c>
    </row>
    <row r="784" customFormat="false" ht="13.8" hidden="false" customHeight="false" outlineLevel="0" collapsed="false">
      <c r="A784" s="50" t="s">
        <v>12550</v>
      </c>
      <c r="B784" s="36" t="s">
        <v>11576</v>
      </c>
      <c r="C784" s="51" t="n">
        <v>45839</v>
      </c>
      <c r="D784" s="155" t="n">
        <v>45860</v>
      </c>
      <c r="E784" s="169" t="b">
        <f aca="false">TRUE()</f>
        <v>1</v>
      </c>
      <c r="F784" s="169" t="b">
        <f aca="false">FALSE()</f>
        <v>0</v>
      </c>
      <c r="G784" s="169" t="b">
        <f aca="false">FALSE()</f>
        <v>0</v>
      </c>
      <c r="H784" s="169" t="b">
        <f aca="false">FALSE()</f>
        <v>0</v>
      </c>
      <c r="I784" s="169" t="b">
        <f aca="false">FALSE()</f>
        <v>0</v>
      </c>
      <c r="J784" s="169" t="b">
        <f aca="false">FALSE()</f>
        <v>0</v>
      </c>
      <c r="K784" s="29" t="b">
        <f aca="false">FALSE()</f>
        <v>0</v>
      </c>
      <c r="L784" s="29" t="b">
        <f aca="false">FALSE()</f>
        <v>0</v>
      </c>
      <c r="M784" s="169" t="b">
        <f aca="false">FALSE()</f>
        <v>0</v>
      </c>
      <c r="N784" s="36"/>
      <c r="O784" s="36" t="s">
        <v>1726</v>
      </c>
      <c r="P784" s="31" t="n">
        <v>7431860403</v>
      </c>
      <c r="Q784" s="32"/>
      <c r="R784" s="32"/>
      <c r="S784" s="32"/>
      <c r="T784" s="36" t="n">
        <v>534246346</v>
      </c>
      <c r="U784" s="36"/>
      <c r="V784" s="36" t="s">
        <v>1728</v>
      </c>
      <c r="W784" s="36"/>
      <c r="X784" s="87" t="s">
        <v>10823</v>
      </c>
      <c r="Y784" s="36" t="s">
        <v>12093</v>
      </c>
      <c r="Z784" s="36"/>
      <c r="AA784" s="87"/>
      <c r="AB784" s="36" t="s">
        <v>10793</v>
      </c>
      <c r="AC784" s="87"/>
      <c r="AD784" s="36"/>
      <c r="AE784" s="36"/>
      <c r="AF784" s="200"/>
      <c r="AG784" s="36"/>
      <c r="AH784" s="87" t="s">
        <v>10796</v>
      </c>
      <c r="AI784" s="202" t="s">
        <v>13476</v>
      </c>
      <c r="AJ784" s="192" t="s">
        <v>10798</v>
      </c>
      <c r="AK784" s="34" t="s">
        <v>10830</v>
      </c>
      <c r="AL784" s="200"/>
      <c r="AM784" s="35"/>
      <c r="AN784" s="36"/>
      <c r="AO784" s="192"/>
      <c r="AP784" s="36"/>
      <c r="AQ784" s="200"/>
      <c r="AR784" s="37"/>
      <c r="AS784" s="36"/>
    </row>
    <row r="785" customFormat="false" ht="13.8" hidden="false" customHeight="false" outlineLevel="0" collapsed="false">
      <c r="A785" s="50" t="s">
        <v>12550</v>
      </c>
      <c r="B785" s="36" t="s">
        <v>11576</v>
      </c>
      <c r="C785" s="51" t="n">
        <v>45839</v>
      </c>
      <c r="D785" s="155" t="n">
        <v>45860</v>
      </c>
      <c r="E785" s="169" t="b">
        <f aca="false">TRUE()</f>
        <v>1</v>
      </c>
      <c r="F785" s="169" t="b">
        <f aca="false">FALSE()</f>
        <v>0</v>
      </c>
      <c r="G785" s="169" t="b">
        <f aca="false">FALSE()</f>
        <v>0</v>
      </c>
      <c r="H785" s="169" t="b">
        <f aca="false">FALSE()</f>
        <v>0</v>
      </c>
      <c r="I785" s="169" t="b">
        <f aca="false">FALSE()</f>
        <v>0</v>
      </c>
      <c r="J785" s="169" t="b">
        <f aca="false">FALSE()</f>
        <v>0</v>
      </c>
      <c r="K785" s="29" t="b">
        <f aca="false">FALSE()</f>
        <v>0</v>
      </c>
      <c r="L785" s="29" t="b">
        <f aca="false">FALSE()</f>
        <v>0</v>
      </c>
      <c r="M785" s="169" t="b">
        <f aca="false">FALSE()</f>
        <v>0</v>
      </c>
      <c r="N785" s="36"/>
      <c r="O785" s="36" t="s">
        <v>4369</v>
      </c>
      <c r="P785" s="31" t="n">
        <v>6692283252</v>
      </c>
      <c r="Q785" s="32"/>
      <c r="R785" s="32"/>
      <c r="S785" s="32"/>
      <c r="T785" s="36" t="n">
        <f aca="false">48695635169</f>
        <v>48695635169</v>
      </c>
      <c r="U785" s="36"/>
      <c r="V785" s="36" t="s">
        <v>4371</v>
      </c>
      <c r="W785" s="36"/>
      <c r="X785" s="87" t="s">
        <v>10823</v>
      </c>
      <c r="Y785" s="36" t="s">
        <v>12093</v>
      </c>
      <c r="Z785" s="36"/>
      <c r="AA785" s="87"/>
      <c r="AB785" s="36" t="s">
        <v>10793</v>
      </c>
      <c r="AC785" s="87"/>
      <c r="AD785" s="36"/>
      <c r="AE785" s="36"/>
      <c r="AF785" s="200"/>
      <c r="AG785" s="36"/>
      <c r="AH785" s="87" t="s">
        <v>10796</v>
      </c>
      <c r="AI785" s="202" t="s">
        <v>13476</v>
      </c>
      <c r="AJ785" s="192" t="s">
        <v>10798</v>
      </c>
      <c r="AK785" s="34" t="s">
        <v>10830</v>
      </c>
      <c r="AL785" s="200"/>
      <c r="AM785" s="35"/>
      <c r="AN785" s="36"/>
      <c r="AO785" s="192"/>
      <c r="AP785" s="36"/>
      <c r="AQ785" s="200"/>
      <c r="AR785" s="37"/>
      <c r="AS785" s="36"/>
    </row>
    <row r="786" customFormat="false" ht="13.8" hidden="false" customHeight="false" outlineLevel="0" collapsed="false">
      <c r="A786" s="50" t="s">
        <v>12550</v>
      </c>
      <c r="B786" s="36" t="s">
        <v>11576</v>
      </c>
      <c r="C786" s="51" t="n">
        <v>45839</v>
      </c>
      <c r="D786" s="155" t="n">
        <v>45860</v>
      </c>
      <c r="E786" s="169" t="b">
        <f aca="false">TRUE()</f>
        <v>1</v>
      </c>
      <c r="F786" s="169" t="b">
        <f aca="false">FALSE()</f>
        <v>0</v>
      </c>
      <c r="G786" s="169" t="b">
        <f aca="false">FALSE()</f>
        <v>0</v>
      </c>
      <c r="H786" s="169" t="b">
        <f aca="false">FALSE()</f>
        <v>0</v>
      </c>
      <c r="I786" s="169" t="b">
        <f aca="false">FALSE()</f>
        <v>0</v>
      </c>
      <c r="J786" s="169" t="b">
        <f aca="false">FALSE()</f>
        <v>0</v>
      </c>
      <c r="K786" s="29" t="b">
        <f aca="false">FALSE()</f>
        <v>0</v>
      </c>
      <c r="L786" s="29" t="b">
        <f aca="false">FALSE()</f>
        <v>0</v>
      </c>
      <c r="M786" s="169" t="b">
        <f aca="false">FALSE()</f>
        <v>0</v>
      </c>
      <c r="N786" s="36"/>
      <c r="O786" s="36" t="s">
        <v>1719</v>
      </c>
      <c r="P786" s="31" t="n">
        <v>6271341058</v>
      </c>
      <c r="Q786" s="32"/>
      <c r="R786" s="32"/>
      <c r="S786" s="32"/>
      <c r="T786" s="36" t="n">
        <v>322469494</v>
      </c>
      <c r="U786" s="36"/>
      <c r="V786" s="36" t="s">
        <v>1720</v>
      </c>
      <c r="W786" s="36"/>
      <c r="X786" s="87" t="s">
        <v>10823</v>
      </c>
      <c r="Y786" s="36" t="s">
        <v>12093</v>
      </c>
      <c r="Z786" s="36"/>
      <c r="AA786" s="87"/>
      <c r="AB786" s="36" t="s">
        <v>10793</v>
      </c>
      <c r="AC786" s="87"/>
      <c r="AD786" s="36"/>
      <c r="AE786" s="36"/>
      <c r="AF786" s="200"/>
      <c r="AG786" s="36"/>
      <c r="AH786" s="87" t="s">
        <v>10796</v>
      </c>
      <c r="AI786" s="202" t="s">
        <v>13476</v>
      </c>
      <c r="AJ786" s="192" t="s">
        <v>10798</v>
      </c>
      <c r="AK786" s="34" t="s">
        <v>10830</v>
      </c>
      <c r="AL786" s="200"/>
      <c r="AM786" s="35"/>
      <c r="AN786" s="36"/>
      <c r="AO786" s="192"/>
      <c r="AP786" s="36"/>
      <c r="AQ786" s="200"/>
      <c r="AR786" s="37"/>
      <c r="AS786" s="36"/>
    </row>
    <row r="787" customFormat="false" ht="13.8" hidden="false" customHeight="false" outlineLevel="0" collapsed="false">
      <c r="A787" s="50" t="s">
        <v>12550</v>
      </c>
      <c r="B787" s="36" t="s">
        <v>11576</v>
      </c>
      <c r="C787" s="51" t="n">
        <v>45839</v>
      </c>
      <c r="D787" s="155" t="n">
        <v>45860</v>
      </c>
      <c r="E787" s="169" t="b">
        <f aca="false">TRUE()</f>
        <v>1</v>
      </c>
      <c r="F787" s="169" t="b">
        <f aca="false">FALSE()</f>
        <v>0</v>
      </c>
      <c r="G787" s="169" t="b">
        <f aca="false">FALSE()</f>
        <v>0</v>
      </c>
      <c r="H787" s="169" t="b">
        <f aca="false">FALSE()</f>
        <v>0</v>
      </c>
      <c r="I787" s="169" t="b">
        <f aca="false">FALSE()</f>
        <v>0</v>
      </c>
      <c r="J787" s="169" t="b">
        <f aca="false">FALSE()</f>
        <v>0</v>
      </c>
      <c r="K787" s="29" t="b">
        <f aca="false">FALSE()</f>
        <v>0</v>
      </c>
      <c r="L787" s="29" t="b">
        <f aca="false">FALSE()</f>
        <v>0</v>
      </c>
      <c r="M787" s="169" t="b">
        <f aca="false">FALSE()</f>
        <v>0</v>
      </c>
      <c r="N787" s="36"/>
      <c r="O787" s="36" t="s">
        <v>2059</v>
      </c>
      <c r="P787" s="31" t="n">
        <v>8172200433</v>
      </c>
      <c r="Q787" s="32"/>
      <c r="R787" s="32"/>
      <c r="S787" s="32"/>
      <c r="T787" s="36" t="n">
        <f aca="false">48601149212</f>
        <v>48601149212</v>
      </c>
      <c r="U787" s="36"/>
      <c r="V787" s="36" t="s">
        <v>2061</v>
      </c>
      <c r="W787" s="36"/>
      <c r="X787" s="87" t="s">
        <v>10823</v>
      </c>
      <c r="Y787" s="36" t="s">
        <v>12093</v>
      </c>
      <c r="Z787" s="36"/>
      <c r="AA787" s="87"/>
      <c r="AB787" s="36" t="s">
        <v>10793</v>
      </c>
      <c r="AC787" s="87"/>
      <c r="AD787" s="36"/>
      <c r="AE787" s="36"/>
      <c r="AF787" s="200"/>
      <c r="AG787" s="36"/>
      <c r="AH787" s="87" t="s">
        <v>10796</v>
      </c>
      <c r="AI787" s="202" t="s">
        <v>13476</v>
      </c>
      <c r="AJ787" s="192" t="s">
        <v>10798</v>
      </c>
      <c r="AK787" s="34" t="s">
        <v>10830</v>
      </c>
      <c r="AL787" s="200"/>
      <c r="AM787" s="35"/>
      <c r="AN787" s="36"/>
      <c r="AO787" s="192"/>
      <c r="AP787" s="36"/>
      <c r="AQ787" s="200"/>
      <c r="AR787" s="37"/>
      <c r="AS787" s="36"/>
    </row>
    <row r="788" customFormat="false" ht="13.8" hidden="false" customHeight="false" outlineLevel="0" collapsed="false">
      <c r="A788" s="50" t="s">
        <v>12550</v>
      </c>
      <c r="B788" s="36" t="s">
        <v>11576</v>
      </c>
      <c r="C788" s="51" t="n">
        <v>45839</v>
      </c>
      <c r="D788" s="155" t="n">
        <v>45860</v>
      </c>
      <c r="E788" s="169" t="b">
        <f aca="false">TRUE()</f>
        <v>1</v>
      </c>
      <c r="F788" s="169" t="b">
        <f aca="false">FALSE()</f>
        <v>0</v>
      </c>
      <c r="G788" s="169" t="b">
        <f aca="false">FALSE()</f>
        <v>0</v>
      </c>
      <c r="H788" s="169" t="b">
        <f aca="false">FALSE()</f>
        <v>0</v>
      </c>
      <c r="I788" s="169" t="b">
        <f aca="false">FALSE()</f>
        <v>0</v>
      </c>
      <c r="J788" s="169" t="b">
        <f aca="false">FALSE()</f>
        <v>0</v>
      </c>
      <c r="K788" s="29" t="b">
        <f aca="false">FALSE()</f>
        <v>0</v>
      </c>
      <c r="L788" s="29" t="b">
        <f aca="false">FALSE()</f>
        <v>0</v>
      </c>
      <c r="M788" s="169" t="b">
        <f aca="false">FALSE()</f>
        <v>0</v>
      </c>
      <c r="N788" s="36"/>
      <c r="O788" s="36" t="s">
        <v>4403</v>
      </c>
      <c r="P788" s="31" t="n">
        <v>6772197862</v>
      </c>
      <c r="Q788" s="32"/>
      <c r="R788" s="32"/>
      <c r="S788" s="32"/>
      <c r="T788" s="36" t="n">
        <f aca="false">48663115558</f>
        <v>48663115558</v>
      </c>
      <c r="U788" s="36"/>
      <c r="V788" s="36" t="s">
        <v>4404</v>
      </c>
      <c r="W788" s="36"/>
      <c r="X788" s="87" t="s">
        <v>10823</v>
      </c>
      <c r="Y788" s="36" t="s">
        <v>12093</v>
      </c>
      <c r="Z788" s="36"/>
      <c r="AA788" s="87"/>
      <c r="AB788" s="36" t="s">
        <v>10793</v>
      </c>
      <c r="AC788" s="87"/>
      <c r="AD788" s="36"/>
      <c r="AE788" s="36"/>
      <c r="AF788" s="200"/>
      <c r="AG788" s="36"/>
      <c r="AH788" s="87" t="s">
        <v>10796</v>
      </c>
      <c r="AI788" s="202" t="s">
        <v>13476</v>
      </c>
      <c r="AJ788" s="192" t="s">
        <v>10798</v>
      </c>
      <c r="AK788" s="34" t="s">
        <v>10830</v>
      </c>
      <c r="AL788" s="200"/>
      <c r="AM788" s="35"/>
      <c r="AN788" s="36"/>
      <c r="AO788" s="192"/>
      <c r="AP788" s="36"/>
      <c r="AQ788" s="200"/>
      <c r="AR788" s="37"/>
      <c r="AS788" s="36"/>
    </row>
    <row r="789" customFormat="false" ht="13.8" hidden="false" customHeight="false" outlineLevel="0" collapsed="false">
      <c r="A789" s="50" t="s">
        <v>12550</v>
      </c>
      <c r="B789" s="36" t="s">
        <v>11576</v>
      </c>
      <c r="C789" s="51" t="n">
        <v>45839</v>
      </c>
      <c r="D789" s="155" t="n">
        <v>45860</v>
      </c>
      <c r="E789" s="169" t="b">
        <f aca="false">TRUE()</f>
        <v>1</v>
      </c>
      <c r="F789" s="169" t="b">
        <f aca="false">FALSE()</f>
        <v>0</v>
      </c>
      <c r="G789" s="169" t="b">
        <f aca="false">FALSE()</f>
        <v>0</v>
      </c>
      <c r="H789" s="169" t="b">
        <f aca="false">FALSE()</f>
        <v>0</v>
      </c>
      <c r="I789" s="169" t="b">
        <f aca="false">FALSE()</f>
        <v>0</v>
      </c>
      <c r="J789" s="169" t="b">
        <f aca="false">FALSE()</f>
        <v>0</v>
      </c>
      <c r="K789" s="29" t="b">
        <f aca="false">FALSE()</f>
        <v>0</v>
      </c>
      <c r="L789" s="29" t="b">
        <f aca="false">FALSE()</f>
        <v>0</v>
      </c>
      <c r="M789" s="169" t="b">
        <f aca="false">FALSE()</f>
        <v>0</v>
      </c>
      <c r="N789" s="36"/>
      <c r="O789" s="36" t="s">
        <v>7752</v>
      </c>
      <c r="P789" s="31" t="n">
        <v>6272627383</v>
      </c>
      <c r="Q789" s="32"/>
      <c r="R789" s="32"/>
      <c r="S789" s="32"/>
      <c r="T789" s="36" t="n">
        <f aca="false">48668313309</f>
        <v>48668313309</v>
      </c>
      <c r="U789" s="36"/>
      <c r="V789" s="36" t="s">
        <v>7754</v>
      </c>
      <c r="W789" s="36"/>
      <c r="X789" s="87" t="s">
        <v>10823</v>
      </c>
      <c r="Y789" s="36" t="s">
        <v>12093</v>
      </c>
      <c r="Z789" s="36"/>
      <c r="AA789" s="87"/>
      <c r="AB789" s="36" t="s">
        <v>10793</v>
      </c>
      <c r="AC789" s="87"/>
      <c r="AD789" s="36"/>
      <c r="AE789" s="36"/>
      <c r="AF789" s="200"/>
      <c r="AG789" s="36"/>
      <c r="AH789" s="87" t="s">
        <v>10796</v>
      </c>
      <c r="AI789" s="202" t="s">
        <v>13476</v>
      </c>
      <c r="AJ789" s="192" t="s">
        <v>10798</v>
      </c>
      <c r="AK789" s="34" t="s">
        <v>10830</v>
      </c>
      <c r="AL789" s="200"/>
      <c r="AM789" s="35"/>
      <c r="AN789" s="36"/>
      <c r="AO789" s="192"/>
      <c r="AP789" s="36"/>
      <c r="AQ789" s="200"/>
      <c r="AR789" s="37"/>
      <c r="AS789" s="36"/>
    </row>
    <row r="790" customFormat="false" ht="13.8" hidden="false" customHeight="false" outlineLevel="0" collapsed="false">
      <c r="A790" s="50" t="s">
        <v>12550</v>
      </c>
      <c r="B790" s="36" t="s">
        <v>11576</v>
      </c>
      <c r="C790" s="51" t="n">
        <v>45839</v>
      </c>
      <c r="D790" s="155" t="n">
        <v>45860</v>
      </c>
      <c r="E790" s="169" t="b">
        <f aca="false">TRUE()</f>
        <v>1</v>
      </c>
      <c r="F790" s="169" t="b">
        <f aca="false">FALSE()</f>
        <v>0</v>
      </c>
      <c r="G790" s="169" t="b">
        <f aca="false">FALSE()</f>
        <v>0</v>
      </c>
      <c r="H790" s="169" t="b">
        <f aca="false">FALSE()</f>
        <v>0</v>
      </c>
      <c r="I790" s="169" t="b">
        <f aca="false">FALSE()</f>
        <v>0</v>
      </c>
      <c r="J790" s="169" t="b">
        <f aca="false">FALSE()</f>
        <v>0</v>
      </c>
      <c r="K790" s="29" t="b">
        <f aca="false">FALSE()</f>
        <v>0</v>
      </c>
      <c r="L790" s="29" t="b">
        <f aca="false">FALSE()</f>
        <v>0</v>
      </c>
      <c r="M790" s="169" t="b">
        <f aca="false">FALSE()</f>
        <v>0</v>
      </c>
      <c r="N790" s="36"/>
      <c r="O790" s="36" t="s">
        <v>1857</v>
      </c>
      <c r="P790" s="31" t="n">
        <v>8842804714</v>
      </c>
      <c r="Q790" s="32"/>
      <c r="R790" s="32"/>
      <c r="S790" s="32"/>
      <c r="T790" s="36" t="n">
        <v>795063365</v>
      </c>
      <c r="U790" s="36"/>
      <c r="V790" s="36" t="s">
        <v>1859</v>
      </c>
      <c r="W790" s="36"/>
      <c r="X790" s="87" t="s">
        <v>10823</v>
      </c>
      <c r="Y790" s="36" t="s">
        <v>12093</v>
      </c>
      <c r="Z790" s="36"/>
      <c r="AA790" s="87" t="s">
        <v>10826</v>
      </c>
      <c r="AB790" s="36" t="s">
        <v>10793</v>
      </c>
      <c r="AC790" s="87" t="s">
        <v>10812</v>
      </c>
      <c r="AD790" s="54" t="n">
        <v>0.1</v>
      </c>
      <c r="AE790" s="36"/>
      <c r="AF790" s="200" t="s">
        <v>10794</v>
      </c>
      <c r="AG790" s="36" t="s">
        <v>13566</v>
      </c>
      <c r="AH790" s="87" t="s">
        <v>10796</v>
      </c>
      <c r="AI790" s="202" t="s">
        <v>10836</v>
      </c>
      <c r="AJ790" s="192" t="s">
        <v>10798</v>
      </c>
      <c r="AK790" s="34" t="s">
        <v>10830</v>
      </c>
      <c r="AL790" s="200" t="s">
        <v>10800</v>
      </c>
      <c r="AM790" s="35" t="s">
        <v>13433</v>
      </c>
      <c r="AN790" s="36" t="s">
        <v>13567</v>
      </c>
      <c r="AO790" s="192" t="s">
        <v>10823</v>
      </c>
      <c r="AP790" s="36" t="s">
        <v>11585</v>
      </c>
      <c r="AQ790" s="200" t="s">
        <v>10812</v>
      </c>
      <c r="AR790" s="37" t="s">
        <v>10830</v>
      </c>
      <c r="AS790" s="36" t="s">
        <v>12261</v>
      </c>
    </row>
    <row r="791" customFormat="false" ht="13.8" hidden="false" customHeight="false" outlineLevel="0" collapsed="false">
      <c r="A791" s="50" t="s">
        <v>12550</v>
      </c>
      <c r="B791" s="36" t="s">
        <v>11576</v>
      </c>
      <c r="C791" s="51" t="n">
        <v>45839</v>
      </c>
      <c r="D791" s="155" t="n">
        <v>45860</v>
      </c>
      <c r="E791" s="169" t="b">
        <f aca="false">TRUE()</f>
        <v>1</v>
      </c>
      <c r="F791" s="169" t="b">
        <f aca="false">FALSE()</f>
        <v>0</v>
      </c>
      <c r="G791" s="169" t="b">
        <f aca="false">FALSE()</f>
        <v>0</v>
      </c>
      <c r="H791" s="169" t="b">
        <f aca="false">FALSE()</f>
        <v>0</v>
      </c>
      <c r="I791" s="169" t="b">
        <f aca="false">FALSE()</f>
        <v>0</v>
      </c>
      <c r="J791" s="169" t="b">
        <f aca="false">FALSE()</f>
        <v>0</v>
      </c>
      <c r="K791" s="29" t="b">
        <f aca="false">FALSE()</f>
        <v>0</v>
      </c>
      <c r="L791" s="29" t="b">
        <f aca="false">FALSE()</f>
        <v>0</v>
      </c>
      <c r="M791" s="169" t="b">
        <f aca="false">FALSE()</f>
        <v>0</v>
      </c>
      <c r="N791" s="36"/>
      <c r="O791" s="36" t="s">
        <v>1412</v>
      </c>
      <c r="P791" s="31" t="n">
        <v>7262682553</v>
      </c>
      <c r="Q791" s="32"/>
      <c r="R791" s="32"/>
      <c r="S791" s="32"/>
      <c r="T791" s="36" t="n">
        <v>795701776</v>
      </c>
      <c r="U791" s="36"/>
      <c r="V791" s="36" t="s">
        <v>1414</v>
      </c>
      <c r="W791" s="36"/>
      <c r="X791" s="87" t="s">
        <v>10823</v>
      </c>
      <c r="Y791" s="36" t="s">
        <v>12093</v>
      </c>
      <c r="Z791" s="36"/>
      <c r="AA791" s="87" t="s">
        <v>10792</v>
      </c>
      <c r="AB791" s="36" t="s">
        <v>10793</v>
      </c>
      <c r="AC791" s="87"/>
      <c r="AD791" s="36"/>
      <c r="AE791" s="36"/>
      <c r="AF791" s="200"/>
      <c r="AG791" s="36"/>
      <c r="AH791" s="87" t="s">
        <v>10796</v>
      </c>
      <c r="AI791" s="202" t="s">
        <v>13476</v>
      </c>
      <c r="AJ791" s="192" t="s">
        <v>10798</v>
      </c>
      <c r="AK791" s="34" t="s">
        <v>10830</v>
      </c>
      <c r="AL791" s="200"/>
      <c r="AM791" s="35"/>
      <c r="AN791" s="36"/>
      <c r="AO791" s="192"/>
      <c r="AP791" s="36"/>
      <c r="AQ791" s="200"/>
      <c r="AR791" s="37"/>
      <c r="AS791" s="36"/>
    </row>
    <row r="792" customFormat="false" ht="13.8" hidden="false" customHeight="false" outlineLevel="0" collapsed="false">
      <c r="A792" s="50" t="s">
        <v>12550</v>
      </c>
      <c r="B792" s="36" t="s">
        <v>11576</v>
      </c>
      <c r="C792" s="51" t="n">
        <v>45839</v>
      </c>
      <c r="D792" s="155" t="n">
        <v>45861</v>
      </c>
      <c r="E792" s="169" t="b">
        <f aca="false">TRUE()</f>
        <v>1</v>
      </c>
      <c r="F792" s="169" t="b">
        <f aca="false">FALSE()</f>
        <v>0</v>
      </c>
      <c r="G792" s="169" t="b">
        <f aca="false">FALSE()</f>
        <v>0</v>
      </c>
      <c r="H792" s="169" t="b">
        <f aca="false">FALSE()</f>
        <v>0</v>
      </c>
      <c r="I792" s="169" t="b">
        <f aca="false">FALSE()</f>
        <v>0</v>
      </c>
      <c r="J792" s="169" t="b">
        <f aca="false">FALSE()</f>
        <v>0</v>
      </c>
      <c r="K792" s="29" t="b">
        <f aca="false">FALSE()</f>
        <v>0</v>
      </c>
      <c r="L792" s="29" t="b">
        <f aca="false">FALSE()</f>
        <v>0</v>
      </c>
      <c r="M792" s="169" t="b">
        <f aca="false">FALSE()</f>
        <v>0</v>
      </c>
      <c r="N792" s="36"/>
      <c r="O792" s="36" t="s">
        <v>1529</v>
      </c>
      <c r="P792" s="31" t="n">
        <v>6381461154</v>
      </c>
      <c r="Q792" s="32"/>
      <c r="R792" s="32"/>
      <c r="S792" s="32"/>
      <c r="T792" s="36" t="s">
        <v>13568</v>
      </c>
      <c r="U792" s="36"/>
      <c r="V792" s="36" t="s">
        <v>13569</v>
      </c>
      <c r="W792" s="36"/>
      <c r="X792" s="87" t="s">
        <v>10823</v>
      </c>
      <c r="Y792" s="36" t="s">
        <v>12093</v>
      </c>
      <c r="Z792" s="36"/>
      <c r="AA792" s="87"/>
      <c r="AB792" s="36" t="s">
        <v>10793</v>
      </c>
      <c r="AC792" s="87"/>
      <c r="AD792" s="36"/>
      <c r="AE792" s="36"/>
      <c r="AF792" s="200"/>
      <c r="AG792" s="36"/>
      <c r="AH792" s="87" t="s">
        <v>10796</v>
      </c>
      <c r="AI792" s="202" t="s">
        <v>13476</v>
      </c>
      <c r="AJ792" s="192" t="s">
        <v>10798</v>
      </c>
      <c r="AK792" s="34" t="s">
        <v>10830</v>
      </c>
      <c r="AL792" s="200" t="s">
        <v>10800</v>
      </c>
      <c r="AM792" s="35"/>
      <c r="AN792" s="36"/>
      <c r="AO792" s="192"/>
      <c r="AP792" s="36"/>
      <c r="AQ792" s="200"/>
      <c r="AR792" s="37"/>
      <c r="AS792" s="36"/>
    </row>
    <row r="793" customFormat="false" ht="13.8" hidden="false" customHeight="false" outlineLevel="0" collapsed="false">
      <c r="A793" s="50" t="s">
        <v>12550</v>
      </c>
      <c r="B793" s="36" t="s">
        <v>11257</v>
      </c>
      <c r="C793" s="51" t="n">
        <v>45839</v>
      </c>
      <c r="D793" s="155" t="n">
        <v>45859</v>
      </c>
      <c r="E793" s="169" t="b">
        <f aca="false">TRUE()</f>
        <v>1</v>
      </c>
      <c r="F793" s="169" t="b">
        <f aca="false">FALSE()</f>
        <v>0</v>
      </c>
      <c r="G793" s="169" t="b">
        <f aca="false">FALSE()</f>
        <v>0</v>
      </c>
      <c r="H793" s="169" t="b">
        <f aca="false">FALSE()</f>
        <v>0</v>
      </c>
      <c r="I793" s="169" t="b">
        <f aca="false">FALSE()</f>
        <v>0</v>
      </c>
      <c r="J793" s="169" t="b">
        <f aca="false">FALSE()</f>
        <v>0</v>
      </c>
      <c r="K793" s="29" t="b">
        <f aca="false">FALSE()</f>
        <v>0</v>
      </c>
      <c r="L793" s="29" t="b">
        <f aca="false">FALSE()</f>
        <v>0</v>
      </c>
      <c r="M793" s="169" t="b">
        <f aca="false">FALSE()</f>
        <v>0</v>
      </c>
      <c r="N793" s="36"/>
      <c r="O793" s="36" t="s">
        <v>3027</v>
      </c>
      <c r="P793" s="31" t="n">
        <v>7132874113</v>
      </c>
      <c r="Q793" s="32"/>
      <c r="R793" s="32"/>
      <c r="S793" s="32"/>
      <c r="T793" s="208" t="n">
        <f aca="false">+48601732308</f>
        <v>48601732308</v>
      </c>
      <c r="U793" s="36"/>
      <c r="V793" s="208" t="s">
        <v>13570</v>
      </c>
      <c r="W793" s="36"/>
      <c r="X793" s="87" t="s">
        <v>10823</v>
      </c>
      <c r="Y793" s="36" t="s">
        <v>12093</v>
      </c>
      <c r="Z793" s="36"/>
      <c r="AA793" s="87"/>
      <c r="AB793" s="36" t="s">
        <v>10793</v>
      </c>
      <c r="AC793" s="87"/>
      <c r="AD793" s="54"/>
      <c r="AE793" s="36"/>
      <c r="AF793" s="200"/>
      <c r="AG793" s="36"/>
      <c r="AH793" s="87" t="s">
        <v>10796</v>
      </c>
      <c r="AI793" s="202" t="s">
        <v>10836</v>
      </c>
      <c r="AJ793" s="192" t="s">
        <v>10798</v>
      </c>
      <c r="AK793" s="34" t="s">
        <v>10830</v>
      </c>
      <c r="AL793" s="200" t="s">
        <v>10800</v>
      </c>
      <c r="AM793" s="35"/>
      <c r="AN793" s="36"/>
      <c r="AO793" s="192" t="s">
        <v>10823</v>
      </c>
      <c r="AP793" s="36" t="s">
        <v>11585</v>
      </c>
      <c r="AQ793" s="200" t="s">
        <v>10812</v>
      </c>
      <c r="AR793" s="37" t="s">
        <v>10830</v>
      </c>
      <c r="AS793" s="36" t="s">
        <v>12261</v>
      </c>
    </row>
    <row r="794" customFormat="false" ht="13.8" hidden="false" customHeight="false" outlineLevel="0" collapsed="false">
      <c r="A794" s="50" t="s">
        <v>12550</v>
      </c>
      <c r="B794" s="36" t="s">
        <v>11257</v>
      </c>
      <c r="C794" s="51" t="n">
        <v>45839</v>
      </c>
      <c r="D794" s="155" t="n">
        <v>45860</v>
      </c>
      <c r="E794" s="169" t="b">
        <f aca="false">TRUE()</f>
        <v>1</v>
      </c>
      <c r="F794" s="169" t="b">
        <f aca="false">FALSE()</f>
        <v>0</v>
      </c>
      <c r="G794" s="169" t="b">
        <f aca="false">FALSE()</f>
        <v>0</v>
      </c>
      <c r="H794" s="169" t="b">
        <f aca="false">FALSE()</f>
        <v>0</v>
      </c>
      <c r="I794" s="169" t="b">
        <f aca="false">FALSE()</f>
        <v>0</v>
      </c>
      <c r="J794" s="169" t="b">
        <f aca="false">FALSE()</f>
        <v>0</v>
      </c>
      <c r="K794" s="29" t="b">
        <f aca="false">FALSE()</f>
        <v>0</v>
      </c>
      <c r="L794" s="29" t="b">
        <f aca="false">FALSE()</f>
        <v>0</v>
      </c>
      <c r="M794" s="169" t="b">
        <f aca="false">FALSE()</f>
        <v>0</v>
      </c>
      <c r="N794" s="36"/>
      <c r="O794" s="36" t="s">
        <v>1581</v>
      </c>
      <c r="P794" s="31" t="n">
        <v>9731008073</v>
      </c>
      <c r="Q794" s="32"/>
      <c r="R794" s="32"/>
      <c r="S794" s="32"/>
      <c r="T794" s="36" t="n">
        <f aca="false">48728491846</f>
        <v>48728491846</v>
      </c>
      <c r="U794" s="36"/>
      <c r="V794" s="36" t="s">
        <v>1583</v>
      </c>
      <c r="W794" s="36"/>
      <c r="X794" s="87" t="s">
        <v>10823</v>
      </c>
      <c r="Y794" s="36" t="s">
        <v>12093</v>
      </c>
      <c r="Z794" s="36"/>
      <c r="AA794" s="87"/>
      <c r="AB794" s="36" t="s">
        <v>10793</v>
      </c>
      <c r="AC794" s="87"/>
      <c r="AD794" s="54"/>
      <c r="AE794" s="36"/>
      <c r="AF794" s="200"/>
      <c r="AG794" s="36"/>
      <c r="AH794" s="87" t="s">
        <v>10796</v>
      </c>
      <c r="AI794" s="202" t="s">
        <v>10836</v>
      </c>
      <c r="AJ794" s="192" t="s">
        <v>10798</v>
      </c>
      <c r="AK794" s="34" t="s">
        <v>10830</v>
      </c>
      <c r="AL794" s="200" t="s">
        <v>10800</v>
      </c>
      <c r="AM794" s="35"/>
      <c r="AN794" s="36"/>
      <c r="AO794" s="192" t="s">
        <v>10823</v>
      </c>
      <c r="AP794" s="36" t="s">
        <v>11585</v>
      </c>
      <c r="AQ794" s="200" t="s">
        <v>10812</v>
      </c>
      <c r="AR794" s="37" t="s">
        <v>10830</v>
      </c>
      <c r="AS794" s="36" t="s">
        <v>12261</v>
      </c>
    </row>
    <row r="795" customFormat="false" ht="13.8" hidden="false" customHeight="false" outlineLevel="0" collapsed="false">
      <c r="A795" s="50" t="s">
        <v>12550</v>
      </c>
      <c r="B795" s="36" t="s">
        <v>11257</v>
      </c>
      <c r="C795" s="51" t="n">
        <v>45839</v>
      </c>
      <c r="D795" s="155" t="n">
        <v>45860</v>
      </c>
      <c r="E795" s="169" t="b">
        <f aca="false">TRUE()</f>
        <v>1</v>
      </c>
      <c r="F795" s="169" t="b">
        <f aca="false">FALSE()</f>
        <v>0</v>
      </c>
      <c r="G795" s="169" t="b">
        <f aca="false">FALSE()</f>
        <v>0</v>
      </c>
      <c r="H795" s="169" t="b">
        <f aca="false">FALSE()</f>
        <v>0</v>
      </c>
      <c r="I795" s="169" t="b">
        <f aca="false">FALSE()</f>
        <v>0</v>
      </c>
      <c r="J795" s="169" t="b">
        <f aca="false">FALSE()</f>
        <v>0</v>
      </c>
      <c r="K795" s="29" t="b">
        <f aca="false">FALSE()</f>
        <v>0</v>
      </c>
      <c r="L795" s="29" t="b">
        <f aca="false">FALSE()</f>
        <v>0</v>
      </c>
      <c r="M795" s="169" t="b">
        <f aca="false">FALSE()</f>
        <v>0</v>
      </c>
      <c r="N795" s="36"/>
      <c r="O795" s="36" t="s">
        <v>1906</v>
      </c>
      <c r="P795" s="31" t="n">
        <v>7343511844</v>
      </c>
      <c r="Q795" s="32"/>
      <c r="R795" s="32"/>
      <c r="S795" s="32"/>
      <c r="T795" s="36" t="n">
        <f aca="false">48696104369</f>
        <v>48696104369</v>
      </c>
      <c r="U795" s="36"/>
      <c r="V795" s="36" t="s">
        <v>1908</v>
      </c>
      <c r="W795" s="36"/>
      <c r="X795" s="87" t="s">
        <v>10823</v>
      </c>
      <c r="Y795" s="36" t="s">
        <v>12093</v>
      </c>
      <c r="Z795" s="36"/>
      <c r="AA795" s="87"/>
      <c r="AB795" s="36" t="s">
        <v>10793</v>
      </c>
      <c r="AC795" s="87"/>
      <c r="AD795" s="36"/>
      <c r="AE795" s="36"/>
      <c r="AF795" s="200"/>
      <c r="AG795" s="36"/>
      <c r="AH795" s="87" t="s">
        <v>10796</v>
      </c>
      <c r="AI795" s="202" t="s">
        <v>10836</v>
      </c>
      <c r="AJ795" s="192" t="s">
        <v>10798</v>
      </c>
      <c r="AK795" s="34" t="s">
        <v>10830</v>
      </c>
      <c r="AL795" s="200" t="s">
        <v>10800</v>
      </c>
      <c r="AM795" s="35"/>
      <c r="AN795" s="36"/>
      <c r="AO795" s="192" t="s">
        <v>10823</v>
      </c>
      <c r="AP795" s="36" t="s">
        <v>11585</v>
      </c>
      <c r="AQ795" s="200" t="s">
        <v>10812</v>
      </c>
      <c r="AR795" s="37" t="s">
        <v>10830</v>
      </c>
      <c r="AS795" s="36" t="s">
        <v>12261</v>
      </c>
    </row>
    <row r="796" customFormat="false" ht="13.8" hidden="false" customHeight="false" outlineLevel="0" collapsed="false">
      <c r="A796" s="50" t="s">
        <v>12550</v>
      </c>
      <c r="B796" s="36" t="s">
        <v>11257</v>
      </c>
      <c r="C796" s="51" t="n">
        <v>45839</v>
      </c>
      <c r="D796" s="155" t="n">
        <v>45861</v>
      </c>
      <c r="E796" s="169" t="b">
        <f aca="false">TRUE()</f>
        <v>1</v>
      </c>
      <c r="F796" s="169" t="b">
        <f aca="false">FALSE()</f>
        <v>0</v>
      </c>
      <c r="G796" s="169" t="b">
        <f aca="false">FALSE()</f>
        <v>0</v>
      </c>
      <c r="H796" s="169" t="b">
        <f aca="false">FALSE()</f>
        <v>0</v>
      </c>
      <c r="I796" s="169" t="b">
        <f aca="false">FALSE()</f>
        <v>0</v>
      </c>
      <c r="J796" s="169" t="b">
        <f aca="false">FALSE()</f>
        <v>0</v>
      </c>
      <c r="K796" s="29" t="b">
        <f aca="false">FALSE()</f>
        <v>0</v>
      </c>
      <c r="L796" s="29" t="b">
        <f aca="false">FALSE()</f>
        <v>0</v>
      </c>
      <c r="M796" s="169" t="b">
        <f aca="false">FALSE()</f>
        <v>0</v>
      </c>
      <c r="N796" s="36"/>
      <c r="O796" s="36" t="s">
        <v>3308</v>
      </c>
      <c r="P796" s="31" t="n">
        <v>9372248244</v>
      </c>
      <c r="Q796" s="32"/>
      <c r="R796" s="32"/>
      <c r="S796" s="32"/>
      <c r="T796" s="36" t="n">
        <v>798383825</v>
      </c>
      <c r="U796" s="36"/>
      <c r="V796" s="36" t="s">
        <v>3310</v>
      </c>
      <c r="W796" s="36"/>
      <c r="X796" s="87" t="s">
        <v>10823</v>
      </c>
      <c r="Y796" s="36" t="s">
        <v>12093</v>
      </c>
      <c r="Z796" s="36"/>
      <c r="AA796" s="87"/>
      <c r="AB796" s="36" t="s">
        <v>10793</v>
      </c>
      <c r="AC796" s="87"/>
      <c r="AD796" s="36"/>
      <c r="AE796" s="36"/>
      <c r="AF796" s="200"/>
      <c r="AG796" s="36"/>
      <c r="AH796" s="87" t="s">
        <v>10796</v>
      </c>
      <c r="AI796" s="202" t="s">
        <v>10836</v>
      </c>
      <c r="AJ796" s="192" t="s">
        <v>10798</v>
      </c>
      <c r="AK796" s="34" t="s">
        <v>10830</v>
      </c>
      <c r="AL796" s="200" t="s">
        <v>10800</v>
      </c>
      <c r="AM796" s="35"/>
      <c r="AN796" s="36"/>
      <c r="AO796" s="192" t="s">
        <v>10823</v>
      </c>
      <c r="AP796" s="36" t="s">
        <v>11585</v>
      </c>
      <c r="AQ796" s="200" t="s">
        <v>10812</v>
      </c>
      <c r="AR796" s="37" t="s">
        <v>10830</v>
      </c>
      <c r="AS796" s="36" t="s">
        <v>12261</v>
      </c>
    </row>
    <row r="797" customFormat="false" ht="13.8" hidden="false" customHeight="false" outlineLevel="0" collapsed="false">
      <c r="A797" s="50" t="s">
        <v>12550</v>
      </c>
      <c r="B797" s="36" t="s">
        <v>11257</v>
      </c>
      <c r="C797" s="51" t="n">
        <v>45839</v>
      </c>
      <c r="D797" s="155" t="n">
        <v>45861</v>
      </c>
      <c r="E797" s="169" t="b">
        <f aca="false">TRUE()</f>
        <v>1</v>
      </c>
      <c r="F797" s="169" t="b">
        <f aca="false">FALSE()</f>
        <v>0</v>
      </c>
      <c r="G797" s="169" t="b">
        <f aca="false">FALSE()</f>
        <v>0</v>
      </c>
      <c r="H797" s="169" t="b">
        <f aca="false">FALSE()</f>
        <v>0</v>
      </c>
      <c r="I797" s="169" t="b">
        <f aca="false">FALSE()</f>
        <v>0</v>
      </c>
      <c r="J797" s="169" t="b">
        <f aca="false">FALSE()</f>
        <v>0</v>
      </c>
      <c r="K797" s="29" t="b">
        <f aca="false">FALSE()</f>
        <v>0</v>
      </c>
      <c r="L797" s="29" t="b">
        <f aca="false">FALSE()</f>
        <v>0</v>
      </c>
      <c r="M797" s="169" t="b">
        <f aca="false">FALSE()</f>
        <v>0</v>
      </c>
      <c r="N797" s="36"/>
      <c r="O797" s="36" t="s">
        <v>1567</v>
      </c>
      <c r="P797" s="31" t="n">
        <v>6431577546</v>
      </c>
      <c r="Q797" s="32"/>
      <c r="R797" s="32"/>
      <c r="S797" s="32"/>
      <c r="T797" s="36" t="n">
        <v>6431577546</v>
      </c>
      <c r="U797" s="36"/>
      <c r="V797" s="36" t="s">
        <v>1569</v>
      </c>
      <c r="W797" s="36"/>
      <c r="X797" s="87" t="s">
        <v>10823</v>
      </c>
      <c r="Y797" s="36" t="s">
        <v>12093</v>
      </c>
      <c r="Z797" s="36"/>
      <c r="AA797" s="87"/>
      <c r="AB797" s="36" t="s">
        <v>10793</v>
      </c>
      <c r="AC797" s="87"/>
      <c r="AD797" s="36"/>
      <c r="AE797" s="36"/>
      <c r="AF797" s="200"/>
      <c r="AG797" s="36"/>
      <c r="AH797" s="87" t="s">
        <v>10796</v>
      </c>
      <c r="AI797" s="202" t="s">
        <v>10836</v>
      </c>
      <c r="AJ797" s="192" t="s">
        <v>10798</v>
      </c>
      <c r="AK797" s="34" t="s">
        <v>10830</v>
      </c>
      <c r="AL797" s="200" t="s">
        <v>10800</v>
      </c>
      <c r="AM797" s="35"/>
      <c r="AN797" s="36"/>
      <c r="AO797" s="192" t="s">
        <v>10823</v>
      </c>
      <c r="AP797" s="36" t="s">
        <v>11585</v>
      </c>
      <c r="AQ797" s="200" t="s">
        <v>10812</v>
      </c>
      <c r="AR797" s="37" t="s">
        <v>10830</v>
      </c>
      <c r="AS797" s="36" t="s">
        <v>12261</v>
      </c>
    </row>
    <row r="798" customFormat="false" ht="13.8" hidden="false" customHeight="false" outlineLevel="0" collapsed="false">
      <c r="A798" s="50" t="s">
        <v>12550</v>
      </c>
      <c r="B798" s="36" t="s">
        <v>11257</v>
      </c>
      <c r="C798" s="51" t="n">
        <v>45839</v>
      </c>
      <c r="D798" s="155" t="n">
        <v>45861</v>
      </c>
      <c r="E798" s="169" t="b">
        <f aca="false">TRUE()</f>
        <v>1</v>
      </c>
      <c r="F798" s="169" t="b">
        <f aca="false">FALSE()</f>
        <v>0</v>
      </c>
      <c r="G798" s="169" t="b">
        <f aca="false">FALSE()</f>
        <v>0</v>
      </c>
      <c r="H798" s="169" t="b">
        <f aca="false">FALSE()</f>
        <v>0</v>
      </c>
      <c r="I798" s="169" t="b">
        <f aca="false">FALSE()</f>
        <v>0</v>
      </c>
      <c r="J798" s="169" t="b">
        <f aca="false">FALSE()</f>
        <v>0</v>
      </c>
      <c r="K798" s="29" t="b">
        <f aca="false">FALSE()</f>
        <v>0</v>
      </c>
      <c r="L798" s="29" t="b">
        <f aca="false">FALSE()</f>
        <v>0</v>
      </c>
      <c r="M798" s="169" t="b">
        <f aca="false">FALSE()</f>
        <v>0</v>
      </c>
      <c r="N798" s="36"/>
      <c r="O798" s="36" t="s">
        <v>3592</v>
      </c>
      <c r="P798" s="31" t="n">
        <v>8942718960</v>
      </c>
      <c r="Q798" s="32"/>
      <c r="R798" s="32"/>
      <c r="S798" s="32"/>
      <c r="T798" s="36" t="n">
        <f aca="false">48502842540</f>
        <v>48502842540</v>
      </c>
      <c r="U798" s="36"/>
      <c r="V798" s="36" t="s">
        <v>3594</v>
      </c>
      <c r="W798" s="36"/>
      <c r="X798" s="87" t="s">
        <v>10823</v>
      </c>
      <c r="Y798" s="36" t="s">
        <v>12093</v>
      </c>
      <c r="Z798" s="36"/>
      <c r="AA798" s="87"/>
      <c r="AB798" s="36" t="s">
        <v>10793</v>
      </c>
      <c r="AC798" s="87"/>
      <c r="AD798" s="36"/>
      <c r="AE798" s="36"/>
      <c r="AF798" s="200"/>
      <c r="AG798" s="36"/>
      <c r="AH798" s="87" t="s">
        <v>10796</v>
      </c>
      <c r="AI798" s="202" t="s">
        <v>10836</v>
      </c>
      <c r="AJ798" s="192" t="s">
        <v>10798</v>
      </c>
      <c r="AK798" s="34" t="s">
        <v>10830</v>
      </c>
      <c r="AL798" s="200" t="s">
        <v>10800</v>
      </c>
      <c r="AM798" s="35"/>
      <c r="AN798" s="36"/>
      <c r="AO798" s="192" t="s">
        <v>10823</v>
      </c>
      <c r="AP798" s="36" t="s">
        <v>11585</v>
      </c>
      <c r="AQ798" s="200" t="s">
        <v>10812</v>
      </c>
      <c r="AR798" s="37" t="s">
        <v>10830</v>
      </c>
      <c r="AS798" s="36" t="s">
        <v>12261</v>
      </c>
    </row>
    <row r="799" customFormat="false" ht="13.8" hidden="false" customHeight="false" outlineLevel="0" collapsed="false">
      <c r="A799" s="50" t="s">
        <v>12550</v>
      </c>
      <c r="B799" s="36" t="s">
        <v>11257</v>
      </c>
      <c r="C799" s="51" t="n">
        <v>45839</v>
      </c>
      <c r="D799" s="155" t="n">
        <v>45861</v>
      </c>
      <c r="E799" s="169" t="b">
        <f aca="false">TRUE()</f>
        <v>1</v>
      </c>
      <c r="F799" s="169" t="b">
        <f aca="false">FALSE()</f>
        <v>0</v>
      </c>
      <c r="G799" s="169" t="b">
        <f aca="false">FALSE()</f>
        <v>0</v>
      </c>
      <c r="H799" s="169" t="b">
        <f aca="false">FALSE()</f>
        <v>0</v>
      </c>
      <c r="I799" s="169" t="b">
        <f aca="false">FALSE()</f>
        <v>0</v>
      </c>
      <c r="J799" s="169" t="b">
        <f aca="false">FALSE()</f>
        <v>0</v>
      </c>
      <c r="K799" s="29" t="b">
        <f aca="false">FALSE()</f>
        <v>0</v>
      </c>
      <c r="L799" s="29" t="b">
        <f aca="false">FALSE()</f>
        <v>0</v>
      </c>
      <c r="M799" s="169" t="b">
        <f aca="false">FALSE()</f>
        <v>0</v>
      </c>
      <c r="N799" s="36"/>
      <c r="O799" s="189" t="s">
        <v>10522</v>
      </c>
      <c r="P799" s="31" t="n">
        <v>8681059316</v>
      </c>
      <c r="Q799" s="32"/>
      <c r="R799" s="32"/>
      <c r="S799" s="32"/>
      <c r="T799" s="189" t="n">
        <v>48607693329</v>
      </c>
      <c r="U799" s="36"/>
      <c r="V799" s="189" t="s">
        <v>10524</v>
      </c>
      <c r="W799" s="36"/>
      <c r="X799" s="87"/>
      <c r="Y799" s="36"/>
      <c r="Z799" s="36"/>
      <c r="AA799" s="87"/>
      <c r="AB799" s="36"/>
      <c r="AC799" s="87"/>
      <c r="AD799" s="36"/>
      <c r="AE799" s="36"/>
      <c r="AF799" s="200"/>
      <c r="AG799" s="36"/>
      <c r="AH799" s="87"/>
      <c r="AI799" s="202"/>
      <c r="AJ799" s="192"/>
      <c r="AK799" s="34"/>
      <c r="AL799" s="200"/>
      <c r="AM799" s="35"/>
      <c r="AN799" s="36"/>
      <c r="AO799" s="192"/>
      <c r="AP799" s="36" t="s">
        <v>11585</v>
      </c>
      <c r="AQ799" s="200"/>
      <c r="AR799" s="37"/>
      <c r="AS799" s="36"/>
    </row>
    <row r="800" customFormat="false" ht="13.8" hidden="false" customHeight="false" outlineLevel="0" collapsed="false">
      <c r="A800" s="50" t="s">
        <v>12550</v>
      </c>
      <c r="B800" s="36" t="s">
        <v>11576</v>
      </c>
      <c r="C800" s="51" t="n">
        <v>45839</v>
      </c>
      <c r="D800" s="155" t="n">
        <v>45856</v>
      </c>
      <c r="E800" s="169" t="b">
        <f aca="false">TRUE()</f>
        <v>1</v>
      </c>
      <c r="F800" s="169" t="b">
        <f aca="false">FALSE()</f>
        <v>0</v>
      </c>
      <c r="G800" s="169" t="b">
        <f aca="false">FALSE()</f>
        <v>0</v>
      </c>
      <c r="H800" s="169" t="b">
        <f aca="false">FALSE()</f>
        <v>0</v>
      </c>
      <c r="I800" s="169" t="b">
        <f aca="false">FALSE()</f>
        <v>0</v>
      </c>
      <c r="J800" s="169" t="b">
        <f aca="false">FALSE()</f>
        <v>0</v>
      </c>
      <c r="K800" s="29" t="b">
        <f aca="false">FALSE()</f>
        <v>0</v>
      </c>
      <c r="L800" s="29" t="b">
        <f aca="false">FALSE()</f>
        <v>0</v>
      </c>
      <c r="M800" s="169" t="b">
        <f aca="false">FALSE()</f>
        <v>0</v>
      </c>
      <c r="N800" s="36"/>
      <c r="O800" s="36" t="s">
        <v>2486</v>
      </c>
      <c r="P800" s="31" t="n">
        <v>7492112109</v>
      </c>
      <c r="Q800" s="32"/>
      <c r="R800" s="32"/>
      <c r="S800" s="32"/>
      <c r="T800" s="36" t="n">
        <v>600857342</v>
      </c>
      <c r="U800" s="36"/>
      <c r="V800" s="36" t="s">
        <v>2488</v>
      </c>
      <c r="W800" s="36"/>
      <c r="X800" s="87" t="s">
        <v>10823</v>
      </c>
      <c r="Y800" s="36" t="s">
        <v>12093</v>
      </c>
      <c r="Z800" s="36"/>
      <c r="AA800" s="87"/>
      <c r="AB800" s="36" t="s">
        <v>10793</v>
      </c>
      <c r="AC800" s="87"/>
      <c r="AD800" s="36"/>
      <c r="AE800" s="36"/>
      <c r="AF800" s="200"/>
      <c r="AG800" s="36"/>
      <c r="AH800" s="87"/>
      <c r="AI800" s="202" t="s">
        <v>13476</v>
      </c>
      <c r="AJ800" s="192"/>
      <c r="AK800" s="34"/>
      <c r="AL800" s="200"/>
      <c r="AM800" s="35"/>
      <c r="AN800" s="36"/>
      <c r="AO800" s="192"/>
      <c r="AP800" s="36" t="s">
        <v>11585</v>
      </c>
      <c r="AQ800" s="200"/>
      <c r="AR800" s="37"/>
      <c r="AS800" s="36"/>
    </row>
    <row r="801" customFormat="false" ht="13.8" hidden="false" customHeight="false" outlineLevel="0" collapsed="false">
      <c r="A801" s="50" t="s">
        <v>12550</v>
      </c>
      <c r="B801" s="36" t="s">
        <v>11576</v>
      </c>
      <c r="C801" s="51" t="n">
        <v>45839</v>
      </c>
      <c r="D801" s="155" t="n">
        <v>45861</v>
      </c>
      <c r="E801" s="169" t="b">
        <f aca="false">TRUE()</f>
        <v>1</v>
      </c>
      <c r="F801" s="169" t="b">
        <f aca="false">FALSE()</f>
        <v>0</v>
      </c>
      <c r="G801" s="169" t="b">
        <f aca="false">FALSE()</f>
        <v>0</v>
      </c>
      <c r="H801" s="169" t="b">
        <f aca="false">FALSE()</f>
        <v>0</v>
      </c>
      <c r="I801" s="169" t="b">
        <f aca="false">FALSE()</f>
        <v>0</v>
      </c>
      <c r="J801" s="169" t="b">
        <f aca="false">FALSE()</f>
        <v>0</v>
      </c>
      <c r="K801" s="29" t="b">
        <f aca="false">FALSE()</f>
        <v>0</v>
      </c>
      <c r="L801" s="29" t="b">
        <f aca="false">FALSE()</f>
        <v>0</v>
      </c>
      <c r="M801" s="169" t="b">
        <f aca="false">FALSE()</f>
        <v>0</v>
      </c>
      <c r="N801" s="36"/>
      <c r="O801" s="36" t="s">
        <v>1347</v>
      </c>
      <c r="P801" s="31" t="n">
        <v>6793257405</v>
      </c>
      <c r="Q801" s="32"/>
      <c r="R801" s="32"/>
      <c r="S801" s="32"/>
      <c r="T801" s="36" t="n">
        <v>608155991</v>
      </c>
      <c r="U801" s="36"/>
      <c r="V801" s="36" t="s">
        <v>1349</v>
      </c>
      <c r="W801" s="36"/>
      <c r="X801" s="87" t="s">
        <v>10823</v>
      </c>
      <c r="Y801" s="36" t="s">
        <v>12093</v>
      </c>
      <c r="Z801" s="36"/>
      <c r="AA801" s="87"/>
      <c r="AB801" s="36" t="s">
        <v>10793</v>
      </c>
      <c r="AC801" s="87"/>
      <c r="AD801" s="36"/>
      <c r="AE801" s="36"/>
      <c r="AF801" s="200"/>
      <c r="AG801" s="36"/>
      <c r="AH801" s="87"/>
      <c r="AI801" s="202" t="s">
        <v>13476</v>
      </c>
      <c r="AJ801" s="192"/>
      <c r="AK801" s="34"/>
      <c r="AL801" s="200"/>
      <c r="AM801" s="35"/>
      <c r="AN801" s="36"/>
      <c r="AO801" s="192"/>
      <c r="AP801" s="36" t="s">
        <v>11585</v>
      </c>
      <c r="AQ801" s="200"/>
      <c r="AR801" s="37"/>
      <c r="AS801" s="36"/>
    </row>
    <row r="802" customFormat="false" ht="13.8" hidden="false" customHeight="false" outlineLevel="0" collapsed="false">
      <c r="A802" s="50" t="s">
        <v>12550</v>
      </c>
      <c r="B802" s="36" t="s">
        <v>11576</v>
      </c>
      <c r="C802" s="51" t="n">
        <v>45839</v>
      </c>
      <c r="D802" s="155" t="n">
        <v>45861</v>
      </c>
      <c r="E802" s="169" t="b">
        <f aca="false">TRUE()</f>
        <v>1</v>
      </c>
      <c r="F802" s="169" t="b">
        <f aca="false">FALSE()</f>
        <v>0</v>
      </c>
      <c r="G802" s="169" t="b">
        <f aca="false">FALSE()</f>
        <v>0</v>
      </c>
      <c r="H802" s="169" t="b">
        <f aca="false">FALSE()</f>
        <v>0</v>
      </c>
      <c r="I802" s="169" t="b">
        <f aca="false">FALSE()</f>
        <v>0</v>
      </c>
      <c r="J802" s="169" t="b">
        <f aca="false">FALSE()</f>
        <v>0</v>
      </c>
      <c r="K802" s="29" t="b">
        <f aca="false">FALSE()</f>
        <v>0</v>
      </c>
      <c r="L802" s="29" t="b">
        <f aca="false">FALSE()</f>
        <v>0</v>
      </c>
      <c r="M802" s="169" t="b">
        <f aca="false">FALSE()</f>
        <v>0</v>
      </c>
      <c r="N802" s="36"/>
      <c r="O802" s="36" t="s">
        <v>2177</v>
      </c>
      <c r="P802" s="31" t="n">
        <v>5651527656</v>
      </c>
      <c r="Q802" s="32"/>
      <c r="R802" s="32"/>
      <c r="S802" s="32"/>
      <c r="T802" s="36" t="n">
        <v>514842428</v>
      </c>
      <c r="U802" s="36"/>
      <c r="V802" s="36" t="s">
        <v>2179</v>
      </c>
      <c r="W802" s="36"/>
      <c r="X802" s="87" t="s">
        <v>10823</v>
      </c>
      <c r="Y802" s="36" t="s">
        <v>12093</v>
      </c>
      <c r="Z802" s="36"/>
      <c r="AA802" s="87" t="s">
        <v>10826</v>
      </c>
      <c r="AB802" s="36" t="s">
        <v>10793</v>
      </c>
      <c r="AC802" s="87" t="s">
        <v>10812</v>
      </c>
      <c r="AD802" s="54" t="n">
        <v>0.1</v>
      </c>
      <c r="AE802" s="36"/>
      <c r="AF802" s="200" t="s">
        <v>10794</v>
      </c>
      <c r="AG802" s="36" t="s">
        <v>3831</v>
      </c>
      <c r="AH802" s="87" t="s">
        <v>10796</v>
      </c>
      <c r="AI802" s="202" t="s">
        <v>10836</v>
      </c>
      <c r="AJ802" s="192" t="s">
        <v>10798</v>
      </c>
      <c r="AK802" s="34" t="s">
        <v>10830</v>
      </c>
      <c r="AL802" s="200" t="s">
        <v>10800</v>
      </c>
      <c r="AM802" s="35" t="s">
        <v>13571</v>
      </c>
      <c r="AN802" s="36" t="s">
        <v>13572</v>
      </c>
      <c r="AO802" s="192" t="s">
        <v>10823</v>
      </c>
      <c r="AP802" s="36" t="s">
        <v>11585</v>
      </c>
      <c r="AQ802" s="200" t="s">
        <v>10812</v>
      </c>
      <c r="AR802" s="37" t="s">
        <v>10830</v>
      </c>
      <c r="AS802" s="36" t="s">
        <v>12261</v>
      </c>
    </row>
    <row r="803" customFormat="false" ht="13.8" hidden="false" customHeight="false" outlineLevel="0" collapsed="false">
      <c r="A803" s="50" t="s">
        <v>12550</v>
      </c>
      <c r="B803" s="36" t="s">
        <v>11576</v>
      </c>
      <c r="C803" s="51" t="n">
        <v>45839</v>
      </c>
      <c r="D803" s="155" t="n">
        <v>45861</v>
      </c>
      <c r="E803" s="169" t="b">
        <f aca="false">TRUE()</f>
        <v>1</v>
      </c>
      <c r="F803" s="169" t="b">
        <f aca="false">FALSE()</f>
        <v>0</v>
      </c>
      <c r="G803" s="169" t="b">
        <f aca="false">FALSE()</f>
        <v>0</v>
      </c>
      <c r="H803" s="169" t="b">
        <f aca="false">FALSE()</f>
        <v>0</v>
      </c>
      <c r="I803" s="169" t="b">
        <f aca="false">FALSE()</f>
        <v>0</v>
      </c>
      <c r="J803" s="169" t="b">
        <f aca="false">FALSE()</f>
        <v>0</v>
      </c>
      <c r="K803" s="29" t="b">
        <f aca="false">FALSE()</f>
        <v>0</v>
      </c>
      <c r="L803" s="29" t="b">
        <f aca="false">FALSE()</f>
        <v>0</v>
      </c>
      <c r="M803" s="169" t="b">
        <f aca="false">FALSE()</f>
        <v>0</v>
      </c>
      <c r="N803" s="36"/>
      <c r="O803" s="36" t="s">
        <v>1932</v>
      </c>
      <c r="P803" s="31" t="n">
        <v>9532427933</v>
      </c>
      <c r="Q803" s="32"/>
      <c r="R803" s="32"/>
      <c r="S803" s="32"/>
      <c r="T803" s="36" t="n">
        <v>694603809</v>
      </c>
      <c r="U803" s="36"/>
      <c r="V803" s="36" t="s">
        <v>1934</v>
      </c>
      <c r="W803" s="36"/>
      <c r="X803" s="87" t="s">
        <v>10823</v>
      </c>
      <c r="Y803" s="36" t="s">
        <v>12093</v>
      </c>
      <c r="Z803" s="36"/>
      <c r="AA803" s="87"/>
      <c r="AB803" s="36" t="s">
        <v>10793</v>
      </c>
      <c r="AC803" s="87"/>
      <c r="AD803" s="36"/>
      <c r="AE803" s="36"/>
      <c r="AF803" s="200"/>
      <c r="AG803" s="36"/>
      <c r="AH803" s="87"/>
      <c r="AI803" s="202" t="s">
        <v>13476</v>
      </c>
      <c r="AJ803" s="192"/>
      <c r="AK803" s="34"/>
      <c r="AL803" s="200"/>
      <c r="AM803" s="35"/>
      <c r="AN803" s="36"/>
      <c r="AO803" s="192"/>
      <c r="AP803" s="36"/>
      <c r="AQ803" s="200"/>
      <c r="AR803" s="37"/>
      <c r="AS803" s="36"/>
    </row>
    <row r="804" customFormat="false" ht="13.8" hidden="false" customHeight="false" outlineLevel="0" collapsed="false">
      <c r="A804" s="50" t="s">
        <v>12550</v>
      </c>
      <c r="B804" s="36" t="s">
        <v>11576</v>
      </c>
      <c r="C804" s="51" t="n">
        <v>45839</v>
      </c>
      <c r="D804" s="155" t="n">
        <v>45861</v>
      </c>
      <c r="E804" s="169" t="b">
        <f aca="false">TRUE()</f>
        <v>1</v>
      </c>
      <c r="F804" s="169" t="b">
        <f aca="false">FALSE()</f>
        <v>0</v>
      </c>
      <c r="G804" s="169" t="b">
        <f aca="false">FALSE()</f>
        <v>0</v>
      </c>
      <c r="H804" s="169" t="b">
        <f aca="false">FALSE()</f>
        <v>0</v>
      </c>
      <c r="I804" s="169" t="b">
        <f aca="false">FALSE()</f>
        <v>0</v>
      </c>
      <c r="J804" s="169" t="b">
        <f aca="false">FALSE()</f>
        <v>0</v>
      </c>
      <c r="K804" s="29" t="b">
        <f aca="false">FALSE()</f>
        <v>0</v>
      </c>
      <c r="L804" s="29" t="b">
        <f aca="false">FALSE()</f>
        <v>0</v>
      </c>
      <c r="M804" s="169" t="b">
        <f aca="false">FALSE()</f>
        <v>0</v>
      </c>
      <c r="N804" s="36"/>
      <c r="O804" s="36" t="s">
        <v>1179</v>
      </c>
      <c r="P804" s="31" t="n">
        <v>8943040572</v>
      </c>
      <c r="Q804" s="32"/>
      <c r="R804" s="32"/>
      <c r="S804" s="32"/>
      <c r="T804" s="36" t="n">
        <f aca="false">48883968152</f>
        <v>48883968152</v>
      </c>
      <c r="U804" s="36"/>
      <c r="V804" s="36" t="s">
        <v>13573</v>
      </c>
      <c r="W804" s="36"/>
      <c r="X804" s="87"/>
      <c r="Y804" s="36"/>
      <c r="Z804" s="36"/>
      <c r="AA804" s="87"/>
      <c r="AB804" s="36"/>
      <c r="AC804" s="87"/>
      <c r="AD804" s="36"/>
      <c r="AE804" s="36"/>
      <c r="AF804" s="200"/>
      <c r="AG804" s="36"/>
      <c r="AH804" s="87"/>
      <c r="AI804" s="202" t="s">
        <v>13476</v>
      </c>
      <c r="AJ804" s="192"/>
      <c r="AK804" s="34"/>
      <c r="AL804" s="200"/>
      <c r="AM804" s="35"/>
      <c r="AN804" s="36"/>
      <c r="AO804" s="192"/>
      <c r="AP804" s="36"/>
      <c r="AQ804" s="200"/>
      <c r="AR804" s="37"/>
      <c r="AS804" s="36"/>
    </row>
    <row r="805" customFormat="false" ht="13.8" hidden="false" customHeight="false" outlineLevel="0" collapsed="false">
      <c r="A805" s="50" t="s">
        <v>12550</v>
      </c>
      <c r="B805" s="36" t="s">
        <v>11257</v>
      </c>
      <c r="C805" s="51" t="n">
        <v>45839</v>
      </c>
      <c r="D805" s="155" t="n">
        <v>45861</v>
      </c>
      <c r="E805" s="169" t="b">
        <f aca="false">TRUE()</f>
        <v>1</v>
      </c>
      <c r="F805" s="169" t="b">
        <f aca="false">FALSE()</f>
        <v>0</v>
      </c>
      <c r="G805" s="169" t="b">
        <f aca="false">FALSE()</f>
        <v>0</v>
      </c>
      <c r="H805" s="169" t="b">
        <f aca="false">FALSE()</f>
        <v>0</v>
      </c>
      <c r="I805" s="169" t="b">
        <f aca="false">FALSE()</f>
        <v>0</v>
      </c>
      <c r="J805" s="169" t="b">
        <f aca="false">FALSE()</f>
        <v>0</v>
      </c>
      <c r="K805" s="29" t="b">
        <f aca="false">FALSE()</f>
        <v>0</v>
      </c>
      <c r="L805" s="29" t="b">
        <f aca="false">FALSE()</f>
        <v>0</v>
      </c>
      <c r="M805" s="169" t="b">
        <f aca="false">FALSE()</f>
        <v>0</v>
      </c>
      <c r="N805" s="36"/>
      <c r="O805" s="36" t="s">
        <v>1221</v>
      </c>
      <c r="P805" s="31" t="n">
        <v>2220897401</v>
      </c>
      <c r="Q805" s="32"/>
      <c r="R805" s="32"/>
      <c r="S805" s="32"/>
      <c r="T805" s="36" t="n">
        <v>788934723</v>
      </c>
      <c r="U805" s="36"/>
      <c r="V805" s="36" t="s">
        <v>1223</v>
      </c>
      <c r="W805" s="36"/>
      <c r="X805" s="87" t="s">
        <v>10823</v>
      </c>
      <c r="Y805" s="36" t="s">
        <v>12093</v>
      </c>
      <c r="Z805" s="36"/>
      <c r="AA805" s="87"/>
      <c r="AB805" s="36" t="s">
        <v>10793</v>
      </c>
      <c r="AC805" s="87"/>
      <c r="AD805" s="36"/>
      <c r="AE805" s="36"/>
      <c r="AF805" s="200"/>
      <c r="AG805" s="36"/>
      <c r="AH805" s="87" t="s">
        <v>10796</v>
      </c>
      <c r="AI805" s="202" t="s">
        <v>10836</v>
      </c>
      <c r="AJ805" s="192" t="s">
        <v>10798</v>
      </c>
      <c r="AK805" s="34" t="s">
        <v>10830</v>
      </c>
      <c r="AL805" s="200" t="s">
        <v>10800</v>
      </c>
      <c r="AM805" s="35"/>
      <c r="AN805" s="36"/>
      <c r="AO805" s="192" t="s">
        <v>10823</v>
      </c>
      <c r="AP805" s="36" t="s">
        <v>11585</v>
      </c>
      <c r="AQ805" s="200" t="s">
        <v>10812</v>
      </c>
      <c r="AR805" s="37" t="s">
        <v>10830</v>
      </c>
      <c r="AS805" s="36" t="s">
        <v>12261</v>
      </c>
    </row>
    <row r="806" customFormat="false" ht="13.8" hidden="false" customHeight="false" outlineLevel="0" collapsed="false">
      <c r="A806" s="50" t="s">
        <v>12550</v>
      </c>
      <c r="B806" s="36" t="s">
        <v>11857</v>
      </c>
      <c r="C806" s="51" t="n">
        <v>45839</v>
      </c>
      <c r="D806" s="155" t="n">
        <v>45852</v>
      </c>
      <c r="E806" s="169" t="b">
        <f aca="false">TRUE()</f>
        <v>1</v>
      </c>
      <c r="F806" s="169" t="b">
        <f aca="false">FALSE()</f>
        <v>0</v>
      </c>
      <c r="G806" s="169" t="b">
        <f aca="false">FALSE()</f>
        <v>0</v>
      </c>
      <c r="H806" s="169" t="b">
        <f aca="false">FALSE()</f>
        <v>0</v>
      </c>
      <c r="I806" s="169" t="b">
        <f aca="false">FALSE()</f>
        <v>0</v>
      </c>
      <c r="J806" s="169" t="b">
        <f aca="false">FALSE()</f>
        <v>0</v>
      </c>
      <c r="K806" s="29" t="b">
        <f aca="false">FALSE()</f>
        <v>0</v>
      </c>
      <c r="L806" s="29" t="b">
        <f aca="false">FALSE()</f>
        <v>0</v>
      </c>
      <c r="M806" s="169" t="b">
        <f aca="false">FALSE()</f>
        <v>0</v>
      </c>
      <c r="N806" s="36"/>
      <c r="O806" s="36" t="s">
        <v>13574</v>
      </c>
      <c r="P806" s="31" t="n">
        <v>5010069059</v>
      </c>
      <c r="Q806" s="32"/>
      <c r="R806" s="32"/>
      <c r="S806" s="32"/>
      <c r="T806" s="36" t="n">
        <v>48726431978</v>
      </c>
      <c r="U806" s="36" t="s">
        <v>13575</v>
      </c>
      <c r="V806" s="36" t="s">
        <v>2964</v>
      </c>
      <c r="W806" s="36"/>
      <c r="X806" s="87" t="s">
        <v>10823</v>
      </c>
      <c r="Y806" s="36"/>
      <c r="Z806" s="36"/>
      <c r="AA806" s="87"/>
      <c r="AB806" s="36"/>
      <c r="AC806" s="87"/>
      <c r="AD806" s="36"/>
      <c r="AE806" s="36"/>
      <c r="AF806" s="200"/>
      <c r="AG806" s="36"/>
      <c r="AH806" s="87"/>
      <c r="AI806" s="202" t="s">
        <v>13476</v>
      </c>
      <c r="AJ806" s="192"/>
      <c r="AK806" s="34"/>
      <c r="AL806" s="200"/>
      <c r="AM806" s="35"/>
      <c r="AN806" s="36"/>
      <c r="AO806" s="192"/>
      <c r="AP806" s="36"/>
      <c r="AQ806" s="200"/>
      <c r="AR806" s="37"/>
      <c r="AS806" s="36"/>
    </row>
    <row r="807" customFormat="false" ht="13.8" hidden="false" customHeight="false" outlineLevel="0" collapsed="false">
      <c r="A807" s="50" t="s">
        <v>12550</v>
      </c>
      <c r="B807" s="36" t="s">
        <v>11857</v>
      </c>
      <c r="C807" s="51" t="n">
        <v>45809</v>
      </c>
      <c r="D807" s="155" t="n">
        <v>45820</v>
      </c>
      <c r="E807" s="169" t="b">
        <f aca="false">TRUE()</f>
        <v>1</v>
      </c>
      <c r="F807" s="169" t="b">
        <f aca="false">FALSE()</f>
        <v>0</v>
      </c>
      <c r="G807" s="169" t="b">
        <f aca="false">FALSE()</f>
        <v>0</v>
      </c>
      <c r="H807" s="169" t="b">
        <f aca="false">FALSE()</f>
        <v>0</v>
      </c>
      <c r="I807" s="169" t="b">
        <f aca="false">FALSE()</f>
        <v>0</v>
      </c>
      <c r="J807" s="169" t="b">
        <f aca="false">FALSE()</f>
        <v>0</v>
      </c>
      <c r="K807" s="29" t="b">
        <f aca="false">FALSE()</f>
        <v>0</v>
      </c>
      <c r="L807" s="29" t="b">
        <f aca="false">FALSE()</f>
        <v>0</v>
      </c>
      <c r="M807" s="169" t="b">
        <f aca="false">FALSE()</f>
        <v>0</v>
      </c>
      <c r="N807" s="36"/>
      <c r="O807" s="36" t="s">
        <v>13576</v>
      </c>
      <c r="P807" s="31" t="n">
        <v>5882481061</v>
      </c>
      <c r="Q807" s="32"/>
      <c r="R807" s="32"/>
      <c r="S807" s="32"/>
      <c r="T807" s="36" t="n">
        <v>48573112102</v>
      </c>
      <c r="U807" s="36"/>
      <c r="V807" s="36" t="s">
        <v>13577</v>
      </c>
      <c r="W807" s="36"/>
      <c r="X807" s="87" t="s">
        <v>10823</v>
      </c>
      <c r="Y807" s="36"/>
      <c r="Z807" s="36"/>
      <c r="AA807" s="87"/>
      <c r="AB807" s="36"/>
      <c r="AC807" s="87"/>
      <c r="AD807" s="36"/>
      <c r="AE807" s="36"/>
      <c r="AF807" s="200"/>
      <c r="AG807" s="36"/>
      <c r="AH807" s="87"/>
      <c r="AI807" s="202" t="s">
        <v>13476</v>
      </c>
      <c r="AJ807" s="192"/>
      <c r="AK807" s="34"/>
      <c r="AL807" s="200"/>
      <c r="AM807" s="35"/>
      <c r="AN807" s="36"/>
      <c r="AO807" s="192"/>
      <c r="AP807" s="36"/>
      <c r="AQ807" s="200"/>
      <c r="AR807" s="37"/>
      <c r="AS807" s="36"/>
    </row>
    <row r="808" customFormat="false" ht="13.8" hidden="false" customHeight="false" outlineLevel="0" collapsed="false">
      <c r="A808" s="50" t="s">
        <v>12550</v>
      </c>
      <c r="B808" s="36" t="s">
        <v>11576</v>
      </c>
      <c r="C808" s="51" t="n">
        <v>45839</v>
      </c>
      <c r="D808" s="155" t="n">
        <v>45862</v>
      </c>
      <c r="E808" s="169" t="b">
        <f aca="false">TRUE()</f>
        <v>1</v>
      </c>
      <c r="F808" s="169" t="b">
        <f aca="false">FALSE()</f>
        <v>0</v>
      </c>
      <c r="G808" s="169" t="b">
        <f aca="false">FALSE()</f>
        <v>0</v>
      </c>
      <c r="H808" s="169" t="b">
        <f aca="false">FALSE()</f>
        <v>0</v>
      </c>
      <c r="I808" s="169" t="b">
        <f aca="false">FALSE()</f>
        <v>0</v>
      </c>
      <c r="J808" s="169" t="b">
        <f aca="false">FALSE()</f>
        <v>0</v>
      </c>
      <c r="K808" s="29" t="b">
        <f aca="false">FALSE()</f>
        <v>0</v>
      </c>
      <c r="L808" s="29" t="b">
        <f aca="false">FALSE()</f>
        <v>0</v>
      </c>
      <c r="M808" s="169" t="b">
        <f aca="false">FALSE()</f>
        <v>0</v>
      </c>
      <c r="N808" s="36"/>
      <c r="O808" s="36" t="s">
        <v>1487</v>
      </c>
      <c r="P808" s="31" t="n">
        <v>6381854505</v>
      </c>
      <c r="Q808" s="32"/>
      <c r="R808" s="32"/>
      <c r="S808" s="32"/>
      <c r="T808" s="36" t="n">
        <v>668419384</v>
      </c>
      <c r="U808" s="36"/>
      <c r="V808" s="36" t="s">
        <v>1489</v>
      </c>
      <c r="W808" s="36"/>
      <c r="X808" s="87" t="s">
        <v>10823</v>
      </c>
      <c r="Y808" s="36"/>
      <c r="Z808" s="36"/>
      <c r="AA808" s="87"/>
      <c r="AB808" s="36"/>
      <c r="AC808" s="87"/>
      <c r="AD808" s="36"/>
      <c r="AE808" s="36"/>
      <c r="AF808" s="200"/>
      <c r="AG808" s="36"/>
      <c r="AH808" s="87"/>
      <c r="AI808" s="202" t="s">
        <v>13476</v>
      </c>
      <c r="AJ808" s="192"/>
      <c r="AK808" s="34"/>
      <c r="AL808" s="200"/>
      <c r="AM808" s="35"/>
      <c r="AN808" s="36"/>
      <c r="AO808" s="192"/>
      <c r="AP808" s="36"/>
      <c r="AQ808" s="200"/>
      <c r="AR808" s="37"/>
      <c r="AS808" s="36"/>
    </row>
    <row r="809" customFormat="false" ht="13.8" hidden="false" customHeight="false" outlineLevel="0" collapsed="false">
      <c r="A809" s="50" t="s">
        <v>12550</v>
      </c>
      <c r="B809" s="36" t="s">
        <v>11857</v>
      </c>
      <c r="C809" s="51" t="n">
        <v>45839</v>
      </c>
      <c r="D809" s="155" t="n">
        <v>45860</v>
      </c>
      <c r="E809" s="169" t="b">
        <f aca="false">TRUE()</f>
        <v>1</v>
      </c>
      <c r="F809" s="169" t="b">
        <f aca="false">FALSE()</f>
        <v>0</v>
      </c>
      <c r="G809" s="169" t="b">
        <f aca="false">FALSE()</f>
        <v>0</v>
      </c>
      <c r="H809" s="169" t="b">
        <f aca="false">FALSE()</f>
        <v>0</v>
      </c>
      <c r="I809" s="169" t="b">
        <f aca="false">FALSE()</f>
        <v>0</v>
      </c>
      <c r="J809" s="169" t="b">
        <f aca="false">FALSE()</f>
        <v>0</v>
      </c>
      <c r="K809" s="29" t="b">
        <f aca="false">FALSE()</f>
        <v>0</v>
      </c>
      <c r="L809" s="29" t="b">
        <f aca="false">FALSE()</f>
        <v>0</v>
      </c>
      <c r="M809" s="169" t="b">
        <f aca="false">FALSE()</f>
        <v>0</v>
      </c>
      <c r="N809" s="36"/>
      <c r="O809" s="36" t="s">
        <v>1981</v>
      </c>
      <c r="P809" s="31" t="n">
        <v>6450202095</v>
      </c>
      <c r="Q809" s="32"/>
      <c r="R809" s="32"/>
      <c r="S809" s="32"/>
      <c r="T809" s="36" t="n">
        <v>48601848785</v>
      </c>
      <c r="U809" s="36"/>
      <c r="V809" s="36" t="s">
        <v>1983</v>
      </c>
      <c r="W809" s="36"/>
      <c r="X809" s="87" t="s">
        <v>10823</v>
      </c>
      <c r="Y809" s="36"/>
      <c r="Z809" s="36"/>
      <c r="AA809" s="87"/>
      <c r="AB809" s="36"/>
      <c r="AC809" s="87"/>
      <c r="AD809" s="36"/>
      <c r="AE809" s="36"/>
      <c r="AF809" s="200"/>
      <c r="AG809" s="36"/>
      <c r="AH809" s="87"/>
      <c r="AI809" s="202" t="s">
        <v>13476</v>
      </c>
      <c r="AJ809" s="192"/>
      <c r="AK809" s="34"/>
      <c r="AL809" s="200"/>
      <c r="AM809" s="35"/>
      <c r="AN809" s="36"/>
      <c r="AO809" s="192"/>
      <c r="AP809" s="36"/>
      <c r="AQ809" s="200"/>
      <c r="AR809" s="37"/>
      <c r="AS809" s="36"/>
    </row>
    <row r="810" customFormat="false" ht="13.8" hidden="false" customHeight="false" outlineLevel="0" collapsed="false">
      <c r="A810" s="50" t="s">
        <v>12550</v>
      </c>
      <c r="B810" s="36" t="s">
        <v>11576</v>
      </c>
      <c r="C810" s="51" t="n">
        <v>45839</v>
      </c>
      <c r="D810" s="155" t="n">
        <v>45862</v>
      </c>
      <c r="E810" s="169" t="b">
        <f aca="false">TRUE()</f>
        <v>1</v>
      </c>
      <c r="F810" s="169" t="b">
        <f aca="false">FALSE()</f>
        <v>0</v>
      </c>
      <c r="G810" s="169" t="b">
        <f aca="false">FALSE()</f>
        <v>0</v>
      </c>
      <c r="H810" s="169" t="b">
        <f aca="false">FALSE()</f>
        <v>0</v>
      </c>
      <c r="I810" s="169" t="b">
        <f aca="false">FALSE()</f>
        <v>0</v>
      </c>
      <c r="J810" s="169" t="b">
        <f aca="false">FALSE()</f>
        <v>0</v>
      </c>
      <c r="K810" s="29" t="b">
        <f aca="false">FALSE()</f>
        <v>0</v>
      </c>
      <c r="L810" s="29" t="b">
        <f aca="false">FALSE()</f>
        <v>0</v>
      </c>
      <c r="M810" s="169" t="b">
        <f aca="false">FALSE()</f>
        <v>0</v>
      </c>
      <c r="N810" s="36"/>
      <c r="O810" s="36" t="s">
        <v>2352</v>
      </c>
      <c r="P810" s="31" t="n">
        <v>9542793125</v>
      </c>
      <c r="Q810" s="32"/>
      <c r="R810" s="32"/>
      <c r="S810" s="32"/>
      <c r="T810" s="36" t="n">
        <f aca="false">48601960358</f>
        <v>48601960358</v>
      </c>
      <c r="U810" s="36"/>
      <c r="V810" s="36" t="s">
        <v>2354</v>
      </c>
      <c r="W810" s="36"/>
      <c r="X810" s="87" t="s">
        <v>10823</v>
      </c>
      <c r="Y810" s="36" t="s">
        <v>12093</v>
      </c>
      <c r="Z810" s="36"/>
      <c r="AA810" s="87"/>
      <c r="AB810" s="36" t="s">
        <v>10793</v>
      </c>
      <c r="AC810" s="87"/>
      <c r="AD810" s="36"/>
      <c r="AE810" s="36"/>
      <c r="AF810" s="200"/>
      <c r="AG810" s="36"/>
      <c r="AH810" s="87" t="s">
        <v>10796</v>
      </c>
      <c r="AI810" s="202" t="s">
        <v>10836</v>
      </c>
      <c r="AJ810" s="192" t="s">
        <v>10798</v>
      </c>
      <c r="AK810" s="34" t="s">
        <v>10830</v>
      </c>
      <c r="AL810" s="200" t="s">
        <v>10800</v>
      </c>
      <c r="AM810" s="35"/>
      <c r="AN810" s="36"/>
      <c r="AO810" s="192" t="s">
        <v>10823</v>
      </c>
      <c r="AP810" s="36" t="s">
        <v>11585</v>
      </c>
      <c r="AQ810" s="200" t="s">
        <v>10812</v>
      </c>
      <c r="AR810" s="37" t="s">
        <v>10830</v>
      </c>
      <c r="AS810" s="36" t="s">
        <v>12261</v>
      </c>
    </row>
    <row r="811" customFormat="false" ht="13.8" hidden="false" customHeight="false" outlineLevel="0" collapsed="false">
      <c r="A811" s="50" t="s">
        <v>12550</v>
      </c>
      <c r="B811" s="36" t="s">
        <v>11576</v>
      </c>
      <c r="C811" s="51" t="n">
        <v>45839</v>
      </c>
      <c r="D811" s="155" t="n">
        <v>45862</v>
      </c>
      <c r="E811" s="169" t="b">
        <f aca="false">TRUE()</f>
        <v>1</v>
      </c>
      <c r="F811" s="169" t="b">
        <f aca="false">FALSE()</f>
        <v>0</v>
      </c>
      <c r="G811" s="169" t="b">
        <f aca="false">FALSE()</f>
        <v>0</v>
      </c>
      <c r="H811" s="169" t="b">
        <f aca="false">FALSE()</f>
        <v>0</v>
      </c>
      <c r="I811" s="169" t="b">
        <f aca="false">FALSE()</f>
        <v>0</v>
      </c>
      <c r="J811" s="169" t="b">
        <f aca="false">FALSE()</f>
        <v>0</v>
      </c>
      <c r="K811" s="29" t="b">
        <f aca="false">FALSE()</f>
        <v>0</v>
      </c>
      <c r="L811" s="29" t="b">
        <f aca="false">FALSE()</f>
        <v>0</v>
      </c>
      <c r="M811" s="169" t="b">
        <f aca="false">FALSE()</f>
        <v>0</v>
      </c>
      <c r="N811" s="36"/>
      <c r="O811" s="36" t="s">
        <v>2823</v>
      </c>
      <c r="P811" s="31" t="n">
        <v>6192011875</v>
      </c>
      <c r="Q811" s="32"/>
      <c r="R811" s="32"/>
      <c r="S811" s="32"/>
      <c r="T811" s="36" t="n">
        <v>505507993</v>
      </c>
      <c r="U811" s="36"/>
      <c r="V811" s="36" t="s">
        <v>2824</v>
      </c>
      <c r="W811" s="36"/>
      <c r="X811" s="87" t="s">
        <v>10823</v>
      </c>
      <c r="Y811" s="36" t="s">
        <v>12093</v>
      </c>
      <c r="Z811" s="36"/>
      <c r="AA811" s="87"/>
      <c r="AB811" s="36" t="s">
        <v>10793</v>
      </c>
      <c r="AC811" s="87"/>
      <c r="AD811" s="36"/>
      <c r="AE811" s="36"/>
      <c r="AF811" s="200"/>
      <c r="AG811" s="36"/>
      <c r="AH811" s="87" t="s">
        <v>10796</v>
      </c>
      <c r="AI811" s="202" t="s">
        <v>10836</v>
      </c>
      <c r="AJ811" s="192" t="s">
        <v>10798</v>
      </c>
      <c r="AK811" s="34" t="s">
        <v>10830</v>
      </c>
      <c r="AL811" s="200" t="s">
        <v>10912</v>
      </c>
      <c r="AM811" s="35" t="s">
        <v>13578</v>
      </c>
      <c r="AN811" s="36" t="s">
        <v>13578</v>
      </c>
      <c r="AO811" s="192" t="s">
        <v>10823</v>
      </c>
      <c r="AP811" s="36" t="s">
        <v>11585</v>
      </c>
      <c r="AQ811" s="200" t="s">
        <v>10812</v>
      </c>
      <c r="AR811" s="37" t="s">
        <v>10830</v>
      </c>
      <c r="AS811" s="36" t="s">
        <v>12261</v>
      </c>
    </row>
    <row r="812" customFormat="false" ht="13.8" hidden="false" customHeight="false" outlineLevel="0" collapsed="false">
      <c r="A812" s="50" t="s">
        <v>12550</v>
      </c>
      <c r="B812" s="36" t="s">
        <v>11576</v>
      </c>
      <c r="C812" s="51" t="n">
        <v>45839</v>
      </c>
      <c r="D812" s="155" t="n">
        <v>45862</v>
      </c>
      <c r="E812" s="169" t="b">
        <f aca="false">TRUE()</f>
        <v>1</v>
      </c>
      <c r="F812" s="169" t="b">
        <f aca="false">FALSE()</f>
        <v>0</v>
      </c>
      <c r="G812" s="169" t="b">
        <f aca="false">FALSE()</f>
        <v>0</v>
      </c>
      <c r="H812" s="169" t="b">
        <f aca="false">FALSE()</f>
        <v>0</v>
      </c>
      <c r="I812" s="169" t="b">
        <f aca="false">FALSE()</f>
        <v>0</v>
      </c>
      <c r="J812" s="169" t="b">
        <f aca="false">FALSE()</f>
        <v>0</v>
      </c>
      <c r="K812" s="29" t="b">
        <f aca="false">FALSE()</f>
        <v>0</v>
      </c>
      <c r="L812" s="29" t="b">
        <f aca="false">FALSE()</f>
        <v>0</v>
      </c>
      <c r="M812" s="169" t="b">
        <f aca="false">FALSE()</f>
        <v>0</v>
      </c>
      <c r="N812" s="36"/>
      <c r="O812" s="36" t="s">
        <v>1470</v>
      </c>
      <c r="P812" s="31" t="n">
        <v>6312660258</v>
      </c>
      <c r="Q812" s="32"/>
      <c r="R812" s="32"/>
      <c r="S812" s="32"/>
      <c r="T812" s="36" t="n">
        <v>507064486</v>
      </c>
      <c r="U812" s="36"/>
      <c r="V812" s="36" t="s">
        <v>1472</v>
      </c>
      <c r="W812" s="36"/>
      <c r="X812" s="87" t="s">
        <v>10823</v>
      </c>
      <c r="Y812" s="36" t="s">
        <v>12093</v>
      </c>
      <c r="Z812" s="36"/>
      <c r="AA812" s="87"/>
      <c r="AB812" s="36" t="s">
        <v>10793</v>
      </c>
      <c r="AC812" s="87"/>
      <c r="AD812" s="36"/>
      <c r="AE812" s="36"/>
      <c r="AF812" s="200"/>
      <c r="AG812" s="36" t="s">
        <v>13579</v>
      </c>
      <c r="AH812" s="87" t="s">
        <v>10796</v>
      </c>
      <c r="AI812" s="202" t="s">
        <v>10836</v>
      </c>
      <c r="AJ812" s="192" t="s">
        <v>10798</v>
      </c>
      <c r="AK812" s="34" t="s">
        <v>10830</v>
      </c>
      <c r="AL812" s="200" t="s">
        <v>10800</v>
      </c>
      <c r="AM812" s="35"/>
      <c r="AN812" s="36"/>
      <c r="AO812" s="192" t="s">
        <v>10823</v>
      </c>
      <c r="AP812" s="36" t="s">
        <v>11585</v>
      </c>
      <c r="AQ812" s="200" t="s">
        <v>10812</v>
      </c>
      <c r="AR812" s="37" t="s">
        <v>10830</v>
      </c>
      <c r="AS812" s="36" t="s">
        <v>12261</v>
      </c>
    </row>
    <row r="813" customFormat="false" ht="13.8" hidden="false" customHeight="false" outlineLevel="0" collapsed="false">
      <c r="A813" s="50" t="s">
        <v>12550</v>
      </c>
      <c r="B813" s="36" t="s">
        <v>11576</v>
      </c>
      <c r="C813" s="51" t="n">
        <v>45839</v>
      </c>
      <c r="D813" s="155" t="n">
        <v>45862</v>
      </c>
      <c r="E813" s="169" t="b">
        <f aca="false">TRUE()</f>
        <v>1</v>
      </c>
      <c r="F813" s="169" t="b">
        <f aca="false">FALSE()</f>
        <v>0</v>
      </c>
      <c r="G813" s="169" t="b">
        <f aca="false">FALSE()</f>
        <v>0</v>
      </c>
      <c r="H813" s="169" t="b">
        <f aca="false">FALSE()</f>
        <v>0</v>
      </c>
      <c r="I813" s="169" t="b">
        <f aca="false">FALSE()</f>
        <v>0</v>
      </c>
      <c r="J813" s="169" t="b">
        <f aca="false">FALSE()</f>
        <v>0</v>
      </c>
      <c r="K813" s="29" t="b">
        <f aca="false">FALSE()</f>
        <v>0</v>
      </c>
      <c r="L813" s="29" t="b">
        <f aca="false">FALSE()</f>
        <v>0</v>
      </c>
      <c r="M813" s="169" t="b">
        <f aca="false">FALSE()</f>
        <v>0</v>
      </c>
      <c r="N813" s="36"/>
      <c r="O813" s="36" t="s">
        <v>2084</v>
      </c>
      <c r="P813" s="31" t="n">
        <v>6343050029</v>
      </c>
      <c r="Q813" s="32"/>
      <c r="R813" s="32"/>
      <c r="S813" s="32"/>
      <c r="T813" s="36" t="n">
        <v>502358645</v>
      </c>
      <c r="U813" s="36"/>
      <c r="V813" s="36" t="s">
        <v>2086</v>
      </c>
      <c r="W813" s="36"/>
      <c r="X813" s="87" t="s">
        <v>10823</v>
      </c>
      <c r="Y813" s="36" t="s">
        <v>12093</v>
      </c>
      <c r="Z813" s="36"/>
      <c r="AA813" s="87"/>
      <c r="AB813" s="36"/>
      <c r="AC813" s="87"/>
      <c r="AD813" s="36"/>
      <c r="AE813" s="36"/>
      <c r="AF813" s="200"/>
      <c r="AG813" s="36"/>
      <c r="AH813" s="87"/>
      <c r="AI813" s="202" t="s">
        <v>13476</v>
      </c>
      <c r="AJ813" s="192"/>
      <c r="AK813" s="34"/>
      <c r="AL813" s="200"/>
      <c r="AM813" s="35"/>
      <c r="AN813" s="36"/>
      <c r="AO813" s="192"/>
      <c r="AP813" s="36"/>
      <c r="AQ813" s="200"/>
      <c r="AR813" s="37"/>
      <c r="AS813" s="36"/>
    </row>
    <row r="814" customFormat="false" ht="13.8" hidden="false" customHeight="false" outlineLevel="0" collapsed="false">
      <c r="A814" s="50" t="s">
        <v>12550</v>
      </c>
      <c r="B814" s="36" t="s">
        <v>11576</v>
      </c>
      <c r="C814" s="36"/>
      <c r="D814" s="32" t="s">
        <v>12500</v>
      </c>
      <c r="E814" s="169" t="b">
        <f aca="false">FALSE()</f>
        <v>0</v>
      </c>
      <c r="F814" s="169" t="b">
        <f aca="false">FALSE()</f>
        <v>0</v>
      </c>
      <c r="G814" s="169" t="b">
        <f aca="false">FALSE()</f>
        <v>0</v>
      </c>
      <c r="H814" s="169" t="b">
        <f aca="false">FALSE()</f>
        <v>0</v>
      </c>
      <c r="I814" s="169" t="b">
        <f aca="false">FALSE()</f>
        <v>0</v>
      </c>
      <c r="J814" s="169" t="b">
        <f aca="false">FALSE()</f>
        <v>0</v>
      </c>
      <c r="K814" s="29" t="b">
        <f aca="false">FALSE()</f>
        <v>0</v>
      </c>
      <c r="L814" s="29" t="b">
        <f aca="false">FALSE()</f>
        <v>0</v>
      </c>
      <c r="M814" s="169" t="b">
        <f aca="false">FALSE()</f>
        <v>0</v>
      </c>
      <c r="N814" s="36"/>
      <c r="O814" s="36" t="s">
        <v>7017</v>
      </c>
      <c r="P814" s="31" t="n">
        <v>7010327611</v>
      </c>
      <c r="Q814" s="32"/>
      <c r="R814" s="32"/>
      <c r="S814" s="32"/>
      <c r="T814" s="36" t="n">
        <v>506724650</v>
      </c>
      <c r="U814" s="36"/>
      <c r="V814" s="36" t="s">
        <v>7019</v>
      </c>
      <c r="W814" s="36"/>
      <c r="X814" s="87" t="s">
        <v>10823</v>
      </c>
      <c r="Y814" s="36" t="s">
        <v>12093</v>
      </c>
      <c r="Z814" s="36"/>
      <c r="AA814" s="87"/>
      <c r="AB814" s="36"/>
      <c r="AC814" s="87"/>
      <c r="AD814" s="36"/>
      <c r="AE814" s="36"/>
      <c r="AF814" s="200"/>
      <c r="AG814" s="36"/>
      <c r="AH814" s="87"/>
      <c r="AI814" s="202" t="s">
        <v>13476</v>
      </c>
      <c r="AJ814" s="192"/>
      <c r="AK814" s="34"/>
      <c r="AL814" s="200"/>
      <c r="AM814" s="35"/>
      <c r="AN814" s="36"/>
      <c r="AO814" s="192"/>
      <c r="AP814" s="36"/>
      <c r="AQ814" s="200"/>
      <c r="AR814" s="37"/>
      <c r="AS814" s="36"/>
    </row>
    <row r="815" customFormat="false" ht="13.8" hidden="false" customHeight="false" outlineLevel="0" collapsed="false">
      <c r="A815" s="50" t="s">
        <v>12550</v>
      </c>
      <c r="B815" s="36" t="s">
        <v>11576</v>
      </c>
      <c r="C815" s="51" t="n">
        <v>45839</v>
      </c>
      <c r="D815" s="155" t="n">
        <v>45863</v>
      </c>
      <c r="E815" s="169" t="b">
        <f aca="false">TRUE()</f>
        <v>1</v>
      </c>
      <c r="F815" s="169" t="b">
        <f aca="false">FALSE()</f>
        <v>0</v>
      </c>
      <c r="G815" s="169" t="b">
        <f aca="false">FALSE()</f>
        <v>0</v>
      </c>
      <c r="H815" s="169" t="b">
        <f aca="false">FALSE()</f>
        <v>0</v>
      </c>
      <c r="I815" s="169" t="b">
        <f aca="false">FALSE()</f>
        <v>0</v>
      </c>
      <c r="J815" s="169" t="b">
        <f aca="false">FALSE()</f>
        <v>0</v>
      </c>
      <c r="K815" s="29" t="b">
        <f aca="false">FALSE()</f>
        <v>0</v>
      </c>
      <c r="L815" s="29" t="b">
        <f aca="false">FALSE()</f>
        <v>0</v>
      </c>
      <c r="M815" s="169" t="b">
        <f aca="false">FALSE()</f>
        <v>0</v>
      </c>
      <c r="N815" s="36"/>
      <c r="O815" s="36" t="s">
        <v>2150</v>
      </c>
      <c r="P815" s="31" t="n">
        <v>6491161772</v>
      </c>
      <c r="Q815" s="32"/>
      <c r="R815" s="32"/>
      <c r="S815" s="32"/>
      <c r="T815" s="36" t="n">
        <v>534807043</v>
      </c>
      <c r="U815" s="36"/>
      <c r="V815" s="36" t="s">
        <v>13580</v>
      </c>
      <c r="W815" s="36"/>
      <c r="X815" s="87" t="s">
        <v>10823</v>
      </c>
      <c r="Y815" s="36" t="s">
        <v>12093</v>
      </c>
      <c r="Z815" s="36"/>
      <c r="AA815" s="87" t="s">
        <v>10826</v>
      </c>
      <c r="AB815" s="36" t="s">
        <v>10793</v>
      </c>
      <c r="AC815" s="87" t="s">
        <v>10812</v>
      </c>
      <c r="AD815" s="36"/>
      <c r="AE815" s="36"/>
      <c r="AF815" s="200" t="s">
        <v>10794</v>
      </c>
      <c r="AG815" s="231" t="s">
        <v>13581</v>
      </c>
      <c r="AH815" s="87"/>
      <c r="AI815" s="55" t="s">
        <v>10836</v>
      </c>
      <c r="AJ815" s="192" t="s">
        <v>10798</v>
      </c>
      <c r="AK815" s="34" t="s">
        <v>10830</v>
      </c>
      <c r="AL815" s="200" t="s">
        <v>10800</v>
      </c>
      <c r="AM815" s="35" t="s">
        <v>12259</v>
      </c>
      <c r="AN815" s="36"/>
      <c r="AO815" s="192" t="s">
        <v>10823</v>
      </c>
      <c r="AP815" s="36" t="s">
        <v>11585</v>
      </c>
      <c r="AQ815" s="200" t="s">
        <v>10812</v>
      </c>
      <c r="AR815" s="37" t="s">
        <v>10830</v>
      </c>
      <c r="AS815" s="36" t="s">
        <v>12261</v>
      </c>
    </row>
    <row r="816" customFormat="false" ht="13.8" hidden="false" customHeight="false" outlineLevel="0" collapsed="false">
      <c r="A816" s="50" t="s">
        <v>12550</v>
      </c>
      <c r="B816" s="36" t="s">
        <v>11576</v>
      </c>
      <c r="C816" s="51" t="n">
        <v>45839</v>
      </c>
      <c r="D816" s="155" t="n">
        <v>45863</v>
      </c>
      <c r="E816" s="169" t="b">
        <f aca="false">TRUE()</f>
        <v>1</v>
      </c>
      <c r="F816" s="169" t="b">
        <f aca="false">FALSE()</f>
        <v>0</v>
      </c>
      <c r="G816" s="169" t="b">
        <f aca="false">FALSE()</f>
        <v>0</v>
      </c>
      <c r="H816" s="169" t="b">
        <f aca="false">FALSE()</f>
        <v>0</v>
      </c>
      <c r="I816" s="169" t="b">
        <f aca="false">FALSE()</f>
        <v>0</v>
      </c>
      <c r="J816" s="169" t="b">
        <f aca="false">FALSE()</f>
        <v>0</v>
      </c>
      <c r="K816" s="29" t="b">
        <f aca="false">FALSE()</f>
        <v>0</v>
      </c>
      <c r="L816" s="29" t="b">
        <f aca="false">FALSE()</f>
        <v>0</v>
      </c>
      <c r="M816" s="169" t="b">
        <f aca="false">FALSE()</f>
        <v>0</v>
      </c>
      <c r="N816" s="36"/>
      <c r="O816" s="36" t="s">
        <v>2243</v>
      </c>
      <c r="P816" s="31" t="n">
        <v>9290098927</v>
      </c>
      <c r="Q816" s="32"/>
      <c r="R816" s="32"/>
      <c r="S816" s="32"/>
      <c r="T816" s="36" t="n">
        <v>785651881</v>
      </c>
      <c r="U816" s="36"/>
      <c r="V816" s="36" t="s">
        <v>2245</v>
      </c>
      <c r="W816" s="36"/>
      <c r="X816" s="87"/>
      <c r="Y816" s="36"/>
      <c r="Z816" s="36"/>
      <c r="AA816" s="87"/>
      <c r="AB816" s="36"/>
      <c r="AC816" s="87"/>
      <c r="AD816" s="36"/>
      <c r="AE816" s="36"/>
      <c r="AF816" s="200"/>
      <c r="AG816" s="36"/>
      <c r="AH816" s="87"/>
      <c r="AI816" s="202" t="s">
        <v>13476</v>
      </c>
      <c r="AJ816" s="192"/>
      <c r="AK816" s="34"/>
      <c r="AL816" s="200"/>
      <c r="AM816" s="35"/>
      <c r="AN816" s="36"/>
      <c r="AO816" s="192"/>
      <c r="AP816" s="36"/>
      <c r="AQ816" s="200"/>
      <c r="AR816" s="37"/>
      <c r="AS816" s="36"/>
    </row>
    <row r="817" customFormat="false" ht="13.8" hidden="false" customHeight="false" outlineLevel="0" collapsed="false">
      <c r="A817" s="50" t="s">
        <v>12550</v>
      </c>
      <c r="B817" s="36" t="s">
        <v>11576</v>
      </c>
      <c r="C817" s="51" t="n">
        <v>45839</v>
      </c>
      <c r="D817" s="155" t="n">
        <v>45498</v>
      </c>
      <c r="E817" s="169" t="b">
        <f aca="false">TRUE()</f>
        <v>1</v>
      </c>
      <c r="F817" s="169" t="b">
        <f aca="false">FALSE()</f>
        <v>0</v>
      </c>
      <c r="G817" s="169" t="b">
        <f aca="false">FALSE()</f>
        <v>0</v>
      </c>
      <c r="H817" s="169" t="b">
        <f aca="false">FALSE()</f>
        <v>0</v>
      </c>
      <c r="I817" s="169" t="b">
        <f aca="false">FALSE()</f>
        <v>0</v>
      </c>
      <c r="J817" s="169" t="b">
        <f aca="false">FALSE()</f>
        <v>0</v>
      </c>
      <c r="K817" s="29" t="b">
        <f aca="false">FALSE()</f>
        <v>0</v>
      </c>
      <c r="L817" s="29" t="b">
        <f aca="false">FALSE()</f>
        <v>0</v>
      </c>
      <c r="M817" s="169" t="b">
        <f aca="false">FALSE()</f>
        <v>0</v>
      </c>
      <c r="N817" s="36"/>
      <c r="O817" s="36" t="s">
        <v>1212</v>
      </c>
      <c r="P817" s="31" t="n">
        <v>9542778605</v>
      </c>
      <c r="Q817" s="32"/>
      <c r="R817" s="32"/>
      <c r="S817" s="32"/>
      <c r="T817" s="36" t="n">
        <v>795634272</v>
      </c>
      <c r="U817" s="36"/>
      <c r="V817" s="36" t="s">
        <v>1214</v>
      </c>
      <c r="W817" s="36"/>
      <c r="X817" s="87" t="s">
        <v>10823</v>
      </c>
      <c r="Y817" s="36" t="s">
        <v>12093</v>
      </c>
      <c r="Z817" s="36"/>
      <c r="AA817" s="87"/>
      <c r="AB817" s="36" t="s">
        <v>10793</v>
      </c>
      <c r="AC817" s="87" t="s">
        <v>10812</v>
      </c>
      <c r="AD817" s="54" t="n">
        <v>0.1</v>
      </c>
      <c r="AE817" s="36"/>
      <c r="AF817" s="200" t="s">
        <v>10794</v>
      </c>
      <c r="AG817" s="15" t="s">
        <v>11434</v>
      </c>
      <c r="AH817" s="87" t="s">
        <v>10796</v>
      </c>
      <c r="AI817" s="202" t="s">
        <v>10836</v>
      </c>
      <c r="AJ817" s="192" t="s">
        <v>10798</v>
      </c>
      <c r="AK817" s="34" t="s">
        <v>10830</v>
      </c>
      <c r="AL817" s="200" t="s">
        <v>10800</v>
      </c>
      <c r="AM817" s="35" t="s">
        <v>13582</v>
      </c>
      <c r="AN817" s="36" t="s">
        <v>13583</v>
      </c>
      <c r="AO817" s="192" t="s">
        <v>10823</v>
      </c>
      <c r="AP817" s="36" t="s">
        <v>11585</v>
      </c>
      <c r="AQ817" s="200" t="s">
        <v>10812</v>
      </c>
      <c r="AR817" s="37" t="s">
        <v>10830</v>
      </c>
      <c r="AS817" s="36" t="s">
        <v>12261</v>
      </c>
    </row>
    <row r="818" customFormat="false" ht="13.8" hidden="false" customHeight="false" outlineLevel="0" collapsed="false">
      <c r="A818" s="50" t="s">
        <v>12550</v>
      </c>
      <c r="B818" s="36" t="s">
        <v>11576</v>
      </c>
      <c r="C818" s="51" t="n">
        <v>45839</v>
      </c>
      <c r="D818" s="155" t="n">
        <v>45863</v>
      </c>
      <c r="E818" s="169" t="b">
        <f aca="false">TRUE()</f>
        <v>1</v>
      </c>
      <c r="F818" s="169" t="b">
        <f aca="false">FALSE()</f>
        <v>0</v>
      </c>
      <c r="G818" s="169" t="b">
        <f aca="false">FALSE()</f>
        <v>0</v>
      </c>
      <c r="H818" s="169" t="b">
        <f aca="false">FALSE()</f>
        <v>0</v>
      </c>
      <c r="I818" s="169" t="b">
        <f aca="false">FALSE()</f>
        <v>0</v>
      </c>
      <c r="J818" s="169" t="b">
        <f aca="false">FALSE()</f>
        <v>0</v>
      </c>
      <c r="K818" s="29" t="b">
        <f aca="false">FALSE()</f>
        <v>0</v>
      </c>
      <c r="L818" s="29" t="b">
        <f aca="false">FALSE()</f>
        <v>0</v>
      </c>
      <c r="M818" s="169" t="b">
        <f aca="false">FALSE()</f>
        <v>0</v>
      </c>
      <c r="N818" s="36"/>
      <c r="O818" s="36" t="s">
        <v>2935</v>
      </c>
      <c r="P818" s="31" t="n">
        <v>6131592777</v>
      </c>
      <c r="Q818" s="32"/>
      <c r="R818" s="32"/>
      <c r="S818" s="32"/>
      <c r="T818" s="36" t="n">
        <f aca="false">48690287872</f>
        <v>48690287872</v>
      </c>
      <c r="U818" s="36"/>
      <c r="V818" s="36" t="s">
        <v>2937</v>
      </c>
      <c r="W818" s="36"/>
      <c r="X818" s="87"/>
      <c r="Y818" s="36"/>
      <c r="Z818" s="36"/>
      <c r="AA818" s="87"/>
      <c r="AB818" s="36"/>
      <c r="AC818" s="87"/>
      <c r="AD818" s="36"/>
      <c r="AE818" s="36"/>
      <c r="AF818" s="200"/>
      <c r="AG818" s="36"/>
      <c r="AH818" s="87"/>
      <c r="AI818" s="202" t="s">
        <v>13476</v>
      </c>
      <c r="AJ818" s="192"/>
      <c r="AK818" s="34"/>
      <c r="AL818" s="200"/>
      <c r="AM818" s="35"/>
      <c r="AN818" s="36"/>
      <c r="AO818" s="192"/>
      <c r="AP818" s="36"/>
      <c r="AQ818" s="200"/>
      <c r="AR818" s="37"/>
      <c r="AS818" s="36"/>
    </row>
    <row r="819" customFormat="false" ht="13.8" hidden="false" customHeight="false" outlineLevel="0" collapsed="false">
      <c r="A819" s="50" t="s">
        <v>12550</v>
      </c>
      <c r="B819" s="36" t="s">
        <v>11857</v>
      </c>
      <c r="C819" s="51" t="n">
        <v>45839</v>
      </c>
      <c r="D819" s="155" t="n">
        <v>45854</v>
      </c>
      <c r="E819" s="169" t="b">
        <f aca="false">TRUE()</f>
        <v>1</v>
      </c>
      <c r="F819" s="169" t="b">
        <f aca="false">FALSE()</f>
        <v>0</v>
      </c>
      <c r="G819" s="169" t="b">
        <f aca="false">FALSE()</f>
        <v>0</v>
      </c>
      <c r="H819" s="169" t="b">
        <f aca="false">FALSE()</f>
        <v>0</v>
      </c>
      <c r="I819" s="169" t="b">
        <f aca="false">FALSE()</f>
        <v>0</v>
      </c>
      <c r="J819" s="169" t="b">
        <f aca="false">FALSE()</f>
        <v>0</v>
      </c>
      <c r="K819" s="29" t="b">
        <f aca="false">FALSE()</f>
        <v>0</v>
      </c>
      <c r="L819" s="29" t="b">
        <f aca="false">FALSE()</f>
        <v>0</v>
      </c>
      <c r="M819" s="169" t="b">
        <f aca="false">FALSE()</f>
        <v>0</v>
      </c>
      <c r="N819" s="36"/>
      <c r="O819" s="36" t="s">
        <v>2590</v>
      </c>
      <c r="P819" s="31" t="n">
        <v>6692390114</v>
      </c>
      <c r="Q819" s="32"/>
      <c r="R819" s="32"/>
      <c r="S819" s="32"/>
      <c r="T819" s="36" t="n">
        <v>48790714487</v>
      </c>
      <c r="U819" s="36"/>
      <c r="V819" s="36" t="s">
        <v>13584</v>
      </c>
      <c r="W819" s="36"/>
      <c r="X819" s="87" t="s">
        <v>10823</v>
      </c>
      <c r="Y819" s="36" t="s">
        <v>12093</v>
      </c>
      <c r="Z819" s="36"/>
      <c r="AA819" s="87"/>
      <c r="AB819" s="36"/>
      <c r="AC819" s="87"/>
      <c r="AD819" s="36"/>
      <c r="AE819" s="36"/>
      <c r="AF819" s="200"/>
      <c r="AG819" s="36"/>
      <c r="AH819" s="87"/>
      <c r="AI819" s="202" t="s">
        <v>13476</v>
      </c>
      <c r="AJ819" s="192"/>
      <c r="AK819" s="34"/>
      <c r="AL819" s="200"/>
      <c r="AM819" s="35"/>
      <c r="AN819" s="36"/>
      <c r="AO819" s="192"/>
      <c r="AP819" s="36"/>
      <c r="AQ819" s="200"/>
      <c r="AR819" s="37"/>
      <c r="AS819" s="36"/>
    </row>
    <row r="820" customFormat="false" ht="13.8" hidden="false" customHeight="false" outlineLevel="0" collapsed="false">
      <c r="A820" s="50" t="s">
        <v>12550</v>
      </c>
      <c r="B820" s="36" t="s">
        <v>11857</v>
      </c>
      <c r="C820" s="51" t="n">
        <v>45839</v>
      </c>
      <c r="D820" s="155" t="n">
        <v>45862</v>
      </c>
      <c r="E820" s="169" t="b">
        <f aca="false">TRUE()</f>
        <v>1</v>
      </c>
      <c r="F820" s="169" t="b">
        <f aca="false">FALSE()</f>
        <v>0</v>
      </c>
      <c r="G820" s="169" t="b">
        <f aca="false">FALSE()</f>
        <v>0</v>
      </c>
      <c r="H820" s="169" t="b">
        <f aca="false">FALSE()</f>
        <v>0</v>
      </c>
      <c r="I820" s="169" t="b">
        <f aca="false">FALSE()</f>
        <v>0</v>
      </c>
      <c r="J820" s="169" t="b">
        <f aca="false">FALSE()</f>
        <v>0</v>
      </c>
      <c r="K820" s="29" t="b">
        <f aca="false">FALSE()</f>
        <v>0</v>
      </c>
      <c r="L820" s="29" t="b">
        <f aca="false">FALSE()</f>
        <v>0</v>
      </c>
      <c r="M820" s="169" t="b">
        <f aca="false">FALSE()</f>
        <v>0</v>
      </c>
      <c r="N820" s="36"/>
      <c r="O820" s="36" t="s">
        <v>2750</v>
      </c>
      <c r="P820" s="31" t="n">
        <v>8792721511</v>
      </c>
      <c r="Q820" s="32"/>
      <c r="R820" s="32"/>
      <c r="S820" s="32"/>
      <c r="T820" s="36" t="n">
        <v>48790722770</v>
      </c>
      <c r="U820" s="36"/>
      <c r="V820" s="36" t="s">
        <v>2752</v>
      </c>
      <c r="W820" s="36"/>
      <c r="X820" s="87" t="s">
        <v>10823</v>
      </c>
      <c r="Y820" s="36" t="s">
        <v>12093</v>
      </c>
      <c r="Z820" s="36"/>
      <c r="AA820" s="87"/>
      <c r="AB820" s="36"/>
      <c r="AC820" s="87"/>
      <c r="AD820" s="36"/>
      <c r="AE820" s="36"/>
      <c r="AF820" s="200"/>
      <c r="AG820" s="36"/>
      <c r="AH820" s="87"/>
      <c r="AI820" s="202" t="s">
        <v>13476</v>
      </c>
      <c r="AJ820" s="192"/>
      <c r="AK820" s="34"/>
      <c r="AL820" s="200"/>
      <c r="AM820" s="35"/>
      <c r="AN820" s="36"/>
      <c r="AO820" s="192"/>
      <c r="AP820" s="36"/>
      <c r="AQ820" s="200"/>
      <c r="AR820" s="37"/>
      <c r="AS820" s="36"/>
    </row>
    <row r="821" customFormat="false" ht="13.8" hidden="false" customHeight="false" outlineLevel="0" collapsed="false">
      <c r="A821" s="50" t="s">
        <v>12550</v>
      </c>
      <c r="B821" s="36" t="s">
        <v>11257</v>
      </c>
      <c r="C821" s="51" t="n">
        <v>45840</v>
      </c>
      <c r="D821" s="155" t="n">
        <v>45862</v>
      </c>
      <c r="E821" s="169" t="b">
        <f aca="false">TRUE()</f>
        <v>1</v>
      </c>
      <c r="F821" s="169" t="b">
        <f aca="false">FALSE()</f>
        <v>0</v>
      </c>
      <c r="G821" s="169" t="b">
        <f aca="false">FALSE()</f>
        <v>0</v>
      </c>
      <c r="H821" s="169" t="b">
        <f aca="false">FALSE()</f>
        <v>0</v>
      </c>
      <c r="I821" s="169" t="b">
        <f aca="false">FALSE()</f>
        <v>0</v>
      </c>
      <c r="J821" s="169" t="b">
        <f aca="false">FALSE()</f>
        <v>0</v>
      </c>
      <c r="K821" s="29" t="b">
        <f aca="false">FALSE()</f>
        <v>0</v>
      </c>
      <c r="L821" s="29" t="b">
        <f aca="false">FALSE()</f>
        <v>0</v>
      </c>
      <c r="M821" s="169" t="b">
        <f aca="false">FALSE()</f>
        <v>0</v>
      </c>
      <c r="N821" s="36"/>
      <c r="O821" s="209" t="s">
        <v>1808</v>
      </c>
      <c r="P821" s="31" t="n">
        <v>5512664384</v>
      </c>
      <c r="Q821" s="32"/>
      <c r="R821" s="32"/>
      <c r="S821" s="32"/>
      <c r="T821" s="36" t="n">
        <v>48880981195</v>
      </c>
      <c r="U821" s="36"/>
      <c r="V821" s="132" t="s">
        <v>1810</v>
      </c>
      <c r="W821" s="36"/>
      <c r="X821" s="87" t="s">
        <v>10823</v>
      </c>
      <c r="Y821" s="64" t="s">
        <v>12093</v>
      </c>
      <c r="Z821" s="36"/>
      <c r="AA821" s="87" t="s">
        <v>10826</v>
      </c>
      <c r="AB821" s="36" t="s">
        <v>10793</v>
      </c>
      <c r="AC821" s="87"/>
      <c r="AD821" s="36"/>
      <c r="AE821" s="36"/>
      <c r="AF821" s="87" t="s">
        <v>10794</v>
      </c>
      <c r="AG821" s="36"/>
      <c r="AH821" s="87" t="s">
        <v>10796</v>
      </c>
      <c r="AI821" s="55" t="s">
        <v>10836</v>
      </c>
      <c r="AJ821" s="64" t="s">
        <v>10798</v>
      </c>
      <c r="AK821" s="34" t="s">
        <v>10830</v>
      </c>
      <c r="AL821" s="87" t="s">
        <v>10800</v>
      </c>
      <c r="AM821" s="35"/>
      <c r="AN821" s="36"/>
      <c r="AO821" s="64" t="s">
        <v>10823</v>
      </c>
      <c r="AP821" s="64" t="s">
        <v>11585</v>
      </c>
      <c r="AQ821" s="87" t="s">
        <v>10812</v>
      </c>
      <c r="AR821" s="37" t="s">
        <v>10830</v>
      </c>
      <c r="AS821" s="36" t="s">
        <v>12261</v>
      </c>
    </row>
    <row r="822" customFormat="false" ht="13.8" hidden="false" customHeight="false" outlineLevel="0" collapsed="false">
      <c r="A822" s="50" t="s">
        <v>12550</v>
      </c>
      <c r="B822" s="36" t="s">
        <v>11257</v>
      </c>
      <c r="C822" s="51" t="n">
        <v>45840</v>
      </c>
      <c r="D822" s="155" t="n">
        <v>45862</v>
      </c>
      <c r="E822" s="169" t="b">
        <f aca="false">TRUE()</f>
        <v>1</v>
      </c>
      <c r="F822" s="169" t="b">
        <f aca="false">FALSE()</f>
        <v>0</v>
      </c>
      <c r="G822" s="169" t="b">
        <f aca="false">FALSE()</f>
        <v>0</v>
      </c>
      <c r="H822" s="169" t="b">
        <f aca="false">FALSE()</f>
        <v>0</v>
      </c>
      <c r="I822" s="169" t="b">
        <f aca="false">FALSE()</f>
        <v>0</v>
      </c>
      <c r="J822" s="169" t="b">
        <f aca="false">FALSE()</f>
        <v>0</v>
      </c>
      <c r="K822" s="29" t="b">
        <f aca="false">FALSE()</f>
        <v>0</v>
      </c>
      <c r="L822" s="29" t="b">
        <f aca="false">FALSE()</f>
        <v>0</v>
      </c>
      <c r="M822" s="169" t="b">
        <f aca="false">FALSE()</f>
        <v>0</v>
      </c>
      <c r="N822" s="36"/>
      <c r="O822" s="211" t="s">
        <v>1236</v>
      </c>
      <c r="P822" s="31" t="n">
        <v>5671709656</v>
      </c>
      <c r="Q822" s="32"/>
      <c r="R822" s="32"/>
      <c r="S822" s="32"/>
      <c r="T822" s="36" t="n">
        <v>48664224866</v>
      </c>
      <c r="U822" s="36"/>
      <c r="V822" s="36" t="s">
        <v>1238</v>
      </c>
      <c r="W822" s="36"/>
      <c r="X822" s="87" t="s">
        <v>10823</v>
      </c>
      <c r="Y822" s="64" t="s">
        <v>12093</v>
      </c>
      <c r="Z822" s="36"/>
      <c r="AA822" s="87" t="s">
        <v>10826</v>
      </c>
      <c r="AB822" s="36" t="s">
        <v>10793</v>
      </c>
      <c r="AC822" s="87"/>
      <c r="AD822" s="36"/>
      <c r="AE822" s="36"/>
      <c r="AF822" s="87" t="s">
        <v>10794</v>
      </c>
      <c r="AG822" s="36"/>
      <c r="AH822" s="87" t="s">
        <v>10796</v>
      </c>
      <c r="AI822" s="55" t="s">
        <v>10836</v>
      </c>
      <c r="AJ822" s="64" t="s">
        <v>10798</v>
      </c>
      <c r="AK822" s="34" t="s">
        <v>10830</v>
      </c>
      <c r="AL822" s="87" t="s">
        <v>10800</v>
      </c>
      <c r="AM822" s="35"/>
      <c r="AN822" s="36"/>
      <c r="AO822" s="64" t="s">
        <v>10823</v>
      </c>
      <c r="AP822" s="64" t="s">
        <v>11585</v>
      </c>
      <c r="AQ822" s="87" t="s">
        <v>10812</v>
      </c>
      <c r="AR822" s="37" t="s">
        <v>10830</v>
      </c>
      <c r="AS822" s="36" t="s">
        <v>12261</v>
      </c>
    </row>
    <row r="823" customFormat="false" ht="13.8" hidden="false" customHeight="false" outlineLevel="0" collapsed="false">
      <c r="A823" s="50" t="s">
        <v>12550</v>
      </c>
      <c r="B823" s="36" t="s">
        <v>11257</v>
      </c>
      <c r="C823" s="51" t="n">
        <v>45841</v>
      </c>
      <c r="D823" s="155" t="n">
        <v>45862</v>
      </c>
      <c r="E823" s="169" t="b">
        <f aca="false">TRUE()</f>
        <v>1</v>
      </c>
      <c r="F823" s="169" t="b">
        <f aca="false">FALSE()</f>
        <v>0</v>
      </c>
      <c r="G823" s="169" t="b">
        <f aca="false">FALSE()</f>
        <v>0</v>
      </c>
      <c r="H823" s="169" t="b">
        <f aca="false">FALSE()</f>
        <v>0</v>
      </c>
      <c r="I823" s="169" t="b">
        <f aca="false">FALSE()</f>
        <v>0</v>
      </c>
      <c r="J823" s="169" t="b">
        <f aca="false">FALSE()</f>
        <v>0</v>
      </c>
      <c r="K823" s="29" t="b">
        <f aca="false">FALSE()</f>
        <v>0</v>
      </c>
      <c r="L823" s="29" t="b">
        <f aca="false">FALSE()</f>
        <v>0</v>
      </c>
      <c r="M823" s="169" t="b">
        <f aca="false">FALSE()</f>
        <v>0</v>
      </c>
      <c r="N823" s="36"/>
      <c r="O823" s="212" t="s">
        <v>2158</v>
      </c>
      <c r="P823" s="31" t="n">
        <v>6772349214</v>
      </c>
      <c r="Q823" s="32"/>
      <c r="R823" s="32"/>
      <c r="S823" s="32"/>
      <c r="T823" s="208" t="n">
        <v>48512257173</v>
      </c>
      <c r="U823" s="36"/>
      <c r="V823" s="232" t="s">
        <v>13585</v>
      </c>
      <c r="W823" s="36"/>
      <c r="X823" s="87" t="s">
        <v>10823</v>
      </c>
      <c r="Y823" s="64" t="s">
        <v>12093</v>
      </c>
      <c r="Z823" s="36"/>
      <c r="AA823" s="87" t="s">
        <v>10826</v>
      </c>
      <c r="AB823" s="36" t="s">
        <v>10793</v>
      </c>
      <c r="AC823" s="87"/>
      <c r="AD823" s="36"/>
      <c r="AE823" s="36"/>
      <c r="AF823" s="87" t="s">
        <v>10794</v>
      </c>
      <c r="AG823" s="36"/>
      <c r="AH823" s="87" t="s">
        <v>10796</v>
      </c>
      <c r="AI823" s="55" t="s">
        <v>10836</v>
      </c>
      <c r="AJ823" s="64" t="s">
        <v>10798</v>
      </c>
      <c r="AK823" s="34" t="s">
        <v>10830</v>
      </c>
      <c r="AL823" s="87" t="s">
        <v>10800</v>
      </c>
      <c r="AM823" s="35"/>
      <c r="AN823" s="36"/>
      <c r="AO823" s="64" t="s">
        <v>10823</v>
      </c>
      <c r="AP823" s="64" t="s">
        <v>11585</v>
      </c>
      <c r="AQ823" s="87" t="s">
        <v>10812</v>
      </c>
      <c r="AR823" s="37" t="s">
        <v>10830</v>
      </c>
      <c r="AS823" s="36" t="s">
        <v>12261</v>
      </c>
    </row>
    <row r="824" customFormat="false" ht="13.8" hidden="false" customHeight="false" outlineLevel="0" collapsed="false">
      <c r="A824" s="50" t="s">
        <v>12550</v>
      </c>
      <c r="B824" s="36" t="s">
        <v>11257</v>
      </c>
      <c r="C824" s="51" t="n">
        <v>45841</v>
      </c>
      <c r="D824" s="155" t="n">
        <v>45862</v>
      </c>
      <c r="E824" s="169" t="b">
        <f aca="false">TRUE()</f>
        <v>1</v>
      </c>
      <c r="F824" s="169" t="b">
        <f aca="false">FALSE()</f>
        <v>0</v>
      </c>
      <c r="G824" s="169" t="b">
        <f aca="false">FALSE()</f>
        <v>0</v>
      </c>
      <c r="H824" s="169" t="b">
        <f aca="false">FALSE()</f>
        <v>0</v>
      </c>
      <c r="I824" s="169" t="b">
        <f aca="false">FALSE()</f>
        <v>0</v>
      </c>
      <c r="J824" s="169" t="b">
        <f aca="false">FALSE()</f>
        <v>0</v>
      </c>
      <c r="K824" s="29" t="b">
        <f aca="false">FALSE()</f>
        <v>0</v>
      </c>
      <c r="L824" s="29" t="b">
        <f aca="false">FALSE()</f>
        <v>0</v>
      </c>
      <c r="M824" s="169" t="b">
        <f aca="false">FALSE()</f>
        <v>0</v>
      </c>
      <c r="N824" s="36"/>
      <c r="O824" s="212" t="s">
        <v>1156</v>
      </c>
      <c r="P824" s="31" t="n">
        <v>9562390229</v>
      </c>
      <c r="Q824" s="32"/>
      <c r="R824" s="32"/>
      <c r="S824" s="32"/>
      <c r="T824" s="36" t="n">
        <v>48514088253</v>
      </c>
      <c r="U824" s="36"/>
      <c r="V824" s="36" t="s">
        <v>1158</v>
      </c>
      <c r="W824" s="36"/>
      <c r="X824" s="87" t="s">
        <v>10823</v>
      </c>
      <c r="Y824" s="64" t="s">
        <v>12093</v>
      </c>
      <c r="Z824" s="36"/>
      <c r="AA824" s="87" t="s">
        <v>10826</v>
      </c>
      <c r="AB824" s="36" t="s">
        <v>10793</v>
      </c>
      <c r="AC824" s="87"/>
      <c r="AD824" s="36"/>
      <c r="AE824" s="36"/>
      <c r="AF824" s="87" t="s">
        <v>10794</v>
      </c>
      <c r="AG824" s="36"/>
      <c r="AH824" s="87" t="s">
        <v>10796</v>
      </c>
      <c r="AI824" s="55" t="s">
        <v>10836</v>
      </c>
      <c r="AJ824" s="64" t="s">
        <v>10798</v>
      </c>
      <c r="AK824" s="34" t="s">
        <v>10830</v>
      </c>
      <c r="AL824" s="87" t="s">
        <v>10800</v>
      </c>
      <c r="AM824" s="35"/>
      <c r="AN824" s="36"/>
      <c r="AO824" s="64" t="s">
        <v>10823</v>
      </c>
      <c r="AP824" s="64" t="s">
        <v>11585</v>
      </c>
      <c r="AQ824" s="87" t="s">
        <v>10812</v>
      </c>
      <c r="AR824" s="37" t="s">
        <v>10830</v>
      </c>
      <c r="AS824" s="36" t="s">
        <v>12261</v>
      </c>
    </row>
    <row r="825" customFormat="false" ht="13.8" hidden="false" customHeight="false" outlineLevel="0" collapsed="false">
      <c r="A825" s="50" t="s">
        <v>12550</v>
      </c>
      <c r="B825" s="36" t="s">
        <v>11257</v>
      </c>
      <c r="C825" s="51" t="n">
        <v>45842</v>
      </c>
      <c r="D825" s="155" t="n">
        <v>45863</v>
      </c>
      <c r="E825" s="169" t="b">
        <f aca="false">TRUE()</f>
        <v>1</v>
      </c>
      <c r="F825" s="169" t="b">
        <f aca="false">FALSE()</f>
        <v>0</v>
      </c>
      <c r="G825" s="169" t="b">
        <f aca="false">FALSE()</f>
        <v>0</v>
      </c>
      <c r="H825" s="169" t="b">
        <f aca="false">FALSE()</f>
        <v>0</v>
      </c>
      <c r="I825" s="169" t="b">
        <f aca="false">FALSE()</f>
        <v>0</v>
      </c>
      <c r="J825" s="169" t="b">
        <f aca="false">FALSE()</f>
        <v>0</v>
      </c>
      <c r="K825" s="29" t="b">
        <f aca="false">FALSE()</f>
        <v>0</v>
      </c>
      <c r="L825" s="29" t="b">
        <f aca="false">FALSE()</f>
        <v>0</v>
      </c>
      <c r="M825" s="169" t="b">
        <f aca="false">FALSE()</f>
        <v>0</v>
      </c>
      <c r="N825" s="36"/>
      <c r="O825" s="233" t="s">
        <v>1064</v>
      </c>
      <c r="P825" s="31" t="n">
        <v>6192059095</v>
      </c>
      <c r="Q825" s="32"/>
      <c r="R825" s="32"/>
      <c r="S825" s="32"/>
      <c r="T825" s="36" t="n">
        <v>48792345769</v>
      </c>
      <c r="U825" s="36"/>
      <c r="V825" s="208" t="s">
        <v>1066</v>
      </c>
      <c r="W825" s="36"/>
      <c r="X825" s="87" t="s">
        <v>10823</v>
      </c>
      <c r="Y825" s="64" t="s">
        <v>12093</v>
      </c>
      <c r="Z825" s="36"/>
      <c r="AA825" s="87" t="s">
        <v>10826</v>
      </c>
      <c r="AB825" s="36" t="s">
        <v>10793</v>
      </c>
      <c r="AC825" s="87"/>
      <c r="AD825" s="36"/>
      <c r="AE825" s="36"/>
      <c r="AF825" s="87" t="s">
        <v>10794</v>
      </c>
      <c r="AG825" s="36"/>
      <c r="AH825" s="87" t="s">
        <v>10796</v>
      </c>
      <c r="AI825" s="55" t="s">
        <v>10836</v>
      </c>
      <c r="AJ825" s="64" t="s">
        <v>10798</v>
      </c>
      <c r="AK825" s="34" t="s">
        <v>10830</v>
      </c>
      <c r="AL825" s="87" t="s">
        <v>10800</v>
      </c>
      <c r="AM825" s="35"/>
      <c r="AN825" s="36"/>
      <c r="AO825" s="64" t="s">
        <v>10823</v>
      </c>
      <c r="AP825" s="64" t="s">
        <v>11585</v>
      </c>
      <c r="AQ825" s="87" t="s">
        <v>10812</v>
      </c>
      <c r="AR825" s="37" t="s">
        <v>10830</v>
      </c>
      <c r="AS825" s="36" t="s">
        <v>12261</v>
      </c>
    </row>
    <row r="826" customFormat="false" ht="13.8" hidden="false" customHeight="false" outlineLevel="0" collapsed="false">
      <c r="A826" s="50" t="s">
        <v>12550</v>
      </c>
      <c r="B826" s="36" t="s">
        <v>11257</v>
      </c>
      <c r="C826" s="51" t="n">
        <v>45843</v>
      </c>
      <c r="D826" s="155" t="n">
        <v>45863</v>
      </c>
      <c r="E826" s="169" t="b">
        <f aca="false">TRUE()</f>
        <v>1</v>
      </c>
      <c r="F826" s="169" t="b">
        <f aca="false">FALSE()</f>
        <v>0</v>
      </c>
      <c r="G826" s="169" t="b">
        <f aca="false">FALSE()</f>
        <v>0</v>
      </c>
      <c r="H826" s="169" t="b">
        <f aca="false">FALSE()</f>
        <v>0</v>
      </c>
      <c r="I826" s="169" t="b">
        <f aca="false">FALSE()</f>
        <v>0</v>
      </c>
      <c r="J826" s="169" t="b">
        <f aca="false">FALSE()</f>
        <v>0</v>
      </c>
      <c r="K826" s="29" t="b">
        <f aca="false">FALSE()</f>
        <v>0</v>
      </c>
      <c r="L826" s="29" t="b">
        <f aca="false">FALSE()</f>
        <v>0</v>
      </c>
      <c r="M826" s="169" t="b">
        <f aca="false">FALSE()</f>
        <v>0</v>
      </c>
      <c r="N826" s="36"/>
      <c r="O826" s="211" t="s">
        <v>6776</v>
      </c>
      <c r="P826" s="31" t="n">
        <v>7352447896</v>
      </c>
      <c r="Q826" s="32"/>
      <c r="R826" s="32"/>
      <c r="S826" s="32"/>
      <c r="T826" s="208"/>
      <c r="U826" s="36"/>
      <c r="V826" s="132" t="s">
        <v>6778</v>
      </c>
      <c r="W826" s="36"/>
      <c r="X826" s="87" t="s">
        <v>10823</v>
      </c>
      <c r="Y826" s="64" t="s">
        <v>12093</v>
      </c>
      <c r="Z826" s="36"/>
      <c r="AA826" s="87" t="s">
        <v>10826</v>
      </c>
      <c r="AB826" s="36" t="s">
        <v>10793</v>
      </c>
      <c r="AC826" s="87"/>
      <c r="AD826" s="36"/>
      <c r="AE826" s="36"/>
      <c r="AF826" s="87" t="s">
        <v>10794</v>
      </c>
      <c r="AG826" s="53" t="s">
        <v>13586</v>
      </c>
      <c r="AH826" s="87" t="s">
        <v>10796</v>
      </c>
      <c r="AI826" s="55" t="s">
        <v>10836</v>
      </c>
      <c r="AJ826" s="64" t="s">
        <v>10798</v>
      </c>
      <c r="AK826" s="34" t="s">
        <v>10830</v>
      </c>
      <c r="AL826" s="87" t="s">
        <v>10800</v>
      </c>
      <c r="AM826" s="35"/>
      <c r="AN826" s="36"/>
      <c r="AO826" s="64" t="s">
        <v>10823</v>
      </c>
      <c r="AP826" s="64" t="s">
        <v>11585</v>
      </c>
      <c r="AQ826" s="87" t="s">
        <v>10812</v>
      </c>
      <c r="AR826" s="37" t="s">
        <v>10830</v>
      </c>
      <c r="AS826" s="36" t="s">
        <v>12261</v>
      </c>
    </row>
    <row r="827" customFormat="false" ht="13.8" hidden="false" customHeight="false" outlineLevel="0" collapsed="false">
      <c r="A827" s="50" t="s">
        <v>12550</v>
      </c>
      <c r="B827" s="36" t="s">
        <v>11257</v>
      </c>
      <c r="C827" s="51" t="n">
        <v>45840</v>
      </c>
      <c r="D827" s="155" t="n">
        <v>45863</v>
      </c>
      <c r="E827" s="169" t="b">
        <f aca="false">TRUE()</f>
        <v>1</v>
      </c>
      <c r="F827" s="169" t="b">
        <f aca="false">FALSE()</f>
        <v>0</v>
      </c>
      <c r="G827" s="169" t="b">
        <f aca="false">FALSE()</f>
        <v>0</v>
      </c>
      <c r="H827" s="169" t="b">
        <f aca="false">FALSE()</f>
        <v>0</v>
      </c>
      <c r="I827" s="169" t="b">
        <f aca="false">FALSE()</f>
        <v>0</v>
      </c>
      <c r="J827" s="169" t="b">
        <f aca="false">FALSE()</f>
        <v>0</v>
      </c>
      <c r="K827" s="29" t="b">
        <f aca="false">FALSE()</f>
        <v>0</v>
      </c>
      <c r="L827" s="29" t="b">
        <f aca="false">FALSE()</f>
        <v>0</v>
      </c>
      <c r="M827" s="169" t="b">
        <f aca="false">FALSE()</f>
        <v>0</v>
      </c>
      <c r="N827" s="36"/>
      <c r="O827" s="212" t="s">
        <v>1377</v>
      </c>
      <c r="P827" s="31" t="n">
        <v>7952477948</v>
      </c>
      <c r="Q827" s="32"/>
      <c r="R827" s="32"/>
      <c r="S827" s="32"/>
      <c r="T827" s="36" t="n">
        <v>48661791455</v>
      </c>
      <c r="U827" s="36"/>
      <c r="V827" s="36" t="s">
        <v>1379</v>
      </c>
      <c r="W827" s="36"/>
      <c r="X827" s="87" t="s">
        <v>10823</v>
      </c>
      <c r="Y827" s="64" t="s">
        <v>12093</v>
      </c>
      <c r="Z827" s="36"/>
      <c r="AA827" s="87" t="s">
        <v>10826</v>
      </c>
      <c r="AB827" s="36" t="s">
        <v>10793</v>
      </c>
      <c r="AC827" s="87"/>
      <c r="AD827" s="36"/>
      <c r="AE827" s="36"/>
      <c r="AF827" s="87" t="s">
        <v>10794</v>
      </c>
      <c r="AG827" s="36"/>
      <c r="AH827" s="87" t="s">
        <v>10796</v>
      </c>
      <c r="AI827" s="55" t="s">
        <v>10836</v>
      </c>
      <c r="AJ827" s="64" t="s">
        <v>10798</v>
      </c>
      <c r="AK827" s="34" t="s">
        <v>10830</v>
      </c>
      <c r="AL827" s="87" t="s">
        <v>10800</v>
      </c>
      <c r="AM827" s="35"/>
      <c r="AN827" s="36"/>
      <c r="AO827" s="64" t="s">
        <v>10823</v>
      </c>
      <c r="AP827" s="64" t="s">
        <v>11585</v>
      </c>
      <c r="AQ827" s="87" t="s">
        <v>10812</v>
      </c>
      <c r="AR827" s="37" t="s">
        <v>10830</v>
      </c>
      <c r="AS827" s="36" t="s">
        <v>12261</v>
      </c>
    </row>
    <row r="828" customFormat="false" ht="13.8" hidden="false" customHeight="false" outlineLevel="0" collapsed="false">
      <c r="A828" s="50" t="s">
        <v>12550</v>
      </c>
      <c r="B828" s="36" t="s">
        <v>11257</v>
      </c>
      <c r="C828" s="51" t="n">
        <v>45840</v>
      </c>
      <c r="D828" s="155" t="n">
        <v>45863</v>
      </c>
      <c r="E828" s="169" t="b">
        <f aca="false">TRUE()</f>
        <v>1</v>
      </c>
      <c r="F828" s="169" t="b">
        <f aca="false">FALSE()</f>
        <v>0</v>
      </c>
      <c r="G828" s="169" t="b">
        <f aca="false">FALSE()</f>
        <v>0</v>
      </c>
      <c r="H828" s="169" t="b">
        <f aca="false">FALSE()</f>
        <v>0</v>
      </c>
      <c r="I828" s="169" t="b">
        <f aca="false">FALSE()</f>
        <v>0</v>
      </c>
      <c r="J828" s="169" t="b">
        <f aca="false">FALSE()</f>
        <v>0</v>
      </c>
      <c r="K828" s="29" t="b">
        <f aca="false">FALSE()</f>
        <v>0</v>
      </c>
      <c r="L828" s="29" t="b">
        <f aca="false">FALSE()</f>
        <v>0</v>
      </c>
      <c r="M828" s="169" t="b">
        <f aca="false">FALSE()</f>
        <v>0</v>
      </c>
      <c r="N828" s="36"/>
      <c r="O828" s="212" t="s">
        <v>13587</v>
      </c>
      <c r="P828" s="31" t="n">
        <v>5213566366</v>
      </c>
      <c r="Q828" s="32"/>
      <c r="R828" s="32"/>
      <c r="S828" s="32"/>
      <c r="T828" s="208" t="n">
        <v>48723775186</v>
      </c>
      <c r="U828" s="36"/>
      <c r="V828" s="132" t="s">
        <v>1658</v>
      </c>
      <c r="W828" s="36"/>
      <c r="X828" s="87" t="s">
        <v>10823</v>
      </c>
      <c r="Y828" s="64" t="s">
        <v>12093</v>
      </c>
      <c r="Z828" s="36"/>
      <c r="AA828" s="87" t="s">
        <v>10826</v>
      </c>
      <c r="AB828" s="36" t="s">
        <v>10793</v>
      </c>
      <c r="AC828" s="87"/>
      <c r="AD828" s="36"/>
      <c r="AE828" s="36"/>
      <c r="AF828" s="87" t="s">
        <v>10794</v>
      </c>
      <c r="AG828" s="36"/>
      <c r="AH828" s="87" t="s">
        <v>10796</v>
      </c>
      <c r="AI828" s="55" t="s">
        <v>10836</v>
      </c>
      <c r="AJ828" s="64" t="s">
        <v>10798</v>
      </c>
      <c r="AK828" s="34" t="s">
        <v>10830</v>
      </c>
      <c r="AL828" s="87" t="s">
        <v>10800</v>
      </c>
      <c r="AM828" s="35"/>
      <c r="AN828" s="36"/>
      <c r="AO828" s="64" t="s">
        <v>10823</v>
      </c>
      <c r="AP828" s="64" t="s">
        <v>11585</v>
      </c>
      <c r="AQ828" s="87" t="s">
        <v>10812</v>
      </c>
      <c r="AR828" s="37" t="s">
        <v>10830</v>
      </c>
      <c r="AS828" s="36" t="s">
        <v>12261</v>
      </c>
    </row>
    <row r="829" customFormat="false" ht="13.8" hidden="false" customHeight="false" outlineLevel="0" collapsed="false">
      <c r="A829" s="50" t="s">
        <v>12550</v>
      </c>
      <c r="B829" s="36" t="s">
        <v>11257</v>
      </c>
      <c r="C829" s="51" t="n">
        <v>45840</v>
      </c>
      <c r="D829" s="155" t="n">
        <v>46228</v>
      </c>
      <c r="E829" s="169" t="b">
        <f aca="false">TRUE()</f>
        <v>1</v>
      </c>
      <c r="F829" s="169" t="b">
        <f aca="false">FALSE()</f>
        <v>0</v>
      </c>
      <c r="G829" s="169" t="b">
        <f aca="false">FALSE()</f>
        <v>0</v>
      </c>
      <c r="H829" s="169" t="b">
        <f aca="false">FALSE()</f>
        <v>0</v>
      </c>
      <c r="I829" s="169" t="b">
        <f aca="false">FALSE()</f>
        <v>0</v>
      </c>
      <c r="J829" s="169" t="b">
        <f aca="false">FALSE()</f>
        <v>0</v>
      </c>
      <c r="K829" s="29" t="b">
        <f aca="false">FALSE()</f>
        <v>0</v>
      </c>
      <c r="L829" s="29" t="b">
        <f aca="false">FALSE()</f>
        <v>0</v>
      </c>
      <c r="M829" s="169" t="b">
        <f aca="false">FALSE()</f>
        <v>0</v>
      </c>
      <c r="N829" s="36"/>
      <c r="O829" s="211" t="s">
        <v>1606</v>
      </c>
      <c r="P829" s="31" t="n">
        <v>8471235215</v>
      </c>
      <c r="Q829" s="32"/>
      <c r="R829" s="32"/>
      <c r="S829" s="32"/>
      <c r="T829" s="208" t="n">
        <v>48609606960</v>
      </c>
      <c r="U829" s="36"/>
      <c r="V829" s="36" t="s">
        <v>1608</v>
      </c>
      <c r="W829" s="36"/>
      <c r="X829" s="87" t="s">
        <v>10823</v>
      </c>
      <c r="Y829" s="64" t="s">
        <v>12093</v>
      </c>
      <c r="Z829" s="36"/>
      <c r="AA829" s="87" t="s">
        <v>10826</v>
      </c>
      <c r="AB829" s="36" t="s">
        <v>10793</v>
      </c>
      <c r="AC829" s="87"/>
      <c r="AD829" s="36"/>
      <c r="AE829" s="36"/>
      <c r="AF829" s="87" t="s">
        <v>10794</v>
      </c>
      <c r="AG829" s="36"/>
      <c r="AH829" s="87" t="s">
        <v>10796</v>
      </c>
      <c r="AI829" s="55" t="s">
        <v>10836</v>
      </c>
      <c r="AJ829" s="64" t="s">
        <v>10798</v>
      </c>
      <c r="AK829" s="34" t="s">
        <v>10830</v>
      </c>
      <c r="AL829" s="87" t="s">
        <v>10800</v>
      </c>
      <c r="AM829" s="35"/>
      <c r="AN829" s="36"/>
      <c r="AO829" s="64" t="s">
        <v>10823</v>
      </c>
      <c r="AP829" s="64" t="s">
        <v>11585</v>
      </c>
      <c r="AQ829" s="87" t="s">
        <v>10812</v>
      </c>
      <c r="AR829" s="37" t="s">
        <v>10830</v>
      </c>
      <c r="AS829" s="36" t="s">
        <v>12261</v>
      </c>
    </row>
    <row r="830" customFormat="false" ht="13.8" hidden="false" customHeight="false" outlineLevel="0" collapsed="false">
      <c r="A830" s="50" t="s">
        <v>12550</v>
      </c>
      <c r="B830" s="36" t="s">
        <v>11257</v>
      </c>
      <c r="C830" s="51" t="n">
        <v>45840</v>
      </c>
      <c r="D830" s="155" t="n">
        <v>46228</v>
      </c>
      <c r="E830" s="169" t="b">
        <f aca="false">TRUE()</f>
        <v>1</v>
      </c>
      <c r="F830" s="169" t="b">
        <f aca="false">FALSE()</f>
        <v>0</v>
      </c>
      <c r="G830" s="169" t="b">
        <f aca="false">FALSE()</f>
        <v>0</v>
      </c>
      <c r="H830" s="169" t="b">
        <f aca="false">FALSE()</f>
        <v>0</v>
      </c>
      <c r="I830" s="169" t="b">
        <f aca="false">FALSE()</f>
        <v>0</v>
      </c>
      <c r="J830" s="169" t="b">
        <f aca="false">FALSE()</f>
        <v>0</v>
      </c>
      <c r="K830" s="29" t="b">
        <f aca="false">FALSE()</f>
        <v>0</v>
      </c>
      <c r="L830" s="29" t="b">
        <f aca="false">FALSE()</f>
        <v>0</v>
      </c>
      <c r="M830" s="169" t="b">
        <f aca="false">FALSE()</f>
        <v>0</v>
      </c>
      <c r="N830" s="36"/>
      <c r="O830" s="209" t="s">
        <v>2623</v>
      </c>
      <c r="P830" s="31" t="n">
        <v>7422247873</v>
      </c>
      <c r="Q830" s="32"/>
      <c r="R830" s="32"/>
      <c r="S830" s="32"/>
      <c r="T830" s="208" t="n">
        <f aca="false">48897414486</f>
        <v>48897414486</v>
      </c>
      <c r="U830" s="36"/>
      <c r="V830" s="132" t="s">
        <v>13588</v>
      </c>
      <c r="W830" s="36"/>
      <c r="X830" s="87" t="s">
        <v>10823</v>
      </c>
      <c r="Y830" s="64" t="s">
        <v>12093</v>
      </c>
      <c r="Z830" s="36"/>
      <c r="AA830" s="87" t="s">
        <v>10826</v>
      </c>
      <c r="AB830" s="36" t="s">
        <v>10793</v>
      </c>
      <c r="AC830" s="87"/>
      <c r="AD830" s="36"/>
      <c r="AE830" s="36"/>
      <c r="AF830" s="87" t="s">
        <v>10794</v>
      </c>
      <c r="AG830" s="36"/>
      <c r="AH830" s="87" t="s">
        <v>10796</v>
      </c>
      <c r="AI830" s="55" t="s">
        <v>10836</v>
      </c>
      <c r="AJ830" s="64" t="s">
        <v>10798</v>
      </c>
      <c r="AK830" s="34" t="s">
        <v>10830</v>
      </c>
      <c r="AL830" s="87" t="s">
        <v>10800</v>
      </c>
      <c r="AM830" s="35"/>
      <c r="AN830" s="36"/>
      <c r="AO830" s="64" t="s">
        <v>10823</v>
      </c>
      <c r="AP830" s="64" t="s">
        <v>11585</v>
      </c>
      <c r="AQ830" s="87" t="s">
        <v>10812</v>
      </c>
      <c r="AR830" s="37" t="s">
        <v>10830</v>
      </c>
      <c r="AS830" s="36" t="s">
        <v>12261</v>
      </c>
    </row>
    <row r="831" customFormat="false" ht="13.8" hidden="false" customHeight="false" outlineLevel="0" collapsed="false">
      <c r="A831" s="50" t="s">
        <v>12550</v>
      </c>
      <c r="B831" s="36" t="s">
        <v>11257</v>
      </c>
      <c r="C831" s="51" t="n">
        <v>45840</v>
      </c>
      <c r="D831" s="155" t="n">
        <v>45865</v>
      </c>
      <c r="E831" s="169" t="b">
        <f aca="false">TRUE()</f>
        <v>1</v>
      </c>
      <c r="F831" s="169" t="b">
        <f aca="false">FALSE()</f>
        <v>0</v>
      </c>
      <c r="G831" s="169" t="b">
        <f aca="false">FALSE()</f>
        <v>0</v>
      </c>
      <c r="H831" s="169" t="b">
        <f aca="false">FALSE()</f>
        <v>0</v>
      </c>
      <c r="I831" s="169" t="b">
        <f aca="false">FALSE()</f>
        <v>0</v>
      </c>
      <c r="J831" s="169" t="b">
        <f aca="false">FALSE()</f>
        <v>0</v>
      </c>
      <c r="K831" s="29" t="b">
        <f aca="false">FALSE()</f>
        <v>0</v>
      </c>
      <c r="L831" s="29" t="b">
        <f aca="false">FALSE()</f>
        <v>0</v>
      </c>
      <c r="M831" s="169" t="b">
        <f aca="false">FALSE()</f>
        <v>0</v>
      </c>
      <c r="N831" s="36"/>
      <c r="O831" s="36" t="s">
        <v>1646</v>
      </c>
      <c r="P831" s="31" t="n">
        <v>6482425237</v>
      </c>
      <c r="Q831" s="32"/>
      <c r="R831" s="32"/>
      <c r="S831" s="32"/>
      <c r="T831" s="208" t="n">
        <v>48504334464</v>
      </c>
      <c r="U831" s="36"/>
      <c r="V831" s="36" t="s">
        <v>1648</v>
      </c>
      <c r="W831" s="36"/>
      <c r="X831" s="87" t="s">
        <v>10823</v>
      </c>
      <c r="Y831" s="64" t="s">
        <v>12093</v>
      </c>
      <c r="Z831" s="36"/>
      <c r="AA831" s="87" t="s">
        <v>10826</v>
      </c>
      <c r="AB831" s="36" t="s">
        <v>10793</v>
      </c>
      <c r="AC831" s="87"/>
      <c r="AD831" s="36"/>
      <c r="AE831" s="36"/>
      <c r="AF831" s="87" t="s">
        <v>10794</v>
      </c>
      <c r="AG831" s="36"/>
      <c r="AH831" s="87" t="s">
        <v>10796</v>
      </c>
      <c r="AI831" s="55" t="s">
        <v>10836</v>
      </c>
      <c r="AJ831" s="64" t="s">
        <v>10798</v>
      </c>
      <c r="AK831" s="34" t="s">
        <v>10830</v>
      </c>
      <c r="AL831" s="87" t="s">
        <v>10800</v>
      </c>
      <c r="AM831" s="35"/>
      <c r="AN831" s="36"/>
      <c r="AO831" s="64" t="s">
        <v>10823</v>
      </c>
      <c r="AP831" s="64" t="s">
        <v>11585</v>
      </c>
      <c r="AQ831" s="87" t="s">
        <v>10812</v>
      </c>
      <c r="AR831" s="37" t="s">
        <v>10830</v>
      </c>
      <c r="AS831" s="36" t="s">
        <v>12261</v>
      </c>
    </row>
    <row r="832" customFormat="false" ht="13.8" hidden="false" customHeight="false" outlineLevel="0" collapsed="false">
      <c r="A832" s="50" t="s">
        <v>12550</v>
      </c>
      <c r="B832" s="36" t="s">
        <v>11257</v>
      </c>
      <c r="C832" s="51" t="n">
        <v>45840</v>
      </c>
      <c r="D832" s="155" t="n">
        <v>45866</v>
      </c>
      <c r="E832" s="169" t="b">
        <f aca="false">TRUE()</f>
        <v>1</v>
      </c>
      <c r="F832" s="169" t="b">
        <f aca="false">FALSE()</f>
        <v>0</v>
      </c>
      <c r="G832" s="169" t="b">
        <f aca="false">FALSE()</f>
        <v>0</v>
      </c>
      <c r="H832" s="169" t="b">
        <f aca="false">FALSE()</f>
        <v>0</v>
      </c>
      <c r="I832" s="169" t="b">
        <f aca="false">FALSE()</f>
        <v>0</v>
      </c>
      <c r="J832" s="169" t="b">
        <f aca="false">FALSE()</f>
        <v>0</v>
      </c>
      <c r="K832" s="29" t="b">
        <f aca="false">FALSE()</f>
        <v>0</v>
      </c>
      <c r="L832" s="29" t="b">
        <f aca="false">FALSE()</f>
        <v>0</v>
      </c>
      <c r="M832" s="169" t="b">
        <f aca="false">FALSE()</f>
        <v>0</v>
      </c>
      <c r="N832" s="36"/>
      <c r="O832" s="211" t="s">
        <v>6551</v>
      </c>
      <c r="P832" s="31" t="n">
        <v>9680085252</v>
      </c>
      <c r="Q832" s="32"/>
      <c r="R832" s="32"/>
      <c r="S832" s="32"/>
      <c r="T832" s="36" t="n">
        <v>48720800938</v>
      </c>
      <c r="U832" s="36" t="s">
        <v>13589</v>
      </c>
      <c r="V832" s="189" t="s">
        <v>13590</v>
      </c>
      <c r="W832" s="36"/>
      <c r="X832" s="87" t="s">
        <v>10823</v>
      </c>
      <c r="Y832" s="64" t="s">
        <v>12093</v>
      </c>
      <c r="Z832" s="36"/>
      <c r="AA832" s="87" t="s">
        <v>10826</v>
      </c>
      <c r="AB832" s="36" t="s">
        <v>10793</v>
      </c>
      <c r="AC832" s="87"/>
      <c r="AD832" s="36"/>
      <c r="AE832" s="36"/>
      <c r="AF832" s="87" t="s">
        <v>10794</v>
      </c>
      <c r="AG832" s="36"/>
      <c r="AH832" s="87" t="s">
        <v>10796</v>
      </c>
      <c r="AI832" s="55" t="s">
        <v>10836</v>
      </c>
      <c r="AJ832" s="64" t="s">
        <v>10798</v>
      </c>
      <c r="AK832" s="34" t="s">
        <v>10830</v>
      </c>
      <c r="AL832" s="87" t="s">
        <v>10800</v>
      </c>
      <c r="AM832" s="35"/>
      <c r="AN832" s="36"/>
      <c r="AO832" s="64" t="s">
        <v>10823</v>
      </c>
      <c r="AP832" s="64" t="s">
        <v>11585</v>
      </c>
      <c r="AQ832" s="87" t="s">
        <v>10812</v>
      </c>
      <c r="AR832" s="37" t="s">
        <v>10830</v>
      </c>
      <c r="AS832" s="36" t="s">
        <v>12261</v>
      </c>
    </row>
    <row r="833" customFormat="false" ht="13.8" hidden="false" customHeight="false" outlineLevel="0" collapsed="false">
      <c r="A833" s="50" t="s">
        <v>12550</v>
      </c>
      <c r="B833" s="36" t="s">
        <v>11257</v>
      </c>
      <c r="C833" s="51" t="n">
        <v>45840</v>
      </c>
      <c r="D833" s="155" t="n">
        <v>45866</v>
      </c>
      <c r="E833" s="169" t="b">
        <f aca="false">TRUE()</f>
        <v>1</v>
      </c>
      <c r="F833" s="169" t="b">
        <f aca="false">FALSE()</f>
        <v>0</v>
      </c>
      <c r="G833" s="169" t="b">
        <f aca="false">FALSE()</f>
        <v>0</v>
      </c>
      <c r="H833" s="169" t="b">
        <f aca="false">FALSE()</f>
        <v>0</v>
      </c>
      <c r="I833" s="169" t="b">
        <f aca="false">FALSE()</f>
        <v>0</v>
      </c>
      <c r="J833" s="169" t="b">
        <f aca="false">FALSE()</f>
        <v>0</v>
      </c>
      <c r="K833" s="29" t="b">
        <f aca="false">FALSE()</f>
        <v>0</v>
      </c>
      <c r="L833" s="29" t="b">
        <f aca="false">FALSE()</f>
        <v>0</v>
      </c>
      <c r="M833" s="169" t="b">
        <f aca="false">FALSE()</f>
        <v>0</v>
      </c>
      <c r="N833" s="36"/>
      <c r="O833" s="36" t="s">
        <v>3575</v>
      </c>
      <c r="P833" s="31" t="n">
        <v>6781648548</v>
      </c>
      <c r="Q833" s="32"/>
      <c r="R833" s="32"/>
      <c r="S833" s="32"/>
      <c r="T833" s="36" t="s">
        <v>13591</v>
      </c>
      <c r="U833" s="36" t="s">
        <v>13592</v>
      </c>
      <c r="V833" s="36" t="s">
        <v>3577</v>
      </c>
      <c r="W833" s="36"/>
      <c r="X833" s="87" t="s">
        <v>10823</v>
      </c>
      <c r="Y833" s="64" t="s">
        <v>12093</v>
      </c>
      <c r="Z833" s="36"/>
      <c r="AA833" s="87" t="s">
        <v>10826</v>
      </c>
      <c r="AB833" s="36" t="s">
        <v>10793</v>
      </c>
      <c r="AC833" s="87"/>
      <c r="AD833" s="36"/>
      <c r="AE833" s="36"/>
      <c r="AF833" s="87" t="s">
        <v>10794</v>
      </c>
      <c r="AG833" s="36"/>
      <c r="AH833" s="87" t="s">
        <v>10796</v>
      </c>
      <c r="AI833" s="55" t="s">
        <v>10836</v>
      </c>
      <c r="AJ833" s="64" t="s">
        <v>10798</v>
      </c>
      <c r="AK833" s="34" t="s">
        <v>10830</v>
      </c>
      <c r="AL833" s="87" t="s">
        <v>10800</v>
      </c>
      <c r="AM833" s="35"/>
      <c r="AN833" s="36"/>
      <c r="AO833" s="64" t="s">
        <v>10823</v>
      </c>
      <c r="AP833" s="64" t="s">
        <v>11585</v>
      </c>
      <c r="AQ833" s="87" t="s">
        <v>10812</v>
      </c>
      <c r="AR833" s="37" t="s">
        <v>10830</v>
      </c>
      <c r="AS833" s="36" t="s">
        <v>12261</v>
      </c>
    </row>
    <row r="834" customFormat="false" ht="13.8" hidden="false" customHeight="false" outlineLevel="0" collapsed="false">
      <c r="A834" s="50" t="s">
        <v>12550</v>
      </c>
      <c r="B834" s="36" t="s">
        <v>11257</v>
      </c>
      <c r="C834" s="51" t="n">
        <v>45840</v>
      </c>
      <c r="D834" s="155" t="n">
        <v>45866</v>
      </c>
      <c r="E834" s="169" t="b">
        <f aca="false">TRUE()</f>
        <v>1</v>
      </c>
      <c r="F834" s="169" t="b">
        <f aca="false">FALSE()</f>
        <v>0</v>
      </c>
      <c r="G834" s="169" t="b">
        <f aca="false">FALSE()</f>
        <v>0</v>
      </c>
      <c r="H834" s="169" t="b">
        <f aca="false">FALSE()</f>
        <v>0</v>
      </c>
      <c r="I834" s="169" t="b">
        <f aca="false">FALSE()</f>
        <v>0</v>
      </c>
      <c r="J834" s="169" t="b">
        <f aca="false">FALSE()</f>
        <v>0</v>
      </c>
      <c r="K834" s="29" t="b">
        <f aca="false">FALSE()</f>
        <v>0</v>
      </c>
      <c r="L834" s="29" t="b">
        <f aca="false">FALSE()</f>
        <v>0</v>
      </c>
      <c r="M834" s="169" t="b">
        <f aca="false">FALSE()</f>
        <v>0</v>
      </c>
      <c r="N834" s="36"/>
      <c r="O834" s="36" t="s">
        <v>934</v>
      </c>
      <c r="P834" s="31" t="n">
        <v>8841013063</v>
      </c>
      <c r="Q834" s="32"/>
      <c r="R834" s="32"/>
      <c r="S834" s="32"/>
      <c r="T834" s="36" t="n">
        <v>48501347004</v>
      </c>
      <c r="U834" s="36"/>
      <c r="V834" s="36" t="s">
        <v>936</v>
      </c>
      <c r="W834" s="36"/>
      <c r="X834" s="87" t="s">
        <v>10823</v>
      </c>
      <c r="Y834" s="64" t="s">
        <v>12093</v>
      </c>
      <c r="Z834" s="36"/>
      <c r="AA834" s="87" t="s">
        <v>10826</v>
      </c>
      <c r="AB834" s="36" t="s">
        <v>10793</v>
      </c>
      <c r="AC834" s="87"/>
      <c r="AD834" s="36"/>
      <c r="AE834" s="36"/>
      <c r="AF834" s="87" t="s">
        <v>10794</v>
      </c>
      <c r="AG834" s="36"/>
      <c r="AH834" s="87" t="s">
        <v>10796</v>
      </c>
      <c r="AI834" s="55" t="s">
        <v>10836</v>
      </c>
      <c r="AJ834" s="64" t="s">
        <v>10798</v>
      </c>
      <c r="AK834" s="34" t="s">
        <v>10830</v>
      </c>
      <c r="AL834" s="87" t="s">
        <v>10800</v>
      </c>
      <c r="AM834" s="35"/>
      <c r="AN834" s="36"/>
      <c r="AO834" s="64" t="s">
        <v>10823</v>
      </c>
      <c r="AP834" s="64" t="s">
        <v>11585</v>
      </c>
      <c r="AQ834" s="87" t="s">
        <v>10812</v>
      </c>
      <c r="AR834" s="37" t="s">
        <v>10830</v>
      </c>
      <c r="AS834" s="36" t="s">
        <v>12261</v>
      </c>
    </row>
    <row r="835" customFormat="false" ht="13.8" hidden="false" customHeight="false" outlineLevel="0" collapsed="false">
      <c r="A835" s="222" t="s">
        <v>12550</v>
      </c>
      <c r="B835" s="223" t="s">
        <v>11257</v>
      </c>
      <c r="C835" s="226" t="n">
        <v>45840</v>
      </c>
      <c r="D835" s="227" t="n">
        <v>45866</v>
      </c>
      <c r="E835" s="169" t="b">
        <f aca="false">TRUE()</f>
        <v>1</v>
      </c>
      <c r="F835" s="169" t="b">
        <f aca="false">FALSE()</f>
        <v>0</v>
      </c>
      <c r="G835" s="169" t="b">
        <f aca="false">FALSE()</f>
        <v>0</v>
      </c>
      <c r="H835" s="169" t="b">
        <f aca="false">FALSE()</f>
        <v>0</v>
      </c>
      <c r="I835" s="169" t="b">
        <f aca="false">FALSE()</f>
        <v>0</v>
      </c>
      <c r="J835" s="169" t="b">
        <f aca="false">FALSE()</f>
        <v>0</v>
      </c>
      <c r="K835" s="29" t="b">
        <f aca="false">FALSE()</f>
        <v>0</v>
      </c>
      <c r="L835" s="29" t="b">
        <f aca="false">FALSE()</f>
        <v>0</v>
      </c>
      <c r="M835" s="169" t="b">
        <f aca="false">FALSE()</f>
        <v>0</v>
      </c>
      <c r="N835" s="36"/>
      <c r="O835" s="208" t="s">
        <v>950</v>
      </c>
      <c r="P835" s="31" t="n">
        <v>8961521454</v>
      </c>
      <c r="Q835" s="32"/>
      <c r="R835" s="32"/>
      <c r="S835" s="32"/>
      <c r="T835" s="208" t="n">
        <f aca="false">48604448930</f>
        <v>48604448930</v>
      </c>
      <c r="U835" s="36"/>
      <c r="V835" s="208" t="s">
        <v>952</v>
      </c>
      <c r="W835" s="36"/>
      <c r="X835" s="87" t="s">
        <v>10823</v>
      </c>
      <c r="Y835" s="64" t="s">
        <v>12093</v>
      </c>
      <c r="Z835" s="36"/>
      <c r="AA835" s="87" t="s">
        <v>10826</v>
      </c>
      <c r="AB835" s="36" t="s">
        <v>10793</v>
      </c>
      <c r="AC835" s="87"/>
      <c r="AD835" s="36"/>
      <c r="AE835" s="36"/>
      <c r="AF835" s="87" t="s">
        <v>10794</v>
      </c>
      <c r="AG835" s="36"/>
      <c r="AH835" s="87" t="s">
        <v>10796</v>
      </c>
      <c r="AI835" s="55" t="s">
        <v>10836</v>
      </c>
      <c r="AJ835" s="64" t="s">
        <v>10798</v>
      </c>
      <c r="AK835" s="34" t="s">
        <v>10830</v>
      </c>
      <c r="AL835" s="87" t="s">
        <v>10800</v>
      </c>
      <c r="AM835" s="35"/>
      <c r="AN835" s="36"/>
      <c r="AO835" s="64" t="s">
        <v>10823</v>
      </c>
      <c r="AP835" s="64" t="s">
        <v>11585</v>
      </c>
      <c r="AQ835" s="87" t="s">
        <v>10812</v>
      </c>
      <c r="AR835" s="37" t="s">
        <v>10830</v>
      </c>
      <c r="AS835" s="36" t="s">
        <v>12261</v>
      </c>
    </row>
    <row r="836" customFormat="false" ht="13.8" hidden="false" customHeight="false" outlineLevel="0" collapsed="false">
      <c r="A836" s="50" t="s">
        <v>12550</v>
      </c>
      <c r="B836" s="36" t="s">
        <v>11257</v>
      </c>
      <c r="C836" s="51" t="n">
        <v>45840</v>
      </c>
      <c r="D836" s="227" t="n">
        <v>45866</v>
      </c>
      <c r="E836" s="169" t="b">
        <f aca="false">TRUE()</f>
        <v>1</v>
      </c>
      <c r="F836" s="169" t="b">
        <f aca="false">FALSE()</f>
        <v>0</v>
      </c>
      <c r="G836" s="169" t="b">
        <f aca="false">FALSE()</f>
        <v>0</v>
      </c>
      <c r="H836" s="169" t="b">
        <f aca="false">FALSE()</f>
        <v>0</v>
      </c>
      <c r="I836" s="169" t="b">
        <f aca="false">FALSE()</f>
        <v>0</v>
      </c>
      <c r="J836" s="169" t="b">
        <f aca="false">FALSE()</f>
        <v>0</v>
      </c>
      <c r="K836" s="29" t="b">
        <f aca="false">FALSE()</f>
        <v>0</v>
      </c>
      <c r="L836" s="29" t="b">
        <f aca="false">FALSE()</f>
        <v>0</v>
      </c>
      <c r="M836" s="169" t="b">
        <f aca="false">FALSE()</f>
        <v>0</v>
      </c>
      <c r="N836" s="36"/>
      <c r="O836" s="36" t="s">
        <v>926</v>
      </c>
      <c r="P836" s="31" t="n">
        <v>8911570545</v>
      </c>
      <c r="Q836" s="32"/>
      <c r="R836" s="32"/>
      <c r="S836" s="32"/>
      <c r="T836" s="36" t="n">
        <f aca="false">48509360234</f>
        <v>48509360234</v>
      </c>
      <c r="U836" s="36"/>
      <c r="V836" s="36" t="s">
        <v>928</v>
      </c>
      <c r="W836" s="36"/>
      <c r="X836" s="87" t="s">
        <v>10823</v>
      </c>
      <c r="Y836" s="36"/>
      <c r="Z836" s="36"/>
      <c r="AA836" s="87"/>
      <c r="AB836" s="36"/>
      <c r="AC836" s="87"/>
      <c r="AD836" s="36"/>
      <c r="AE836" s="36"/>
      <c r="AF836" s="200"/>
      <c r="AG836" s="36"/>
      <c r="AH836" s="87"/>
      <c r="AI836" s="202" t="s">
        <v>13476</v>
      </c>
      <c r="AJ836" s="192"/>
      <c r="AK836" s="34"/>
      <c r="AL836" s="200"/>
      <c r="AM836" s="35"/>
      <c r="AN836" s="36"/>
      <c r="AO836" s="192"/>
      <c r="AP836" s="36"/>
      <c r="AQ836" s="200"/>
      <c r="AR836" s="37"/>
      <c r="AS836" s="36"/>
    </row>
    <row r="837" customFormat="false" ht="13.8" hidden="false" customHeight="false" outlineLevel="0" collapsed="false">
      <c r="A837" s="50" t="s">
        <v>12550</v>
      </c>
      <c r="B837" s="36" t="s">
        <v>11257</v>
      </c>
      <c r="C837" s="51" t="n">
        <v>45840</v>
      </c>
      <c r="D837" s="155" t="n">
        <v>45867</v>
      </c>
      <c r="E837" s="169" t="b">
        <f aca="false">TRUE()</f>
        <v>1</v>
      </c>
      <c r="F837" s="169" t="b">
        <f aca="false">FALSE()</f>
        <v>0</v>
      </c>
      <c r="G837" s="169" t="b">
        <f aca="false">FALSE()</f>
        <v>0</v>
      </c>
      <c r="H837" s="169" t="b">
        <f aca="false">FALSE()</f>
        <v>0</v>
      </c>
      <c r="I837" s="169" t="b">
        <f aca="false">FALSE()</f>
        <v>0</v>
      </c>
      <c r="J837" s="169" t="b">
        <f aca="false">FALSE()</f>
        <v>0</v>
      </c>
      <c r="K837" s="29" t="b">
        <f aca="false">FALSE()</f>
        <v>0</v>
      </c>
      <c r="L837" s="29" t="b">
        <f aca="false">FALSE()</f>
        <v>0</v>
      </c>
      <c r="M837" s="169" t="b">
        <f aca="false">FALSE()</f>
        <v>0</v>
      </c>
      <c r="N837" s="36"/>
      <c r="O837" s="36" t="s">
        <v>3017</v>
      </c>
      <c r="P837" s="31" t="n">
        <v>9680996137</v>
      </c>
      <c r="Q837" s="32"/>
      <c r="R837" s="32"/>
      <c r="S837" s="32"/>
      <c r="T837" s="36" t="n">
        <f aca="false">48507106326</f>
        <v>48507106326</v>
      </c>
      <c r="U837" s="36"/>
      <c r="V837" s="36" t="s">
        <v>3019</v>
      </c>
      <c r="W837" s="36"/>
      <c r="X837" s="87" t="s">
        <v>10823</v>
      </c>
      <c r="Y837" s="36"/>
      <c r="Z837" s="36"/>
      <c r="AA837" s="87"/>
      <c r="AB837" s="36"/>
      <c r="AC837" s="87"/>
      <c r="AD837" s="36"/>
      <c r="AE837" s="36"/>
      <c r="AF837" s="200"/>
      <c r="AG837" s="36"/>
      <c r="AH837" s="87"/>
      <c r="AI837" s="202" t="s">
        <v>13476</v>
      </c>
      <c r="AJ837" s="192"/>
      <c r="AK837" s="34"/>
      <c r="AL837" s="200"/>
      <c r="AM837" s="35"/>
      <c r="AN837" s="36"/>
      <c r="AO837" s="192"/>
      <c r="AP837" s="36"/>
      <c r="AQ837" s="200"/>
      <c r="AR837" s="37"/>
      <c r="AS837" s="36"/>
    </row>
    <row r="838" customFormat="false" ht="13.8" hidden="false" customHeight="false" outlineLevel="0" collapsed="false">
      <c r="A838" s="50" t="s">
        <v>12550</v>
      </c>
      <c r="B838" s="36" t="s">
        <v>11257</v>
      </c>
      <c r="C838" s="51" t="n">
        <v>45840</v>
      </c>
      <c r="D838" s="155" t="n">
        <v>45867</v>
      </c>
      <c r="E838" s="169" t="b">
        <f aca="false">TRUE()</f>
        <v>1</v>
      </c>
      <c r="F838" s="169" t="b">
        <f aca="false">FALSE()</f>
        <v>0</v>
      </c>
      <c r="G838" s="169" t="b">
        <f aca="false">FALSE()</f>
        <v>0</v>
      </c>
      <c r="H838" s="169" t="b">
        <f aca="false">FALSE()</f>
        <v>0</v>
      </c>
      <c r="I838" s="169" t="b">
        <f aca="false">FALSE()</f>
        <v>0</v>
      </c>
      <c r="J838" s="169" t="b">
        <f aca="false">FALSE()</f>
        <v>0</v>
      </c>
      <c r="K838" s="29" t="b">
        <f aca="false">FALSE()</f>
        <v>0</v>
      </c>
      <c r="L838" s="29" t="b">
        <f aca="false">FALSE()</f>
        <v>0</v>
      </c>
      <c r="M838" s="169" t="b">
        <f aca="false">FALSE()</f>
        <v>0</v>
      </c>
      <c r="N838" s="36"/>
      <c r="O838" s="36" t="s">
        <v>853</v>
      </c>
      <c r="P838" s="31" t="n">
        <v>8471595209</v>
      </c>
      <c r="Q838" s="32"/>
      <c r="R838" s="32"/>
      <c r="S838" s="32"/>
      <c r="T838" s="36" t="n">
        <f aca="false">48537491561</f>
        <v>48537491561</v>
      </c>
      <c r="U838" s="36"/>
      <c r="V838" s="36" t="s">
        <v>855</v>
      </c>
      <c r="W838" s="36"/>
      <c r="X838" s="87" t="s">
        <v>10823</v>
      </c>
      <c r="Y838" s="36"/>
      <c r="Z838" s="36"/>
      <c r="AA838" s="87"/>
      <c r="AB838" s="36"/>
      <c r="AC838" s="87"/>
      <c r="AD838" s="36"/>
      <c r="AE838" s="36"/>
      <c r="AF838" s="200"/>
      <c r="AG838" s="36"/>
      <c r="AH838" s="87"/>
      <c r="AI838" s="202" t="s">
        <v>13476</v>
      </c>
      <c r="AJ838" s="192"/>
      <c r="AK838" s="34"/>
      <c r="AL838" s="200"/>
      <c r="AM838" s="35"/>
      <c r="AN838" s="36"/>
      <c r="AO838" s="192"/>
      <c r="AP838" s="36"/>
      <c r="AQ838" s="200"/>
      <c r="AR838" s="37"/>
      <c r="AS838" s="36"/>
    </row>
    <row r="839" customFormat="false" ht="13.8" hidden="false" customHeight="false" outlineLevel="0" collapsed="false">
      <c r="A839" s="222" t="s">
        <v>12550</v>
      </c>
      <c r="B839" s="223" t="s">
        <v>11257</v>
      </c>
      <c r="C839" s="226" t="n">
        <v>45840</v>
      </c>
      <c r="D839" s="155" t="n">
        <v>45867</v>
      </c>
      <c r="E839" s="169" t="b">
        <f aca="false">TRUE()</f>
        <v>1</v>
      </c>
      <c r="F839" s="169" t="b">
        <f aca="false">FALSE()</f>
        <v>0</v>
      </c>
      <c r="G839" s="169" t="b">
        <f aca="false">FALSE()</f>
        <v>0</v>
      </c>
      <c r="H839" s="169" t="b">
        <f aca="false">FALSE()</f>
        <v>0</v>
      </c>
      <c r="I839" s="169" t="b">
        <f aca="false">FALSE()</f>
        <v>0</v>
      </c>
      <c r="J839" s="169" t="b">
        <f aca="false">FALSE()</f>
        <v>0</v>
      </c>
      <c r="K839" s="29" t="b">
        <f aca="false">FALSE()</f>
        <v>0</v>
      </c>
      <c r="L839" s="29" t="b">
        <f aca="false">FALSE()</f>
        <v>0</v>
      </c>
      <c r="M839" s="169" t="b">
        <f aca="false">FALSE()</f>
        <v>0</v>
      </c>
      <c r="N839" s="36"/>
      <c r="O839" s="189" t="s">
        <v>844</v>
      </c>
      <c r="P839" s="31" t="n">
        <v>7712493770</v>
      </c>
      <c r="Q839" s="32"/>
      <c r="R839" s="32"/>
      <c r="S839" s="32"/>
      <c r="T839" s="36" t="n">
        <f aca="false">48510701201</f>
        <v>48510701201</v>
      </c>
      <c r="U839" s="36"/>
      <c r="V839" s="36" t="s">
        <v>846</v>
      </c>
      <c r="W839" s="36"/>
      <c r="X839" s="87" t="s">
        <v>10823</v>
      </c>
      <c r="Y839" s="36"/>
      <c r="Z839" s="36"/>
      <c r="AA839" s="87"/>
      <c r="AB839" s="36"/>
      <c r="AC839" s="87"/>
      <c r="AD839" s="36"/>
      <c r="AE839" s="36"/>
      <c r="AF839" s="200"/>
      <c r="AG839" s="36"/>
      <c r="AH839" s="87"/>
      <c r="AI839" s="202" t="s">
        <v>13476</v>
      </c>
      <c r="AJ839" s="192"/>
      <c r="AK839" s="34"/>
      <c r="AL839" s="200"/>
      <c r="AM839" s="35"/>
      <c r="AN839" s="36"/>
      <c r="AO839" s="192"/>
      <c r="AP839" s="36"/>
      <c r="AQ839" s="200"/>
      <c r="AR839" s="37"/>
      <c r="AS839" s="36"/>
    </row>
    <row r="840" customFormat="false" ht="13.8" hidden="false" customHeight="false" outlineLevel="0" collapsed="false">
      <c r="A840" s="50" t="s">
        <v>12550</v>
      </c>
      <c r="B840" s="36" t="s">
        <v>11257</v>
      </c>
      <c r="C840" s="51" t="n">
        <v>45840</v>
      </c>
      <c r="D840" s="155" t="n">
        <v>45867</v>
      </c>
      <c r="E840" s="169" t="b">
        <f aca="false">TRUE()</f>
        <v>1</v>
      </c>
      <c r="F840" s="169" t="b">
        <f aca="false">FALSE()</f>
        <v>0</v>
      </c>
      <c r="G840" s="169" t="b">
        <f aca="false">FALSE()</f>
        <v>0</v>
      </c>
      <c r="H840" s="169" t="b">
        <f aca="false">FALSE()</f>
        <v>0</v>
      </c>
      <c r="I840" s="169" t="b">
        <f aca="false">FALSE()</f>
        <v>0</v>
      </c>
      <c r="J840" s="169" t="b">
        <f aca="false">FALSE()</f>
        <v>0</v>
      </c>
      <c r="K840" s="29" t="b">
        <f aca="false">FALSE()</f>
        <v>0</v>
      </c>
      <c r="L840" s="29" t="b">
        <f aca="false">FALSE()</f>
        <v>0</v>
      </c>
      <c r="M840" s="169" t="b">
        <f aca="false">FALSE()</f>
        <v>0</v>
      </c>
      <c r="N840" s="36"/>
      <c r="O840" s="36" t="s">
        <v>827</v>
      </c>
      <c r="P840" s="31" t="n">
        <v>6783195766</v>
      </c>
      <c r="Q840" s="32"/>
      <c r="R840" s="32"/>
      <c r="S840" s="32"/>
      <c r="T840" s="189" t="n">
        <v>48510222959</v>
      </c>
      <c r="U840" s="36"/>
      <c r="V840" s="36" t="s">
        <v>828</v>
      </c>
      <c r="W840" s="36"/>
      <c r="X840" s="87" t="s">
        <v>10823</v>
      </c>
      <c r="Y840" s="36"/>
      <c r="Z840" s="36"/>
      <c r="AA840" s="87"/>
      <c r="AB840" s="36"/>
      <c r="AC840" s="87"/>
      <c r="AD840" s="36"/>
      <c r="AE840" s="36"/>
      <c r="AF840" s="200"/>
      <c r="AG840" s="36"/>
      <c r="AH840" s="87"/>
      <c r="AI840" s="202" t="s">
        <v>13476</v>
      </c>
      <c r="AJ840" s="192"/>
      <c r="AK840" s="34"/>
      <c r="AL840" s="200"/>
      <c r="AM840" s="35"/>
      <c r="AN840" s="36"/>
      <c r="AO840" s="192"/>
      <c r="AP840" s="36"/>
      <c r="AQ840" s="200"/>
      <c r="AR840" s="37"/>
      <c r="AS840" s="36"/>
    </row>
    <row r="841" customFormat="false" ht="13.8" hidden="false" customHeight="false" outlineLevel="0" collapsed="false">
      <c r="A841" s="222" t="s">
        <v>12550</v>
      </c>
      <c r="B841" s="223" t="s">
        <v>11257</v>
      </c>
      <c r="C841" s="226" t="n">
        <v>45840</v>
      </c>
      <c r="D841" s="155" t="n">
        <v>45867</v>
      </c>
      <c r="E841" s="169" t="b">
        <f aca="false">TRUE()</f>
        <v>1</v>
      </c>
      <c r="F841" s="169" t="b">
        <f aca="false">FALSE()</f>
        <v>0</v>
      </c>
      <c r="G841" s="169" t="b">
        <f aca="false">FALSE()</f>
        <v>0</v>
      </c>
      <c r="H841" s="169" t="b">
        <f aca="false">FALSE()</f>
        <v>0</v>
      </c>
      <c r="I841" s="169" t="b">
        <f aca="false">FALSE()</f>
        <v>0</v>
      </c>
      <c r="J841" s="169" t="b">
        <f aca="false">FALSE()</f>
        <v>0</v>
      </c>
      <c r="K841" s="29" t="b">
        <f aca="false">FALSE()</f>
        <v>0</v>
      </c>
      <c r="L841" s="29" t="b">
        <f aca="false">FALSE()</f>
        <v>0</v>
      </c>
      <c r="M841" s="169" t="b">
        <f aca="false">FALSE()</f>
        <v>0</v>
      </c>
      <c r="N841" s="36"/>
      <c r="O841" s="212" t="s">
        <v>1171</v>
      </c>
      <c r="P841" s="31" t="n">
        <v>9581268400</v>
      </c>
      <c r="Q841" s="32"/>
      <c r="R841" s="32"/>
      <c r="S841" s="32"/>
      <c r="T841" s="234" t="n">
        <v>48534628394</v>
      </c>
      <c r="U841" s="36"/>
      <c r="V841" s="36" t="s">
        <v>1173</v>
      </c>
      <c r="W841" s="36"/>
      <c r="X841" s="87" t="s">
        <v>10823</v>
      </c>
      <c r="Y841" s="36"/>
      <c r="Z841" s="36"/>
      <c r="AA841" s="87"/>
      <c r="AB841" s="36"/>
      <c r="AC841" s="87"/>
      <c r="AD841" s="36"/>
      <c r="AE841" s="36"/>
      <c r="AF841" s="200"/>
      <c r="AG841" s="36"/>
      <c r="AH841" s="87"/>
      <c r="AI841" s="202" t="s">
        <v>13476</v>
      </c>
      <c r="AJ841" s="192"/>
      <c r="AK841" s="34"/>
      <c r="AL841" s="200"/>
      <c r="AM841" s="35"/>
      <c r="AN841" s="36"/>
      <c r="AO841" s="192"/>
      <c r="AP841" s="36"/>
      <c r="AQ841" s="200"/>
      <c r="AR841" s="37"/>
      <c r="AS841" s="36"/>
    </row>
    <row r="842" customFormat="false" ht="13.8" hidden="false" customHeight="false" outlineLevel="0" collapsed="false">
      <c r="A842" s="50" t="s">
        <v>12550</v>
      </c>
      <c r="B842" s="36" t="s">
        <v>11857</v>
      </c>
      <c r="C842" s="51" t="n">
        <v>45839</v>
      </c>
      <c r="D842" s="155" t="n">
        <v>45861</v>
      </c>
      <c r="E842" s="169" t="b">
        <f aca="false">TRUE()</f>
        <v>1</v>
      </c>
      <c r="F842" s="169" t="b">
        <f aca="false">FALSE()</f>
        <v>0</v>
      </c>
      <c r="G842" s="169" t="b">
        <f aca="false">FALSE()</f>
        <v>0</v>
      </c>
      <c r="H842" s="169" t="b">
        <f aca="false">FALSE()</f>
        <v>0</v>
      </c>
      <c r="I842" s="169" t="b">
        <f aca="false">FALSE()</f>
        <v>0</v>
      </c>
      <c r="J842" s="169" t="b">
        <f aca="false">FALSE()</f>
        <v>0</v>
      </c>
      <c r="K842" s="29" t="b">
        <f aca="false">FALSE()</f>
        <v>0</v>
      </c>
      <c r="L842" s="29" t="b">
        <f aca="false">FALSE()</f>
        <v>0</v>
      </c>
      <c r="M842" s="169" t="b">
        <f aca="false">FALSE()</f>
        <v>0</v>
      </c>
      <c r="N842" s="36"/>
      <c r="O842" s="36" t="s">
        <v>1496</v>
      </c>
      <c r="P842" s="31" t="n">
        <v>7393579117</v>
      </c>
      <c r="Q842" s="32"/>
      <c r="R842" s="32"/>
      <c r="S842" s="32"/>
      <c r="T842" s="36" t="n">
        <v>48511788135</v>
      </c>
      <c r="U842" s="36"/>
      <c r="V842" s="36" t="s">
        <v>1498</v>
      </c>
      <c r="W842" s="36"/>
      <c r="X842" s="87" t="s">
        <v>10823</v>
      </c>
      <c r="Y842" s="36" t="s">
        <v>12093</v>
      </c>
      <c r="Z842" s="36"/>
      <c r="AA842" s="87" t="s">
        <v>10826</v>
      </c>
      <c r="AB842" s="36"/>
      <c r="AC842" s="87" t="s">
        <v>10812</v>
      </c>
      <c r="AD842" s="36"/>
      <c r="AE842" s="36"/>
      <c r="AF842" s="200" t="s">
        <v>10794</v>
      </c>
      <c r="AG842" s="36"/>
      <c r="AH842" s="87"/>
      <c r="AI842" s="202" t="s">
        <v>13476</v>
      </c>
      <c r="AJ842" s="192"/>
      <c r="AK842" s="34"/>
      <c r="AL842" s="200"/>
      <c r="AM842" s="35"/>
      <c r="AN842" s="36"/>
      <c r="AO842" s="192"/>
      <c r="AP842" s="36"/>
      <c r="AQ842" s="200"/>
      <c r="AR842" s="37"/>
      <c r="AS842" s="36"/>
    </row>
    <row r="843" customFormat="false" ht="13.8" hidden="false" customHeight="false" outlineLevel="0" collapsed="false">
      <c r="A843" s="50" t="s">
        <v>12550</v>
      </c>
      <c r="B843" s="36" t="s">
        <v>11257</v>
      </c>
      <c r="C843" s="51" t="n">
        <v>45840</v>
      </c>
      <c r="D843" s="155" t="n">
        <v>45868</v>
      </c>
      <c r="E843" s="169" t="b">
        <f aca="false">TRUE()</f>
        <v>1</v>
      </c>
      <c r="F843" s="169" t="b">
        <f aca="false">FALSE()</f>
        <v>0</v>
      </c>
      <c r="G843" s="169" t="b">
        <f aca="false">FALSE()</f>
        <v>0</v>
      </c>
      <c r="H843" s="169" t="b">
        <f aca="false">FALSE()</f>
        <v>0</v>
      </c>
      <c r="I843" s="169" t="b">
        <f aca="false">FALSE()</f>
        <v>0</v>
      </c>
      <c r="J843" s="169" t="b">
        <f aca="false">FALSE()</f>
        <v>0</v>
      </c>
      <c r="K843" s="29" t="b">
        <f aca="false">FALSE()</f>
        <v>0</v>
      </c>
      <c r="L843" s="29" t="b">
        <f aca="false">FALSE()</f>
        <v>0</v>
      </c>
      <c r="M843" s="169" t="b">
        <f aca="false">FALSE()</f>
        <v>0</v>
      </c>
      <c r="N843" s="36"/>
      <c r="O843" s="36" t="s">
        <v>732</v>
      </c>
      <c r="P843" s="31" t="n">
        <v>7262226855</v>
      </c>
      <c r="Q843" s="32"/>
      <c r="R843" s="32"/>
      <c r="S843" s="32"/>
      <c r="T843" s="36" t="n">
        <f aca="false">48518757304</f>
        <v>48518757304</v>
      </c>
      <c r="U843" s="36"/>
      <c r="V843" s="36" t="s">
        <v>13593</v>
      </c>
      <c r="W843" s="36"/>
      <c r="X843" s="87" t="s">
        <v>10823</v>
      </c>
      <c r="Y843" s="64" t="s">
        <v>12093</v>
      </c>
      <c r="Z843" s="36"/>
      <c r="AA843" s="87" t="s">
        <v>10826</v>
      </c>
      <c r="AB843" s="36" t="s">
        <v>10793</v>
      </c>
      <c r="AC843" s="87"/>
      <c r="AD843" s="36"/>
      <c r="AE843" s="36"/>
      <c r="AF843" s="87" t="s">
        <v>10794</v>
      </c>
      <c r="AG843" s="36"/>
      <c r="AH843" s="87" t="s">
        <v>10796</v>
      </c>
      <c r="AI843" s="55" t="s">
        <v>10836</v>
      </c>
      <c r="AJ843" s="64" t="s">
        <v>10798</v>
      </c>
      <c r="AK843" s="34" t="s">
        <v>10830</v>
      </c>
      <c r="AL843" s="87" t="s">
        <v>10800</v>
      </c>
      <c r="AM843" s="35"/>
      <c r="AN843" s="36"/>
      <c r="AO843" s="64" t="s">
        <v>10823</v>
      </c>
      <c r="AP843" s="64" t="s">
        <v>11585</v>
      </c>
      <c r="AQ843" s="87" t="s">
        <v>10812</v>
      </c>
      <c r="AR843" s="37" t="s">
        <v>10830</v>
      </c>
      <c r="AS843" s="36" t="s">
        <v>12261</v>
      </c>
    </row>
    <row r="844" customFormat="false" ht="13.8" hidden="false" customHeight="false" outlineLevel="0" collapsed="false">
      <c r="A844" s="50" t="s">
        <v>12550</v>
      </c>
      <c r="B844" s="36" t="s">
        <v>11257</v>
      </c>
      <c r="C844" s="51" t="n">
        <v>45840</v>
      </c>
      <c r="D844" s="155" t="n">
        <v>45868</v>
      </c>
      <c r="E844" s="169" t="b">
        <f aca="false">TRUE()</f>
        <v>1</v>
      </c>
      <c r="F844" s="169" t="b">
        <f aca="false">FALSE()</f>
        <v>0</v>
      </c>
      <c r="G844" s="169" t="b">
        <f aca="false">FALSE()</f>
        <v>0</v>
      </c>
      <c r="H844" s="169" t="b">
        <f aca="false">FALSE()</f>
        <v>0</v>
      </c>
      <c r="I844" s="169" t="b">
        <f aca="false">FALSE()</f>
        <v>0</v>
      </c>
      <c r="J844" s="169" t="b">
        <f aca="false">FALSE()</f>
        <v>0</v>
      </c>
      <c r="K844" s="29" t="b">
        <f aca="false">FALSE()</f>
        <v>0</v>
      </c>
      <c r="L844" s="29" t="b">
        <f aca="false">FALSE()</f>
        <v>0</v>
      </c>
      <c r="M844" s="169" t="b">
        <f aca="false">FALSE()</f>
        <v>0</v>
      </c>
      <c r="N844" s="36"/>
      <c r="O844" s="36" t="s">
        <v>1897</v>
      </c>
      <c r="P844" s="31" t="n">
        <v>8392940764</v>
      </c>
      <c r="Q844" s="32"/>
      <c r="R844" s="32"/>
      <c r="S844" s="32"/>
      <c r="T844" s="36" t="n">
        <f aca="false">48531860592</f>
        <v>48531860592</v>
      </c>
      <c r="U844" s="36"/>
      <c r="V844" s="36" t="s">
        <v>1899</v>
      </c>
      <c r="W844" s="36"/>
      <c r="X844" s="87" t="s">
        <v>10823</v>
      </c>
      <c r="Y844" s="64" t="s">
        <v>12093</v>
      </c>
      <c r="Z844" s="36"/>
      <c r="AA844" s="87" t="s">
        <v>10826</v>
      </c>
      <c r="AB844" s="36" t="s">
        <v>10793</v>
      </c>
      <c r="AC844" s="87"/>
      <c r="AD844" s="36"/>
      <c r="AE844" s="36"/>
      <c r="AF844" s="87" t="s">
        <v>10794</v>
      </c>
      <c r="AG844" s="36"/>
      <c r="AH844" s="87" t="s">
        <v>10796</v>
      </c>
      <c r="AI844" s="55" t="s">
        <v>10836</v>
      </c>
      <c r="AJ844" s="64" t="s">
        <v>10798</v>
      </c>
      <c r="AK844" s="34" t="s">
        <v>10830</v>
      </c>
      <c r="AL844" s="87" t="s">
        <v>10800</v>
      </c>
      <c r="AM844" s="35"/>
      <c r="AN844" s="36"/>
      <c r="AO844" s="64" t="s">
        <v>10823</v>
      </c>
      <c r="AP844" s="64" t="s">
        <v>11585</v>
      </c>
      <c r="AQ844" s="87" t="s">
        <v>10812</v>
      </c>
      <c r="AR844" s="37" t="s">
        <v>10830</v>
      </c>
      <c r="AS844" s="36" t="s">
        <v>12261</v>
      </c>
    </row>
    <row r="845" customFormat="false" ht="13.8" hidden="false" customHeight="false" outlineLevel="0" collapsed="false">
      <c r="A845" s="222" t="s">
        <v>12550</v>
      </c>
      <c r="B845" s="223" t="s">
        <v>11257</v>
      </c>
      <c r="C845" s="226" t="n">
        <v>45840</v>
      </c>
      <c r="D845" s="155" t="n">
        <v>45868</v>
      </c>
      <c r="E845" s="169" t="b">
        <f aca="false">TRUE()</f>
        <v>1</v>
      </c>
      <c r="F845" s="169" t="b">
        <f aca="false">FALSE()</f>
        <v>0</v>
      </c>
      <c r="G845" s="169" t="b">
        <f aca="false">FALSE()</f>
        <v>0</v>
      </c>
      <c r="H845" s="169" t="b">
        <f aca="false">FALSE()</f>
        <v>0</v>
      </c>
      <c r="I845" s="169" t="b">
        <f aca="false">FALSE()</f>
        <v>0</v>
      </c>
      <c r="J845" s="169" t="b">
        <f aca="false">FALSE()</f>
        <v>0</v>
      </c>
      <c r="K845" s="29" t="b">
        <f aca="false">FALSE()</f>
        <v>0</v>
      </c>
      <c r="L845" s="29" t="b">
        <f aca="false">FALSE()</f>
        <v>0</v>
      </c>
      <c r="M845" s="169" t="b">
        <f aca="false">FALSE()</f>
        <v>0</v>
      </c>
      <c r="N845" s="36"/>
      <c r="O845" s="36" t="s">
        <v>756</v>
      </c>
      <c r="P845" s="31" t="n">
        <v>8262106198</v>
      </c>
      <c r="Q845" s="32"/>
      <c r="R845" s="32"/>
      <c r="S845" s="32"/>
      <c r="T845" s="36" t="n">
        <f aca="false">48607695831</f>
        <v>48607695831</v>
      </c>
      <c r="U845" s="36"/>
      <c r="V845" s="36" t="s">
        <v>758</v>
      </c>
      <c r="W845" s="36"/>
      <c r="X845" s="87" t="s">
        <v>10823</v>
      </c>
      <c r="Y845" s="64" t="s">
        <v>12093</v>
      </c>
      <c r="Z845" s="36"/>
      <c r="AA845" s="87" t="s">
        <v>10826</v>
      </c>
      <c r="AB845" s="36" t="s">
        <v>10793</v>
      </c>
      <c r="AC845" s="87"/>
      <c r="AD845" s="36"/>
      <c r="AE845" s="36"/>
      <c r="AF845" s="87" t="s">
        <v>10794</v>
      </c>
      <c r="AG845" s="36"/>
      <c r="AH845" s="87" t="s">
        <v>10796</v>
      </c>
      <c r="AI845" s="55" t="s">
        <v>10836</v>
      </c>
      <c r="AJ845" s="64" t="s">
        <v>10798</v>
      </c>
      <c r="AK845" s="34" t="s">
        <v>10830</v>
      </c>
      <c r="AL845" s="87" t="s">
        <v>10800</v>
      </c>
      <c r="AM845" s="35"/>
      <c r="AN845" s="36"/>
      <c r="AO845" s="64" t="s">
        <v>10823</v>
      </c>
      <c r="AP845" s="64" t="s">
        <v>11585</v>
      </c>
      <c r="AQ845" s="87" t="s">
        <v>10812</v>
      </c>
      <c r="AR845" s="37" t="s">
        <v>10830</v>
      </c>
      <c r="AS845" s="36" t="s">
        <v>12261</v>
      </c>
    </row>
    <row r="846" customFormat="false" ht="13.8" hidden="false" customHeight="false" outlineLevel="0" collapsed="false">
      <c r="A846" s="50" t="s">
        <v>12550</v>
      </c>
      <c r="B846" s="36" t="s">
        <v>11257</v>
      </c>
      <c r="C846" s="51" t="n">
        <v>45840</v>
      </c>
      <c r="D846" s="155" t="n">
        <v>45868</v>
      </c>
      <c r="E846" s="169" t="b">
        <f aca="false">TRUE()</f>
        <v>1</v>
      </c>
      <c r="F846" s="169" t="b">
        <f aca="false">FALSE()</f>
        <v>0</v>
      </c>
      <c r="G846" s="169" t="b">
        <f aca="false">FALSE()</f>
        <v>0</v>
      </c>
      <c r="H846" s="169" t="b">
        <f aca="false">FALSE()</f>
        <v>0</v>
      </c>
      <c r="I846" s="169" t="b">
        <f aca="false">FALSE()</f>
        <v>0</v>
      </c>
      <c r="J846" s="169" t="b">
        <f aca="false">FALSE()</f>
        <v>0</v>
      </c>
      <c r="K846" s="29" t="b">
        <f aca="false">FALSE()</f>
        <v>0</v>
      </c>
      <c r="L846" s="29" t="b">
        <f aca="false">FALSE()</f>
        <v>0</v>
      </c>
      <c r="M846" s="169" t="b">
        <f aca="false">FALSE()</f>
        <v>0</v>
      </c>
      <c r="N846" s="36"/>
      <c r="O846" s="36" t="s">
        <v>5808</v>
      </c>
      <c r="P846" s="31" t="n">
        <v>9271003914</v>
      </c>
      <c r="Q846" s="32"/>
      <c r="R846" s="32"/>
      <c r="S846" s="32"/>
      <c r="T846" s="189" t="n">
        <v>48602669367</v>
      </c>
      <c r="U846" s="36"/>
      <c r="V846" s="36" t="s">
        <v>13594</v>
      </c>
      <c r="W846" s="36"/>
      <c r="X846" s="87" t="s">
        <v>10823</v>
      </c>
      <c r="Y846" s="64" t="s">
        <v>12093</v>
      </c>
      <c r="Z846" s="36"/>
      <c r="AA846" s="87" t="s">
        <v>10826</v>
      </c>
      <c r="AB846" s="36" t="s">
        <v>10793</v>
      </c>
      <c r="AC846" s="87"/>
      <c r="AD846" s="36"/>
      <c r="AE846" s="36"/>
      <c r="AF846" s="87" t="s">
        <v>10794</v>
      </c>
      <c r="AG846" s="36"/>
      <c r="AH846" s="87" t="s">
        <v>10796</v>
      </c>
      <c r="AI846" s="55" t="s">
        <v>10836</v>
      </c>
      <c r="AJ846" s="64" t="s">
        <v>10798</v>
      </c>
      <c r="AK846" s="34" t="s">
        <v>10830</v>
      </c>
      <c r="AL846" s="87" t="s">
        <v>10800</v>
      </c>
      <c r="AM846" s="35"/>
      <c r="AN846" s="36"/>
      <c r="AO846" s="64" t="s">
        <v>10823</v>
      </c>
      <c r="AP846" s="64" t="s">
        <v>11585</v>
      </c>
      <c r="AQ846" s="87" t="s">
        <v>10812</v>
      </c>
      <c r="AR846" s="37" t="s">
        <v>10830</v>
      </c>
      <c r="AS846" s="36" t="s">
        <v>12261</v>
      </c>
    </row>
    <row r="847" customFormat="false" ht="13.8" hidden="false" customHeight="false" outlineLevel="0" collapsed="false">
      <c r="A847" s="222" t="s">
        <v>12550</v>
      </c>
      <c r="B847" s="223" t="s">
        <v>11257</v>
      </c>
      <c r="C847" s="226" t="n">
        <v>45840</v>
      </c>
      <c r="D847" s="155" t="n">
        <v>45868</v>
      </c>
      <c r="E847" s="169" t="b">
        <f aca="false">TRUE()</f>
        <v>1</v>
      </c>
      <c r="F847" s="169" t="b">
        <f aca="false">FALSE()</f>
        <v>0</v>
      </c>
      <c r="G847" s="169" t="b">
        <f aca="false">FALSE()</f>
        <v>0</v>
      </c>
      <c r="H847" s="169" t="b">
        <f aca="false">FALSE()</f>
        <v>0</v>
      </c>
      <c r="I847" s="169" t="b">
        <f aca="false">FALSE()</f>
        <v>0</v>
      </c>
      <c r="J847" s="169" t="b">
        <f aca="false">FALSE()</f>
        <v>0</v>
      </c>
      <c r="K847" s="29" t="b">
        <f aca="false">FALSE()</f>
        <v>0</v>
      </c>
      <c r="L847" s="29" t="b">
        <f aca="false">FALSE()</f>
        <v>0</v>
      </c>
      <c r="M847" s="169" t="b">
        <f aca="false">FALSE()</f>
        <v>0</v>
      </c>
      <c r="N847" s="36"/>
      <c r="O847" s="36" t="s">
        <v>770</v>
      </c>
      <c r="P847" s="31" t="n">
        <v>7831751244</v>
      </c>
      <c r="Q847" s="32"/>
      <c r="R847" s="32"/>
      <c r="S847" s="32"/>
      <c r="T847" s="36" t="n">
        <v>48784071126</v>
      </c>
      <c r="U847" s="36"/>
      <c r="V847" s="36" t="s">
        <v>13595</v>
      </c>
      <c r="W847" s="36"/>
      <c r="X847" s="87" t="s">
        <v>10823</v>
      </c>
      <c r="Y847" s="64" t="s">
        <v>12093</v>
      </c>
      <c r="Z847" s="36"/>
      <c r="AA847" s="87" t="s">
        <v>10826</v>
      </c>
      <c r="AB847" s="36" t="s">
        <v>10793</v>
      </c>
      <c r="AC847" s="87"/>
      <c r="AD847" s="36"/>
      <c r="AE847" s="36"/>
      <c r="AF847" s="87" t="s">
        <v>10794</v>
      </c>
      <c r="AG847" s="36"/>
      <c r="AH847" s="87" t="s">
        <v>10796</v>
      </c>
      <c r="AI847" s="55" t="s">
        <v>10836</v>
      </c>
      <c r="AJ847" s="64" t="s">
        <v>10798</v>
      </c>
      <c r="AK847" s="34" t="s">
        <v>10830</v>
      </c>
      <c r="AL847" s="87" t="s">
        <v>10800</v>
      </c>
      <c r="AM847" s="35"/>
      <c r="AN847" s="36"/>
      <c r="AO847" s="64" t="s">
        <v>10823</v>
      </c>
      <c r="AP847" s="64" t="s">
        <v>11585</v>
      </c>
      <c r="AQ847" s="87" t="s">
        <v>10812</v>
      </c>
      <c r="AR847" s="37" t="s">
        <v>10830</v>
      </c>
      <c r="AS847" s="36" t="s">
        <v>12261</v>
      </c>
    </row>
    <row r="848" customFormat="false" ht="13.8" hidden="false" customHeight="false" outlineLevel="0" collapsed="false">
      <c r="A848" s="50" t="s">
        <v>12550</v>
      </c>
      <c r="B848" s="36" t="s">
        <v>11576</v>
      </c>
      <c r="C848" s="51" t="n">
        <v>45839</v>
      </c>
      <c r="D848" s="155" t="n">
        <v>45866</v>
      </c>
      <c r="E848" s="169" t="b">
        <f aca="false">TRUE()</f>
        <v>1</v>
      </c>
      <c r="F848" s="169" t="b">
        <f aca="false">FALSE()</f>
        <v>0</v>
      </c>
      <c r="G848" s="169" t="b">
        <f aca="false">FALSE()</f>
        <v>0</v>
      </c>
      <c r="H848" s="169" t="b">
        <f aca="false">FALSE()</f>
        <v>0</v>
      </c>
      <c r="I848" s="169" t="b">
        <f aca="false">FALSE()</f>
        <v>0</v>
      </c>
      <c r="J848" s="169" t="b">
        <f aca="false">FALSE()</f>
        <v>0</v>
      </c>
      <c r="K848" s="29" t="b">
        <f aca="false">FALSE()</f>
        <v>0</v>
      </c>
      <c r="L848" s="29" t="b">
        <f aca="false">FALSE()</f>
        <v>0</v>
      </c>
      <c r="M848" s="169" t="b">
        <f aca="false">FALSE()</f>
        <v>0</v>
      </c>
      <c r="N848" s="36"/>
      <c r="O848" s="36" t="s">
        <v>13596</v>
      </c>
      <c r="P848" s="31" t="n">
        <v>9471795771</v>
      </c>
      <c r="Q848" s="32"/>
      <c r="R848" s="32"/>
      <c r="S848" s="32"/>
      <c r="T848" s="36" t="s">
        <v>13597</v>
      </c>
      <c r="U848" s="36"/>
      <c r="V848" s="36" t="s">
        <v>3542</v>
      </c>
      <c r="W848" s="36"/>
      <c r="X848" s="87" t="s">
        <v>10823</v>
      </c>
      <c r="Y848" s="64" t="s">
        <v>12093</v>
      </c>
      <c r="Z848" s="36"/>
      <c r="AA848" s="87" t="s">
        <v>10826</v>
      </c>
      <c r="AB848" s="36" t="s">
        <v>10793</v>
      </c>
      <c r="AC848" s="87"/>
      <c r="AD848" s="36"/>
      <c r="AE848" s="36"/>
      <c r="AF848" s="87" t="s">
        <v>10794</v>
      </c>
      <c r="AG848" s="36"/>
      <c r="AH848" s="87" t="s">
        <v>10796</v>
      </c>
      <c r="AI848" s="55" t="s">
        <v>10836</v>
      </c>
      <c r="AJ848" s="64" t="s">
        <v>10798</v>
      </c>
      <c r="AK848" s="34" t="s">
        <v>10830</v>
      </c>
      <c r="AL848" s="87" t="s">
        <v>10800</v>
      </c>
      <c r="AM848" s="35"/>
      <c r="AN848" s="36"/>
      <c r="AO848" s="64" t="s">
        <v>10823</v>
      </c>
      <c r="AP848" s="64" t="s">
        <v>11585</v>
      </c>
      <c r="AQ848" s="87" t="s">
        <v>10812</v>
      </c>
      <c r="AR848" s="37" t="s">
        <v>10830</v>
      </c>
      <c r="AS848" s="36" t="s">
        <v>12261</v>
      </c>
    </row>
    <row r="849" customFormat="false" ht="13.8" hidden="false" customHeight="false" outlineLevel="0" collapsed="false">
      <c r="A849" s="50" t="s">
        <v>12550</v>
      </c>
      <c r="B849" s="36" t="s">
        <v>11257</v>
      </c>
      <c r="C849" s="51" t="n">
        <v>45839</v>
      </c>
      <c r="D849" s="155" t="n">
        <v>45868</v>
      </c>
      <c r="E849" s="169" t="b">
        <f aca="false">TRUE()</f>
        <v>1</v>
      </c>
      <c r="F849" s="169" t="b">
        <f aca="false">FALSE()</f>
        <v>0</v>
      </c>
      <c r="G849" s="169" t="b">
        <f aca="false">FALSE()</f>
        <v>0</v>
      </c>
      <c r="H849" s="169" t="b">
        <f aca="false">FALSE()</f>
        <v>0</v>
      </c>
      <c r="I849" s="169" t="b">
        <f aca="false">FALSE()</f>
        <v>0</v>
      </c>
      <c r="J849" s="169" t="b">
        <f aca="false">FALSE()</f>
        <v>0</v>
      </c>
      <c r="K849" s="29" t="b">
        <f aca="false">FALSE()</f>
        <v>0</v>
      </c>
      <c r="L849" s="29" t="b">
        <f aca="false">FALSE()</f>
        <v>0</v>
      </c>
      <c r="M849" s="169" t="b">
        <f aca="false">FALSE()</f>
        <v>0</v>
      </c>
      <c r="N849" s="36"/>
      <c r="O849" s="211" t="s">
        <v>1195</v>
      </c>
      <c r="P849" s="31" t="n">
        <v>8133845054</v>
      </c>
      <c r="Q849" s="32"/>
      <c r="R849" s="32"/>
      <c r="S849" s="32"/>
      <c r="T849" s="36" t="n">
        <v>48507102577</v>
      </c>
      <c r="U849" s="36"/>
      <c r="V849" s="36" t="s">
        <v>1197</v>
      </c>
      <c r="W849" s="36"/>
      <c r="X849" s="87" t="s">
        <v>10823</v>
      </c>
      <c r="Y849" s="64" t="s">
        <v>12093</v>
      </c>
      <c r="Z849" s="36"/>
      <c r="AA849" s="87" t="s">
        <v>10826</v>
      </c>
      <c r="AB849" s="36" t="s">
        <v>10793</v>
      </c>
      <c r="AC849" s="87"/>
      <c r="AD849" s="36"/>
      <c r="AE849" s="36"/>
      <c r="AF849" s="87" t="s">
        <v>10794</v>
      </c>
      <c r="AG849" s="36"/>
      <c r="AH849" s="87" t="s">
        <v>10796</v>
      </c>
      <c r="AI849" s="55" t="s">
        <v>10836</v>
      </c>
      <c r="AJ849" s="64" t="s">
        <v>10798</v>
      </c>
      <c r="AK849" s="34" t="s">
        <v>10830</v>
      </c>
      <c r="AL849" s="87" t="s">
        <v>10800</v>
      </c>
      <c r="AM849" s="35"/>
      <c r="AN849" s="36"/>
      <c r="AO849" s="64" t="s">
        <v>10823</v>
      </c>
      <c r="AP849" s="64" t="s">
        <v>11585</v>
      </c>
      <c r="AQ849" s="87" t="s">
        <v>10812</v>
      </c>
      <c r="AR849" s="37" t="s">
        <v>10830</v>
      </c>
      <c r="AS849" s="36" t="s">
        <v>12261</v>
      </c>
    </row>
    <row r="850" customFormat="false" ht="13.8" hidden="false" customHeight="false" outlineLevel="0" collapsed="false">
      <c r="A850" s="50" t="s">
        <v>12550</v>
      </c>
      <c r="B850" s="36" t="s">
        <v>11257</v>
      </c>
      <c r="C850" s="51" t="n">
        <v>45839</v>
      </c>
      <c r="D850" s="155" t="n">
        <v>45869</v>
      </c>
      <c r="E850" s="169" t="b">
        <f aca="false">TRUE()</f>
        <v>1</v>
      </c>
      <c r="F850" s="169" t="b">
        <f aca="false">FALSE()</f>
        <v>0</v>
      </c>
      <c r="G850" s="169" t="b">
        <f aca="false">FALSE()</f>
        <v>0</v>
      </c>
      <c r="H850" s="169" t="b">
        <f aca="false">FALSE()</f>
        <v>0</v>
      </c>
      <c r="I850" s="169" t="b">
        <f aca="false">FALSE()</f>
        <v>0</v>
      </c>
      <c r="J850" s="169" t="b">
        <f aca="false">FALSE()</f>
        <v>0</v>
      </c>
      <c r="K850" s="29" t="b">
        <f aca="false">FALSE()</f>
        <v>0</v>
      </c>
      <c r="L850" s="29" t="b">
        <f aca="false">FALSE()</f>
        <v>0</v>
      </c>
      <c r="M850" s="169" t="b">
        <f aca="false">FALSE()</f>
        <v>0</v>
      </c>
      <c r="N850" s="36"/>
      <c r="O850" s="36" t="s">
        <v>3751</v>
      </c>
      <c r="P850" s="31" t="n">
        <v>2220925451</v>
      </c>
      <c r="Q850" s="32"/>
      <c r="R850" s="32"/>
      <c r="S850" s="32"/>
      <c r="T850" s="235" t="n">
        <f aca="false">+48691553528</f>
        <v>48691553528</v>
      </c>
      <c r="U850" s="36"/>
      <c r="V850" s="235" t="s">
        <v>3752</v>
      </c>
      <c r="W850" s="36"/>
      <c r="X850" s="87" t="s">
        <v>10823</v>
      </c>
      <c r="Y850" s="64" t="s">
        <v>12093</v>
      </c>
      <c r="Z850" s="36"/>
      <c r="AA850" s="87" t="s">
        <v>10826</v>
      </c>
      <c r="AB850" s="36" t="s">
        <v>10793</v>
      </c>
      <c r="AC850" s="87"/>
      <c r="AD850" s="36"/>
      <c r="AE850" s="36"/>
      <c r="AF850" s="87" t="s">
        <v>10794</v>
      </c>
      <c r="AG850" s="36"/>
      <c r="AH850" s="87" t="s">
        <v>10796</v>
      </c>
      <c r="AI850" s="55" t="s">
        <v>10836</v>
      </c>
      <c r="AJ850" s="64" t="s">
        <v>10798</v>
      </c>
      <c r="AK850" s="34" t="s">
        <v>10830</v>
      </c>
      <c r="AL850" s="87" t="s">
        <v>10800</v>
      </c>
      <c r="AM850" s="35"/>
      <c r="AN850" s="36"/>
      <c r="AO850" s="64" t="s">
        <v>10823</v>
      </c>
      <c r="AP850" s="64" t="s">
        <v>11585</v>
      </c>
      <c r="AQ850" s="87" t="s">
        <v>10812</v>
      </c>
      <c r="AR850" s="37" t="s">
        <v>10830</v>
      </c>
      <c r="AS850" s="36" t="s">
        <v>12261</v>
      </c>
    </row>
    <row r="851" customFormat="false" ht="13.8" hidden="false" customHeight="false" outlineLevel="0" collapsed="false">
      <c r="A851" s="50" t="s">
        <v>12550</v>
      </c>
      <c r="B851" s="36" t="s">
        <v>11257</v>
      </c>
      <c r="C851" s="51" t="n">
        <v>45839</v>
      </c>
      <c r="D851" s="155" t="n">
        <v>45869</v>
      </c>
      <c r="E851" s="169" t="b">
        <f aca="false">TRUE()</f>
        <v>1</v>
      </c>
      <c r="F851" s="169" t="b">
        <f aca="false">FALSE()</f>
        <v>0</v>
      </c>
      <c r="G851" s="169" t="b">
        <f aca="false">FALSE()</f>
        <v>0</v>
      </c>
      <c r="H851" s="169" t="b">
        <f aca="false">FALSE()</f>
        <v>0</v>
      </c>
      <c r="I851" s="169" t="b">
        <f aca="false">FALSE()</f>
        <v>0</v>
      </c>
      <c r="J851" s="169" t="b">
        <f aca="false">FALSE()</f>
        <v>0</v>
      </c>
      <c r="K851" s="29" t="b">
        <f aca="false">FALSE()</f>
        <v>0</v>
      </c>
      <c r="L851" s="29" t="b">
        <f aca="false">FALSE()</f>
        <v>0</v>
      </c>
      <c r="M851" s="169" t="b">
        <f aca="false">FALSE()</f>
        <v>0</v>
      </c>
      <c r="N851" s="36"/>
      <c r="O851" s="36" t="s">
        <v>613</v>
      </c>
      <c r="P851" s="31" t="n">
        <v>7330000171</v>
      </c>
      <c r="Q851" s="32"/>
      <c r="R851" s="32"/>
      <c r="S851" s="32"/>
      <c r="T851" s="236" t="n">
        <v>48791301910</v>
      </c>
      <c r="U851" s="36"/>
      <c r="V851" s="236" t="s">
        <v>614</v>
      </c>
      <c r="W851" s="36"/>
      <c r="X851" s="87" t="s">
        <v>10823</v>
      </c>
      <c r="Y851" s="64" t="s">
        <v>12093</v>
      </c>
      <c r="Z851" s="36"/>
      <c r="AA851" s="87" t="s">
        <v>10826</v>
      </c>
      <c r="AB851" s="36" t="s">
        <v>10793</v>
      </c>
      <c r="AC851" s="87"/>
      <c r="AD851" s="36"/>
      <c r="AE851" s="36"/>
      <c r="AF851" s="87" t="s">
        <v>10794</v>
      </c>
      <c r="AG851" s="36"/>
      <c r="AH851" s="87" t="s">
        <v>10796</v>
      </c>
      <c r="AI851" s="55" t="s">
        <v>10836</v>
      </c>
      <c r="AJ851" s="64" t="s">
        <v>10798</v>
      </c>
      <c r="AK851" s="34" t="s">
        <v>10830</v>
      </c>
      <c r="AL851" s="87" t="s">
        <v>10800</v>
      </c>
      <c r="AM851" s="35"/>
      <c r="AN851" s="36"/>
      <c r="AO851" s="64" t="s">
        <v>10823</v>
      </c>
      <c r="AP851" s="64" t="s">
        <v>11585</v>
      </c>
      <c r="AQ851" s="87" t="s">
        <v>10812</v>
      </c>
      <c r="AR851" s="37" t="s">
        <v>10830</v>
      </c>
      <c r="AS851" s="36" t="s">
        <v>12261</v>
      </c>
    </row>
    <row r="852" customFormat="false" ht="13.8" hidden="false" customHeight="false" outlineLevel="0" collapsed="false">
      <c r="A852" s="50" t="s">
        <v>12550</v>
      </c>
      <c r="B852" s="36" t="s">
        <v>11257</v>
      </c>
      <c r="C852" s="51" t="n">
        <v>45839</v>
      </c>
      <c r="D852" s="155" t="n">
        <v>45869</v>
      </c>
      <c r="E852" s="169" t="b">
        <f aca="false">TRUE()</f>
        <v>1</v>
      </c>
      <c r="F852" s="169" t="b">
        <f aca="false">FALSE()</f>
        <v>0</v>
      </c>
      <c r="G852" s="169" t="b">
        <f aca="false">FALSE()</f>
        <v>0</v>
      </c>
      <c r="H852" s="169" t="b">
        <f aca="false">FALSE()</f>
        <v>0</v>
      </c>
      <c r="I852" s="169" t="b">
        <f aca="false">FALSE()</f>
        <v>0</v>
      </c>
      <c r="J852" s="169" t="b">
        <f aca="false">FALSE()</f>
        <v>0</v>
      </c>
      <c r="K852" s="29" t="b">
        <f aca="false">FALSE()</f>
        <v>0</v>
      </c>
      <c r="L852" s="29" t="b">
        <f aca="false">FALSE()</f>
        <v>0</v>
      </c>
      <c r="M852" s="169" t="b">
        <f aca="false">FALSE()</f>
        <v>0</v>
      </c>
      <c r="N852" s="36"/>
      <c r="O852" s="36" t="s">
        <v>4431</v>
      </c>
      <c r="P852" s="31" t="n">
        <v>5992999304</v>
      </c>
      <c r="Q852" s="32"/>
      <c r="R852" s="32"/>
      <c r="S852" s="32"/>
      <c r="T852" s="235" t="n">
        <v>48881424141</v>
      </c>
      <c r="U852" s="36"/>
      <c r="V852" s="235" t="s">
        <v>13598</v>
      </c>
      <c r="W852" s="36"/>
      <c r="X852" s="87" t="s">
        <v>10823</v>
      </c>
      <c r="Y852" s="64" t="s">
        <v>12093</v>
      </c>
      <c r="Z852" s="36"/>
      <c r="AA852" s="87" t="s">
        <v>10826</v>
      </c>
      <c r="AB852" s="36" t="s">
        <v>10793</v>
      </c>
      <c r="AC852" s="87"/>
      <c r="AD852" s="36"/>
      <c r="AE852" s="36"/>
      <c r="AF852" s="87" t="s">
        <v>10794</v>
      </c>
      <c r="AG852" s="36"/>
      <c r="AH852" s="87" t="s">
        <v>10796</v>
      </c>
      <c r="AI852" s="55" t="s">
        <v>10836</v>
      </c>
      <c r="AJ852" s="64" t="s">
        <v>10798</v>
      </c>
      <c r="AK852" s="34" t="s">
        <v>10830</v>
      </c>
      <c r="AL852" s="87" t="s">
        <v>10800</v>
      </c>
      <c r="AM852" s="35"/>
      <c r="AN852" s="36"/>
      <c r="AO852" s="64" t="s">
        <v>10823</v>
      </c>
      <c r="AP852" s="64" t="s">
        <v>11585</v>
      </c>
      <c r="AQ852" s="87" t="s">
        <v>10812</v>
      </c>
      <c r="AR852" s="37" t="s">
        <v>10830</v>
      </c>
      <c r="AS852" s="36" t="s">
        <v>12261</v>
      </c>
    </row>
    <row r="853" customFormat="false" ht="13.8" hidden="false" customHeight="false" outlineLevel="0" collapsed="false">
      <c r="A853" s="50" t="s">
        <v>12550</v>
      </c>
      <c r="B853" s="36" t="s">
        <v>11257</v>
      </c>
      <c r="C853" s="51" t="n">
        <v>45839</v>
      </c>
      <c r="D853" s="155" t="n">
        <v>45869</v>
      </c>
      <c r="E853" s="169" t="b">
        <f aca="false">TRUE()</f>
        <v>1</v>
      </c>
      <c r="F853" s="169" t="b">
        <f aca="false">FALSE()</f>
        <v>0</v>
      </c>
      <c r="G853" s="169" t="b">
        <f aca="false">FALSE()</f>
        <v>0</v>
      </c>
      <c r="H853" s="169" t="b">
        <f aca="false">FALSE()</f>
        <v>0</v>
      </c>
      <c r="I853" s="169" t="b">
        <f aca="false">FALSE()</f>
        <v>0</v>
      </c>
      <c r="J853" s="169" t="b">
        <f aca="false">FALSE()</f>
        <v>0</v>
      </c>
      <c r="K853" s="29" t="b">
        <f aca="false">FALSE()</f>
        <v>0</v>
      </c>
      <c r="L853" s="29" t="b">
        <f aca="false">FALSE()</f>
        <v>0</v>
      </c>
      <c r="M853" s="169" t="b">
        <f aca="false">FALSE()</f>
        <v>0</v>
      </c>
      <c r="N853" s="36"/>
      <c r="O853" s="36" t="s">
        <v>1244</v>
      </c>
      <c r="P853" s="31" t="n">
        <v>6842502952</v>
      </c>
      <c r="Q853" s="32"/>
      <c r="R853" s="32"/>
      <c r="S853" s="32"/>
      <c r="T853" s="36" t="n">
        <v>48790219816</v>
      </c>
      <c r="U853" s="36"/>
      <c r="V853" s="36" t="s">
        <v>1246</v>
      </c>
      <c r="W853" s="36"/>
      <c r="X853" s="87" t="s">
        <v>10823</v>
      </c>
      <c r="Y853" s="64" t="s">
        <v>12093</v>
      </c>
      <c r="Z853" s="36"/>
      <c r="AA853" s="87" t="s">
        <v>10826</v>
      </c>
      <c r="AB853" s="36" t="s">
        <v>10793</v>
      </c>
      <c r="AC853" s="87"/>
      <c r="AD853" s="36"/>
      <c r="AE853" s="36"/>
      <c r="AF853" s="87" t="s">
        <v>10794</v>
      </c>
      <c r="AG853" s="36"/>
      <c r="AH853" s="87" t="s">
        <v>10796</v>
      </c>
      <c r="AI853" s="55" t="s">
        <v>10836</v>
      </c>
      <c r="AJ853" s="64" t="s">
        <v>10798</v>
      </c>
      <c r="AK853" s="34" t="s">
        <v>10830</v>
      </c>
      <c r="AL853" s="87" t="s">
        <v>10800</v>
      </c>
      <c r="AM853" s="35"/>
      <c r="AN853" s="36"/>
      <c r="AO853" s="64" t="s">
        <v>10823</v>
      </c>
      <c r="AP853" s="64" t="s">
        <v>11585</v>
      </c>
      <c r="AQ853" s="87" t="s">
        <v>10812</v>
      </c>
      <c r="AR853" s="37" t="s">
        <v>10830</v>
      </c>
      <c r="AS853" s="36" t="s">
        <v>12261</v>
      </c>
    </row>
    <row r="854" customFormat="false" ht="13.8" hidden="false" customHeight="false" outlineLevel="0" collapsed="false">
      <c r="A854" s="50" t="s">
        <v>12550</v>
      </c>
      <c r="B854" s="36" t="s">
        <v>11576</v>
      </c>
      <c r="C854" s="51" t="n">
        <v>45839</v>
      </c>
      <c r="D854" s="155" t="n">
        <v>45854</v>
      </c>
      <c r="E854" s="169" t="b">
        <f aca="false">TRUE()</f>
        <v>1</v>
      </c>
      <c r="F854" s="169" t="b">
        <f aca="false">FALSE()</f>
        <v>0</v>
      </c>
      <c r="G854" s="169" t="b">
        <f aca="false">FALSE()</f>
        <v>0</v>
      </c>
      <c r="H854" s="169" t="b">
        <f aca="false">FALSE()</f>
        <v>0</v>
      </c>
      <c r="I854" s="169" t="b">
        <f aca="false">FALSE()</f>
        <v>0</v>
      </c>
      <c r="J854" s="169" t="b">
        <f aca="false">FALSE()</f>
        <v>0</v>
      </c>
      <c r="K854" s="29" t="b">
        <f aca="false">FALSE()</f>
        <v>0</v>
      </c>
      <c r="L854" s="29" t="b">
        <f aca="false">FALSE()</f>
        <v>0</v>
      </c>
      <c r="M854" s="169" t="b">
        <f aca="false">FALSE()</f>
        <v>0</v>
      </c>
      <c r="N854" s="36"/>
      <c r="O854" s="36" t="s">
        <v>2606</v>
      </c>
      <c r="P854" s="31" t="n">
        <v>6722080342</v>
      </c>
      <c r="Q854" s="32"/>
      <c r="R854" s="32"/>
      <c r="S854" s="32"/>
      <c r="T854" s="36" t="n">
        <v>661866327</v>
      </c>
      <c r="U854" s="36"/>
      <c r="V854" s="36" t="s">
        <v>13599</v>
      </c>
      <c r="W854" s="36"/>
      <c r="X854" s="87" t="s">
        <v>10823</v>
      </c>
      <c r="Y854" s="64" t="s">
        <v>12093</v>
      </c>
      <c r="Z854" s="36"/>
      <c r="AA854" s="87"/>
      <c r="AB854" s="36"/>
      <c r="AC854" s="87"/>
      <c r="AD854" s="36"/>
      <c r="AE854" s="36"/>
      <c r="AF854" s="200"/>
      <c r="AG854" s="36"/>
      <c r="AH854" s="87"/>
      <c r="AI854" s="202" t="s">
        <v>13476</v>
      </c>
      <c r="AJ854" s="192"/>
      <c r="AK854" s="34"/>
      <c r="AL854" s="200"/>
      <c r="AM854" s="35"/>
      <c r="AN854" s="36"/>
      <c r="AO854" s="192"/>
      <c r="AP854" s="36"/>
      <c r="AQ854" s="200"/>
      <c r="AR854" s="37"/>
      <c r="AS854" s="36"/>
    </row>
    <row r="855" customFormat="false" ht="13.8" hidden="false" customHeight="false" outlineLevel="0" collapsed="false">
      <c r="A855" s="50" t="s">
        <v>12550</v>
      </c>
      <c r="B855" s="36" t="s">
        <v>11576</v>
      </c>
      <c r="C855" s="51" t="n">
        <v>45839</v>
      </c>
      <c r="D855" s="155" t="n">
        <v>45867</v>
      </c>
      <c r="E855" s="169" t="b">
        <f aca="false">TRUE()</f>
        <v>1</v>
      </c>
      <c r="F855" s="169" t="b">
        <f aca="false">FALSE()</f>
        <v>0</v>
      </c>
      <c r="G855" s="169" t="b">
        <f aca="false">FALSE()</f>
        <v>0</v>
      </c>
      <c r="H855" s="169" t="b">
        <f aca="false">FALSE()</f>
        <v>0</v>
      </c>
      <c r="I855" s="169" t="b">
        <f aca="false">FALSE()</f>
        <v>0</v>
      </c>
      <c r="J855" s="169" t="b">
        <f aca="false">FALSE()</f>
        <v>0</v>
      </c>
      <c r="K855" s="29" t="b">
        <f aca="false">FALSE()</f>
        <v>0</v>
      </c>
      <c r="L855" s="29" t="b">
        <f aca="false">FALSE()</f>
        <v>0</v>
      </c>
      <c r="M855" s="169" t="b">
        <f aca="false">FALSE()</f>
        <v>0</v>
      </c>
      <c r="N855" s="36"/>
      <c r="O855" s="36" t="s">
        <v>1968</v>
      </c>
      <c r="P855" s="31" t="n">
        <v>5471040326</v>
      </c>
      <c r="Q855" s="32"/>
      <c r="R855" s="32"/>
      <c r="S855" s="32"/>
      <c r="T855" s="36" t="n">
        <v>791943702</v>
      </c>
      <c r="U855" s="36"/>
      <c r="V855" s="36" t="s">
        <v>1970</v>
      </c>
      <c r="W855" s="36"/>
      <c r="X855" s="87" t="s">
        <v>10823</v>
      </c>
      <c r="Y855" s="64" t="s">
        <v>12093</v>
      </c>
      <c r="Z855" s="36"/>
      <c r="AA855" s="87" t="s">
        <v>10826</v>
      </c>
      <c r="AB855" s="36" t="s">
        <v>10793</v>
      </c>
      <c r="AC855" s="87" t="s">
        <v>10812</v>
      </c>
      <c r="AD855" s="54" t="n">
        <v>0.1</v>
      </c>
      <c r="AE855" s="36"/>
      <c r="AF855" s="200" t="s">
        <v>10794</v>
      </c>
      <c r="AG855" s="36" t="s">
        <v>3831</v>
      </c>
      <c r="AH855" s="87"/>
      <c r="AI855" s="55" t="s">
        <v>10836</v>
      </c>
      <c r="AJ855" s="192" t="s">
        <v>10798</v>
      </c>
      <c r="AK855" s="34" t="s">
        <v>10830</v>
      </c>
      <c r="AL855" s="200" t="s">
        <v>10800</v>
      </c>
      <c r="AM855" s="35" t="s">
        <v>11344</v>
      </c>
      <c r="AN855" s="36" t="s">
        <v>13600</v>
      </c>
      <c r="AO855" s="192" t="s">
        <v>10823</v>
      </c>
      <c r="AP855" s="36" t="s">
        <v>11585</v>
      </c>
      <c r="AQ855" s="200" t="s">
        <v>10812</v>
      </c>
      <c r="AR855" s="37" t="s">
        <v>10830</v>
      </c>
      <c r="AS855" s="36" t="s">
        <v>12261</v>
      </c>
    </row>
    <row r="856" customFormat="false" ht="13.8" hidden="false" customHeight="false" outlineLevel="0" collapsed="false">
      <c r="A856" s="50" t="s">
        <v>12550</v>
      </c>
      <c r="B856" s="36" t="s">
        <v>11857</v>
      </c>
      <c r="C856" s="51" t="n">
        <v>45839</v>
      </c>
      <c r="D856" s="155" t="n">
        <v>45862</v>
      </c>
      <c r="E856" s="169" t="b">
        <f aca="false">TRUE()</f>
        <v>1</v>
      </c>
      <c r="F856" s="169" t="b">
        <f aca="false">FALSE()</f>
        <v>0</v>
      </c>
      <c r="G856" s="169" t="b">
        <f aca="false">FALSE()</f>
        <v>0</v>
      </c>
      <c r="H856" s="169" t="b">
        <f aca="false">FALSE()</f>
        <v>0</v>
      </c>
      <c r="I856" s="169" t="b">
        <f aca="false">FALSE()</f>
        <v>0</v>
      </c>
      <c r="J856" s="169" t="b">
        <f aca="false">FALSE()</f>
        <v>0</v>
      </c>
      <c r="K856" s="29" t="b">
        <f aca="false">FALSE()</f>
        <v>0</v>
      </c>
      <c r="L856" s="29" t="b">
        <f aca="false">FALSE()</f>
        <v>0</v>
      </c>
      <c r="M856" s="169" t="b">
        <f aca="false">FALSE()</f>
        <v>0</v>
      </c>
      <c r="N856" s="36"/>
      <c r="O856" s="36" t="s">
        <v>1251</v>
      </c>
      <c r="P856" s="31" t="n">
        <v>7811873240</v>
      </c>
      <c r="Q856" s="32"/>
      <c r="R856" s="32"/>
      <c r="S856" s="32"/>
      <c r="T856" s="36" t="n">
        <v>48732053510</v>
      </c>
      <c r="U856" s="36"/>
      <c r="V856" s="36" t="s">
        <v>1253</v>
      </c>
      <c r="W856" s="36"/>
      <c r="X856" s="87" t="s">
        <v>10823</v>
      </c>
      <c r="Y856" s="36" t="s">
        <v>12093</v>
      </c>
      <c r="Z856" s="36"/>
      <c r="AA856" s="87"/>
      <c r="AB856" s="36"/>
      <c r="AC856" s="87" t="s">
        <v>10812</v>
      </c>
      <c r="AD856" s="36"/>
      <c r="AE856" s="36"/>
      <c r="AF856" s="200" t="s">
        <v>10794</v>
      </c>
      <c r="AG856" s="36"/>
      <c r="AH856" s="87" t="s">
        <v>10828</v>
      </c>
      <c r="AI856" s="202" t="s">
        <v>13476</v>
      </c>
      <c r="AJ856" s="192" t="s">
        <v>10798</v>
      </c>
      <c r="AK856" s="34" t="s">
        <v>10830</v>
      </c>
      <c r="AL856" s="200" t="s">
        <v>10800</v>
      </c>
      <c r="AM856" s="35"/>
      <c r="AN856" s="36"/>
      <c r="AO856" s="192" t="s">
        <v>10823</v>
      </c>
      <c r="AP856" s="36"/>
      <c r="AQ856" s="200" t="s">
        <v>10812</v>
      </c>
      <c r="AR856" s="37" t="s">
        <v>10830</v>
      </c>
      <c r="AS856" s="36" t="s">
        <v>13601</v>
      </c>
    </row>
    <row r="857" customFormat="false" ht="13.8" hidden="false" customHeight="false" outlineLevel="0" collapsed="false">
      <c r="A857" s="50" t="s">
        <v>12550</v>
      </c>
      <c r="B857" s="36" t="s">
        <v>11857</v>
      </c>
      <c r="C857" s="51" t="n">
        <v>45839</v>
      </c>
      <c r="D857" s="155" t="n">
        <v>45853</v>
      </c>
      <c r="E857" s="169" t="b">
        <f aca="false">TRUE()</f>
        <v>1</v>
      </c>
      <c r="F857" s="169" t="b">
        <f aca="false">FALSE()</f>
        <v>0</v>
      </c>
      <c r="G857" s="169" t="b">
        <f aca="false">FALSE()</f>
        <v>0</v>
      </c>
      <c r="H857" s="169" t="b">
        <f aca="false">FALSE()</f>
        <v>0</v>
      </c>
      <c r="I857" s="169" t="b">
        <f aca="false">FALSE()</f>
        <v>0</v>
      </c>
      <c r="J857" s="169" t="b">
        <f aca="false">FALSE()</f>
        <v>0</v>
      </c>
      <c r="K857" s="29" t="b">
        <f aca="false">FALSE()</f>
        <v>0</v>
      </c>
      <c r="L857" s="29" t="b">
        <f aca="false">FALSE()</f>
        <v>0</v>
      </c>
      <c r="M857" s="169" t="b">
        <f aca="false">FALSE()</f>
        <v>0</v>
      </c>
      <c r="N857" s="36"/>
      <c r="O857" s="36" t="s">
        <v>2885</v>
      </c>
      <c r="P857" s="31" t="n">
        <v>9182061198</v>
      </c>
      <c r="Q857" s="32"/>
      <c r="R857" s="32"/>
      <c r="S857" s="32"/>
      <c r="T857" s="36" t="n">
        <v>48600246151</v>
      </c>
      <c r="U857" s="36"/>
      <c r="V857" s="36" t="s">
        <v>2887</v>
      </c>
      <c r="W857" s="36"/>
      <c r="X857" s="87" t="s">
        <v>10823</v>
      </c>
      <c r="Y857" s="36" t="s">
        <v>12093</v>
      </c>
      <c r="Z857" s="36"/>
      <c r="AA857" s="87"/>
      <c r="AB857" s="36"/>
      <c r="AC857" s="87" t="s">
        <v>10812</v>
      </c>
      <c r="AD857" s="36"/>
      <c r="AE857" s="36"/>
      <c r="AF857" s="200" t="s">
        <v>10794</v>
      </c>
      <c r="AG857" s="36"/>
      <c r="AH857" s="87" t="s">
        <v>10828</v>
      </c>
      <c r="AI857" s="202" t="s">
        <v>13476</v>
      </c>
      <c r="AJ857" s="192" t="s">
        <v>10798</v>
      </c>
      <c r="AK857" s="34" t="s">
        <v>10830</v>
      </c>
      <c r="AL857" s="200" t="s">
        <v>10800</v>
      </c>
      <c r="AM857" s="35"/>
      <c r="AN857" s="36"/>
      <c r="AO857" s="192" t="s">
        <v>10823</v>
      </c>
      <c r="AP857" s="36"/>
      <c r="AQ857" s="200" t="s">
        <v>10812</v>
      </c>
      <c r="AR857" s="37" t="s">
        <v>10830</v>
      </c>
      <c r="AS857" s="36" t="s">
        <v>13601</v>
      </c>
    </row>
    <row r="858" customFormat="false" ht="13.8" hidden="false" customHeight="false" outlineLevel="0" collapsed="false">
      <c r="A858" s="50" t="s">
        <v>12550</v>
      </c>
      <c r="B858" s="36" t="s">
        <v>11857</v>
      </c>
      <c r="C858" s="51" t="n">
        <v>45839</v>
      </c>
      <c r="D858" s="155" t="n">
        <v>45857</v>
      </c>
      <c r="E858" s="169" t="b">
        <f aca="false">TRUE()</f>
        <v>1</v>
      </c>
      <c r="F858" s="169" t="b">
        <f aca="false">FALSE()</f>
        <v>0</v>
      </c>
      <c r="G858" s="169" t="b">
        <f aca="false">FALSE()</f>
        <v>0</v>
      </c>
      <c r="H858" s="169" t="b">
        <f aca="false">FALSE()</f>
        <v>0</v>
      </c>
      <c r="I858" s="169" t="b">
        <f aca="false">FALSE()</f>
        <v>0</v>
      </c>
      <c r="J858" s="169" t="b">
        <f aca="false">FALSE()</f>
        <v>0</v>
      </c>
      <c r="K858" s="29" t="b">
        <f aca="false">FALSE()</f>
        <v>0</v>
      </c>
      <c r="L858" s="29" t="b">
        <f aca="false">FALSE()</f>
        <v>0</v>
      </c>
      <c r="M858" s="169" t="b">
        <f aca="false">FALSE()</f>
        <v>0</v>
      </c>
      <c r="N858" s="36"/>
      <c r="O858" s="36" t="s">
        <v>2496</v>
      </c>
      <c r="P858" s="31" t="n">
        <v>5841669537</v>
      </c>
      <c r="Q858" s="32"/>
      <c r="R858" s="32"/>
      <c r="S858" s="32"/>
      <c r="T858" s="36" t="n">
        <v>48512071331</v>
      </c>
      <c r="U858" s="36"/>
      <c r="V858" s="36" t="s">
        <v>2498</v>
      </c>
      <c r="W858" s="36"/>
      <c r="X858" s="87" t="s">
        <v>10823</v>
      </c>
      <c r="Y858" s="36" t="s">
        <v>12093</v>
      </c>
      <c r="Z858" s="36"/>
      <c r="AA858" s="87"/>
      <c r="AB858" s="36"/>
      <c r="AC858" s="87" t="s">
        <v>10812</v>
      </c>
      <c r="AD858" s="36"/>
      <c r="AE858" s="36"/>
      <c r="AF858" s="200" t="s">
        <v>10794</v>
      </c>
      <c r="AG858" s="36"/>
      <c r="AH858" s="87" t="s">
        <v>10828</v>
      </c>
      <c r="AI858" s="202" t="s">
        <v>13476</v>
      </c>
      <c r="AJ858" s="192" t="s">
        <v>10798</v>
      </c>
      <c r="AK858" s="34" t="s">
        <v>10830</v>
      </c>
      <c r="AL858" s="200" t="s">
        <v>10800</v>
      </c>
      <c r="AM858" s="35"/>
      <c r="AN858" s="36"/>
      <c r="AO858" s="192" t="s">
        <v>10823</v>
      </c>
      <c r="AP858" s="36"/>
      <c r="AQ858" s="200" t="s">
        <v>10812</v>
      </c>
      <c r="AR858" s="37" t="s">
        <v>10830</v>
      </c>
      <c r="AS858" s="36" t="s">
        <v>13601</v>
      </c>
    </row>
    <row r="859" customFormat="false" ht="13.8" hidden="false" customHeight="false" outlineLevel="0" collapsed="false">
      <c r="A859" s="50" t="s">
        <v>12550</v>
      </c>
      <c r="B859" s="36" t="s">
        <v>11857</v>
      </c>
      <c r="C859" s="51" t="n">
        <v>45809</v>
      </c>
      <c r="D859" s="155" t="n">
        <v>45831</v>
      </c>
      <c r="E859" s="169" t="b">
        <f aca="false">TRUE()</f>
        <v>1</v>
      </c>
      <c r="F859" s="169" t="b">
        <f aca="false">FALSE()</f>
        <v>0</v>
      </c>
      <c r="G859" s="169" t="b">
        <f aca="false">FALSE()</f>
        <v>0</v>
      </c>
      <c r="H859" s="169" t="b">
        <f aca="false">FALSE()</f>
        <v>0</v>
      </c>
      <c r="I859" s="169" t="b">
        <f aca="false">FALSE()</f>
        <v>0</v>
      </c>
      <c r="J859" s="169" t="b">
        <f aca="false">FALSE()</f>
        <v>0</v>
      </c>
      <c r="K859" s="29" t="b">
        <f aca="false">FALSE()</f>
        <v>0</v>
      </c>
      <c r="L859" s="29" t="b">
        <f aca="false">FALSE()</f>
        <v>0</v>
      </c>
      <c r="M859" s="169" t="b">
        <f aca="false">FALSE()</f>
        <v>0</v>
      </c>
      <c r="N859" s="36" t="s">
        <v>12694</v>
      </c>
      <c r="O859" s="36" t="s">
        <v>8085</v>
      </c>
      <c r="P859" s="31" t="n">
        <v>5511003580</v>
      </c>
      <c r="Q859" s="32"/>
      <c r="R859" s="32"/>
      <c r="S859" s="32"/>
      <c r="T859" s="36" t="n">
        <v>48731571426</v>
      </c>
      <c r="U859" s="36"/>
      <c r="V859" s="36" t="s">
        <v>8087</v>
      </c>
      <c r="W859" s="36"/>
      <c r="X859" s="87" t="s">
        <v>10823</v>
      </c>
      <c r="Y859" s="36" t="s">
        <v>12093</v>
      </c>
      <c r="Z859" s="36"/>
      <c r="AA859" s="87"/>
      <c r="AB859" s="36"/>
      <c r="AC859" s="87" t="s">
        <v>10812</v>
      </c>
      <c r="AD859" s="36"/>
      <c r="AE859" s="36"/>
      <c r="AF859" s="200" t="s">
        <v>10794</v>
      </c>
      <c r="AG859" s="36"/>
      <c r="AH859" s="87" t="s">
        <v>10828</v>
      </c>
      <c r="AI859" s="202" t="s">
        <v>13476</v>
      </c>
      <c r="AJ859" s="192" t="s">
        <v>10798</v>
      </c>
      <c r="AK859" s="34" t="s">
        <v>10830</v>
      </c>
      <c r="AL859" s="200" t="s">
        <v>10800</v>
      </c>
      <c r="AM859" s="35"/>
      <c r="AN859" s="36"/>
      <c r="AO859" s="192" t="s">
        <v>10823</v>
      </c>
      <c r="AP859" s="36"/>
      <c r="AQ859" s="200" t="s">
        <v>10812</v>
      </c>
      <c r="AR859" s="37" t="s">
        <v>10830</v>
      </c>
      <c r="AS859" s="36" t="s">
        <v>13601</v>
      </c>
    </row>
    <row r="860" customFormat="false" ht="13.8" hidden="false" customHeight="false" outlineLevel="0" collapsed="false">
      <c r="A860" s="50" t="s">
        <v>12550</v>
      </c>
      <c r="B860" s="36" t="s">
        <v>11857</v>
      </c>
      <c r="C860" s="51" t="n">
        <v>45839</v>
      </c>
      <c r="D860" s="155" t="n">
        <v>45867</v>
      </c>
      <c r="E860" s="169" t="b">
        <f aca="false">TRUE()</f>
        <v>1</v>
      </c>
      <c r="F860" s="169" t="b">
        <f aca="false">FALSE()</f>
        <v>0</v>
      </c>
      <c r="G860" s="169" t="b">
        <f aca="false">FALSE()</f>
        <v>0</v>
      </c>
      <c r="H860" s="169" t="b">
        <f aca="false">FALSE()</f>
        <v>0</v>
      </c>
      <c r="I860" s="169" t="b">
        <f aca="false">FALSE()</f>
        <v>0</v>
      </c>
      <c r="J860" s="169" t="b">
        <f aca="false">FALSE()</f>
        <v>0</v>
      </c>
      <c r="K860" s="29" t="b">
        <f aca="false">FALSE()</f>
        <v>0</v>
      </c>
      <c r="L860" s="29" t="b">
        <f aca="false">FALSE()</f>
        <v>0</v>
      </c>
      <c r="M860" s="169" t="b">
        <f aca="false">FALSE()</f>
        <v>0</v>
      </c>
      <c r="N860" s="36" t="s">
        <v>12694</v>
      </c>
      <c r="O860" s="36" t="s">
        <v>883</v>
      </c>
      <c r="P860" s="31" t="n">
        <v>8172183841</v>
      </c>
      <c r="Q860" s="32"/>
      <c r="R860" s="32"/>
      <c r="S860" s="32"/>
      <c r="T860" s="36" t="n">
        <v>48530970787</v>
      </c>
      <c r="U860" s="36"/>
      <c r="V860" s="36" t="s">
        <v>885</v>
      </c>
      <c r="W860" s="36"/>
      <c r="X860" s="87" t="s">
        <v>10823</v>
      </c>
      <c r="Y860" s="36" t="s">
        <v>12093</v>
      </c>
      <c r="Z860" s="36"/>
      <c r="AA860" s="87"/>
      <c r="AB860" s="36"/>
      <c r="AC860" s="87" t="s">
        <v>10812</v>
      </c>
      <c r="AD860" s="36"/>
      <c r="AE860" s="36"/>
      <c r="AF860" s="200" t="s">
        <v>10794</v>
      </c>
      <c r="AG860" s="36"/>
      <c r="AH860" s="87" t="s">
        <v>10828</v>
      </c>
      <c r="AI860" s="202" t="s">
        <v>13476</v>
      </c>
      <c r="AJ860" s="192" t="s">
        <v>10798</v>
      </c>
      <c r="AK860" s="34" t="s">
        <v>10830</v>
      </c>
      <c r="AL860" s="200" t="s">
        <v>10800</v>
      </c>
      <c r="AM860" s="35"/>
      <c r="AN860" s="36"/>
      <c r="AO860" s="192" t="s">
        <v>10823</v>
      </c>
      <c r="AP860" s="36"/>
      <c r="AQ860" s="200" t="s">
        <v>10812</v>
      </c>
      <c r="AR860" s="37" t="s">
        <v>10830</v>
      </c>
      <c r="AS860" s="36" t="s">
        <v>13601</v>
      </c>
    </row>
    <row r="861" customFormat="false" ht="13.8" hidden="false" customHeight="false" outlineLevel="0" collapsed="false">
      <c r="A861" s="50" t="s">
        <v>12550</v>
      </c>
      <c r="B861" s="36" t="s">
        <v>11857</v>
      </c>
      <c r="C861" s="51" t="n">
        <v>45839</v>
      </c>
      <c r="D861" s="155" t="n">
        <v>45852</v>
      </c>
      <c r="E861" s="169" t="b">
        <f aca="false">TRUE()</f>
        <v>1</v>
      </c>
      <c r="F861" s="169" t="b">
        <f aca="false">FALSE()</f>
        <v>0</v>
      </c>
      <c r="G861" s="169" t="b">
        <f aca="false">FALSE()</f>
        <v>0</v>
      </c>
      <c r="H861" s="169" t="b">
        <f aca="false">FALSE()</f>
        <v>0</v>
      </c>
      <c r="I861" s="169" t="b">
        <f aca="false">FALSE()</f>
        <v>0</v>
      </c>
      <c r="J861" s="169" t="b">
        <f aca="false">FALSE()</f>
        <v>0</v>
      </c>
      <c r="K861" s="29" t="b">
        <f aca="false">FALSE()</f>
        <v>0</v>
      </c>
      <c r="L861" s="29" t="b">
        <f aca="false">FALSE()</f>
        <v>0</v>
      </c>
      <c r="M861" s="169" t="b">
        <f aca="false">FALSE()</f>
        <v>0</v>
      </c>
      <c r="N861" s="36" t="s">
        <v>12694</v>
      </c>
      <c r="O861" s="36" t="s">
        <v>2900</v>
      </c>
      <c r="P861" s="31" t="n">
        <v>9721092209</v>
      </c>
      <c r="Q861" s="32"/>
      <c r="R861" s="32"/>
      <c r="S861" s="32"/>
      <c r="T861" s="36" t="n">
        <v>48534607894</v>
      </c>
      <c r="U861" s="36"/>
      <c r="V861" s="36" t="s">
        <v>13602</v>
      </c>
      <c r="W861" s="36"/>
      <c r="X861" s="87" t="s">
        <v>10823</v>
      </c>
      <c r="Y861" s="36" t="s">
        <v>12093</v>
      </c>
      <c r="Z861" s="36"/>
      <c r="AA861" s="87"/>
      <c r="AB861" s="36"/>
      <c r="AC861" s="87" t="s">
        <v>10812</v>
      </c>
      <c r="AD861" s="36"/>
      <c r="AE861" s="36"/>
      <c r="AF861" s="200" t="s">
        <v>10794</v>
      </c>
      <c r="AG861" s="36"/>
      <c r="AH861" s="87" t="s">
        <v>10828</v>
      </c>
      <c r="AI861" s="202" t="s">
        <v>13476</v>
      </c>
      <c r="AJ861" s="192" t="s">
        <v>10798</v>
      </c>
      <c r="AK861" s="34" t="s">
        <v>10830</v>
      </c>
      <c r="AL861" s="200" t="s">
        <v>10800</v>
      </c>
      <c r="AM861" s="35"/>
      <c r="AN861" s="36"/>
      <c r="AO861" s="192" t="s">
        <v>10823</v>
      </c>
      <c r="AP861" s="36"/>
      <c r="AQ861" s="200" t="s">
        <v>10812</v>
      </c>
      <c r="AR861" s="37" t="s">
        <v>10830</v>
      </c>
      <c r="AS861" s="36" t="s">
        <v>13601</v>
      </c>
    </row>
    <row r="862" customFormat="false" ht="13.8" hidden="false" customHeight="false" outlineLevel="0" collapsed="false">
      <c r="A862" s="50" t="s">
        <v>12550</v>
      </c>
      <c r="B862" s="36" t="s">
        <v>11857</v>
      </c>
      <c r="C862" s="51" t="n">
        <v>45809</v>
      </c>
      <c r="D862" s="155" t="n">
        <v>45833</v>
      </c>
      <c r="E862" s="169" t="b">
        <f aca="false">TRUE()</f>
        <v>1</v>
      </c>
      <c r="F862" s="169" t="b">
        <f aca="false">FALSE()</f>
        <v>0</v>
      </c>
      <c r="G862" s="169" t="b">
        <f aca="false">FALSE()</f>
        <v>0</v>
      </c>
      <c r="H862" s="169" t="b">
        <f aca="false">FALSE()</f>
        <v>0</v>
      </c>
      <c r="I862" s="169" t="b">
        <f aca="false">FALSE()</f>
        <v>0</v>
      </c>
      <c r="J862" s="169" t="b">
        <f aca="false">FALSE()</f>
        <v>0</v>
      </c>
      <c r="K862" s="29" t="b">
        <f aca="false">FALSE()</f>
        <v>0</v>
      </c>
      <c r="L862" s="29" t="b">
        <f aca="false">FALSE()</f>
        <v>0</v>
      </c>
      <c r="M862" s="169" t="b">
        <f aca="false">FALSE()</f>
        <v>0</v>
      </c>
      <c r="N862" s="36" t="s">
        <v>12694</v>
      </c>
      <c r="O862" s="36" t="s">
        <v>984</v>
      </c>
      <c r="P862" s="31" t="n">
        <v>8392913170</v>
      </c>
      <c r="Q862" s="32"/>
      <c r="R862" s="32"/>
      <c r="S862" s="32"/>
      <c r="T862" s="36" t="n">
        <v>48535900101</v>
      </c>
      <c r="U862" s="36"/>
      <c r="V862" s="36" t="s">
        <v>986</v>
      </c>
      <c r="W862" s="36"/>
      <c r="X862" s="87" t="s">
        <v>10823</v>
      </c>
      <c r="Y862" s="36" t="s">
        <v>12093</v>
      </c>
      <c r="Z862" s="36"/>
      <c r="AA862" s="87"/>
      <c r="AB862" s="36"/>
      <c r="AC862" s="87" t="s">
        <v>10812</v>
      </c>
      <c r="AD862" s="36"/>
      <c r="AE862" s="36"/>
      <c r="AF862" s="200" t="s">
        <v>10794</v>
      </c>
      <c r="AG862" s="36"/>
      <c r="AH862" s="87" t="s">
        <v>10828</v>
      </c>
      <c r="AI862" s="202" t="s">
        <v>13476</v>
      </c>
      <c r="AJ862" s="192" t="s">
        <v>10798</v>
      </c>
      <c r="AK862" s="34" t="s">
        <v>10830</v>
      </c>
      <c r="AL862" s="200" t="s">
        <v>10800</v>
      </c>
      <c r="AM862" s="35"/>
      <c r="AN862" s="36"/>
      <c r="AO862" s="192" t="s">
        <v>10823</v>
      </c>
      <c r="AP862" s="36"/>
      <c r="AQ862" s="200" t="s">
        <v>10812</v>
      </c>
      <c r="AR862" s="37" t="s">
        <v>10830</v>
      </c>
      <c r="AS862" s="36" t="s">
        <v>13601</v>
      </c>
    </row>
    <row r="863" customFormat="false" ht="13.8" hidden="false" customHeight="false" outlineLevel="0" collapsed="false">
      <c r="A863" s="50" t="s">
        <v>12550</v>
      </c>
      <c r="B863" s="36" t="s">
        <v>11857</v>
      </c>
      <c r="C863" s="51" t="n">
        <v>45839</v>
      </c>
      <c r="D863" s="155" t="n">
        <v>45868</v>
      </c>
      <c r="E863" s="169" t="b">
        <f aca="false">TRUE()</f>
        <v>1</v>
      </c>
      <c r="F863" s="169" t="b">
        <f aca="false">FALSE()</f>
        <v>0</v>
      </c>
      <c r="G863" s="169" t="b">
        <f aca="false">FALSE()</f>
        <v>0</v>
      </c>
      <c r="H863" s="169" t="b">
        <f aca="false">FALSE()</f>
        <v>0</v>
      </c>
      <c r="I863" s="169" t="b">
        <f aca="false">FALSE()</f>
        <v>0</v>
      </c>
      <c r="J863" s="169" t="b">
        <f aca="false">FALSE()</f>
        <v>0</v>
      </c>
      <c r="K863" s="29" t="b">
        <f aca="false">FALSE()</f>
        <v>0</v>
      </c>
      <c r="L863" s="29" t="b">
        <f aca="false">FALSE()</f>
        <v>0</v>
      </c>
      <c r="M863" s="169" t="b">
        <f aca="false">FALSE()</f>
        <v>0</v>
      </c>
      <c r="N863" s="36" t="s">
        <v>12694</v>
      </c>
      <c r="O863" s="36" t="s">
        <v>864</v>
      </c>
      <c r="P863" s="31" t="n">
        <v>8943232260</v>
      </c>
      <c r="Q863" s="32"/>
      <c r="R863" s="32"/>
      <c r="S863" s="32"/>
      <c r="T863" s="36" t="n">
        <v>48888100009</v>
      </c>
      <c r="U863" s="36"/>
      <c r="V863" s="36" t="s">
        <v>866</v>
      </c>
      <c r="W863" s="36"/>
      <c r="X863" s="87" t="s">
        <v>10823</v>
      </c>
      <c r="Y863" s="36" t="s">
        <v>12093</v>
      </c>
      <c r="Z863" s="36"/>
      <c r="AA863" s="87"/>
      <c r="AB863" s="36"/>
      <c r="AC863" s="87" t="s">
        <v>10812</v>
      </c>
      <c r="AD863" s="36"/>
      <c r="AE863" s="36"/>
      <c r="AF863" s="200" t="s">
        <v>10794</v>
      </c>
      <c r="AG863" s="36"/>
      <c r="AH863" s="87" t="s">
        <v>10828</v>
      </c>
      <c r="AI863" s="202" t="s">
        <v>13476</v>
      </c>
      <c r="AJ863" s="192" t="s">
        <v>10798</v>
      </c>
      <c r="AK863" s="34" t="s">
        <v>10830</v>
      </c>
      <c r="AL863" s="200" t="s">
        <v>10800</v>
      </c>
      <c r="AM863" s="35"/>
      <c r="AN863" s="36"/>
      <c r="AO863" s="192" t="s">
        <v>10823</v>
      </c>
      <c r="AP863" s="36"/>
      <c r="AQ863" s="200" t="s">
        <v>10812</v>
      </c>
      <c r="AR863" s="37" t="s">
        <v>10830</v>
      </c>
      <c r="AS863" s="36" t="s">
        <v>13601</v>
      </c>
    </row>
    <row r="864" customFormat="false" ht="13.8" hidden="false" customHeight="false" outlineLevel="0" collapsed="false">
      <c r="A864" s="50" t="s">
        <v>12550</v>
      </c>
      <c r="B864" s="36" t="s">
        <v>11857</v>
      </c>
      <c r="C864" s="51" t="n">
        <v>45839</v>
      </c>
      <c r="D864" s="155" t="n">
        <v>45868</v>
      </c>
      <c r="E864" s="169" t="b">
        <f aca="false">TRUE()</f>
        <v>1</v>
      </c>
      <c r="F864" s="169" t="b">
        <f aca="false">FALSE()</f>
        <v>0</v>
      </c>
      <c r="G864" s="169" t="b">
        <f aca="false">FALSE()</f>
        <v>0</v>
      </c>
      <c r="H864" s="169" t="b">
        <f aca="false">FALSE()</f>
        <v>0</v>
      </c>
      <c r="I864" s="169" t="b">
        <f aca="false">FALSE()</f>
        <v>0</v>
      </c>
      <c r="J864" s="169" t="b">
        <f aca="false">FALSE()</f>
        <v>0</v>
      </c>
      <c r="K864" s="29" t="b">
        <f aca="false">FALSE()</f>
        <v>0</v>
      </c>
      <c r="L864" s="29" t="b">
        <f aca="false">FALSE()</f>
        <v>0</v>
      </c>
      <c r="M864" s="169" t="b">
        <f aca="false">FALSE()</f>
        <v>0</v>
      </c>
      <c r="N864" s="36" t="s">
        <v>12694</v>
      </c>
      <c r="O864" s="36" t="s">
        <v>1020</v>
      </c>
      <c r="P864" s="31" t="n">
        <v>8971878442</v>
      </c>
      <c r="Q864" s="32"/>
      <c r="R864" s="32"/>
      <c r="S864" s="32"/>
      <c r="T864" s="36" t="n">
        <v>48888100009</v>
      </c>
      <c r="U864" s="36"/>
      <c r="V864" s="36" t="s">
        <v>1022</v>
      </c>
      <c r="W864" s="36"/>
      <c r="X864" s="87" t="s">
        <v>10823</v>
      </c>
      <c r="Y864" s="36" t="s">
        <v>12093</v>
      </c>
      <c r="Z864" s="36"/>
      <c r="AA864" s="87"/>
      <c r="AB864" s="36"/>
      <c r="AC864" s="87" t="s">
        <v>10812</v>
      </c>
      <c r="AD864" s="36"/>
      <c r="AE864" s="36"/>
      <c r="AF864" s="200" t="s">
        <v>10794</v>
      </c>
      <c r="AG864" s="36"/>
      <c r="AH864" s="87" t="s">
        <v>10828</v>
      </c>
      <c r="AI864" s="202" t="s">
        <v>13476</v>
      </c>
      <c r="AJ864" s="192" t="s">
        <v>10798</v>
      </c>
      <c r="AK864" s="34" t="s">
        <v>10830</v>
      </c>
      <c r="AL864" s="200" t="s">
        <v>10800</v>
      </c>
      <c r="AM864" s="35"/>
      <c r="AN864" s="36"/>
      <c r="AO864" s="192" t="s">
        <v>10823</v>
      </c>
      <c r="AP864" s="36"/>
      <c r="AQ864" s="200" t="s">
        <v>10812</v>
      </c>
      <c r="AR864" s="37" t="s">
        <v>10830</v>
      </c>
      <c r="AS864" s="36" t="s">
        <v>13601</v>
      </c>
    </row>
    <row r="865" customFormat="false" ht="13.8" hidden="false" customHeight="false" outlineLevel="0" collapsed="false">
      <c r="A865" s="50" t="s">
        <v>12550</v>
      </c>
      <c r="B865" s="36" t="s">
        <v>11857</v>
      </c>
      <c r="C865" s="51" t="n">
        <v>45839</v>
      </c>
      <c r="D865" s="155" t="n">
        <v>45861</v>
      </c>
      <c r="E865" s="169" t="b">
        <f aca="false">TRUE()</f>
        <v>1</v>
      </c>
      <c r="F865" s="169" t="b">
        <f aca="false">FALSE()</f>
        <v>0</v>
      </c>
      <c r="G865" s="169" t="b">
        <f aca="false">FALSE()</f>
        <v>0</v>
      </c>
      <c r="H865" s="169" t="b">
        <f aca="false">FALSE()</f>
        <v>0</v>
      </c>
      <c r="I865" s="169" t="b">
        <f aca="false">FALSE()</f>
        <v>0</v>
      </c>
      <c r="J865" s="169" t="b">
        <f aca="false">FALSE()</f>
        <v>0</v>
      </c>
      <c r="K865" s="29" t="b">
        <f aca="false">FALSE()</f>
        <v>0</v>
      </c>
      <c r="L865" s="29" t="b">
        <f aca="false">FALSE()</f>
        <v>0</v>
      </c>
      <c r="M865" s="169" t="b">
        <f aca="false">FALSE()</f>
        <v>0</v>
      </c>
      <c r="N865" s="36" t="s">
        <v>12694</v>
      </c>
      <c r="O865" s="36" t="s">
        <v>1505</v>
      </c>
      <c r="P865" s="31" t="n">
        <v>9820381098</v>
      </c>
      <c r="Q865" s="32"/>
      <c r="R865" s="32"/>
      <c r="S865" s="32"/>
      <c r="T865" s="36" t="n">
        <v>48667674174</v>
      </c>
      <c r="U865" s="36"/>
      <c r="V865" s="36" t="s">
        <v>1507</v>
      </c>
      <c r="W865" s="36"/>
      <c r="X865" s="87" t="s">
        <v>10823</v>
      </c>
      <c r="Y865" s="36" t="s">
        <v>12093</v>
      </c>
      <c r="Z865" s="36"/>
      <c r="AA865" s="87"/>
      <c r="AB865" s="36"/>
      <c r="AC865" s="87" t="s">
        <v>10812</v>
      </c>
      <c r="AD865" s="36"/>
      <c r="AE865" s="36"/>
      <c r="AF865" s="200" t="s">
        <v>10794</v>
      </c>
      <c r="AG865" s="36"/>
      <c r="AH865" s="87" t="s">
        <v>10828</v>
      </c>
      <c r="AI865" s="202" t="s">
        <v>13476</v>
      </c>
      <c r="AJ865" s="192" t="s">
        <v>10798</v>
      </c>
      <c r="AK865" s="34" t="s">
        <v>10830</v>
      </c>
      <c r="AL865" s="200" t="s">
        <v>10800</v>
      </c>
      <c r="AM865" s="35"/>
      <c r="AN865" s="36"/>
      <c r="AO865" s="192" t="s">
        <v>10823</v>
      </c>
      <c r="AP865" s="36"/>
      <c r="AQ865" s="200" t="s">
        <v>10812</v>
      </c>
      <c r="AR865" s="37" t="s">
        <v>10830</v>
      </c>
      <c r="AS865" s="36" t="s">
        <v>13601</v>
      </c>
    </row>
    <row r="866" customFormat="false" ht="13.8" hidden="false" customHeight="false" outlineLevel="0" collapsed="false">
      <c r="A866" s="50" t="s">
        <v>12550</v>
      </c>
      <c r="B866" s="36" t="s">
        <v>11857</v>
      </c>
      <c r="C866" s="51" t="n">
        <v>45839</v>
      </c>
      <c r="D866" s="155" t="n">
        <v>45868</v>
      </c>
      <c r="E866" s="169" t="b">
        <f aca="false">TRUE()</f>
        <v>1</v>
      </c>
      <c r="F866" s="169" t="b">
        <f aca="false">FALSE()</f>
        <v>0</v>
      </c>
      <c r="G866" s="169" t="b">
        <f aca="false">FALSE()</f>
        <v>0</v>
      </c>
      <c r="H866" s="169" t="b">
        <f aca="false">FALSE()</f>
        <v>0</v>
      </c>
      <c r="I866" s="169" t="b">
        <f aca="false">FALSE()</f>
        <v>0</v>
      </c>
      <c r="J866" s="169" t="b">
        <f aca="false">FALSE()</f>
        <v>0</v>
      </c>
      <c r="K866" s="29" t="b">
        <f aca="false">FALSE()</f>
        <v>0</v>
      </c>
      <c r="L866" s="29" t="b">
        <f aca="false">FALSE()</f>
        <v>0</v>
      </c>
      <c r="M866" s="169" t="b">
        <f aca="false">FALSE()</f>
        <v>0</v>
      </c>
      <c r="N866" s="36" t="s">
        <v>12694</v>
      </c>
      <c r="O866" s="36" t="s">
        <v>2615</v>
      </c>
      <c r="P866" s="31" t="n">
        <v>8681630159</v>
      </c>
      <c r="Q866" s="32"/>
      <c r="R866" s="32"/>
      <c r="S866" s="32"/>
      <c r="T866" s="36" t="n">
        <v>48502422661</v>
      </c>
      <c r="U866" s="36"/>
      <c r="V866" s="36" t="s">
        <v>2616</v>
      </c>
      <c r="W866" s="36"/>
      <c r="X866" s="87" t="s">
        <v>10823</v>
      </c>
      <c r="Y866" s="36" t="s">
        <v>12093</v>
      </c>
      <c r="Z866" s="36"/>
      <c r="AA866" s="87"/>
      <c r="AB866" s="36"/>
      <c r="AC866" s="87" t="s">
        <v>10812</v>
      </c>
      <c r="AD866" s="36"/>
      <c r="AE866" s="36"/>
      <c r="AF866" s="200" t="s">
        <v>10794</v>
      </c>
      <c r="AG866" s="36"/>
      <c r="AH866" s="87" t="s">
        <v>10828</v>
      </c>
      <c r="AI866" s="202" t="s">
        <v>13476</v>
      </c>
      <c r="AJ866" s="192" t="s">
        <v>10798</v>
      </c>
      <c r="AK866" s="34" t="s">
        <v>10830</v>
      </c>
      <c r="AL866" s="200" t="s">
        <v>10800</v>
      </c>
      <c r="AM866" s="35"/>
      <c r="AN866" s="36"/>
      <c r="AO866" s="192" t="s">
        <v>10823</v>
      </c>
      <c r="AP866" s="36"/>
      <c r="AQ866" s="200" t="s">
        <v>10812</v>
      </c>
      <c r="AR866" s="37" t="s">
        <v>10830</v>
      </c>
      <c r="AS866" s="36" t="s">
        <v>13601</v>
      </c>
    </row>
    <row r="867" customFormat="false" ht="13.8" hidden="false" customHeight="false" outlineLevel="0" collapsed="false">
      <c r="A867" s="50" t="s">
        <v>12550</v>
      </c>
      <c r="B867" s="36" t="s">
        <v>11857</v>
      </c>
      <c r="C867" s="51" t="n">
        <v>45839</v>
      </c>
      <c r="D867" s="155" t="n">
        <v>45863</v>
      </c>
      <c r="E867" s="169" t="b">
        <f aca="false">TRUE()</f>
        <v>1</v>
      </c>
      <c r="F867" s="169" t="b">
        <f aca="false">FALSE()</f>
        <v>0</v>
      </c>
      <c r="G867" s="169" t="b">
        <f aca="false">FALSE()</f>
        <v>0</v>
      </c>
      <c r="H867" s="169" t="b">
        <f aca="false">FALSE()</f>
        <v>0</v>
      </c>
      <c r="I867" s="169" t="b">
        <f aca="false">FALSE()</f>
        <v>0</v>
      </c>
      <c r="J867" s="169" t="b">
        <f aca="false">FALSE()</f>
        <v>0</v>
      </c>
      <c r="K867" s="29" t="b">
        <f aca="false">FALSE()</f>
        <v>0</v>
      </c>
      <c r="L867" s="29" t="b">
        <f aca="false">FALSE()</f>
        <v>0</v>
      </c>
      <c r="M867" s="169" t="b">
        <f aca="false">FALSE()</f>
        <v>0</v>
      </c>
      <c r="N867" s="36" t="s">
        <v>12694</v>
      </c>
      <c r="O867" s="36" t="s">
        <v>2344</v>
      </c>
      <c r="P867" s="31" t="n">
        <v>5361946273</v>
      </c>
      <c r="Q867" s="32"/>
      <c r="R867" s="32"/>
      <c r="S867" s="32"/>
      <c r="T867" s="36" t="n">
        <v>48667987667</v>
      </c>
      <c r="U867" s="36"/>
      <c r="V867" s="36" t="s">
        <v>2346</v>
      </c>
      <c r="W867" s="36"/>
      <c r="X867" s="87" t="s">
        <v>10823</v>
      </c>
      <c r="Y867" s="36" t="s">
        <v>12093</v>
      </c>
      <c r="Z867" s="36"/>
      <c r="AA867" s="87"/>
      <c r="AB867" s="36"/>
      <c r="AC867" s="87" t="s">
        <v>10812</v>
      </c>
      <c r="AD867" s="36"/>
      <c r="AE867" s="36"/>
      <c r="AF867" s="200" t="s">
        <v>10794</v>
      </c>
      <c r="AG867" s="36"/>
      <c r="AH867" s="87" t="s">
        <v>10828</v>
      </c>
      <c r="AI867" s="202" t="s">
        <v>13476</v>
      </c>
      <c r="AJ867" s="192" t="s">
        <v>10798</v>
      </c>
      <c r="AK867" s="34" t="s">
        <v>10830</v>
      </c>
      <c r="AL867" s="200" t="s">
        <v>10800</v>
      </c>
      <c r="AM867" s="35"/>
      <c r="AN867" s="36"/>
      <c r="AO867" s="192" t="s">
        <v>10823</v>
      </c>
      <c r="AP867" s="36"/>
      <c r="AQ867" s="200" t="s">
        <v>10812</v>
      </c>
      <c r="AR867" s="37" t="s">
        <v>10830</v>
      </c>
      <c r="AS867" s="36" t="s">
        <v>13601</v>
      </c>
    </row>
    <row r="868" customFormat="false" ht="13.8" hidden="false" customHeight="false" outlineLevel="0" collapsed="false">
      <c r="A868" s="50" t="s">
        <v>12550</v>
      </c>
      <c r="B868" s="36" t="s">
        <v>11857</v>
      </c>
      <c r="C868" s="51" t="n">
        <v>45839</v>
      </c>
      <c r="D868" s="155" t="n">
        <v>45861</v>
      </c>
      <c r="E868" s="169" t="b">
        <f aca="false">TRUE()</f>
        <v>1</v>
      </c>
      <c r="F868" s="169" t="b">
        <f aca="false">FALSE()</f>
        <v>0</v>
      </c>
      <c r="G868" s="169" t="b">
        <f aca="false">FALSE()</f>
        <v>0</v>
      </c>
      <c r="H868" s="169" t="b">
        <f aca="false">FALSE()</f>
        <v>0</v>
      </c>
      <c r="I868" s="169" t="b">
        <f aca="false">FALSE()</f>
        <v>0</v>
      </c>
      <c r="J868" s="169" t="b">
        <f aca="false">FALSE()</f>
        <v>0</v>
      </c>
      <c r="K868" s="29" t="b">
        <f aca="false">FALSE()</f>
        <v>0</v>
      </c>
      <c r="L868" s="29" t="b">
        <f aca="false">FALSE()</f>
        <v>0</v>
      </c>
      <c r="M868" s="169" t="b">
        <f aca="false">FALSE()</f>
        <v>0</v>
      </c>
      <c r="N868" s="36" t="s">
        <v>12694</v>
      </c>
      <c r="O868" s="36" t="s">
        <v>1816</v>
      </c>
      <c r="P868" s="31" t="n">
        <v>6783150947</v>
      </c>
      <c r="Q868" s="32"/>
      <c r="R868" s="32"/>
      <c r="S868" s="32"/>
      <c r="T868" s="36" t="n">
        <v>48123067405</v>
      </c>
      <c r="U868" s="36"/>
      <c r="V868" s="36" t="s">
        <v>1818</v>
      </c>
      <c r="W868" s="36"/>
      <c r="X868" s="87" t="s">
        <v>10823</v>
      </c>
      <c r="Y868" s="36" t="s">
        <v>12093</v>
      </c>
      <c r="Z868" s="36"/>
      <c r="AA868" s="87"/>
      <c r="AB868" s="36"/>
      <c r="AC868" s="87" t="s">
        <v>10812</v>
      </c>
      <c r="AD868" s="36"/>
      <c r="AE868" s="36"/>
      <c r="AF868" s="200" t="s">
        <v>10794</v>
      </c>
      <c r="AG868" s="36"/>
      <c r="AH868" s="87" t="s">
        <v>10828</v>
      </c>
      <c r="AI868" s="202" t="s">
        <v>13476</v>
      </c>
      <c r="AJ868" s="192" t="s">
        <v>10798</v>
      </c>
      <c r="AK868" s="34" t="s">
        <v>10830</v>
      </c>
      <c r="AL868" s="200" t="s">
        <v>10800</v>
      </c>
      <c r="AM868" s="35"/>
      <c r="AN868" s="36"/>
      <c r="AO868" s="192" t="s">
        <v>10823</v>
      </c>
      <c r="AP868" s="36"/>
      <c r="AQ868" s="200" t="s">
        <v>10812</v>
      </c>
      <c r="AR868" s="37" t="s">
        <v>10830</v>
      </c>
      <c r="AS868" s="36" t="s">
        <v>13601</v>
      </c>
    </row>
    <row r="869" customFormat="false" ht="13.8" hidden="false" customHeight="false" outlineLevel="0" collapsed="false">
      <c r="A869" s="50" t="s">
        <v>12550</v>
      </c>
      <c r="B869" s="36" t="s">
        <v>11857</v>
      </c>
      <c r="C869" s="51" t="n">
        <v>45839</v>
      </c>
      <c r="D869" s="155" t="n">
        <v>45867</v>
      </c>
      <c r="E869" s="169" t="b">
        <f aca="false">TRUE()</f>
        <v>1</v>
      </c>
      <c r="F869" s="169" t="b">
        <f aca="false">FALSE()</f>
        <v>0</v>
      </c>
      <c r="G869" s="169" t="b">
        <f aca="false">FALSE()</f>
        <v>0</v>
      </c>
      <c r="H869" s="169" t="b">
        <f aca="false">FALSE()</f>
        <v>0</v>
      </c>
      <c r="I869" s="169" t="b">
        <f aca="false">FALSE()</f>
        <v>0</v>
      </c>
      <c r="J869" s="169" t="b">
        <f aca="false">FALSE()</f>
        <v>0</v>
      </c>
      <c r="K869" s="29" t="b">
        <f aca="false">FALSE()</f>
        <v>0</v>
      </c>
      <c r="L869" s="29" t="b">
        <f aca="false">FALSE()</f>
        <v>0</v>
      </c>
      <c r="M869" s="169" t="b">
        <f aca="false">FALSE()</f>
        <v>0</v>
      </c>
      <c r="N869" s="36" t="s">
        <v>12694</v>
      </c>
      <c r="O869" s="36" t="s">
        <v>1267</v>
      </c>
      <c r="P869" s="31" t="n">
        <v>6222793518</v>
      </c>
      <c r="Q869" s="32"/>
      <c r="R869" s="32"/>
      <c r="S869" s="32"/>
      <c r="T869" s="36" t="s">
        <v>3831</v>
      </c>
      <c r="U869" s="36"/>
      <c r="V869" s="36" t="s">
        <v>1269</v>
      </c>
      <c r="W869" s="36"/>
      <c r="X869" s="87" t="s">
        <v>10823</v>
      </c>
      <c r="Y869" s="36" t="s">
        <v>12093</v>
      </c>
      <c r="Z869" s="36"/>
      <c r="AA869" s="87"/>
      <c r="AB869" s="36"/>
      <c r="AC869" s="87" t="s">
        <v>10812</v>
      </c>
      <c r="AD869" s="36"/>
      <c r="AE869" s="36"/>
      <c r="AF869" s="200" t="s">
        <v>10794</v>
      </c>
      <c r="AG869" s="36"/>
      <c r="AH869" s="87" t="s">
        <v>10828</v>
      </c>
      <c r="AI869" s="202" t="s">
        <v>13476</v>
      </c>
      <c r="AJ869" s="192" t="s">
        <v>10798</v>
      </c>
      <c r="AK869" s="34" t="s">
        <v>10830</v>
      </c>
      <c r="AL869" s="200" t="s">
        <v>10800</v>
      </c>
      <c r="AM869" s="35"/>
      <c r="AN869" s="36"/>
      <c r="AO869" s="192" t="s">
        <v>10823</v>
      </c>
      <c r="AP869" s="36"/>
      <c r="AQ869" s="200" t="s">
        <v>10812</v>
      </c>
      <c r="AR869" s="37" t="s">
        <v>10830</v>
      </c>
      <c r="AS869" s="36" t="s">
        <v>13601</v>
      </c>
    </row>
    <row r="870" customFormat="false" ht="13.8" hidden="false" customHeight="false" outlineLevel="0" collapsed="false">
      <c r="A870" s="50" t="s">
        <v>12550</v>
      </c>
      <c r="B870" s="36" t="s">
        <v>11857</v>
      </c>
      <c r="C870" s="51" t="n">
        <v>45809</v>
      </c>
      <c r="D870" s="155" t="n">
        <v>45832</v>
      </c>
      <c r="E870" s="169" t="b">
        <f aca="false">TRUE()</f>
        <v>1</v>
      </c>
      <c r="F870" s="169" t="b">
        <f aca="false">FALSE()</f>
        <v>0</v>
      </c>
      <c r="G870" s="169" t="b">
        <f aca="false">FALSE()</f>
        <v>0</v>
      </c>
      <c r="H870" s="169" t="b">
        <f aca="false">FALSE()</f>
        <v>0</v>
      </c>
      <c r="I870" s="169" t="b">
        <f aca="false">FALSE()</f>
        <v>0</v>
      </c>
      <c r="J870" s="169" t="b">
        <f aca="false">FALSE()</f>
        <v>0</v>
      </c>
      <c r="K870" s="29" t="b">
        <f aca="false">FALSE()</f>
        <v>0</v>
      </c>
      <c r="L870" s="29" t="b">
        <f aca="false">FALSE()</f>
        <v>0</v>
      </c>
      <c r="M870" s="169" t="b">
        <f aca="false">FALSE()</f>
        <v>0</v>
      </c>
      <c r="N870" s="36" t="s">
        <v>12694</v>
      </c>
      <c r="O870" s="36" t="s">
        <v>4022</v>
      </c>
      <c r="P870" s="31" t="n">
        <v>5242202945</v>
      </c>
      <c r="Q870" s="32"/>
      <c r="R870" s="32"/>
      <c r="S870" s="32"/>
      <c r="T870" s="36" t="n">
        <v>48793902852</v>
      </c>
      <c r="U870" s="36"/>
      <c r="V870" s="36" t="s">
        <v>4024</v>
      </c>
      <c r="W870" s="36"/>
      <c r="X870" s="87" t="s">
        <v>10823</v>
      </c>
      <c r="Y870" s="36" t="s">
        <v>12093</v>
      </c>
      <c r="Z870" s="36"/>
      <c r="AA870" s="87"/>
      <c r="AB870" s="36"/>
      <c r="AC870" s="87" t="s">
        <v>10812</v>
      </c>
      <c r="AD870" s="36"/>
      <c r="AE870" s="36"/>
      <c r="AF870" s="200" t="s">
        <v>10794</v>
      </c>
      <c r="AG870" s="36"/>
      <c r="AH870" s="87" t="s">
        <v>10828</v>
      </c>
      <c r="AI870" s="202" t="s">
        <v>13476</v>
      </c>
      <c r="AJ870" s="192" t="s">
        <v>10798</v>
      </c>
      <c r="AK870" s="34" t="s">
        <v>10830</v>
      </c>
      <c r="AL870" s="200" t="s">
        <v>10800</v>
      </c>
      <c r="AM870" s="35"/>
      <c r="AN870" s="36"/>
      <c r="AO870" s="192" t="s">
        <v>10823</v>
      </c>
      <c r="AP870" s="36"/>
      <c r="AQ870" s="200" t="s">
        <v>10812</v>
      </c>
      <c r="AR870" s="37" t="s">
        <v>10830</v>
      </c>
      <c r="AS870" s="36" t="s">
        <v>13601</v>
      </c>
    </row>
    <row r="871" customFormat="false" ht="13.8" hidden="false" customHeight="false" outlineLevel="0" collapsed="false">
      <c r="A871" s="50" t="s">
        <v>12550</v>
      </c>
      <c r="B871" s="36" t="s">
        <v>11857</v>
      </c>
      <c r="C871" s="51" t="n">
        <v>45839</v>
      </c>
      <c r="D871" s="155" t="n">
        <v>45868</v>
      </c>
      <c r="E871" s="169" t="b">
        <f aca="false">TRUE()</f>
        <v>1</v>
      </c>
      <c r="F871" s="169" t="b">
        <f aca="false">FALSE()</f>
        <v>0</v>
      </c>
      <c r="G871" s="169" t="b">
        <f aca="false">FALSE()</f>
        <v>0</v>
      </c>
      <c r="H871" s="169" t="b">
        <f aca="false">FALSE()</f>
        <v>0</v>
      </c>
      <c r="I871" s="169" t="b">
        <f aca="false">FALSE()</f>
        <v>0</v>
      </c>
      <c r="J871" s="169" t="b">
        <f aca="false">FALSE()</f>
        <v>0</v>
      </c>
      <c r="K871" s="29" t="b">
        <f aca="false">FALSE()</f>
        <v>0</v>
      </c>
      <c r="L871" s="29" t="b">
        <f aca="false">FALSE()</f>
        <v>0</v>
      </c>
      <c r="M871" s="169" t="b">
        <f aca="false">FALSE()</f>
        <v>0</v>
      </c>
      <c r="N871" s="36" t="s">
        <v>12694</v>
      </c>
      <c r="O871" s="36" t="s">
        <v>1391</v>
      </c>
      <c r="P871" s="31" t="n">
        <v>8811500686</v>
      </c>
      <c r="Q871" s="32"/>
      <c r="R871" s="32"/>
      <c r="S871" s="32"/>
      <c r="T871" s="36" t="n">
        <v>48733721039</v>
      </c>
      <c r="U871" s="36"/>
      <c r="V871" s="36" t="s">
        <v>1393</v>
      </c>
      <c r="W871" s="36"/>
      <c r="X871" s="87" t="s">
        <v>10823</v>
      </c>
      <c r="Y871" s="36" t="s">
        <v>12093</v>
      </c>
      <c r="Z871" s="36"/>
      <c r="AA871" s="87"/>
      <c r="AB871" s="36"/>
      <c r="AC871" s="87" t="s">
        <v>10812</v>
      </c>
      <c r="AD871" s="36"/>
      <c r="AE871" s="36"/>
      <c r="AF871" s="200" t="s">
        <v>10794</v>
      </c>
      <c r="AG871" s="36"/>
      <c r="AH871" s="87" t="s">
        <v>10828</v>
      </c>
      <c r="AI871" s="202" t="s">
        <v>13476</v>
      </c>
      <c r="AJ871" s="192" t="s">
        <v>10798</v>
      </c>
      <c r="AK871" s="34" t="s">
        <v>10830</v>
      </c>
      <c r="AL871" s="200" t="s">
        <v>10800</v>
      </c>
      <c r="AM871" s="35"/>
      <c r="AN871" s="36"/>
      <c r="AO871" s="192" t="s">
        <v>10823</v>
      </c>
      <c r="AP871" s="36"/>
      <c r="AQ871" s="200" t="s">
        <v>10812</v>
      </c>
      <c r="AR871" s="37" t="s">
        <v>10830</v>
      </c>
      <c r="AS871" s="36" t="s">
        <v>13601</v>
      </c>
    </row>
    <row r="872" customFormat="false" ht="13.8" hidden="false" customHeight="false" outlineLevel="0" collapsed="false">
      <c r="A872" s="50" t="s">
        <v>12550</v>
      </c>
      <c r="B872" s="36" t="s">
        <v>11257</v>
      </c>
      <c r="C872" s="51" t="n">
        <v>45870</v>
      </c>
      <c r="D872" s="155" t="n">
        <v>45870</v>
      </c>
      <c r="E872" s="169" t="b">
        <f aca="false">TRUE()</f>
        <v>1</v>
      </c>
      <c r="F872" s="169" t="b">
        <f aca="false">FALSE()</f>
        <v>0</v>
      </c>
      <c r="G872" s="169" t="b">
        <f aca="false">FALSE()</f>
        <v>0</v>
      </c>
      <c r="H872" s="169" t="b">
        <f aca="false">FALSE()</f>
        <v>0</v>
      </c>
      <c r="I872" s="169" t="b">
        <f aca="false">FALSE()</f>
        <v>0</v>
      </c>
      <c r="J872" s="169" t="b">
        <f aca="false">FALSE()</f>
        <v>0</v>
      </c>
      <c r="K872" s="29" t="b">
        <f aca="false">FALSE()</f>
        <v>0</v>
      </c>
      <c r="L872" s="29" t="b">
        <f aca="false">FALSE()</f>
        <v>0</v>
      </c>
      <c r="M872" s="169" t="b">
        <f aca="false">FALSE()</f>
        <v>0</v>
      </c>
      <c r="N872" s="36" t="s">
        <v>12694</v>
      </c>
      <c r="O872" s="36" t="s">
        <v>873</v>
      </c>
      <c r="P872" s="31" t="n">
        <v>5223142662</v>
      </c>
      <c r="Q872" s="32"/>
      <c r="R872" s="32"/>
      <c r="S872" s="32"/>
      <c r="T872" s="189" t="n">
        <v>48601653031</v>
      </c>
      <c r="U872" s="36"/>
      <c r="V872" s="36" t="s">
        <v>875</v>
      </c>
      <c r="W872" s="36"/>
      <c r="X872" s="87" t="s">
        <v>10823</v>
      </c>
      <c r="Y872" s="64" t="s">
        <v>12093</v>
      </c>
      <c r="Z872" s="36"/>
      <c r="AA872" s="87" t="s">
        <v>10826</v>
      </c>
      <c r="AB872" s="36" t="s">
        <v>10793</v>
      </c>
      <c r="AC872" s="87"/>
      <c r="AD872" s="36"/>
      <c r="AE872" s="36"/>
      <c r="AF872" s="87" t="s">
        <v>10794</v>
      </c>
      <c r="AG872" s="36"/>
      <c r="AH872" s="87" t="s">
        <v>10796</v>
      </c>
      <c r="AI872" s="55" t="s">
        <v>10836</v>
      </c>
      <c r="AJ872" s="64" t="s">
        <v>10798</v>
      </c>
      <c r="AK872" s="34" t="s">
        <v>10830</v>
      </c>
      <c r="AL872" s="87" t="s">
        <v>10800</v>
      </c>
      <c r="AM872" s="35"/>
      <c r="AN872" s="36"/>
      <c r="AO872" s="64" t="s">
        <v>10823</v>
      </c>
      <c r="AP872" s="64" t="s">
        <v>11585</v>
      </c>
      <c r="AQ872" s="87" t="s">
        <v>10812</v>
      </c>
      <c r="AR872" s="37" t="s">
        <v>10830</v>
      </c>
      <c r="AS872" s="36" t="s">
        <v>12261</v>
      </c>
    </row>
    <row r="873" customFormat="false" ht="13.8" hidden="false" customHeight="false" outlineLevel="0" collapsed="false">
      <c r="A873" s="50" t="s">
        <v>12550</v>
      </c>
      <c r="B873" s="36" t="s">
        <v>11257</v>
      </c>
      <c r="C873" s="51" t="n">
        <v>45870</v>
      </c>
      <c r="D873" s="155" t="n">
        <v>45870</v>
      </c>
      <c r="E873" s="169" t="b">
        <f aca="false">TRUE()</f>
        <v>1</v>
      </c>
      <c r="F873" s="169" t="b">
        <f aca="false">FALSE()</f>
        <v>0</v>
      </c>
      <c r="G873" s="169" t="b">
        <f aca="false">FALSE()</f>
        <v>0</v>
      </c>
      <c r="H873" s="169" t="b">
        <f aca="false">FALSE()</f>
        <v>0</v>
      </c>
      <c r="I873" s="169" t="b">
        <f aca="false">FALSE()</f>
        <v>0</v>
      </c>
      <c r="J873" s="169" t="b">
        <f aca="false">FALSE()</f>
        <v>0</v>
      </c>
      <c r="K873" s="29" t="b">
        <f aca="false">FALSE()</f>
        <v>0</v>
      </c>
      <c r="L873" s="29" t="b">
        <f aca="false">FALSE()</f>
        <v>0</v>
      </c>
      <c r="M873" s="169" t="b">
        <f aca="false">FALSE()</f>
        <v>0</v>
      </c>
      <c r="N873" s="36" t="s">
        <v>12694</v>
      </c>
      <c r="O873" s="36" t="s">
        <v>805</v>
      </c>
      <c r="P873" s="31" t="n">
        <v>9491923143</v>
      </c>
      <c r="Q873" s="32"/>
      <c r="R873" s="32"/>
      <c r="S873" s="32"/>
      <c r="T873" s="36" t="n">
        <v>48796755990</v>
      </c>
      <c r="U873" s="36"/>
      <c r="V873" s="36" t="s">
        <v>807</v>
      </c>
      <c r="W873" s="36"/>
      <c r="X873" s="87" t="s">
        <v>10823</v>
      </c>
      <c r="Y873" s="64" t="s">
        <v>12093</v>
      </c>
      <c r="Z873" s="36"/>
      <c r="AA873" s="87" t="s">
        <v>10826</v>
      </c>
      <c r="AB873" s="36" t="s">
        <v>10793</v>
      </c>
      <c r="AC873" s="87"/>
      <c r="AD873" s="36"/>
      <c r="AE873" s="36"/>
      <c r="AF873" s="87" t="s">
        <v>10794</v>
      </c>
      <c r="AG873" s="36"/>
      <c r="AH873" s="87" t="s">
        <v>10796</v>
      </c>
      <c r="AI873" s="55" t="s">
        <v>10836</v>
      </c>
      <c r="AJ873" s="64" t="s">
        <v>10798</v>
      </c>
      <c r="AK873" s="34" t="s">
        <v>10830</v>
      </c>
      <c r="AL873" s="87" t="s">
        <v>10800</v>
      </c>
      <c r="AM873" s="35"/>
      <c r="AN873" s="36"/>
      <c r="AO873" s="64" t="s">
        <v>10823</v>
      </c>
      <c r="AP873" s="64" t="s">
        <v>11585</v>
      </c>
      <c r="AQ873" s="87" t="s">
        <v>10812</v>
      </c>
      <c r="AR873" s="37" t="s">
        <v>10830</v>
      </c>
      <c r="AS873" s="36" t="s">
        <v>12261</v>
      </c>
    </row>
    <row r="874" customFormat="false" ht="13.8" hidden="false" customHeight="false" outlineLevel="0" collapsed="false">
      <c r="A874" s="50" t="s">
        <v>12550</v>
      </c>
      <c r="B874" s="36" t="s">
        <v>11257</v>
      </c>
      <c r="C874" s="51" t="n">
        <v>45870</v>
      </c>
      <c r="D874" s="155" t="n">
        <v>45870</v>
      </c>
      <c r="E874" s="169" t="b">
        <f aca="false">TRUE()</f>
        <v>1</v>
      </c>
      <c r="F874" s="169" t="b">
        <f aca="false">FALSE()</f>
        <v>0</v>
      </c>
      <c r="G874" s="169" t="b">
        <f aca="false">FALSE()</f>
        <v>0</v>
      </c>
      <c r="H874" s="169" t="b">
        <f aca="false">FALSE()</f>
        <v>0</v>
      </c>
      <c r="I874" s="169" t="b">
        <f aca="false">FALSE()</f>
        <v>0</v>
      </c>
      <c r="J874" s="169" t="b">
        <f aca="false">FALSE()</f>
        <v>0</v>
      </c>
      <c r="K874" s="29" t="b">
        <f aca="false">FALSE()</f>
        <v>0</v>
      </c>
      <c r="L874" s="29" t="b">
        <f aca="false">FALSE()</f>
        <v>0</v>
      </c>
      <c r="M874" s="169" t="b">
        <f aca="false">FALSE()</f>
        <v>0</v>
      </c>
      <c r="N874" s="36" t="s">
        <v>12694</v>
      </c>
      <c r="O874" s="36" t="s">
        <v>3217</v>
      </c>
      <c r="P874" s="31" t="n">
        <v>8992825422</v>
      </c>
      <c r="Q874" s="32"/>
      <c r="R874" s="32"/>
      <c r="S874" s="32"/>
      <c r="T874" s="36" t="n">
        <f aca="false">48791408474</f>
        <v>48791408474</v>
      </c>
      <c r="U874" s="36"/>
      <c r="V874" s="36" t="s">
        <v>3219</v>
      </c>
      <c r="W874" s="36"/>
      <c r="X874" s="87" t="s">
        <v>10823</v>
      </c>
      <c r="Y874" s="64" t="s">
        <v>12093</v>
      </c>
      <c r="Z874" s="36"/>
      <c r="AA874" s="87" t="s">
        <v>10826</v>
      </c>
      <c r="AB874" s="36" t="s">
        <v>10793</v>
      </c>
      <c r="AC874" s="87"/>
      <c r="AD874" s="36"/>
      <c r="AE874" s="36"/>
      <c r="AF874" s="87" t="s">
        <v>10794</v>
      </c>
      <c r="AG874" s="36"/>
      <c r="AH874" s="87" t="s">
        <v>10796</v>
      </c>
      <c r="AI874" s="55" t="s">
        <v>10836</v>
      </c>
      <c r="AJ874" s="64" t="s">
        <v>10798</v>
      </c>
      <c r="AK874" s="34" t="s">
        <v>10830</v>
      </c>
      <c r="AL874" s="87" t="s">
        <v>10800</v>
      </c>
      <c r="AM874" s="35"/>
      <c r="AN874" s="36"/>
      <c r="AO874" s="64" t="s">
        <v>10823</v>
      </c>
      <c r="AP874" s="64" t="s">
        <v>11585</v>
      </c>
      <c r="AQ874" s="87" t="s">
        <v>10812</v>
      </c>
      <c r="AR874" s="37" t="s">
        <v>10830</v>
      </c>
      <c r="AS874" s="36" t="s">
        <v>12261</v>
      </c>
    </row>
    <row r="875" customFormat="false" ht="13.8" hidden="false" customHeight="false" outlineLevel="0" collapsed="false">
      <c r="A875" s="50" t="s">
        <v>12550</v>
      </c>
      <c r="B875" s="36" t="s">
        <v>11257</v>
      </c>
      <c r="C875" s="51" t="n">
        <v>45870</v>
      </c>
      <c r="D875" s="155" t="n">
        <v>45870</v>
      </c>
      <c r="E875" s="169" t="b">
        <f aca="false">TRUE()</f>
        <v>1</v>
      </c>
      <c r="F875" s="169" t="b">
        <f aca="false">FALSE()</f>
        <v>0</v>
      </c>
      <c r="G875" s="169" t="b">
        <f aca="false">FALSE()</f>
        <v>0</v>
      </c>
      <c r="H875" s="169" t="b">
        <f aca="false">FALSE()</f>
        <v>0</v>
      </c>
      <c r="I875" s="169" t="b">
        <f aca="false">FALSE()</f>
        <v>0</v>
      </c>
      <c r="J875" s="169" t="b">
        <f aca="false">FALSE()</f>
        <v>0</v>
      </c>
      <c r="K875" s="29" t="b">
        <f aca="false">FALSE()</f>
        <v>0</v>
      </c>
      <c r="L875" s="29" t="b">
        <f aca="false">FALSE()</f>
        <v>0</v>
      </c>
      <c r="M875" s="169" t="b">
        <f aca="false">FALSE()</f>
        <v>0</v>
      </c>
      <c r="N875" s="36" t="s">
        <v>12694</v>
      </c>
      <c r="O875" s="36" t="s">
        <v>660</v>
      </c>
      <c r="P875" s="31" t="n">
        <v>8272336623</v>
      </c>
      <c r="Q875" s="32"/>
      <c r="R875" s="32"/>
      <c r="S875" s="32"/>
      <c r="T875" s="36" t="n">
        <f aca="false">48697543253</f>
        <v>48697543253</v>
      </c>
      <c r="U875" s="36"/>
      <c r="V875" s="36" t="s">
        <v>662</v>
      </c>
      <c r="W875" s="36"/>
      <c r="X875" s="87" t="s">
        <v>10823</v>
      </c>
      <c r="Y875" s="64" t="s">
        <v>12093</v>
      </c>
      <c r="Z875" s="36"/>
      <c r="AA875" s="87" t="s">
        <v>10826</v>
      </c>
      <c r="AB875" s="36" t="s">
        <v>10793</v>
      </c>
      <c r="AC875" s="87"/>
      <c r="AD875" s="36"/>
      <c r="AE875" s="36"/>
      <c r="AF875" s="87" t="s">
        <v>10794</v>
      </c>
      <c r="AG875" s="36"/>
      <c r="AH875" s="87" t="s">
        <v>10796</v>
      </c>
      <c r="AI875" s="55" t="s">
        <v>10836</v>
      </c>
      <c r="AJ875" s="64" t="s">
        <v>10798</v>
      </c>
      <c r="AK875" s="34" t="s">
        <v>10830</v>
      </c>
      <c r="AL875" s="87" t="s">
        <v>10800</v>
      </c>
      <c r="AM875" s="35"/>
      <c r="AN875" s="36"/>
      <c r="AO875" s="64" t="s">
        <v>10823</v>
      </c>
      <c r="AP875" s="64" t="s">
        <v>11585</v>
      </c>
      <c r="AQ875" s="87" t="s">
        <v>10812</v>
      </c>
      <c r="AR875" s="37" t="s">
        <v>10830</v>
      </c>
      <c r="AS875" s="36" t="s">
        <v>12261</v>
      </c>
    </row>
    <row r="876" customFormat="false" ht="13.8" hidden="false" customHeight="false" outlineLevel="0" collapsed="false">
      <c r="A876" s="50" t="s">
        <v>12550</v>
      </c>
      <c r="B876" s="36" t="s">
        <v>11857</v>
      </c>
      <c r="C876" s="51" t="n">
        <v>45870</v>
      </c>
      <c r="D876" s="155" t="n">
        <v>45870</v>
      </c>
      <c r="E876" s="169" t="b">
        <f aca="false">TRUE()</f>
        <v>1</v>
      </c>
      <c r="F876" s="169" t="b">
        <f aca="false">FALSE()</f>
        <v>0</v>
      </c>
      <c r="G876" s="169" t="b">
        <f aca="false">FALSE()</f>
        <v>0</v>
      </c>
      <c r="H876" s="169" t="b">
        <f aca="false">FALSE()</f>
        <v>0</v>
      </c>
      <c r="I876" s="169" t="b">
        <f aca="false">FALSE()</f>
        <v>0</v>
      </c>
      <c r="J876" s="169" t="b">
        <f aca="false">FALSE()</f>
        <v>0</v>
      </c>
      <c r="K876" s="29" t="b">
        <f aca="false">FALSE()</f>
        <v>0</v>
      </c>
      <c r="L876" s="29" t="b">
        <f aca="false">FALSE()</f>
        <v>0</v>
      </c>
      <c r="M876" s="169" t="b">
        <f aca="false">FALSE()</f>
        <v>0</v>
      </c>
      <c r="N876" s="36" t="s">
        <v>12694</v>
      </c>
      <c r="O876" s="36" t="s">
        <v>1740</v>
      </c>
      <c r="P876" s="31" t="n">
        <v>6452587596</v>
      </c>
      <c r="Q876" s="32"/>
      <c r="R876" s="32"/>
      <c r="S876" s="32"/>
      <c r="T876" s="36" t="n">
        <v>48536151866</v>
      </c>
      <c r="U876" s="36"/>
      <c r="V876" s="36" t="s">
        <v>1742</v>
      </c>
      <c r="W876" s="36"/>
      <c r="X876" s="87" t="s">
        <v>10823</v>
      </c>
      <c r="Y876" s="36" t="s">
        <v>12093</v>
      </c>
      <c r="Z876" s="36"/>
      <c r="AA876" s="87"/>
      <c r="AB876" s="36"/>
      <c r="AC876" s="87" t="s">
        <v>10812</v>
      </c>
      <c r="AD876" s="36"/>
      <c r="AE876" s="36"/>
      <c r="AF876" s="200" t="s">
        <v>10794</v>
      </c>
      <c r="AG876" s="36"/>
      <c r="AH876" s="87" t="s">
        <v>10828</v>
      </c>
      <c r="AI876" s="202" t="s">
        <v>13476</v>
      </c>
      <c r="AJ876" s="192" t="s">
        <v>10798</v>
      </c>
      <c r="AK876" s="34" t="s">
        <v>10830</v>
      </c>
      <c r="AL876" s="200" t="s">
        <v>10800</v>
      </c>
      <c r="AM876" s="35"/>
      <c r="AN876" s="36"/>
      <c r="AO876" s="192" t="s">
        <v>10823</v>
      </c>
      <c r="AP876" s="36"/>
      <c r="AQ876" s="200" t="s">
        <v>10812</v>
      </c>
      <c r="AR876" s="37" t="s">
        <v>10830</v>
      </c>
      <c r="AS876" s="36" t="s">
        <v>13601</v>
      </c>
    </row>
    <row r="877" customFormat="false" ht="13.8" hidden="false" customHeight="false" outlineLevel="0" collapsed="false">
      <c r="A877" s="50" t="s">
        <v>12550</v>
      </c>
      <c r="B877" s="36" t="s">
        <v>11857</v>
      </c>
      <c r="C877" s="51" t="n">
        <v>45870</v>
      </c>
      <c r="D877" s="155" t="n">
        <v>45870</v>
      </c>
      <c r="E877" s="169" t="b">
        <f aca="false">TRUE()</f>
        <v>1</v>
      </c>
      <c r="F877" s="169" t="b">
        <f aca="false">FALSE()</f>
        <v>0</v>
      </c>
      <c r="G877" s="169" t="b">
        <f aca="false">FALSE()</f>
        <v>0</v>
      </c>
      <c r="H877" s="169" t="b">
        <f aca="false">FALSE()</f>
        <v>0</v>
      </c>
      <c r="I877" s="169" t="b">
        <f aca="false">FALSE()</f>
        <v>0</v>
      </c>
      <c r="J877" s="169" t="b">
        <f aca="false">FALSE()</f>
        <v>0</v>
      </c>
      <c r="K877" s="29" t="b">
        <f aca="false">FALSE()</f>
        <v>0</v>
      </c>
      <c r="L877" s="29" t="b">
        <f aca="false">FALSE()</f>
        <v>0</v>
      </c>
      <c r="M877" s="169" t="b">
        <f aca="false">FALSE()</f>
        <v>0</v>
      </c>
      <c r="N877" s="36" t="s">
        <v>12694</v>
      </c>
      <c r="O877" s="36" t="s">
        <v>687</v>
      </c>
      <c r="P877" s="31" t="n">
        <v>7811994475</v>
      </c>
      <c r="Q877" s="32"/>
      <c r="R877" s="32"/>
      <c r="S877" s="32"/>
      <c r="T877" s="36" t="n">
        <v>48884789854</v>
      </c>
      <c r="U877" s="36"/>
      <c r="V877" s="36" t="s">
        <v>688</v>
      </c>
      <c r="W877" s="36"/>
      <c r="X877" s="87" t="s">
        <v>10823</v>
      </c>
      <c r="Y877" s="36" t="s">
        <v>12093</v>
      </c>
      <c r="Z877" s="36"/>
      <c r="AA877" s="87"/>
      <c r="AB877" s="36"/>
      <c r="AC877" s="87" t="s">
        <v>10812</v>
      </c>
      <c r="AD877" s="36"/>
      <c r="AE877" s="36"/>
      <c r="AF877" s="200" t="s">
        <v>10794</v>
      </c>
      <c r="AG877" s="36"/>
      <c r="AH877" s="87" t="s">
        <v>10828</v>
      </c>
      <c r="AI877" s="202" t="s">
        <v>13476</v>
      </c>
      <c r="AJ877" s="192" t="s">
        <v>10798</v>
      </c>
      <c r="AK877" s="34" t="s">
        <v>10830</v>
      </c>
      <c r="AL877" s="200" t="s">
        <v>10800</v>
      </c>
      <c r="AM877" s="35"/>
      <c r="AN877" s="36"/>
      <c r="AO877" s="192" t="s">
        <v>10823</v>
      </c>
      <c r="AP877" s="36"/>
      <c r="AQ877" s="200" t="s">
        <v>10812</v>
      </c>
      <c r="AR877" s="37" t="s">
        <v>10830</v>
      </c>
      <c r="AS877" s="36" t="s">
        <v>13601</v>
      </c>
    </row>
    <row r="878" customFormat="false" ht="13.8" hidden="false" customHeight="false" outlineLevel="0" collapsed="false">
      <c r="A878" s="50" t="s">
        <v>12550</v>
      </c>
      <c r="B878" s="36" t="s">
        <v>11857</v>
      </c>
      <c r="C878" s="51" t="n">
        <v>45870</v>
      </c>
      <c r="D878" s="155" t="n">
        <v>45870</v>
      </c>
      <c r="E878" s="169" t="b">
        <f aca="false">TRUE()</f>
        <v>1</v>
      </c>
      <c r="F878" s="169" t="b">
        <f aca="false">FALSE()</f>
        <v>0</v>
      </c>
      <c r="G878" s="169" t="b">
        <f aca="false">FALSE()</f>
        <v>0</v>
      </c>
      <c r="H878" s="169" t="b">
        <f aca="false">FALSE()</f>
        <v>0</v>
      </c>
      <c r="I878" s="169" t="b">
        <f aca="false">FALSE()</f>
        <v>0</v>
      </c>
      <c r="J878" s="169" t="b">
        <f aca="false">FALSE()</f>
        <v>0</v>
      </c>
      <c r="K878" s="29" t="b">
        <f aca="false">FALSE()</f>
        <v>0</v>
      </c>
      <c r="L878" s="29" t="b">
        <f aca="false">FALSE()</f>
        <v>0</v>
      </c>
      <c r="M878" s="169" t="b">
        <f aca="false">FALSE()</f>
        <v>0</v>
      </c>
      <c r="N878" s="36" t="s">
        <v>12694</v>
      </c>
      <c r="O878" s="36" t="s">
        <v>1188</v>
      </c>
      <c r="P878" s="31" t="n">
        <v>6181907473</v>
      </c>
      <c r="Q878" s="32"/>
      <c r="R878" s="32"/>
      <c r="S878" s="32"/>
      <c r="T878" s="36" t="n">
        <v>48504083459</v>
      </c>
      <c r="U878" s="36"/>
      <c r="V878" s="36" t="s">
        <v>1190</v>
      </c>
      <c r="W878" s="36"/>
      <c r="X878" s="87" t="s">
        <v>10823</v>
      </c>
      <c r="Y878" s="36" t="s">
        <v>12093</v>
      </c>
      <c r="Z878" s="36"/>
      <c r="AA878" s="87"/>
      <c r="AB878" s="36"/>
      <c r="AC878" s="87" t="s">
        <v>10812</v>
      </c>
      <c r="AD878" s="36"/>
      <c r="AE878" s="36"/>
      <c r="AF878" s="200" t="s">
        <v>10794</v>
      </c>
      <c r="AG878" s="36"/>
      <c r="AH878" s="87" t="s">
        <v>10828</v>
      </c>
      <c r="AI878" s="202" t="s">
        <v>13476</v>
      </c>
      <c r="AJ878" s="192" t="s">
        <v>10798</v>
      </c>
      <c r="AK878" s="34" t="s">
        <v>10830</v>
      </c>
      <c r="AL878" s="200" t="s">
        <v>10800</v>
      </c>
      <c r="AM878" s="35"/>
      <c r="AN878" s="36"/>
      <c r="AO878" s="192" t="s">
        <v>10823</v>
      </c>
      <c r="AP878" s="36"/>
      <c r="AQ878" s="200" t="s">
        <v>10812</v>
      </c>
      <c r="AR878" s="37" t="s">
        <v>10830</v>
      </c>
      <c r="AS878" s="36" t="s">
        <v>13601</v>
      </c>
    </row>
    <row r="879" customFormat="false" ht="13.8" hidden="false" customHeight="false" outlineLevel="0" collapsed="false">
      <c r="A879" s="50" t="s">
        <v>12550</v>
      </c>
      <c r="B879" s="36" t="s">
        <v>11857</v>
      </c>
      <c r="C879" s="51" t="n">
        <v>45870</v>
      </c>
      <c r="D879" s="155" t="n">
        <v>45870</v>
      </c>
      <c r="E879" s="169" t="b">
        <f aca="false">TRUE()</f>
        <v>1</v>
      </c>
      <c r="F879" s="169" t="b">
        <f aca="false">FALSE()</f>
        <v>0</v>
      </c>
      <c r="G879" s="169" t="b">
        <f aca="false">FALSE()</f>
        <v>0</v>
      </c>
      <c r="H879" s="169" t="b">
        <f aca="false">FALSE()</f>
        <v>0</v>
      </c>
      <c r="I879" s="169" t="b">
        <f aca="false">FALSE()</f>
        <v>0</v>
      </c>
      <c r="J879" s="169" t="b">
        <f aca="false">FALSE()</f>
        <v>0</v>
      </c>
      <c r="K879" s="29" t="b">
        <f aca="false">FALSE()</f>
        <v>0</v>
      </c>
      <c r="L879" s="29" t="b">
        <f aca="false">FALSE()</f>
        <v>0</v>
      </c>
      <c r="M879" s="169" t="b">
        <f aca="false">FALSE()</f>
        <v>0</v>
      </c>
      <c r="N879" s="36"/>
      <c r="O879" s="36" t="s">
        <v>551</v>
      </c>
      <c r="P879" s="31" t="n">
        <v>7712630698</v>
      </c>
      <c r="Q879" s="32"/>
      <c r="R879" s="32"/>
      <c r="S879" s="32"/>
      <c r="T879" s="36" t="n">
        <v>48885014143</v>
      </c>
      <c r="U879" s="36"/>
      <c r="V879" s="36" t="s">
        <v>552</v>
      </c>
      <c r="W879" s="36"/>
      <c r="X879" s="87" t="s">
        <v>10823</v>
      </c>
      <c r="Y879" s="64" t="s">
        <v>12093</v>
      </c>
      <c r="Z879" s="36"/>
      <c r="AA879" s="87"/>
      <c r="AB879" s="36"/>
      <c r="AC879" s="87"/>
      <c r="AD879" s="36"/>
      <c r="AE879" s="36"/>
      <c r="AF879" s="200"/>
      <c r="AG879" s="36"/>
      <c r="AH879" s="87"/>
      <c r="AI879" s="202" t="s">
        <v>13476</v>
      </c>
      <c r="AJ879" s="192"/>
      <c r="AK879" s="34"/>
      <c r="AL879" s="200"/>
      <c r="AM879" s="35"/>
      <c r="AN879" s="36"/>
      <c r="AO879" s="192"/>
      <c r="AP879" s="36"/>
      <c r="AQ879" s="200"/>
      <c r="AR879" s="37"/>
      <c r="AS879" s="36"/>
    </row>
    <row r="880" customFormat="false" ht="13.8" hidden="false" customHeight="false" outlineLevel="0" collapsed="false">
      <c r="A880" s="222" t="s">
        <v>12550</v>
      </c>
      <c r="B880" s="223" t="s">
        <v>11257</v>
      </c>
      <c r="C880" s="226" t="n">
        <v>45870</v>
      </c>
      <c r="D880" s="155" t="n">
        <v>45871</v>
      </c>
      <c r="E880" s="169" t="b">
        <f aca="false">TRUE()</f>
        <v>1</v>
      </c>
      <c r="F880" s="169" t="b">
        <f aca="false">FALSE()</f>
        <v>0</v>
      </c>
      <c r="G880" s="169" t="b">
        <f aca="false">FALSE()</f>
        <v>0</v>
      </c>
      <c r="H880" s="169" t="b">
        <f aca="false">FALSE()</f>
        <v>0</v>
      </c>
      <c r="I880" s="169" t="b">
        <f aca="false">FALSE()</f>
        <v>0</v>
      </c>
      <c r="J880" s="169" t="b">
        <f aca="false">FALSE()</f>
        <v>0</v>
      </c>
      <c r="K880" s="29" t="b">
        <f aca="false">FALSE()</f>
        <v>0</v>
      </c>
      <c r="L880" s="29" t="b">
        <f aca="false">FALSE()</f>
        <v>0</v>
      </c>
      <c r="M880" s="169" t="b">
        <f aca="false">FALSE()</f>
        <v>0</v>
      </c>
      <c r="N880" s="36"/>
      <c r="O880" s="36" t="s">
        <v>586</v>
      </c>
      <c r="P880" s="31" t="n">
        <v>8943243708</v>
      </c>
      <c r="Q880" s="32"/>
      <c r="R880" s="32"/>
      <c r="S880" s="32"/>
      <c r="T880" s="36" t="n">
        <f aca="false">48603050000</f>
        <v>48603050000</v>
      </c>
      <c r="U880" s="36"/>
      <c r="V880" s="36" t="s">
        <v>588</v>
      </c>
      <c r="W880" s="36"/>
      <c r="X880" s="87" t="s">
        <v>10823</v>
      </c>
      <c r="Y880" s="64" t="s">
        <v>12093</v>
      </c>
      <c r="Z880" s="36"/>
      <c r="AA880" s="87" t="s">
        <v>10826</v>
      </c>
      <c r="AB880" s="36" t="s">
        <v>10793</v>
      </c>
      <c r="AC880" s="87"/>
      <c r="AD880" s="36"/>
      <c r="AE880" s="36"/>
      <c r="AF880" s="87" t="s">
        <v>10794</v>
      </c>
      <c r="AG880" s="36"/>
      <c r="AH880" s="87" t="s">
        <v>10796</v>
      </c>
      <c r="AI880" s="55" t="s">
        <v>10836</v>
      </c>
      <c r="AJ880" s="64" t="s">
        <v>10798</v>
      </c>
      <c r="AK880" s="34" t="s">
        <v>10830</v>
      </c>
      <c r="AL880" s="87" t="s">
        <v>10800</v>
      </c>
      <c r="AM880" s="35"/>
      <c r="AN880" s="36"/>
      <c r="AO880" s="64" t="s">
        <v>10823</v>
      </c>
      <c r="AP880" s="64" t="s">
        <v>11585</v>
      </c>
      <c r="AQ880" s="87" t="s">
        <v>10812</v>
      </c>
      <c r="AR880" s="37" t="s">
        <v>10830</v>
      </c>
      <c r="AS880" s="36" t="s">
        <v>12261</v>
      </c>
    </row>
    <row r="881" customFormat="false" ht="13.8" hidden="false" customHeight="false" outlineLevel="0" collapsed="false">
      <c r="A881" s="222" t="s">
        <v>12550</v>
      </c>
      <c r="B881" s="223" t="s">
        <v>11257</v>
      </c>
      <c r="C881" s="226" t="n">
        <v>45870</v>
      </c>
      <c r="D881" s="155" t="n">
        <v>45871</v>
      </c>
      <c r="E881" s="169" t="b">
        <f aca="false">TRUE()</f>
        <v>1</v>
      </c>
      <c r="F881" s="169" t="b">
        <f aca="false">FALSE()</f>
        <v>0</v>
      </c>
      <c r="G881" s="169" t="b">
        <f aca="false">FALSE()</f>
        <v>0</v>
      </c>
      <c r="H881" s="169" t="b">
        <f aca="false">FALSE()</f>
        <v>0</v>
      </c>
      <c r="I881" s="169" t="b">
        <f aca="false">FALSE()</f>
        <v>0</v>
      </c>
      <c r="J881" s="169" t="b">
        <f aca="false">FALSE()</f>
        <v>0</v>
      </c>
      <c r="K881" s="29" t="b">
        <f aca="false">FALSE()</f>
        <v>0</v>
      </c>
      <c r="L881" s="29" t="b">
        <f aca="false">FALSE()</f>
        <v>0</v>
      </c>
      <c r="M881" s="169" t="b">
        <f aca="false">FALSE()</f>
        <v>0</v>
      </c>
      <c r="N881" s="36"/>
      <c r="O881" s="36" t="s">
        <v>525</v>
      </c>
      <c r="P881" s="31" t="n">
        <v>5732876941</v>
      </c>
      <c r="Q881" s="32"/>
      <c r="R881" s="32"/>
      <c r="S881" s="32"/>
      <c r="T881" s="36" t="n">
        <f aca="false">48888831884</f>
        <v>48888831884</v>
      </c>
      <c r="U881" s="36"/>
      <c r="V881" s="36" t="s">
        <v>526</v>
      </c>
      <c r="W881" s="36"/>
      <c r="X881" s="87" t="s">
        <v>10823</v>
      </c>
      <c r="Y881" s="64" t="s">
        <v>12093</v>
      </c>
      <c r="Z881" s="36"/>
      <c r="AA881" s="87" t="s">
        <v>10826</v>
      </c>
      <c r="AB881" s="36" t="s">
        <v>10793</v>
      </c>
      <c r="AC881" s="87"/>
      <c r="AD881" s="36"/>
      <c r="AE881" s="36"/>
      <c r="AF881" s="87" t="s">
        <v>10794</v>
      </c>
      <c r="AG881" s="36"/>
      <c r="AH881" s="87" t="s">
        <v>10796</v>
      </c>
      <c r="AI881" s="55" t="s">
        <v>10836</v>
      </c>
      <c r="AJ881" s="64" t="s">
        <v>10798</v>
      </c>
      <c r="AK881" s="34" t="s">
        <v>10830</v>
      </c>
      <c r="AL881" s="87" t="s">
        <v>10800</v>
      </c>
      <c r="AM881" s="35"/>
      <c r="AN881" s="36"/>
      <c r="AO881" s="64" t="s">
        <v>10823</v>
      </c>
      <c r="AP881" s="64" t="s">
        <v>11585</v>
      </c>
      <c r="AQ881" s="87" t="s">
        <v>10812</v>
      </c>
      <c r="AR881" s="37" t="s">
        <v>10830</v>
      </c>
      <c r="AS881" s="36" t="s">
        <v>12261</v>
      </c>
    </row>
    <row r="882" customFormat="false" ht="13.8" hidden="false" customHeight="false" outlineLevel="0" collapsed="false">
      <c r="A882" s="50" t="s">
        <v>12550</v>
      </c>
      <c r="B882" s="36" t="s">
        <v>11576</v>
      </c>
      <c r="C882" s="51" t="n">
        <v>45839</v>
      </c>
      <c r="D882" s="155" t="n">
        <v>45852</v>
      </c>
      <c r="E882" s="169" t="b">
        <f aca="false">TRUE()</f>
        <v>1</v>
      </c>
      <c r="F882" s="169" t="b">
        <f aca="false">FALSE()</f>
        <v>0</v>
      </c>
      <c r="G882" s="169" t="b">
        <f aca="false">FALSE()</f>
        <v>0</v>
      </c>
      <c r="H882" s="169" t="b">
        <f aca="false">FALSE()</f>
        <v>0</v>
      </c>
      <c r="I882" s="169" t="b">
        <f aca="false">FALSE()</f>
        <v>0</v>
      </c>
      <c r="J882" s="169" t="b">
        <f aca="false">FALSE()</f>
        <v>0</v>
      </c>
      <c r="K882" s="29" t="b">
        <f aca="false">FALSE()</f>
        <v>0</v>
      </c>
      <c r="L882" s="29" t="b">
        <f aca="false">FALSE()</f>
        <v>0</v>
      </c>
      <c r="M882" s="169" t="b">
        <f aca="false">FALSE()</f>
        <v>0</v>
      </c>
      <c r="N882" s="36"/>
      <c r="O882" s="36" t="s">
        <v>2728</v>
      </c>
      <c r="P882" s="31" t="n">
        <v>5252802492</v>
      </c>
      <c r="Q882" s="32"/>
      <c r="R882" s="32"/>
      <c r="S882" s="32"/>
      <c r="T882" s="36" t="n">
        <f aca="false">48690654434</f>
        <v>48690654434</v>
      </c>
      <c r="U882" s="36"/>
      <c r="V882" s="36" t="s">
        <v>13603</v>
      </c>
      <c r="W882" s="36"/>
      <c r="X882" s="87" t="s">
        <v>10823</v>
      </c>
      <c r="Y882" s="64" t="s">
        <v>12093</v>
      </c>
      <c r="Z882" s="36"/>
      <c r="AA882" s="87"/>
      <c r="AB882" s="36"/>
      <c r="AC882" s="87"/>
      <c r="AD882" s="36"/>
      <c r="AE882" s="36"/>
      <c r="AF882" s="200"/>
      <c r="AG882" s="36"/>
      <c r="AH882" s="87"/>
      <c r="AI882" s="202" t="s">
        <v>13476</v>
      </c>
      <c r="AJ882" s="192"/>
      <c r="AK882" s="34"/>
      <c r="AL882" s="200"/>
      <c r="AM882" s="35"/>
      <c r="AN882" s="36"/>
      <c r="AO882" s="192"/>
      <c r="AP882" s="36"/>
      <c r="AQ882" s="200"/>
      <c r="AR882" s="37"/>
      <c r="AS882" s="36"/>
    </row>
    <row r="883" customFormat="false" ht="13.8" hidden="false" customHeight="false" outlineLevel="0" collapsed="false">
      <c r="A883" s="222" t="s">
        <v>12550</v>
      </c>
      <c r="B883" s="36" t="s">
        <v>11857</v>
      </c>
      <c r="C883" s="51" t="n">
        <v>45839</v>
      </c>
      <c r="D883" s="155" t="n">
        <v>45863</v>
      </c>
      <c r="E883" s="169" t="b">
        <f aca="false">TRUE()</f>
        <v>1</v>
      </c>
      <c r="F883" s="169" t="b">
        <f aca="false">FALSE()</f>
        <v>0</v>
      </c>
      <c r="G883" s="169" t="b">
        <f aca="false">FALSE()</f>
        <v>0</v>
      </c>
      <c r="H883" s="169" t="b">
        <f aca="false">FALSE()</f>
        <v>0</v>
      </c>
      <c r="I883" s="169" t="b">
        <f aca="false">FALSE()</f>
        <v>0</v>
      </c>
      <c r="J883" s="169" t="b">
        <f aca="false">FALSE()</f>
        <v>0</v>
      </c>
      <c r="K883" s="29" t="b">
        <f aca="false">FALSE()</f>
        <v>0</v>
      </c>
      <c r="L883" s="29" t="b">
        <f aca="false">FALSE()</f>
        <v>0</v>
      </c>
      <c r="M883" s="169" t="b">
        <f aca="false">FALSE()</f>
        <v>0</v>
      </c>
      <c r="N883" s="36"/>
      <c r="O883" s="36" t="s">
        <v>13604</v>
      </c>
      <c r="P883" s="31" t="n">
        <v>5252616950</v>
      </c>
      <c r="Q883" s="32"/>
      <c r="R883" s="32"/>
      <c r="S883" s="32"/>
      <c r="T883" s="36"/>
      <c r="U883" s="36"/>
      <c r="V883" s="36" t="s">
        <v>13605</v>
      </c>
      <c r="W883" s="36"/>
      <c r="X883" s="87" t="s">
        <v>10823</v>
      </c>
      <c r="Y883" s="36" t="s">
        <v>12093</v>
      </c>
      <c r="Z883" s="36"/>
      <c r="AA883" s="87"/>
      <c r="AB883" s="36"/>
      <c r="AC883" s="87" t="s">
        <v>10812</v>
      </c>
      <c r="AD883" s="36"/>
      <c r="AE883" s="36"/>
      <c r="AF883" s="200" t="s">
        <v>10794</v>
      </c>
      <c r="AG883" s="36"/>
      <c r="AH883" s="87" t="s">
        <v>10828</v>
      </c>
      <c r="AI883" s="202" t="s">
        <v>13476</v>
      </c>
      <c r="AJ883" s="192" t="s">
        <v>10798</v>
      </c>
      <c r="AK883" s="34" t="s">
        <v>10830</v>
      </c>
      <c r="AL883" s="200" t="s">
        <v>10800</v>
      </c>
      <c r="AM883" s="35"/>
      <c r="AN883" s="36"/>
      <c r="AO883" s="192" t="s">
        <v>10823</v>
      </c>
      <c r="AP883" s="36"/>
      <c r="AQ883" s="200" t="s">
        <v>10812</v>
      </c>
      <c r="AR883" s="37" t="s">
        <v>10830</v>
      </c>
      <c r="AS883" s="36" t="s">
        <v>13601</v>
      </c>
    </row>
    <row r="884" customFormat="false" ht="13.8" hidden="false" customHeight="false" outlineLevel="0" collapsed="false">
      <c r="A884" s="222" t="s">
        <v>12550</v>
      </c>
      <c r="B884" s="36" t="s">
        <v>11857</v>
      </c>
      <c r="C884" s="51" t="n">
        <v>45839</v>
      </c>
      <c r="D884" s="155" t="n">
        <v>45863</v>
      </c>
      <c r="E884" s="169" t="b">
        <f aca="false">TRUE()</f>
        <v>1</v>
      </c>
      <c r="F884" s="169" t="b">
        <f aca="false">FALSE()</f>
        <v>0</v>
      </c>
      <c r="G884" s="169" t="b">
        <f aca="false">FALSE()</f>
        <v>0</v>
      </c>
      <c r="H884" s="169" t="b">
        <f aca="false">FALSE()</f>
        <v>0</v>
      </c>
      <c r="I884" s="169" t="b">
        <f aca="false">FALSE()</f>
        <v>0</v>
      </c>
      <c r="J884" s="169" t="b">
        <f aca="false">FALSE()</f>
        <v>0</v>
      </c>
      <c r="K884" s="29" t="b">
        <f aca="false">FALSE()</f>
        <v>0</v>
      </c>
      <c r="L884" s="29" t="b">
        <f aca="false">FALSE()</f>
        <v>0</v>
      </c>
      <c r="M884" s="169" t="b">
        <f aca="false">FALSE()</f>
        <v>0</v>
      </c>
      <c r="N884" s="36"/>
      <c r="O884" s="36" t="s">
        <v>1301</v>
      </c>
      <c r="P884" s="31" t="n">
        <v>7382088893</v>
      </c>
      <c r="Q884" s="32"/>
      <c r="R884" s="32"/>
      <c r="S884" s="32"/>
      <c r="T884" s="36" t="n">
        <v>48508679133</v>
      </c>
      <c r="U884" s="36"/>
      <c r="V884" s="36" t="s">
        <v>1303</v>
      </c>
      <c r="W884" s="36"/>
      <c r="X884" s="87" t="s">
        <v>10823</v>
      </c>
      <c r="Y884" s="36" t="s">
        <v>12093</v>
      </c>
      <c r="Z884" s="36"/>
      <c r="AA884" s="87"/>
      <c r="AB884" s="36"/>
      <c r="AC884" s="87" t="s">
        <v>10812</v>
      </c>
      <c r="AD884" s="36"/>
      <c r="AE884" s="36"/>
      <c r="AF884" s="200" t="s">
        <v>10794</v>
      </c>
      <c r="AG884" s="36"/>
      <c r="AH884" s="87" t="s">
        <v>10828</v>
      </c>
      <c r="AI884" s="202" t="s">
        <v>13476</v>
      </c>
      <c r="AJ884" s="192" t="s">
        <v>10798</v>
      </c>
      <c r="AK884" s="34" t="s">
        <v>10830</v>
      </c>
      <c r="AL884" s="200" t="s">
        <v>10800</v>
      </c>
      <c r="AM884" s="35"/>
      <c r="AN884" s="36"/>
      <c r="AO884" s="192" t="s">
        <v>10823</v>
      </c>
      <c r="AP884" s="36"/>
      <c r="AQ884" s="200" t="s">
        <v>10812</v>
      </c>
      <c r="AR884" s="37" t="s">
        <v>10830</v>
      </c>
      <c r="AS884" s="36" t="s">
        <v>13601</v>
      </c>
    </row>
    <row r="885" customFormat="false" ht="13.8" hidden="false" customHeight="false" outlineLevel="0" collapsed="false">
      <c r="A885" s="222" t="s">
        <v>12550</v>
      </c>
      <c r="B885" s="36" t="s">
        <v>11857</v>
      </c>
      <c r="C885" s="51" t="n">
        <v>45809</v>
      </c>
      <c r="D885" s="155" t="n">
        <v>45838</v>
      </c>
      <c r="E885" s="169" t="b">
        <f aca="false">TRUE()</f>
        <v>1</v>
      </c>
      <c r="F885" s="169" t="b">
        <f aca="false">FALSE()</f>
        <v>0</v>
      </c>
      <c r="G885" s="169" t="b">
        <f aca="false">FALSE()</f>
        <v>0</v>
      </c>
      <c r="H885" s="169" t="b">
        <f aca="false">FALSE()</f>
        <v>0</v>
      </c>
      <c r="I885" s="169" t="b">
        <f aca="false">FALSE()</f>
        <v>0</v>
      </c>
      <c r="J885" s="169" t="b">
        <f aca="false">FALSE()</f>
        <v>0</v>
      </c>
      <c r="K885" s="29" t="b">
        <f aca="false">FALSE()</f>
        <v>0</v>
      </c>
      <c r="L885" s="29" t="b">
        <f aca="false">FALSE()</f>
        <v>0</v>
      </c>
      <c r="M885" s="169" t="b">
        <f aca="false">FALSE()</f>
        <v>0</v>
      </c>
      <c r="N885" s="36"/>
      <c r="O885" s="36" t="s">
        <v>3796</v>
      </c>
      <c r="P885" s="31" t="n">
        <v>5621807813</v>
      </c>
      <c r="Q885" s="32"/>
      <c r="R885" s="32"/>
      <c r="S885" s="32"/>
      <c r="T885" s="36" t="s">
        <v>12500</v>
      </c>
      <c r="U885" s="36" t="s">
        <v>13606</v>
      </c>
      <c r="V885" s="36" t="s">
        <v>3798</v>
      </c>
      <c r="W885" s="36"/>
      <c r="X885" s="87" t="s">
        <v>10823</v>
      </c>
      <c r="Y885" s="36" t="s">
        <v>12093</v>
      </c>
      <c r="Z885" s="36"/>
      <c r="AA885" s="87"/>
      <c r="AB885" s="36"/>
      <c r="AC885" s="87" t="s">
        <v>10812</v>
      </c>
      <c r="AD885" s="36"/>
      <c r="AE885" s="36"/>
      <c r="AF885" s="200" t="s">
        <v>10794</v>
      </c>
      <c r="AG885" s="36"/>
      <c r="AH885" s="87" t="s">
        <v>10828</v>
      </c>
      <c r="AI885" s="202" t="s">
        <v>13476</v>
      </c>
      <c r="AJ885" s="192" t="s">
        <v>10798</v>
      </c>
      <c r="AK885" s="34" t="s">
        <v>10830</v>
      </c>
      <c r="AL885" s="200" t="s">
        <v>10800</v>
      </c>
      <c r="AM885" s="35"/>
      <c r="AN885" s="36"/>
      <c r="AO885" s="192" t="s">
        <v>10823</v>
      </c>
      <c r="AP885" s="36"/>
      <c r="AQ885" s="200" t="s">
        <v>10812</v>
      </c>
      <c r="AR885" s="37" t="s">
        <v>10830</v>
      </c>
      <c r="AS885" s="36" t="s">
        <v>13601</v>
      </c>
    </row>
    <row r="886" customFormat="false" ht="13.8" hidden="false" customHeight="false" outlineLevel="0" collapsed="false">
      <c r="A886" s="222" t="s">
        <v>12550</v>
      </c>
      <c r="B886" s="36" t="s">
        <v>11857</v>
      </c>
      <c r="C886" s="51" t="n">
        <v>45839</v>
      </c>
      <c r="D886" s="155" t="n">
        <v>45845</v>
      </c>
      <c r="E886" s="169" t="b">
        <f aca="false">TRUE()</f>
        <v>1</v>
      </c>
      <c r="F886" s="169" t="b">
        <f aca="false">FALSE()</f>
        <v>0</v>
      </c>
      <c r="G886" s="169" t="b">
        <f aca="false">FALSE()</f>
        <v>0</v>
      </c>
      <c r="H886" s="169" t="b">
        <f aca="false">FALSE()</f>
        <v>0</v>
      </c>
      <c r="I886" s="169" t="b">
        <f aca="false">FALSE()</f>
        <v>0</v>
      </c>
      <c r="J886" s="169" t="b">
        <f aca="false">FALSE()</f>
        <v>0</v>
      </c>
      <c r="K886" s="29" t="b">
        <f aca="false">FALSE()</f>
        <v>0</v>
      </c>
      <c r="L886" s="29" t="b">
        <f aca="false">FALSE()</f>
        <v>0</v>
      </c>
      <c r="M886" s="169" t="b">
        <f aca="false">FALSE()</f>
        <v>0</v>
      </c>
      <c r="N886" s="36"/>
      <c r="O886" s="36" t="s">
        <v>13607</v>
      </c>
      <c r="P886" s="31" t="n">
        <v>8992646984</v>
      </c>
      <c r="Q886" s="32"/>
      <c r="R886" s="32"/>
      <c r="S886" s="32"/>
      <c r="T886" s="36" t="n">
        <v>48888205145</v>
      </c>
      <c r="U886" s="36"/>
      <c r="V886" s="36" t="s">
        <v>3264</v>
      </c>
      <c r="W886" s="36"/>
      <c r="X886" s="87" t="s">
        <v>10823</v>
      </c>
      <c r="Y886" s="36" t="s">
        <v>12093</v>
      </c>
      <c r="Z886" s="36"/>
      <c r="AA886" s="87"/>
      <c r="AB886" s="36"/>
      <c r="AC886" s="87" t="s">
        <v>10812</v>
      </c>
      <c r="AD886" s="36"/>
      <c r="AE886" s="36"/>
      <c r="AF886" s="200" t="s">
        <v>10794</v>
      </c>
      <c r="AG886" s="36"/>
      <c r="AH886" s="87" t="s">
        <v>10828</v>
      </c>
      <c r="AI886" s="202" t="s">
        <v>13476</v>
      </c>
      <c r="AJ886" s="192" t="s">
        <v>10798</v>
      </c>
      <c r="AK886" s="34" t="s">
        <v>10830</v>
      </c>
      <c r="AL886" s="200" t="s">
        <v>10800</v>
      </c>
      <c r="AM886" s="35"/>
      <c r="AN886" s="36"/>
      <c r="AO886" s="192" t="s">
        <v>10823</v>
      </c>
      <c r="AP886" s="36"/>
      <c r="AQ886" s="200" t="s">
        <v>10812</v>
      </c>
      <c r="AR886" s="37" t="s">
        <v>10830</v>
      </c>
      <c r="AS886" s="36" t="s">
        <v>13601</v>
      </c>
    </row>
    <row r="887" customFormat="false" ht="13.8" hidden="false" customHeight="false" outlineLevel="0" collapsed="false">
      <c r="A887" s="222" t="s">
        <v>12550</v>
      </c>
      <c r="B887" s="36" t="s">
        <v>11857</v>
      </c>
      <c r="C887" s="51" t="n">
        <v>45839</v>
      </c>
      <c r="D887" s="155" t="n">
        <v>45856</v>
      </c>
      <c r="E887" s="169" t="b">
        <f aca="false">TRUE()</f>
        <v>1</v>
      </c>
      <c r="F887" s="169" t="b">
        <f aca="false">FALSE()</f>
        <v>0</v>
      </c>
      <c r="G887" s="169" t="b">
        <f aca="false">FALSE()</f>
        <v>0</v>
      </c>
      <c r="H887" s="169" t="b">
        <f aca="false">FALSE()</f>
        <v>0</v>
      </c>
      <c r="I887" s="169" t="b">
        <f aca="false">FALSE()</f>
        <v>0</v>
      </c>
      <c r="J887" s="169" t="b">
        <f aca="false">FALSE()</f>
        <v>0</v>
      </c>
      <c r="K887" s="29" t="b">
        <f aca="false">FALSE()</f>
        <v>0</v>
      </c>
      <c r="L887" s="29" t="b">
        <f aca="false">FALSE()</f>
        <v>0</v>
      </c>
      <c r="M887" s="169" t="b">
        <f aca="false">FALSE()</f>
        <v>0</v>
      </c>
      <c r="N887" s="36"/>
      <c r="O887" s="36" t="s">
        <v>5948</v>
      </c>
      <c r="P887" s="31" t="n">
        <v>5252177835</v>
      </c>
      <c r="Q887" s="32"/>
      <c r="R887" s="32"/>
      <c r="S887" s="32"/>
      <c r="T887" s="36" t="n">
        <v>48660200077</v>
      </c>
      <c r="U887" s="36" t="s">
        <v>13608</v>
      </c>
      <c r="V887" s="36" t="s">
        <v>13609</v>
      </c>
      <c r="W887" s="36"/>
      <c r="X887" s="87" t="s">
        <v>10823</v>
      </c>
      <c r="Y887" s="36" t="s">
        <v>12093</v>
      </c>
      <c r="Z887" s="36"/>
      <c r="AA887" s="87"/>
      <c r="AB887" s="36"/>
      <c r="AC887" s="87" t="s">
        <v>10812</v>
      </c>
      <c r="AD887" s="36"/>
      <c r="AE887" s="36"/>
      <c r="AF887" s="200" t="s">
        <v>10794</v>
      </c>
      <c r="AG887" s="36"/>
      <c r="AH887" s="87" t="s">
        <v>10828</v>
      </c>
      <c r="AI887" s="202" t="s">
        <v>13476</v>
      </c>
      <c r="AJ887" s="192" t="s">
        <v>10798</v>
      </c>
      <c r="AK887" s="34" t="s">
        <v>10830</v>
      </c>
      <c r="AL887" s="200" t="s">
        <v>10800</v>
      </c>
      <c r="AM887" s="35"/>
      <c r="AN887" s="36"/>
      <c r="AO887" s="192" t="s">
        <v>10823</v>
      </c>
      <c r="AP887" s="36"/>
      <c r="AQ887" s="200" t="s">
        <v>10812</v>
      </c>
      <c r="AR887" s="37" t="s">
        <v>10830</v>
      </c>
      <c r="AS887" s="36" t="s">
        <v>13601</v>
      </c>
    </row>
    <row r="888" customFormat="false" ht="13.8" hidden="false" customHeight="false" outlineLevel="0" collapsed="false">
      <c r="A888" s="222" t="s">
        <v>12550</v>
      </c>
      <c r="B888" s="36" t="s">
        <v>11857</v>
      </c>
      <c r="C888" s="51" t="n">
        <v>45839</v>
      </c>
      <c r="D888" s="155" t="n">
        <v>45840</v>
      </c>
      <c r="E888" s="169" t="b">
        <f aca="false">TRUE()</f>
        <v>1</v>
      </c>
      <c r="F888" s="169" t="b">
        <f aca="false">FALSE()</f>
        <v>0</v>
      </c>
      <c r="G888" s="169" t="b">
        <f aca="false">FALSE()</f>
        <v>0</v>
      </c>
      <c r="H888" s="169" t="b">
        <f aca="false">FALSE()</f>
        <v>0</v>
      </c>
      <c r="I888" s="169" t="b">
        <f aca="false">FALSE()</f>
        <v>0</v>
      </c>
      <c r="J888" s="169" t="b">
        <f aca="false">FALSE()</f>
        <v>0</v>
      </c>
      <c r="K888" s="29" t="b">
        <f aca="false">FALSE()</f>
        <v>0</v>
      </c>
      <c r="L888" s="29" t="b">
        <f aca="false">FALSE()</f>
        <v>0</v>
      </c>
      <c r="M888" s="169" t="b">
        <f aca="false">FALSE()</f>
        <v>0</v>
      </c>
      <c r="N888" s="36"/>
      <c r="O888" s="36" t="s">
        <v>7284</v>
      </c>
      <c r="P888" s="31" t="n">
        <v>9491685838</v>
      </c>
      <c r="Q888" s="32"/>
      <c r="R888" s="32"/>
      <c r="S888" s="32"/>
      <c r="T888" s="36" t="n">
        <v>48509767726</v>
      </c>
      <c r="U888" s="36"/>
      <c r="V888" s="36" t="s">
        <v>7286</v>
      </c>
      <c r="W888" s="36"/>
      <c r="X888" s="87" t="s">
        <v>10823</v>
      </c>
      <c r="Y888" s="36" t="s">
        <v>12093</v>
      </c>
      <c r="Z888" s="36"/>
      <c r="AA888" s="87"/>
      <c r="AB888" s="36"/>
      <c r="AC888" s="87" t="s">
        <v>10812</v>
      </c>
      <c r="AD888" s="36"/>
      <c r="AE888" s="36"/>
      <c r="AF888" s="200" t="s">
        <v>10794</v>
      </c>
      <c r="AG888" s="36"/>
      <c r="AH888" s="87" t="s">
        <v>10828</v>
      </c>
      <c r="AI888" s="202" t="s">
        <v>13476</v>
      </c>
      <c r="AJ888" s="192" t="s">
        <v>10798</v>
      </c>
      <c r="AK888" s="34" t="s">
        <v>10830</v>
      </c>
      <c r="AL888" s="200" t="s">
        <v>10800</v>
      </c>
      <c r="AM888" s="35"/>
      <c r="AN888" s="36"/>
      <c r="AO888" s="192" t="s">
        <v>10823</v>
      </c>
      <c r="AP888" s="36"/>
      <c r="AQ888" s="200" t="s">
        <v>10812</v>
      </c>
      <c r="AR888" s="37" t="s">
        <v>10830</v>
      </c>
      <c r="AS888" s="36" t="s">
        <v>13601</v>
      </c>
    </row>
    <row r="889" customFormat="false" ht="13.8" hidden="false" customHeight="false" outlineLevel="0" collapsed="false">
      <c r="A889" s="222" t="s">
        <v>12550</v>
      </c>
      <c r="B889" s="36" t="s">
        <v>11857</v>
      </c>
      <c r="C889" s="51" t="n">
        <v>45839</v>
      </c>
      <c r="D889" s="155" t="n">
        <v>45848</v>
      </c>
      <c r="E889" s="169" t="b">
        <f aca="false">TRUE()</f>
        <v>1</v>
      </c>
      <c r="F889" s="169" t="b">
        <f aca="false">FALSE()</f>
        <v>0</v>
      </c>
      <c r="G889" s="169" t="b">
        <f aca="false">FALSE()</f>
        <v>0</v>
      </c>
      <c r="H889" s="169" t="b">
        <f aca="false">FALSE()</f>
        <v>0</v>
      </c>
      <c r="I889" s="169" t="b">
        <f aca="false">FALSE()</f>
        <v>0</v>
      </c>
      <c r="J889" s="169" t="b">
        <f aca="false">FALSE()</f>
        <v>0</v>
      </c>
      <c r="K889" s="29" t="b">
        <f aca="false">FALSE()</f>
        <v>0</v>
      </c>
      <c r="L889" s="29" t="b">
        <f aca="false">FALSE()</f>
        <v>0</v>
      </c>
      <c r="M889" s="169" t="b">
        <f aca="false">FALSE()</f>
        <v>0</v>
      </c>
      <c r="N889" s="36"/>
      <c r="O889" s="36" t="s">
        <v>3184</v>
      </c>
      <c r="P889" s="31" t="n">
        <v>7352682137</v>
      </c>
      <c r="Q889" s="32"/>
      <c r="R889" s="32"/>
      <c r="S889" s="32"/>
      <c r="T889" s="36" t="n">
        <v>48500598101</v>
      </c>
      <c r="U889" s="36"/>
      <c r="V889" s="36" t="s">
        <v>3186</v>
      </c>
      <c r="W889" s="36"/>
      <c r="X889" s="87" t="s">
        <v>10823</v>
      </c>
      <c r="Y889" s="36" t="s">
        <v>12093</v>
      </c>
      <c r="Z889" s="36"/>
      <c r="AA889" s="87"/>
      <c r="AB889" s="36"/>
      <c r="AC889" s="87" t="s">
        <v>10812</v>
      </c>
      <c r="AD889" s="36"/>
      <c r="AE889" s="36"/>
      <c r="AF889" s="200" t="s">
        <v>10794</v>
      </c>
      <c r="AG889" s="36"/>
      <c r="AH889" s="87" t="s">
        <v>10828</v>
      </c>
      <c r="AI889" s="202" t="s">
        <v>13476</v>
      </c>
      <c r="AJ889" s="192" t="s">
        <v>10798</v>
      </c>
      <c r="AK889" s="34" t="s">
        <v>10830</v>
      </c>
      <c r="AL889" s="200" t="s">
        <v>10800</v>
      </c>
      <c r="AM889" s="35"/>
      <c r="AN889" s="36"/>
      <c r="AO889" s="192" t="s">
        <v>10823</v>
      </c>
      <c r="AP889" s="36"/>
      <c r="AQ889" s="200" t="s">
        <v>10812</v>
      </c>
      <c r="AR889" s="37" t="s">
        <v>10830</v>
      </c>
      <c r="AS889" s="36" t="s">
        <v>13601</v>
      </c>
    </row>
    <row r="890" customFormat="false" ht="13.8" hidden="false" customHeight="false" outlineLevel="0" collapsed="false">
      <c r="A890" s="222" t="s">
        <v>12550</v>
      </c>
      <c r="B890" s="36" t="s">
        <v>11857</v>
      </c>
      <c r="C890" s="51" t="n">
        <v>45778</v>
      </c>
      <c r="D890" s="155" t="n">
        <v>45806</v>
      </c>
      <c r="E890" s="169" t="b">
        <f aca="false">TRUE()</f>
        <v>1</v>
      </c>
      <c r="F890" s="169" t="b">
        <f aca="false">FALSE()</f>
        <v>0</v>
      </c>
      <c r="G890" s="169" t="b">
        <f aca="false">FALSE()</f>
        <v>0</v>
      </c>
      <c r="H890" s="169" t="b">
        <f aca="false">FALSE()</f>
        <v>0</v>
      </c>
      <c r="I890" s="169" t="b">
        <f aca="false">FALSE()</f>
        <v>0</v>
      </c>
      <c r="J890" s="169" t="b">
        <f aca="false">FALSE()</f>
        <v>0</v>
      </c>
      <c r="K890" s="29" t="b">
        <f aca="false">FALSE()</f>
        <v>0</v>
      </c>
      <c r="L890" s="29" t="b">
        <f aca="false">FALSE()</f>
        <v>0</v>
      </c>
      <c r="M890" s="169" t="b">
        <f aca="false">FALSE()</f>
        <v>0</v>
      </c>
      <c r="N890" s="36"/>
      <c r="O890" s="36" t="s">
        <v>5056</v>
      </c>
      <c r="P890" s="31" t="n">
        <v>8133842647</v>
      </c>
      <c r="Q890" s="32"/>
      <c r="R890" s="32"/>
      <c r="S890" s="32"/>
      <c r="T890" s="36" t="n">
        <v>48515035744</v>
      </c>
      <c r="U890" s="36"/>
      <c r="V890" s="36" t="s">
        <v>5058</v>
      </c>
      <c r="W890" s="36"/>
      <c r="X890" s="87" t="s">
        <v>10823</v>
      </c>
      <c r="Y890" s="64" t="s">
        <v>12093</v>
      </c>
      <c r="Z890" s="36"/>
      <c r="AA890" s="87" t="s">
        <v>10826</v>
      </c>
      <c r="AB890" s="36"/>
      <c r="AC890" s="87"/>
      <c r="AD890" s="36"/>
      <c r="AE890" s="36"/>
      <c r="AF890" s="200"/>
      <c r="AG890" s="36"/>
      <c r="AH890" s="87"/>
      <c r="AI890" s="202" t="s">
        <v>13476</v>
      </c>
      <c r="AJ890" s="192"/>
      <c r="AK890" s="34"/>
      <c r="AL890" s="200"/>
      <c r="AM890" s="35"/>
      <c r="AN890" s="36"/>
      <c r="AO890" s="192"/>
      <c r="AP890" s="36"/>
      <c r="AQ890" s="200"/>
      <c r="AR890" s="37"/>
      <c r="AS890" s="36"/>
    </row>
    <row r="891" customFormat="false" ht="13.8" hidden="false" customHeight="false" outlineLevel="0" collapsed="false">
      <c r="A891" s="222" t="s">
        <v>12550</v>
      </c>
      <c r="B891" s="36" t="s">
        <v>11857</v>
      </c>
      <c r="C891" s="51" t="n">
        <v>45839</v>
      </c>
      <c r="D891" s="155" t="n">
        <v>45845</v>
      </c>
      <c r="E891" s="169" t="b">
        <f aca="false">TRUE()</f>
        <v>1</v>
      </c>
      <c r="F891" s="169" t="b">
        <f aca="false">FALSE()</f>
        <v>0</v>
      </c>
      <c r="G891" s="169" t="b">
        <f aca="false">FALSE()</f>
        <v>0</v>
      </c>
      <c r="H891" s="169" t="b">
        <f aca="false">FALSE()</f>
        <v>0</v>
      </c>
      <c r="I891" s="169" t="b">
        <f aca="false">FALSE()</f>
        <v>0</v>
      </c>
      <c r="J891" s="169" t="b">
        <f aca="false">FALSE()</f>
        <v>0</v>
      </c>
      <c r="K891" s="29" t="b">
        <f aca="false">FALSE()</f>
        <v>0</v>
      </c>
      <c r="L891" s="29" t="b">
        <f aca="false">FALSE()</f>
        <v>0</v>
      </c>
      <c r="M891" s="169" t="b">
        <f aca="false">FALSE()</f>
        <v>0</v>
      </c>
      <c r="N891" s="36"/>
      <c r="O891" s="36" t="s">
        <v>6537</v>
      </c>
      <c r="P891" s="31" t="n">
        <v>7742903072</v>
      </c>
      <c r="Q891" s="32"/>
      <c r="R891" s="32"/>
      <c r="S891" s="32"/>
      <c r="T891" s="36" t="n">
        <v>48535380795</v>
      </c>
      <c r="U891" s="36"/>
      <c r="V891" s="36" t="s">
        <v>6539</v>
      </c>
      <c r="W891" s="36"/>
      <c r="X891" s="87" t="s">
        <v>10823</v>
      </c>
      <c r="Y891" s="64" t="s">
        <v>12093</v>
      </c>
      <c r="Z891" s="36"/>
      <c r="AA891" s="87"/>
      <c r="AB891" s="36"/>
      <c r="AC891" s="87"/>
      <c r="AD891" s="36"/>
      <c r="AE891" s="36"/>
      <c r="AF891" s="200"/>
      <c r="AG891" s="36"/>
      <c r="AH891" s="87"/>
      <c r="AI891" s="202" t="s">
        <v>13476</v>
      </c>
      <c r="AJ891" s="192"/>
      <c r="AK891" s="34"/>
      <c r="AL891" s="200"/>
      <c r="AM891" s="35"/>
      <c r="AN891" s="36"/>
      <c r="AO891" s="192"/>
      <c r="AP891" s="36"/>
      <c r="AQ891" s="200"/>
      <c r="AR891" s="37"/>
      <c r="AS891" s="36"/>
    </row>
    <row r="892" customFormat="false" ht="13.8" hidden="false" customHeight="false" outlineLevel="0" collapsed="false">
      <c r="A892" s="222" t="s">
        <v>12550</v>
      </c>
      <c r="B892" s="36" t="s">
        <v>11857</v>
      </c>
      <c r="C892" s="51" t="n">
        <v>45809</v>
      </c>
      <c r="D892" s="155" t="n">
        <v>45834</v>
      </c>
      <c r="E892" s="169" t="b">
        <f aca="false">TRUE()</f>
        <v>1</v>
      </c>
      <c r="F892" s="169" t="b">
        <f aca="false">FALSE()</f>
        <v>0</v>
      </c>
      <c r="G892" s="169" t="b">
        <f aca="false">FALSE()</f>
        <v>0</v>
      </c>
      <c r="H892" s="169" t="b">
        <f aca="false">FALSE()</f>
        <v>0</v>
      </c>
      <c r="I892" s="169" t="b">
        <f aca="false">FALSE()</f>
        <v>0</v>
      </c>
      <c r="J892" s="169" t="b">
        <f aca="false">FALSE()</f>
        <v>0</v>
      </c>
      <c r="K892" s="29" t="b">
        <f aca="false">FALSE()</f>
        <v>0</v>
      </c>
      <c r="L892" s="29" t="b">
        <f aca="false">FALSE()</f>
        <v>0</v>
      </c>
      <c r="M892" s="169" t="b">
        <f aca="false">FALSE()</f>
        <v>0</v>
      </c>
      <c r="N892" s="36"/>
      <c r="O892" s="36" t="s">
        <v>5381</v>
      </c>
      <c r="P892" s="31" t="n">
        <v>9441866638</v>
      </c>
      <c r="Q892" s="32"/>
      <c r="R892" s="32"/>
      <c r="S892" s="32"/>
      <c r="T892" s="36" t="n">
        <v>48668160260</v>
      </c>
      <c r="U892" s="36"/>
      <c r="V892" s="36" t="s">
        <v>13610</v>
      </c>
      <c r="W892" s="36"/>
      <c r="X892" s="87" t="s">
        <v>10823</v>
      </c>
      <c r="Y892" s="64" t="s">
        <v>12093</v>
      </c>
      <c r="Z892" s="36"/>
      <c r="AA892" s="87"/>
      <c r="AB892" s="36"/>
      <c r="AC892" s="87"/>
      <c r="AD892" s="36"/>
      <c r="AE892" s="36"/>
      <c r="AF892" s="200"/>
      <c r="AG892" s="36"/>
      <c r="AH892" s="87"/>
      <c r="AI892" s="202" t="s">
        <v>13476</v>
      </c>
      <c r="AJ892" s="192"/>
      <c r="AK892" s="34"/>
      <c r="AL892" s="200"/>
      <c r="AM892" s="35"/>
      <c r="AN892" s="36"/>
      <c r="AO892" s="192"/>
      <c r="AP892" s="36"/>
      <c r="AQ892" s="200"/>
      <c r="AR892" s="37"/>
      <c r="AS892" s="36"/>
    </row>
    <row r="893" customFormat="false" ht="13.8" hidden="false" customHeight="false" outlineLevel="0" collapsed="false">
      <c r="A893" s="50" t="s">
        <v>12550</v>
      </c>
      <c r="B893" s="36" t="s">
        <v>11857</v>
      </c>
      <c r="C893" s="51" t="n">
        <v>45839</v>
      </c>
      <c r="D893" s="155" t="n">
        <v>45860</v>
      </c>
      <c r="E893" s="169" t="b">
        <f aca="false">TRUE()</f>
        <v>1</v>
      </c>
      <c r="F893" s="169" t="b">
        <f aca="false">FALSE()</f>
        <v>0</v>
      </c>
      <c r="G893" s="169" t="b">
        <f aca="false">FALSE()</f>
        <v>0</v>
      </c>
      <c r="H893" s="169" t="b">
        <f aca="false">FALSE()</f>
        <v>0</v>
      </c>
      <c r="I893" s="169" t="b">
        <f aca="false">FALSE()</f>
        <v>0</v>
      </c>
      <c r="J893" s="169" t="b">
        <f aca="false">FALSE()</f>
        <v>0</v>
      </c>
      <c r="K893" s="29" t="b">
        <f aca="false">FALSE()</f>
        <v>0</v>
      </c>
      <c r="L893" s="29" t="b">
        <f aca="false">FALSE()</f>
        <v>0</v>
      </c>
      <c r="M893" s="169" t="b">
        <f aca="false">FALSE()</f>
        <v>0</v>
      </c>
      <c r="N893" s="36"/>
      <c r="O893" s="36" t="s">
        <v>1630</v>
      </c>
      <c r="P893" s="31" t="n">
        <v>8842335886</v>
      </c>
      <c r="Q893" s="32"/>
      <c r="R893" s="32"/>
      <c r="S893" s="32"/>
      <c r="T893" s="36" t="n">
        <v>48501642354</v>
      </c>
      <c r="U893" s="36"/>
      <c r="V893" s="36" t="s">
        <v>1632</v>
      </c>
      <c r="W893" s="36"/>
      <c r="X893" s="87" t="s">
        <v>10823</v>
      </c>
      <c r="Y893" s="36" t="s">
        <v>12093</v>
      </c>
      <c r="Z893" s="36"/>
      <c r="AA893" s="87"/>
      <c r="AB893" s="36"/>
      <c r="AC893" s="87" t="s">
        <v>10812</v>
      </c>
      <c r="AD893" s="36"/>
      <c r="AE893" s="36"/>
      <c r="AF893" s="200" t="s">
        <v>10794</v>
      </c>
      <c r="AG893" s="36"/>
      <c r="AH893" s="87" t="s">
        <v>10828</v>
      </c>
      <c r="AI893" s="202" t="s">
        <v>13476</v>
      </c>
      <c r="AJ893" s="192" t="s">
        <v>10798</v>
      </c>
      <c r="AK893" s="34" t="s">
        <v>10830</v>
      </c>
      <c r="AL893" s="200" t="s">
        <v>10800</v>
      </c>
      <c r="AM893" s="35"/>
      <c r="AN893" s="36"/>
      <c r="AO893" s="192" t="s">
        <v>10823</v>
      </c>
      <c r="AP893" s="36"/>
      <c r="AQ893" s="200" t="s">
        <v>10812</v>
      </c>
      <c r="AR893" s="37" t="s">
        <v>10830</v>
      </c>
      <c r="AS893" s="36" t="s">
        <v>13601</v>
      </c>
    </row>
    <row r="894" customFormat="false" ht="13.8" hidden="false" customHeight="false" outlineLevel="0" collapsed="false">
      <c r="A894" s="50" t="s">
        <v>12550</v>
      </c>
      <c r="B894" s="36" t="s">
        <v>11576</v>
      </c>
      <c r="C894" s="51" t="n">
        <v>45872</v>
      </c>
      <c r="D894" s="155" t="n">
        <v>45873</v>
      </c>
      <c r="E894" s="169" t="b">
        <f aca="false">TRUE()</f>
        <v>1</v>
      </c>
      <c r="F894" s="169" t="b">
        <f aca="false">FALSE()</f>
        <v>0</v>
      </c>
      <c r="G894" s="169" t="b">
        <f aca="false">FALSE()</f>
        <v>0</v>
      </c>
      <c r="H894" s="169" t="b">
        <f aca="false">FALSE()</f>
        <v>0</v>
      </c>
      <c r="I894" s="169" t="b">
        <f aca="false">FALSE()</f>
        <v>0</v>
      </c>
      <c r="J894" s="169" t="b">
        <f aca="false">FALSE()</f>
        <v>0</v>
      </c>
      <c r="K894" s="29" t="b">
        <f aca="false">FALSE()</f>
        <v>0</v>
      </c>
      <c r="L894" s="29" t="b">
        <f aca="false">FALSE()</f>
        <v>0</v>
      </c>
      <c r="M894" s="169" t="b">
        <f aca="false">FALSE()</f>
        <v>0</v>
      </c>
      <c r="N894" s="36"/>
      <c r="O894" s="36" t="s">
        <v>1757</v>
      </c>
      <c r="P894" s="31" t="n">
        <v>7011199055</v>
      </c>
      <c r="Q894" s="32"/>
      <c r="R894" s="32"/>
      <c r="S894" s="32"/>
      <c r="T894" s="36" t="n">
        <v>666667416</v>
      </c>
      <c r="U894" s="36"/>
      <c r="V894" s="36" t="s">
        <v>1759</v>
      </c>
      <c r="W894" s="36"/>
      <c r="X894" s="87" t="s">
        <v>10823</v>
      </c>
      <c r="Y894" s="64" t="s">
        <v>12093</v>
      </c>
      <c r="Z894" s="36"/>
      <c r="AA894" s="87" t="s">
        <v>10826</v>
      </c>
      <c r="AB894" s="36"/>
      <c r="AC894" s="87" t="s">
        <v>10812</v>
      </c>
      <c r="AD894" s="54" t="n">
        <v>0.1</v>
      </c>
      <c r="AE894" s="36"/>
      <c r="AF894" s="200" t="s">
        <v>10794</v>
      </c>
      <c r="AG894" s="36" t="s">
        <v>12500</v>
      </c>
      <c r="AH894" s="87" t="s">
        <v>10828</v>
      </c>
      <c r="AI894" s="202" t="s">
        <v>13476</v>
      </c>
      <c r="AJ894" s="192" t="s">
        <v>10798</v>
      </c>
      <c r="AK894" s="34" t="s">
        <v>10830</v>
      </c>
      <c r="AL894" s="200" t="s">
        <v>10800</v>
      </c>
      <c r="AM894" s="35" t="s">
        <v>13016</v>
      </c>
      <c r="AN894" s="36" t="s">
        <v>13611</v>
      </c>
      <c r="AO894" s="192" t="s">
        <v>10823</v>
      </c>
      <c r="AP894" s="36"/>
      <c r="AQ894" s="200" t="s">
        <v>10812</v>
      </c>
      <c r="AR894" s="37" t="s">
        <v>10830</v>
      </c>
      <c r="AS894" s="36" t="s">
        <v>12261</v>
      </c>
    </row>
    <row r="895" customFormat="false" ht="13.8" hidden="false" customHeight="false" outlineLevel="0" collapsed="false">
      <c r="A895" s="50" t="s">
        <v>12550</v>
      </c>
      <c r="B895" s="36" t="s">
        <v>11857</v>
      </c>
      <c r="C895" s="51" t="n">
        <v>45748</v>
      </c>
      <c r="D895" s="155" t="n">
        <v>45777</v>
      </c>
      <c r="E895" s="169" t="b">
        <f aca="false">TRUE()</f>
        <v>1</v>
      </c>
      <c r="F895" s="169" t="b">
        <f aca="false">FALSE()</f>
        <v>0</v>
      </c>
      <c r="G895" s="169" t="b">
        <f aca="false">FALSE()</f>
        <v>0</v>
      </c>
      <c r="H895" s="169" t="b">
        <f aca="false">FALSE()</f>
        <v>0</v>
      </c>
      <c r="I895" s="169" t="b">
        <f aca="false">FALSE()</f>
        <v>0</v>
      </c>
      <c r="J895" s="169" t="b">
        <f aca="false">FALSE()</f>
        <v>0</v>
      </c>
      <c r="K895" s="29" t="b">
        <f aca="false">FALSE()</f>
        <v>0</v>
      </c>
      <c r="L895" s="29" t="b">
        <f aca="false">FALSE()</f>
        <v>0</v>
      </c>
      <c r="M895" s="169" t="b">
        <f aca="false">FALSE()</f>
        <v>0</v>
      </c>
      <c r="N895" s="36"/>
      <c r="O895" s="36" t="s">
        <v>6849</v>
      </c>
      <c r="P895" s="31" t="n">
        <v>8133164354</v>
      </c>
      <c r="Q895" s="32"/>
      <c r="R895" s="32"/>
      <c r="S895" s="32"/>
      <c r="T895" s="36" t="n">
        <v>48509957770</v>
      </c>
      <c r="U895" s="36"/>
      <c r="V895" s="36" t="s">
        <v>6850</v>
      </c>
      <c r="W895" s="36"/>
      <c r="X895" s="87" t="s">
        <v>10823</v>
      </c>
      <c r="Y895" s="36" t="s">
        <v>12093</v>
      </c>
      <c r="Z895" s="36"/>
      <c r="AA895" s="87"/>
      <c r="AB895" s="36"/>
      <c r="AC895" s="87" t="s">
        <v>10812</v>
      </c>
      <c r="AD895" s="36"/>
      <c r="AE895" s="36"/>
      <c r="AF895" s="200" t="s">
        <v>10794</v>
      </c>
      <c r="AG895" s="36"/>
      <c r="AH895" s="87" t="s">
        <v>10828</v>
      </c>
      <c r="AI895" s="202" t="s">
        <v>13476</v>
      </c>
      <c r="AJ895" s="192" t="s">
        <v>10798</v>
      </c>
      <c r="AK895" s="34" t="s">
        <v>10830</v>
      </c>
      <c r="AL895" s="200" t="s">
        <v>10800</v>
      </c>
      <c r="AM895" s="35"/>
      <c r="AN895" s="36"/>
      <c r="AO895" s="192" t="s">
        <v>10823</v>
      </c>
      <c r="AP895" s="36"/>
      <c r="AQ895" s="200" t="s">
        <v>10812</v>
      </c>
      <c r="AR895" s="37" t="s">
        <v>10830</v>
      </c>
      <c r="AS895" s="36" t="s">
        <v>13601</v>
      </c>
    </row>
    <row r="896" customFormat="false" ht="13.8" hidden="false" customHeight="false" outlineLevel="0" collapsed="false">
      <c r="A896" s="50" t="s">
        <v>12550</v>
      </c>
      <c r="B896" s="36" t="s">
        <v>11857</v>
      </c>
      <c r="C896" s="51" t="n">
        <v>45778</v>
      </c>
      <c r="D896" s="155" t="n">
        <v>45802</v>
      </c>
      <c r="E896" s="169" t="b">
        <f aca="false">TRUE()</f>
        <v>1</v>
      </c>
      <c r="F896" s="169" t="b">
        <f aca="false">FALSE()</f>
        <v>0</v>
      </c>
      <c r="G896" s="169" t="b">
        <f aca="false">FALSE()</f>
        <v>0</v>
      </c>
      <c r="H896" s="169" t="b">
        <f aca="false">FALSE()</f>
        <v>0</v>
      </c>
      <c r="I896" s="169" t="b">
        <f aca="false">FALSE()</f>
        <v>0</v>
      </c>
      <c r="J896" s="169" t="b">
        <f aca="false">FALSE()</f>
        <v>0</v>
      </c>
      <c r="K896" s="29" t="b">
        <f aca="false">FALSE()</f>
        <v>0</v>
      </c>
      <c r="L896" s="29" t="b">
        <f aca="false">FALSE()</f>
        <v>0</v>
      </c>
      <c r="M896" s="169" t="b">
        <f aca="false">FALSE()</f>
        <v>0</v>
      </c>
      <c r="N896" s="36"/>
      <c r="O896" s="36" t="s">
        <v>5092</v>
      </c>
      <c r="P896" s="31" t="n">
        <v>8133499669</v>
      </c>
      <c r="Q896" s="32"/>
      <c r="R896" s="32"/>
      <c r="S896" s="32"/>
      <c r="T896" s="36" t="n">
        <v>48515035744</v>
      </c>
      <c r="U896" s="36"/>
      <c r="V896" s="36" t="s">
        <v>5058</v>
      </c>
      <c r="W896" s="36"/>
      <c r="X896" s="87" t="s">
        <v>10823</v>
      </c>
      <c r="Y896" s="36" t="s">
        <v>12093</v>
      </c>
      <c r="Z896" s="36"/>
      <c r="AA896" s="87"/>
      <c r="AB896" s="36"/>
      <c r="AC896" s="87" t="s">
        <v>10812</v>
      </c>
      <c r="AD896" s="36"/>
      <c r="AE896" s="36"/>
      <c r="AF896" s="200" t="s">
        <v>10794</v>
      </c>
      <c r="AG896" s="36"/>
      <c r="AH896" s="87" t="s">
        <v>10828</v>
      </c>
      <c r="AI896" s="202" t="s">
        <v>13476</v>
      </c>
      <c r="AJ896" s="192" t="s">
        <v>10798</v>
      </c>
      <c r="AK896" s="34" t="s">
        <v>10830</v>
      </c>
      <c r="AL896" s="200" t="s">
        <v>10800</v>
      </c>
      <c r="AM896" s="35"/>
      <c r="AN896" s="36"/>
      <c r="AO896" s="192" t="s">
        <v>10823</v>
      </c>
      <c r="AP896" s="36"/>
      <c r="AQ896" s="200" t="s">
        <v>10812</v>
      </c>
      <c r="AR896" s="37" t="s">
        <v>10830</v>
      </c>
      <c r="AS896" s="36" t="s">
        <v>13601</v>
      </c>
    </row>
    <row r="897" customFormat="false" ht="13.8" hidden="false" customHeight="false" outlineLevel="0" collapsed="false">
      <c r="A897" s="50" t="s">
        <v>12550</v>
      </c>
      <c r="B897" s="36" t="s">
        <v>11857</v>
      </c>
      <c r="C897" s="51" t="n">
        <v>45809</v>
      </c>
      <c r="D897" s="155" t="n">
        <v>45814</v>
      </c>
      <c r="E897" s="169" t="b">
        <f aca="false">TRUE()</f>
        <v>1</v>
      </c>
      <c r="F897" s="169" t="b">
        <f aca="false">FALSE()</f>
        <v>0</v>
      </c>
      <c r="G897" s="169" t="b">
        <f aca="false">FALSE()</f>
        <v>0</v>
      </c>
      <c r="H897" s="169" t="b">
        <f aca="false">FALSE()</f>
        <v>0</v>
      </c>
      <c r="I897" s="169" t="b">
        <f aca="false">FALSE()</f>
        <v>0</v>
      </c>
      <c r="J897" s="169" t="b">
        <f aca="false">FALSE()</f>
        <v>0</v>
      </c>
      <c r="K897" s="29" t="b">
        <f aca="false">FALSE()</f>
        <v>0</v>
      </c>
      <c r="L897" s="29" t="b">
        <f aca="false">FALSE()</f>
        <v>0</v>
      </c>
      <c r="M897" s="169" t="b">
        <f aca="false">FALSE()</f>
        <v>0</v>
      </c>
      <c r="N897" s="36"/>
      <c r="O897" s="36" t="s">
        <v>5036</v>
      </c>
      <c r="P897" s="31" t="n">
        <v>8952208166</v>
      </c>
      <c r="Q897" s="32"/>
      <c r="R897" s="32"/>
      <c r="S897" s="32"/>
      <c r="T897" s="36" t="n">
        <v>48502636243</v>
      </c>
      <c r="U897" s="36"/>
      <c r="V897" s="36" t="s">
        <v>13612</v>
      </c>
      <c r="W897" s="36"/>
      <c r="X897" s="87" t="s">
        <v>10823</v>
      </c>
      <c r="Y897" s="36" t="s">
        <v>12093</v>
      </c>
      <c r="Z897" s="36"/>
      <c r="AA897" s="87"/>
      <c r="AB897" s="36"/>
      <c r="AC897" s="87" t="s">
        <v>10812</v>
      </c>
      <c r="AD897" s="36"/>
      <c r="AE897" s="36"/>
      <c r="AF897" s="200" t="s">
        <v>10794</v>
      </c>
      <c r="AG897" s="36"/>
      <c r="AH897" s="87" t="s">
        <v>10828</v>
      </c>
      <c r="AI897" s="202" t="s">
        <v>13476</v>
      </c>
      <c r="AJ897" s="192" t="s">
        <v>10798</v>
      </c>
      <c r="AK897" s="34" t="s">
        <v>10830</v>
      </c>
      <c r="AL897" s="200" t="s">
        <v>10800</v>
      </c>
      <c r="AM897" s="35"/>
      <c r="AN897" s="36"/>
      <c r="AO897" s="192" t="s">
        <v>10823</v>
      </c>
      <c r="AP897" s="36"/>
      <c r="AQ897" s="200" t="s">
        <v>10812</v>
      </c>
      <c r="AR897" s="37" t="s">
        <v>10830</v>
      </c>
      <c r="AS897" s="36" t="s">
        <v>13601</v>
      </c>
    </row>
    <row r="898" customFormat="false" ht="13.8" hidden="false" customHeight="false" outlineLevel="0" collapsed="false">
      <c r="A898" s="50" t="s">
        <v>12550</v>
      </c>
      <c r="B898" s="36" t="s">
        <v>11857</v>
      </c>
      <c r="C898" s="51" t="n">
        <v>45809</v>
      </c>
      <c r="D898" s="155" t="n">
        <v>45817</v>
      </c>
      <c r="E898" s="169" t="b">
        <f aca="false">TRUE()</f>
        <v>1</v>
      </c>
      <c r="F898" s="169" t="b">
        <f aca="false">FALSE()</f>
        <v>0</v>
      </c>
      <c r="G898" s="169" t="b">
        <f aca="false">FALSE()</f>
        <v>0</v>
      </c>
      <c r="H898" s="169" t="b">
        <f aca="false">FALSE()</f>
        <v>0</v>
      </c>
      <c r="I898" s="169" t="b">
        <f aca="false">FALSE()</f>
        <v>0</v>
      </c>
      <c r="J898" s="169" t="b">
        <f aca="false">FALSE()</f>
        <v>0</v>
      </c>
      <c r="K898" s="29" t="b">
        <f aca="false">FALSE()</f>
        <v>0</v>
      </c>
      <c r="L898" s="29" t="b">
        <f aca="false">FALSE()</f>
        <v>0</v>
      </c>
      <c r="M898" s="169" t="b">
        <f aca="false">FALSE()</f>
        <v>0</v>
      </c>
      <c r="N898" s="36"/>
      <c r="O898" s="36" t="s">
        <v>4530</v>
      </c>
      <c r="P898" s="31" t="n">
        <v>5830005779</v>
      </c>
      <c r="Q898" s="32"/>
      <c r="R898" s="32"/>
      <c r="S898" s="32"/>
      <c r="T898" s="36" t="n">
        <v>48663999959</v>
      </c>
      <c r="U898" s="36"/>
      <c r="V898" s="36" t="s">
        <v>4531</v>
      </c>
      <c r="W898" s="36"/>
      <c r="X898" s="87" t="s">
        <v>10823</v>
      </c>
      <c r="Y898" s="36" t="s">
        <v>12093</v>
      </c>
      <c r="Z898" s="36"/>
      <c r="AA898" s="87"/>
      <c r="AB898" s="36"/>
      <c r="AC898" s="87" t="s">
        <v>10812</v>
      </c>
      <c r="AD898" s="36"/>
      <c r="AE898" s="36"/>
      <c r="AF898" s="200" t="s">
        <v>10794</v>
      </c>
      <c r="AG898" s="36"/>
      <c r="AH898" s="87" t="s">
        <v>10828</v>
      </c>
      <c r="AI898" s="202" t="s">
        <v>13476</v>
      </c>
      <c r="AJ898" s="192" t="s">
        <v>10798</v>
      </c>
      <c r="AK898" s="34" t="s">
        <v>10830</v>
      </c>
      <c r="AL898" s="200" t="s">
        <v>10800</v>
      </c>
      <c r="AM898" s="35"/>
      <c r="AN898" s="36"/>
      <c r="AO898" s="192" t="s">
        <v>10823</v>
      </c>
      <c r="AP898" s="36"/>
      <c r="AQ898" s="200" t="s">
        <v>10812</v>
      </c>
      <c r="AR898" s="37" t="s">
        <v>10830</v>
      </c>
      <c r="AS898" s="36" t="s">
        <v>13601</v>
      </c>
    </row>
    <row r="899" customFormat="false" ht="13.8" hidden="false" customHeight="false" outlineLevel="0" collapsed="false">
      <c r="A899" s="50" t="s">
        <v>12550</v>
      </c>
      <c r="B899" s="36" t="s">
        <v>11857</v>
      </c>
      <c r="C899" s="51" t="n">
        <v>45809</v>
      </c>
      <c r="D899" s="155" t="n">
        <v>45819</v>
      </c>
      <c r="E899" s="169" t="b">
        <f aca="false">TRUE()</f>
        <v>1</v>
      </c>
      <c r="F899" s="169" t="b">
        <f aca="false">FALSE()</f>
        <v>0</v>
      </c>
      <c r="G899" s="169" t="b">
        <f aca="false">FALSE()</f>
        <v>0</v>
      </c>
      <c r="H899" s="169" t="b">
        <f aca="false">FALSE()</f>
        <v>0</v>
      </c>
      <c r="I899" s="169" t="b">
        <f aca="false">FALSE()</f>
        <v>0</v>
      </c>
      <c r="J899" s="169" t="b">
        <f aca="false">FALSE()</f>
        <v>0</v>
      </c>
      <c r="K899" s="29" t="b">
        <f aca="false">FALSE()</f>
        <v>0</v>
      </c>
      <c r="L899" s="29" t="b">
        <f aca="false">FALSE()</f>
        <v>0</v>
      </c>
      <c r="M899" s="169" t="b">
        <f aca="false">FALSE()</f>
        <v>0</v>
      </c>
      <c r="N899" s="36"/>
      <c r="O899" s="36" t="s">
        <v>7616</v>
      </c>
      <c r="P899" s="31" t="n">
        <v>9222815629</v>
      </c>
      <c r="Q899" s="32"/>
      <c r="R899" s="32"/>
      <c r="S899" s="32"/>
      <c r="T899" s="36" t="n">
        <v>48504386130</v>
      </c>
      <c r="U899" s="36"/>
      <c r="V899" s="36" t="s">
        <v>7617</v>
      </c>
      <c r="W899" s="36"/>
      <c r="X899" s="87" t="s">
        <v>10823</v>
      </c>
      <c r="Y899" s="36" t="s">
        <v>12093</v>
      </c>
      <c r="Z899" s="36"/>
      <c r="AA899" s="87"/>
      <c r="AB899" s="36"/>
      <c r="AC899" s="87" t="s">
        <v>10812</v>
      </c>
      <c r="AD899" s="36"/>
      <c r="AE899" s="36"/>
      <c r="AF899" s="200" t="s">
        <v>10794</v>
      </c>
      <c r="AG899" s="36"/>
      <c r="AH899" s="87" t="s">
        <v>10828</v>
      </c>
      <c r="AI899" s="202" t="s">
        <v>13476</v>
      </c>
      <c r="AJ899" s="192" t="s">
        <v>10798</v>
      </c>
      <c r="AK899" s="34" t="s">
        <v>10830</v>
      </c>
      <c r="AL899" s="200" t="s">
        <v>10800</v>
      </c>
      <c r="AM899" s="35"/>
      <c r="AN899" s="36"/>
      <c r="AO899" s="192" t="s">
        <v>10823</v>
      </c>
      <c r="AP899" s="36"/>
      <c r="AQ899" s="200" t="s">
        <v>10812</v>
      </c>
      <c r="AR899" s="37" t="s">
        <v>10830</v>
      </c>
      <c r="AS899" s="36" t="s">
        <v>13601</v>
      </c>
    </row>
    <row r="900" customFormat="false" ht="13.8" hidden="false" customHeight="false" outlineLevel="0" collapsed="false">
      <c r="A900" s="50" t="s">
        <v>12550</v>
      </c>
      <c r="B900" s="36" t="s">
        <v>11857</v>
      </c>
      <c r="C900" s="51" t="n">
        <v>45809</v>
      </c>
      <c r="D900" s="155" t="n">
        <v>45819</v>
      </c>
      <c r="E900" s="169" t="b">
        <f aca="false">TRUE()</f>
        <v>1</v>
      </c>
      <c r="F900" s="169" t="b">
        <f aca="false">FALSE()</f>
        <v>0</v>
      </c>
      <c r="G900" s="169" t="b">
        <f aca="false">FALSE()</f>
        <v>0</v>
      </c>
      <c r="H900" s="169" t="b">
        <f aca="false">FALSE()</f>
        <v>0</v>
      </c>
      <c r="I900" s="169" t="b">
        <f aca="false">FALSE()</f>
        <v>0</v>
      </c>
      <c r="J900" s="169" t="b">
        <f aca="false">FALSE()</f>
        <v>0</v>
      </c>
      <c r="K900" s="29" t="b">
        <f aca="false">FALSE()</f>
        <v>0</v>
      </c>
      <c r="L900" s="29" t="b">
        <f aca="false">FALSE()</f>
        <v>0</v>
      </c>
      <c r="M900" s="169" t="b">
        <f aca="false">FALSE()</f>
        <v>0</v>
      </c>
      <c r="N900" s="36"/>
      <c r="O900" s="36" t="s">
        <v>13613</v>
      </c>
      <c r="P900" s="31" t="n">
        <v>8681989446</v>
      </c>
      <c r="Q900" s="32"/>
      <c r="R900" s="32"/>
      <c r="S900" s="32"/>
      <c r="T900" s="36" t="n">
        <v>48789436131</v>
      </c>
      <c r="U900" s="36"/>
      <c r="V900" s="36" t="s">
        <v>9181</v>
      </c>
      <c r="W900" s="36"/>
      <c r="X900" s="87" t="s">
        <v>10823</v>
      </c>
      <c r="Y900" s="36" t="s">
        <v>12093</v>
      </c>
      <c r="Z900" s="36"/>
      <c r="AA900" s="87"/>
      <c r="AB900" s="36"/>
      <c r="AC900" s="87" t="s">
        <v>10812</v>
      </c>
      <c r="AD900" s="36"/>
      <c r="AE900" s="36"/>
      <c r="AF900" s="200" t="s">
        <v>10794</v>
      </c>
      <c r="AG900" s="36"/>
      <c r="AH900" s="87" t="s">
        <v>10828</v>
      </c>
      <c r="AI900" s="202" t="s">
        <v>13476</v>
      </c>
      <c r="AJ900" s="192" t="s">
        <v>10798</v>
      </c>
      <c r="AK900" s="34" t="s">
        <v>10830</v>
      </c>
      <c r="AL900" s="200" t="s">
        <v>10800</v>
      </c>
      <c r="AM900" s="35"/>
      <c r="AN900" s="36"/>
      <c r="AO900" s="192" t="s">
        <v>10823</v>
      </c>
      <c r="AP900" s="36"/>
      <c r="AQ900" s="200" t="s">
        <v>10812</v>
      </c>
      <c r="AR900" s="37" t="s">
        <v>10830</v>
      </c>
      <c r="AS900" s="36" t="s">
        <v>13601</v>
      </c>
    </row>
    <row r="901" customFormat="false" ht="13.8" hidden="false" customHeight="false" outlineLevel="0" collapsed="false">
      <c r="A901" s="50" t="s">
        <v>12550</v>
      </c>
      <c r="B901" s="36" t="s">
        <v>11857</v>
      </c>
      <c r="C901" s="51" t="n">
        <v>45809</v>
      </c>
      <c r="D901" s="155" t="n">
        <v>45811</v>
      </c>
      <c r="E901" s="169" t="b">
        <f aca="false">TRUE()</f>
        <v>1</v>
      </c>
      <c r="F901" s="169" t="b">
        <f aca="false">FALSE()</f>
        <v>0</v>
      </c>
      <c r="G901" s="169" t="b">
        <f aca="false">FALSE()</f>
        <v>0</v>
      </c>
      <c r="H901" s="169" t="b">
        <f aca="false">FALSE()</f>
        <v>0</v>
      </c>
      <c r="I901" s="169" t="b">
        <f aca="false">FALSE()</f>
        <v>0</v>
      </c>
      <c r="J901" s="169" t="b">
        <f aca="false">FALSE()</f>
        <v>0</v>
      </c>
      <c r="K901" s="29" t="b">
        <f aca="false">FALSE()</f>
        <v>0</v>
      </c>
      <c r="L901" s="29" t="b">
        <f aca="false">FALSE()</f>
        <v>0</v>
      </c>
      <c r="M901" s="169" t="b">
        <f aca="false">FALSE()</f>
        <v>0</v>
      </c>
      <c r="N901" s="36"/>
      <c r="O901" s="36" t="s">
        <v>7881</v>
      </c>
      <c r="P901" s="31" t="n">
        <v>6423205043</v>
      </c>
      <c r="Q901" s="32"/>
      <c r="R901" s="32"/>
      <c r="S901" s="32"/>
      <c r="T901" s="36" t="n">
        <v>48793696813</v>
      </c>
      <c r="U901" s="36"/>
      <c r="V901" s="36" t="s">
        <v>7882</v>
      </c>
      <c r="W901" s="36"/>
      <c r="X901" s="87" t="s">
        <v>10823</v>
      </c>
      <c r="Y901" s="36" t="s">
        <v>12093</v>
      </c>
      <c r="Z901" s="36"/>
      <c r="AA901" s="87"/>
      <c r="AB901" s="36"/>
      <c r="AC901" s="87" t="s">
        <v>10812</v>
      </c>
      <c r="AD901" s="36"/>
      <c r="AE901" s="36"/>
      <c r="AF901" s="200" t="s">
        <v>10794</v>
      </c>
      <c r="AG901" s="36"/>
      <c r="AH901" s="87" t="s">
        <v>10828</v>
      </c>
      <c r="AI901" s="202" t="s">
        <v>13476</v>
      </c>
      <c r="AJ901" s="192" t="s">
        <v>10798</v>
      </c>
      <c r="AK901" s="34" t="s">
        <v>10830</v>
      </c>
      <c r="AL901" s="200" t="s">
        <v>10800</v>
      </c>
      <c r="AM901" s="35"/>
      <c r="AN901" s="36"/>
      <c r="AO901" s="192" t="s">
        <v>10823</v>
      </c>
      <c r="AP901" s="36"/>
      <c r="AQ901" s="200" t="s">
        <v>10812</v>
      </c>
      <c r="AR901" s="37" t="s">
        <v>10830</v>
      </c>
      <c r="AS901" s="36" t="s">
        <v>13601</v>
      </c>
    </row>
    <row r="902" customFormat="false" ht="13.8" hidden="false" customHeight="false" outlineLevel="0" collapsed="false">
      <c r="A902" s="50" t="s">
        <v>12550</v>
      </c>
      <c r="B902" s="36" t="s">
        <v>11857</v>
      </c>
      <c r="C902" s="51" t="n">
        <v>45809</v>
      </c>
      <c r="D902" s="155" t="n">
        <v>45820</v>
      </c>
      <c r="E902" s="169" t="b">
        <f aca="false">TRUE()</f>
        <v>1</v>
      </c>
      <c r="F902" s="169" t="b">
        <f aca="false">FALSE()</f>
        <v>0</v>
      </c>
      <c r="G902" s="169" t="b">
        <f aca="false">FALSE()</f>
        <v>0</v>
      </c>
      <c r="H902" s="169" t="b">
        <f aca="false">FALSE()</f>
        <v>0</v>
      </c>
      <c r="I902" s="169" t="b">
        <f aca="false">FALSE()</f>
        <v>0</v>
      </c>
      <c r="J902" s="169" t="b">
        <f aca="false">FALSE()</f>
        <v>0</v>
      </c>
      <c r="K902" s="29" t="b">
        <f aca="false">FALSE()</f>
        <v>0</v>
      </c>
      <c r="L902" s="29" t="b">
        <f aca="false">FALSE()</f>
        <v>0</v>
      </c>
      <c r="M902" s="169" t="b">
        <f aca="false">FALSE()</f>
        <v>0</v>
      </c>
      <c r="N902" s="36"/>
      <c r="O902" s="36" t="s">
        <v>4552</v>
      </c>
      <c r="P902" s="31" t="n">
        <v>7260132765</v>
      </c>
      <c r="Q902" s="32"/>
      <c r="R902" s="32"/>
      <c r="S902" s="32"/>
      <c r="T902" s="36" t="n">
        <v>48603606203</v>
      </c>
      <c r="U902" s="36"/>
      <c r="V902" s="36" t="s">
        <v>4553</v>
      </c>
      <c r="W902" s="36"/>
      <c r="X902" s="87" t="s">
        <v>10823</v>
      </c>
      <c r="Y902" s="36" t="s">
        <v>12093</v>
      </c>
      <c r="Z902" s="36"/>
      <c r="AA902" s="87"/>
      <c r="AB902" s="36"/>
      <c r="AC902" s="87" t="s">
        <v>10812</v>
      </c>
      <c r="AD902" s="36"/>
      <c r="AE902" s="36"/>
      <c r="AF902" s="200" t="s">
        <v>10794</v>
      </c>
      <c r="AG902" s="36"/>
      <c r="AH902" s="87" t="s">
        <v>10828</v>
      </c>
      <c r="AI902" s="202" t="s">
        <v>13476</v>
      </c>
      <c r="AJ902" s="192" t="s">
        <v>10798</v>
      </c>
      <c r="AK902" s="34" t="s">
        <v>10830</v>
      </c>
      <c r="AL902" s="200" t="s">
        <v>10800</v>
      </c>
      <c r="AM902" s="35"/>
      <c r="AN902" s="36"/>
      <c r="AO902" s="192" t="s">
        <v>10823</v>
      </c>
      <c r="AP902" s="36"/>
      <c r="AQ902" s="200" t="s">
        <v>10812</v>
      </c>
      <c r="AR902" s="37" t="s">
        <v>10830</v>
      </c>
      <c r="AS902" s="36" t="s">
        <v>13601</v>
      </c>
    </row>
    <row r="903" customFormat="false" ht="13.8" hidden="false" customHeight="false" outlineLevel="0" collapsed="false">
      <c r="A903" s="50" t="s">
        <v>12550</v>
      </c>
      <c r="B903" s="36" t="s">
        <v>11857</v>
      </c>
      <c r="C903" s="51" t="n">
        <v>45809</v>
      </c>
      <c r="D903" s="155" t="n">
        <v>45821</v>
      </c>
      <c r="E903" s="169" t="b">
        <f aca="false">TRUE()</f>
        <v>1</v>
      </c>
      <c r="F903" s="169" t="b">
        <f aca="false">FALSE()</f>
        <v>0</v>
      </c>
      <c r="G903" s="169" t="b">
        <f aca="false">FALSE()</f>
        <v>0</v>
      </c>
      <c r="H903" s="169" t="b">
        <f aca="false">FALSE()</f>
        <v>0</v>
      </c>
      <c r="I903" s="169" t="b">
        <f aca="false">FALSE()</f>
        <v>0</v>
      </c>
      <c r="J903" s="169" t="b">
        <f aca="false">FALSE()</f>
        <v>0</v>
      </c>
      <c r="K903" s="29" t="b">
        <f aca="false">FALSE()</f>
        <v>0</v>
      </c>
      <c r="L903" s="29" t="b">
        <f aca="false">FALSE()</f>
        <v>0</v>
      </c>
      <c r="M903" s="169" t="b">
        <f aca="false">FALSE()</f>
        <v>0</v>
      </c>
      <c r="N903" s="36"/>
      <c r="O903" s="36" t="s">
        <v>4337</v>
      </c>
      <c r="P903" s="31" t="n">
        <v>5260307471</v>
      </c>
      <c r="Q903" s="32"/>
      <c r="R903" s="32"/>
      <c r="S903" s="32"/>
      <c r="T903" s="36" t="n">
        <v>48601544624</v>
      </c>
      <c r="U903" s="36"/>
      <c r="V903" s="36" t="s">
        <v>4339</v>
      </c>
      <c r="W903" s="36"/>
      <c r="X903" s="87" t="s">
        <v>10823</v>
      </c>
      <c r="Y903" s="36" t="s">
        <v>12093</v>
      </c>
      <c r="Z903" s="36"/>
      <c r="AA903" s="87"/>
      <c r="AB903" s="36"/>
      <c r="AC903" s="87" t="s">
        <v>10812</v>
      </c>
      <c r="AD903" s="36"/>
      <c r="AE903" s="36"/>
      <c r="AF903" s="200" t="s">
        <v>10794</v>
      </c>
      <c r="AG903" s="36"/>
      <c r="AH903" s="87" t="s">
        <v>10828</v>
      </c>
      <c r="AI903" s="202" t="s">
        <v>13476</v>
      </c>
      <c r="AJ903" s="192" t="s">
        <v>10798</v>
      </c>
      <c r="AK903" s="34" t="s">
        <v>10830</v>
      </c>
      <c r="AL903" s="200" t="s">
        <v>10800</v>
      </c>
      <c r="AM903" s="35"/>
      <c r="AN903" s="36"/>
      <c r="AO903" s="192" t="s">
        <v>10823</v>
      </c>
      <c r="AP903" s="36"/>
      <c r="AQ903" s="200" t="s">
        <v>10812</v>
      </c>
      <c r="AR903" s="37" t="s">
        <v>10830</v>
      </c>
      <c r="AS903" s="36" t="s">
        <v>13601</v>
      </c>
    </row>
    <row r="904" customFormat="false" ht="13.8" hidden="false" customHeight="false" outlineLevel="0" collapsed="false">
      <c r="A904" s="50" t="s">
        <v>12550</v>
      </c>
      <c r="B904" s="36" t="s">
        <v>11857</v>
      </c>
      <c r="C904" s="51" t="n">
        <v>45809</v>
      </c>
      <c r="D904" s="155" t="n">
        <v>45821</v>
      </c>
      <c r="E904" s="169" t="b">
        <f aca="false">TRUE()</f>
        <v>1</v>
      </c>
      <c r="F904" s="169" t="b">
        <f aca="false">FALSE()</f>
        <v>0</v>
      </c>
      <c r="G904" s="169" t="b">
        <f aca="false">FALSE()</f>
        <v>0</v>
      </c>
      <c r="H904" s="169" t="b">
        <f aca="false">FALSE()</f>
        <v>0</v>
      </c>
      <c r="I904" s="169" t="b">
        <f aca="false">FALSE()</f>
        <v>0</v>
      </c>
      <c r="J904" s="169" t="b">
        <f aca="false">FALSE()</f>
        <v>0</v>
      </c>
      <c r="K904" s="29" t="b">
        <f aca="false">FALSE()</f>
        <v>0</v>
      </c>
      <c r="L904" s="29" t="b">
        <f aca="false">FALSE()</f>
        <v>0</v>
      </c>
      <c r="M904" s="169" t="b">
        <f aca="false">FALSE()</f>
        <v>0</v>
      </c>
      <c r="N904" s="36"/>
      <c r="O904" s="36" t="s">
        <v>4523</v>
      </c>
      <c r="P904" s="31" t="n">
        <v>9581677096</v>
      </c>
      <c r="Q904" s="32"/>
      <c r="R904" s="32"/>
      <c r="S904" s="32"/>
      <c r="T904" s="36" t="n">
        <v>48785905095</v>
      </c>
      <c r="U904" s="36"/>
      <c r="V904" s="36" t="s">
        <v>4524</v>
      </c>
      <c r="W904" s="36"/>
      <c r="X904" s="87" t="s">
        <v>10823</v>
      </c>
      <c r="Y904" s="36" t="s">
        <v>12093</v>
      </c>
      <c r="Z904" s="36"/>
      <c r="AA904" s="87"/>
      <c r="AB904" s="36"/>
      <c r="AC904" s="87" t="s">
        <v>10812</v>
      </c>
      <c r="AD904" s="36"/>
      <c r="AE904" s="36"/>
      <c r="AF904" s="200" t="s">
        <v>10794</v>
      </c>
      <c r="AG904" s="36"/>
      <c r="AH904" s="87" t="s">
        <v>10828</v>
      </c>
      <c r="AI904" s="202" t="s">
        <v>13476</v>
      </c>
      <c r="AJ904" s="192" t="s">
        <v>10798</v>
      </c>
      <c r="AK904" s="34" t="s">
        <v>10830</v>
      </c>
      <c r="AL904" s="200" t="s">
        <v>10800</v>
      </c>
      <c r="AM904" s="35"/>
      <c r="AN904" s="36"/>
      <c r="AO904" s="192" t="s">
        <v>10823</v>
      </c>
      <c r="AP904" s="36"/>
      <c r="AQ904" s="200" t="s">
        <v>10812</v>
      </c>
      <c r="AR904" s="37" t="s">
        <v>10830</v>
      </c>
      <c r="AS904" s="36" t="s">
        <v>13601</v>
      </c>
    </row>
    <row r="905" customFormat="false" ht="13.8" hidden="false" customHeight="false" outlineLevel="0" collapsed="false">
      <c r="A905" s="50" t="s">
        <v>12550</v>
      </c>
      <c r="B905" s="36" t="s">
        <v>11857</v>
      </c>
      <c r="C905" s="51" t="n">
        <v>45809</v>
      </c>
      <c r="D905" s="155" t="n">
        <v>45831</v>
      </c>
      <c r="E905" s="169" t="b">
        <f aca="false">TRUE()</f>
        <v>1</v>
      </c>
      <c r="F905" s="169" t="b">
        <f aca="false">FALSE()</f>
        <v>0</v>
      </c>
      <c r="G905" s="169" t="b">
        <f aca="false">FALSE()</f>
        <v>0</v>
      </c>
      <c r="H905" s="169" t="b">
        <f aca="false">FALSE()</f>
        <v>0</v>
      </c>
      <c r="I905" s="169" t="b">
        <f aca="false">FALSE()</f>
        <v>0</v>
      </c>
      <c r="J905" s="169" t="b">
        <f aca="false">FALSE()</f>
        <v>0</v>
      </c>
      <c r="K905" s="29" t="b">
        <f aca="false">FALSE()</f>
        <v>0</v>
      </c>
      <c r="L905" s="29" t="b">
        <f aca="false">FALSE()</f>
        <v>0</v>
      </c>
      <c r="M905" s="169" t="b">
        <f aca="false">FALSE()</f>
        <v>0</v>
      </c>
      <c r="N905" s="36"/>
      <c r="O905" s="36" t="s">
        <v>4362</v>
      </c>
      <c r="P905" s="31" t="n">
        <v>5342638932</v>
      </c>
      <c r="Q905" s="32"/>
      <c r="R905" s="32"/>
      <c r="S905" s="32"/>
      <c r="T905" s="36" t="n">
        <v>48501666244</v>
      </c>
      <c r="U905" s="36"/>
      <c r="V905" s="36" t="s">
        <v>4363</v>
      </c>
      <c r="W905" s="36"/>
      <c r="X905" s="87" t="s">
        <v>10823</v>
      </c>
      <c r="Y905" s="36" t="s">
        <v>12093</v>
      </c>
      <c r="Z905" s="36"/>
      <c r="AA905" s="87"/>
      <c r="AB905" s="36"/>
      <c r="AC905" s="87" t="s">
        <v>10812</v>
      </c>
      <c r="AD905" s="36"/>
      <c r="AE905" s="36"/>
      <c r="AF905" s="200" t="s">
        <v>10794</v>
      </c>
      <c r="AG905" s="36"/>
      <c r="AH905" s="87" t="s">
        <v>10828</v>
      </c>
      <c r="AI905" s="202" t="s">
        <v>13476</v>
      </c>
      <c r="AJ905" s="192" t="s">
        <v>10798</v>
      </c>
      <c r="AK905" s="34" t="s">
        <v>10830</v>
      </c>
      <c r="AL905" s="200" t="s">
        <v>10800</v>
      </c>
      <c r="AM905" s="35"/>
      <c r="AN905" s="36"/>
      <c r="AO905" s="192" t="s">
        <v>10823</v>
      </c>
      <c r="AP905" s="36"/>
      <c r="AQ905" s="200" t="s">
        <v>10812</v>
      </c>
      <c r="AR905" s="37" t="s">
        <v>10830</v>
      </c>
      <c r="AS905" s="36" t="s">
        <v>13601</v>
      </c>
    </row>
    <row r="906" customFormat="false" ht="13.8" hidden="false" customHeight="false" outlineLevel="0" collapsed="false">
      <c r="A906" s="50" t="s">
        <v>12550</v>
      </c>
      <c r="B906" s="36" t="s">
        <v>11857</v>
      </c>
      <c r="C906" s="51" t="n">
        <v>45809</v>
      </c>
      <c r="D906" s="155" t="n">
        <v>45832</v>
      </c>
      <c r="E906" s="169" t="b">
        <f aca="false">TRUE()</f>
        <v>1</v>
      </c>
      <c r="F906" s="169" t="b">
        <f aca="false">FALSE()</f>
        <v>0</v>
      </c>
      <c r="G906" s="169" t="b">
        <f aca="false">FALSE()</f>
        <v>0</v>
      </c>
      <c r="H906" s="169" t="b">
        <f aca="false">FALSE()</f>
        <v>0</v>
      </c>
      <c r="I906" s="169" t="b">
        <f aca="false">FALSE()</f>
        <v>0</v>
      </c>
      <c r="J906" s="169" t="b">
        <f aca="false">FALSE()</f>
        <v>0</v>
      </c>
      <c r="K906" s="29" t="b">
        <f aca="false">FALSE()</f>
        <v>0</v>
      </c>
      <c r="L906" s="29" t="b">
        <f aca="false">FALSE()</f>
        <v>0</v>
      </c>
      <c r="M906" s="169" t="b">
        <f aca="false">FALSE()</f>
        <v>0</v>
      </c>
      <c r="N906" s="36"/>
      <c r="O906" s="36" t="s">
        <v>13614</v>
      </c>
      <c r="P906" s="31" t="n">
        <v>5560600117</v>
      </c>
      <c r="Q906" s="32"/>
      <c r="R906" s="32"/>
      <c r="S906" s="32"/>
      <c r="T906" s="36" t="n">
        <v>48663488056</v>
      </c>
      <c r="U906" s="36"/>
      <c r="V906" s="36" t="s">
        <v>8285</v>
      </c>
      <c r="W906" s="36"/>
      <c r="X906" s="87" t="s">
        <v>10823</v>
      </c>
      <c r="Y906" s="36" t="s">
        <v>12093</v>
      </c>
      <c r="Z906" s="36"/>
      <c r="AA906" s="87"/>
      <c r="AB906" s="36"/>
      <c r="AC906" s="87" t="s">
        <v>10812</v>
      </c>
      <c r="AD906" s="36"/>
      <c r="AE906" s="36"/>
      <c r="AF906" s="200" t="s">
        <v>10794</v>
      </c>
      <c r="AG906" s="36"/>
      <c r="AH906" s="87" t="s">
        <v>10828</v>
      </c>
      <c r="AI906" s="202" t="s">
        <v>13476</v>
      </c>
      <c r="AJ906" s="192" t="s">
        <v>10798</v>
      </c>
      <c r="AK906" s="34" t="s">
        <v>10830</v>
      </c>
      <c r="AL906" s="200" t="s">
        <v>10800</v>
      </c>
      <c r="AM906" s="35"/>
      <c r="AN906" s="36"/>
      <c r="AO906" s="192" t="s">
        <v>10823</v>
      </c>
      <c r="AP906" s="36"/>
      <c r="AQ906" s="200" t="s">
        <v>10812</v>
      </c>
      <c r="AR906" s="37" t="s">
        <v>10830</v>
      </c>
      <c r="AS906" s="36" t="s">
        <v>13601</v>
      </c>
    </row>
    <row r="907" customFormat="false" ht="13.8" hidden="false" customHeight="false" outlineLevel="0" collapsed="false">
      <c r="A907" s="50" t="s">
        <v>12550</v>
      </c>
      <c r="B907" s="36" t="s">
        <v>11857</v>
      </c>
      <c r="C907" s="51" t="n">
        <v>45839</v>
      </c>
      <c r="D907" s="155" t="n">
        <v>45839</v>
      </c>
      <c r="E907" s="169" t="b">
        <f aca="false">TRUE()</f>
        <v>1</v>
      </c>
      <c r="F907" s="169" t="b">
        <f aca="false">FALSE()</f>
        <v>0</v>
      </c>
      <c r="G907" s="169" t="b">
        <f aca="false">FALSE()</f>
        <v>0</v>
      </c>
      <c r="H907" s="169" t="b">
        <f aca="false">FALSE()</f>
        <v>0</v>
      </c>
      <c r="I907" s="169" t="b">
        <f aca="false">FALSE()</f>
        <v>0</v>
      </c>
      <c r="J907" s="169" t="b">
        <f aca="false">FALSE()</f>
        <v>0</v>
      </c>
      <c r="K907" s="29" t="b">
        <f aca="false">FALSE()</f>
        <v>0</v>
      </c>
      <c r="L907" s="29" t="b">
        <f aca="false">FALSE()</f>
        <v>0</v>
      </c>
      <c r="M907" s="169" t="b">
        <f aca="false">FALSE()</f>
        <v>0</v>
      </c>
      <c r="N907" s="36"/>
      <c r="O907" s="36" t="s">
        <v>6932</v>
      </c>
      <c r="P907" s="31" t="n">
        <v>5223188173</v>
      </c>
      <c r="Q907" s="32"/>
      <c r="R907" s="32"/>
      <c r="S907" s="32"/>
      <c r="T907" s="36" t="n">
        <v>48511102440</v>
      </c>
      <c r="U907" s="36"/>
      <c r="V907" s="36" t="s">
        <v>6933</v>
      </c>
      <c r="W907" s="36"/>
      <c r="X907" s="87" t="s">
        <v>10823</v>
      </c>
      <c r="Y907" s="36" t="s">
        <v>12093</v>
      </c>
      <c r="Z907" s="36"/>
      <c r="AA907" s="87"/>
      <c r="AB907" s="36"/>
      <c r="AC907" s="87" t="s">
        <v>10812</v>
      </c>
      <c r="AD907" s="36"/>
      <c r="AE907" s="36"/>
      <c r="AF907" s="200" t="s">
        <v>10794</v>
      </c>
      <c r="AG907" s="36"/>
      <c r="AH907" s="87" t="s">
        <v>10828</v>
      </c>
      <c r="AI907" s="202" t="s">
        <v>13476</v>
      </c>
      <c r="AJ907" s="192" t="s">
        <v>10798</v>
      </c>
      <c r="AK907" s="34" t="s">
        <v>10830</v>
      </c>
      <c r="AL907" s="200" t="s">
        <v>10800</v>
      </c>
      <c r="AM907" s="35"/>
      <c r="AN907" s="36"/>
      <c r="AO907" s="192" t="s">
        <v>10823</v>
      </c>
      <c r="AP907" s="36"/>
      <c r="AQ907" s="200" t="s">
        <v>10812</v>
      </c>
      <c r="AR907" s="37" t="s">
        <v>10830</v>
      </c>
      <c r="AS907" s="36" t="s">
        <v>13601</v>
      </c>
    </row>
    <row r="908" customFormat="false" ht="13.8" hidden="false" customHeight="false" outlineLevel="0" collapsed="false">
      <c r="A908" s="50" t="s">
        <v>12550</v>
      </c>
      <c r="B908" s="36" t="s">
        <v>11857</v>
      </c>
      <c r="C908" s="51" t="n">
        <v>45839</v>
      </c>
      <c r="D908" s="155" t="n">
        <v>45847</v>
      </c>
      <c r="E908" s="169" t="b">
        <f aca="false">TRUE()</f>
        <v>1</v>
      </c>
      <c r="F908" s="169" t="b">
        <f aca="false">FALSE()</f>
        <v>0</v>
      </c>
      <c r="G908" s="169" t="b">
        <f aca="false">FALSE()</f>
        <v>0</v>
      </c>
      <c r="H908" s="169" t="b">
        <f aca="false">FALSE()</f>
        <v>0</v>
      </c>
      <c r="I908" s="169" t="b">
        <f aca="false">FALSE()</f>
        <v>0</v>
      </c>
      <c r="J908" s="169" t="b">
        <f aca="false">FALSE()</f>
        <v>0</v>
      </c>
      <c r="K908" s="29" t="b">
        <f aca="false">FALSE()</f>
        <v>0</v>
      </c>
      <c r="L908" s="29" t="b">
        <f aca="false">FALSE()</f>
        <v>0</v>
      </c>
      <c r="M908" s="169" t="b">
        <f aca="false">FALSE()</f>
        <v>0</v>
      </c>
      <c r="N908" s="36"/>
      <c r="O908" s="36" t="s">
        <v>13615</v>
      </c>
      <c r="P908" s="31" t="n">
        <v>5512629063</v>
      </c>
      <c r="Q908" s="32"/>
      <c r="R908" s="32"/>
      <c r="S908" s="32"/>
      <c r="T908" s="36" t="n">
        <v>48694412758</v>
      </c>
      <c r="U908" s="36"/>
      <c r="V908" s="146" t="s">
        <v>9857</v>
      </c>
      <c r="W908" s="36"/>
      <c r="X908" s="87" t="s">
        <v>10823</v>
      </c>
      <c r="Y908" s="36" t="s">
        <v>12093</v>
      </c>
      <c r="Z908" s="36"/>
      <c r="AA908" s="87"/>
      <c r="AB908" s="36"/>
      <c r="AC908" s="87" t="s">
        <v>10812</v>
      </c>
      <c r="AD908" s="36"/>
      <c r="AE908" s="36"/>
      <c r="AF908" s="200" t="s">
        <v>10794</v>
      </c>
      <c r="AG908" s="36"/>
      <c r="AH908" s="87" t="s">
        <v>10828</v>
      </c>
      <c r="AI908" s="202" t="s">
        <v>13476</v>
      </c>
      <c r="AJ908" s="192" t="s">
        <v>10798</v>
      </c>
      <c r="AK908" s="34" t="s">
        <v>10830</v>
      </c>
      <c r="AL908" s="200" t="s">
        <v>10800</v>
      </c>
      <c r="AM908" s="35"/>
      <c r="AN908" s="36"/>
      <c r="AO908" s="192" t="s">
        <v>10823</v>
      </c>
      <c r="AP908" s="36"/>
      <c r="AQ908" s="200" t="s">
        <v>10812</v>
      </c>
      <c r="AR908" s="37" t="s">
        <v>10830</v>
      </c>
      <c r="AS908" s="36" t="s">
        <v>13601</v>
      </c>
    </row>
    <row r="909" customFormat="false" ht="13.8" hidden="false" customHeight="false" outlineLevel="0" collapsed="false">
      <c r="A909" s="50" t="s">
        <v>12550</v>
      </c>
      <c r="B909" s="36" t="s">
        <v>11857</v>
      </c>
      <c r="C909" s="51" t="n">
        <v>45839</v>
      </c>
      <c r="D909" s="155" t="n">
        <v>45847</v>
      </c>
      <c r="E909" s="169" t="b">
        <f aca="false">TRUE()</f>
        <v>1</v>
      </c>
      <c r="F909" s="169" t="b">
        <f aca="false">FALSE()</f>
        <v>0</v>
      </c>
      <c r="G909" s="169" t="b">
        <f aca="false">FALSE()</f>
        <v>0</v>
      </c>
      <c r="H909" s="169" t="b">
        <f aca="false">FALSE()</f>
        <v>0</v>
      </c>
      <c r="I909" s="169" t="b">
        <f aca="false">FALSE()</f>
        <v>0</v>
      </c>
      <c r="J909" s="169" t="b">
        <f aca="false">FALSE()</f>
        <v>0</v>
      </c>
      <c r="K909" s="29" t="b">
        <f aca="false">FALSE()</f>
        <v>0</v>
      </c>
      <c r="L909" s="29" t="b">
        <f aca="false">FALSE()</f>
        <v>0</v>
      </c>
      <c r="M909" s="169" t="b">
        <f aca="false">FALSE()</f>
        <v>0</v>
      </c>
      <c r="N909" s="36"/>
      <c r="O909" s="36" t="s">
        <v>4081</v>
      </c>
      <c r="P909" s="31" t="n">
        <v>8111738227</v>
      </c>
      <c r="Q909" s="32"/>
      <c r="R909" s="32"/>
      <c r="S909" s="32"/>
      <c r="T909" s="237" t="n">
        <v>48513934506</v>
      </c>
      <c r="U909" s="36"/>
      <c r="V909" s="36" t="s">
        <v>4082</v>
      </c>
      <c r="W909" s="36"/>
      <c r="X909" s="87" t="s">
        <v>10823</v>
      </c>
      <c r="Y909" s="36" t="s">
        <v>12093</v>
      </c>
      <c r="Z909" s="36"/>
      <c r="AA909" s="87"/>
      <c r="AB909" s="36"/>
      <c r="AC909" s="87" t="s">
        <v>10812</v>
      </c>
      <c r="AD909" s="36"/>
      <c r="AE909" s="36"/>
      <c r="AF909" s="200" t="s">
        <v>10794</v>
      </c>
      <c r="AG909" s="36"/>
      <c r="AH909" s="87" t="s">
        <v>10828</v>
      </c>
      <c r="AI909" s="202" t="s">
        <v>13476</v>
      </c>
      <c r="AJ909" s="192" t="s">
        <v>10798</v>
      </c>
      <c r="AK909" s="34" t="s">
        <v>10830</v>
      </c>
      <c r="AL909" s="200" t="s">
        <v>10800</v>
      </c>
      <c r="AM909" s="35"/>
      <c r="AN909" s="36"/>
      <c r="AO909" s="192" t="s">
        <v>10823</v>
      </c>
      <c r="AP909" s="36"/>
      <c r="AQ909" s="200" t="s">
        <v>10812</v>
      </c>
      <c r="AR909" s="37" t="s">
        <v>10830</v>
      </c>
      <c r="AS909" s="36" t="s">
        <v>13601</v>
      </c>
    </row>
    <row r="910" customFormat="false" ht="13.8" hidden="false" customHeight="false" outlineLevel="0" collapsed="false">
      <c r="A910" s="50" t="s">
        <v>12550</v>
      </c>
      <c r="B910" s="36" t="s">
        <v>11857</v>
      </c>
      <c r="C910" s="51" t="n">
        <v>45839</v>
      </c>
      <c r="D910" s="155" t="n">
        <v>45848</v>
      </c>
      <c r="E910" s="169" t="b">
        <f aca="false">TRUE()</f>
        <v>1</v>
      </c>
      <c r="F910" s="169" t="b">
        <f aca="false">FALSE()</f>
        <v>0</v>
      </c>
      <c r="G910" s="169" t="b">
        <f aca="false">FALSE()</f>
        <v>0</v>
      </c>
      <c r="H910" s="169" t="b">
        <f aca="false">FALSE()</f>
        <v>0</v>
      </c>
      <c r="I910" s="169" t="b">
        <f aca="false">FALSE()</f>
        <v>0</v>
      </c>
      <c r="J910" s="169" t="b">
        <f aca="false">FALSE()</f>
        <v>0</v>
      </c>
      <c r="K910" s="29" t="b">
        <f aca="false">FALSE()</f>
        <v>0</v>
      </c>
      <c r="L910" s="29" t="b">
        <f aca="false">FALSE()</f>
        <v>0</v>
      </c>
      <c r="M910" s="169" t="b">
        <f aca="false">FALSE()</f>
        <v>0</v>
      </c>
      <c r="N910" s="36"/>
      <c r="O910" s="36" t="s">
        <v>4051</v>
      </c>
      <c r="P910" s="31" t="n">
        <v>7181724371</v>
      </c>
      <c r="Q910" s="32"/>
      <c r="R910" s="32"/>
      <c r="S910" s="32"/>
      <c r="T910" s="36" t="n">
        <v>48571291220</v>
      </c>
      <c r="U910" s="36"/>
      <c r="V910" s="36" t="s">
        <v>13616</v>
      </c>
      <c r="W910" s="36"/>
      <c r="X910" s="87" t="s">
        <v>10823</v>
      </c>
      <c r="Y910" s="36" t="s">
        <v>12093</v>
      </c>
      <c r="Z910" s="36"/>
      <c r="AA910" s="87"/>
      <c r="AB910" s="36"/>
      <c r="AC910" s="87" t="s">
        <v>10812</v>
      </c>
      <c r="AD910" s="36"/>
      <c r="AE910" s="36"/>
      <c r="AF910" s="200" t="s">
        <v>10794</v>
      </c>
      <c r="AG910" s="36"/>
      <c r="AH910" s="87" t="s">
        <v>10828</v>
      </c>
      <c r="AI910" s="202" t="s">
        <v>13476</v>
      </c>
      <c r="AJ910" s="192" t="s">
        <v>10798</v>
      </c>
      <c r="AK910" s="34" t="s">
        <v>10830</v>
      </c>
      <c r="AL910" s="200" t="s">
        <v>10800</v>
      </c>
      <c r="AM910" s="35"/>
      <c r="AN910" s="36"/>
      <c r="AO910" s="192" t="s">
        <v>10823</v>
      </c>
      <c r="AP910" s="36"/>
      <c r="AQ910" s="200" t="s">
        <v>10812</v>
      </c>
      <c r="AR910" s="37" t="s">
        <v>10830</v>
      </c>
      <c r="AS910" s="36" t="s">
        <v>13601</v>
      </c>
    </row>
    <row r="911" customFormat="false" ht="13.8" hidden="false" customHeight="false" outlineLevel="0" collapsed="false">
      <c r="A911" s="50" t="s">
        <v>12550</v>
      </c>
      <c r="B911" s="36" t="s">
        <v>11857</v>
      </c>
      <c r="C911" s="51" t="n">
        <v>45839</v>
      </c>
      <c r="D911" s="155" t="n">
        <v>45854</v>
      </c>
      <c r="E911" s="169" t="b">
        <f aca="false">TRUE()</f>
        <v>1</v>
      </c>
      <c r="F911" s="169" t="b">
        <f aca="false">FALSE()</f>
        <v>0</v>
      </c>
      <c r="G911" s="169" t="b">
        <f aca="false">FALSE()</f>
        <v>0</v>
      </c>
      <c r="H911" s="169" t="b">
        <f aca="false">FALSE()</f>
        <v>0</v>
      </c>
      <c r="I911" s="169" t="b">
        <f aca="false">FALSE()</f>
        <v>0</v>
      </c>
      <c r="J911" s="169" t="b">
        <f aca="false">FALSE()</f>
        <v>0</v>
      </c>
      <c r="K911" s="29" t="b">
        <f aca="false">FALSE()</f>
        <v>0</v>
      </c>
      <c r="L911" s="29" t="b">
        <f aca="false">FALSE()</f>
        <v>0</v>
      </c>
      <c r="M911" s="169" t="b">
        <f aca="false">FALSE()</f>
        <v>0</v>
      </c>
      <c r="N911" s="36"/>
      <c r="O911" s="36" t="s">
        <v>2387</v>
      </c>
      <c r="P911" s="31" t="n">
        <v>8992861814</v>
      </c>
      <c r="Q911" s="32"/>
      <c r="R911" s="32"/>
      <c r="S911" s="32"/>
      <c r="T911" s="36" t="n">
        <v>48507490464</v>
      </c>
      <c r="U911" s="36"/>
      <c r="V911" s="36" t="s">
        <v>2388</v>
      </c>
      <c r="W911" s="36"/>
      <c r="X911" s="87" t="s">
        <v>10823</v>
      </c>
      <c r="Y911" s="36" t="s">
        <v>12093</v>
      </c>
      <c r="Z911" s="36"/>
      <c r="AA911" s="87"/>
      <c r="AB911" s="36"/>
      <c r="AC911" s="87" t="s">
        <v>10812</v>
      </c>
      <c r="AD911" s="36"/>
      <c r="AE911" s="36"/>
      <c r="AF911" s="200" t="s">
        <v>10794</v>
      </c>
      <c r="AG911" s="36"/>
      <c r="AH911" s="87" t="s">
        <v>10828</v>
      </c>
      <c r="AI911" s="202" t="s">
        <v>13476</v>
      </c>
      <c r="AJ911" s="192" t="s">
        <v>10798</v>
      </c>
      <c r="AK911" s="34" t="s">
        <v>10830</v>
      </c>
      <c r="AL911" s="200" t="s">
        <v>10800</v>
      </c>
      <c r="AM911" s="35"/>
      <c r="AN911" s="36"/>
      <c r="AO911" s="192" t="s">
        <v>10823</v>
      </c>
      <c r="AP911" s="36"/>
      <c r="AQ911" s="200" t="s">
        <v>10812</v>
      </c>
      <c r="AR911" s="37" t="s">
        <v>10830</v>
      </c>
      <c r="AS911" s="36" t="s">
        <v>13601</v>
      </c>
    </row>
    <row r="912" customFormat="false" ht="13.8" hidden="false" customHeight="false" outlineLevel="0" collapsed="false">
      <c r="A912" s="50" t="s">
        <v>12550</v>
      </c>
      <c r="B912" s="36" t="s">
        <v>11857</v>
      </c>
      <c r="C912" s="51" t="n">
        <v>45839</v>
      </c>
      <c r="D912" s="155" t="n">
        <v>45854</v>
      </c>
      <c r="E912" s="169" t="b">
        <f aca="false">TRUE()</f>
        <v>1</v>
      </c>
      <c r="F912" s="169" t="b">
        <f aca="false">FALSE()</f>
        <v>0</v>
      </c>
      <c r="G912" s="169" t="b">
        <f aca="false">FALSE()</f>
        <v>0</v>
      </c>
      <c r="H912" s="169" t="b">
        <f aca="false">FALSE()</f>
        <v>0</v>
      </c>
      <c r="I912" s="169" t="b">
        <f aca="false">FALSE()</f>
        <v>0</v>
      </c>
      <c r="J912" s="169" t="b">
        <f aca="false">FALSE()</f>
        <v>0</v>
      </c>
      <c r="K912" s="29" t="b">
        <f aca="false">FALSE()</f>
        <v>0</v>
      </c>
      <c r="L912" s="29" t="b">
        <f aca="false">FALSE()</f>
        <v>0</v>
      </c>
      <c r="M912" s="169" t="b">
        <f aca="false">FALSE()</f>
        <v>0</v>
      </c>
      <c r="N912" s="36"/>
      <c r="O912" s="36" t="s">
        <v>2277</v>
      </c>
      <c r="P912" s="31" t="n">
        <v>8381593767</v>
      </c>
      <c r="Q912" s="32"/>
      <c r="R912" s="32"/>
      <c r="S912" s="32"/>
      <c r="T912" s="36" t="n">
        <v>48505020161</v>
      </c>
      <c r="U912" s="36"/>
      <c r="V912" s="36" t="s">
        <v>2278</v>
      </c>
      <c r="W912" s="36"/>
      <c r="X912" s="87" t="s">
        <v>10823</v>
      </c>
      <c r="Y912" s="36" t="s">
        <v>12093</v>
      </c>
      <c r="Z912" s="36"/>
      <c r="AA912" s="87"/>
      <c r="AB912" s="36"/>
      <c r="AC912" s="87" t="s">
        <v>10812</v>
      </c>
      <c r="AD912" s="36"/>
      <c r="AE912" s="36"/>
      <c r="AF912" s="200" t="s">
        <v>10794</v>
      </c>
      <c r="AG912" s="36"/>
      <c r="AH912" s="87" t="s">
        <v>10828</v>
      </c>
      <c r="AI912" s="202" t="s">
        <v>13476</v>
      </c>
      <c r="AJ912" s="192" t="s">
        <v>10798</v>
      </c>
      <c r="AK912" s="34" t="s">
        <v>10830</v>
      </c>
      <c r="AL912" s="200" t="s">
        <v>10800</v>
      </c>
      <c r="AM912" s="35"/>
      <c r="AN912" s="36"/>
      <c r="AO912" s="192" t="s">
        <v>10823</v>
      </c>
      <c r="AP912" s="36"/>
      <c r="AQ912" s="200" t="s">
        <v>10812</v>
      </c>
      <c r="AR912" s="37" t="s">
        <v>10830</v>
      </c>
      <c r="AS912" s="36" t="s">
        <v>13601</v>
      </c>
    </row>
    <row r="913" customFormat="false" ht="13.8" hidden="false" customHeight="false" outlineLevel="0" collapsed="false">
      <c r="A913" s="50" t="s">
        <v>12550</v>
      </c>
      <c r="B913" s="36" t="s">
        <v>11857</v>
      </c>
      <c r="C913" s="51" t="n">
        <v>45839</v>
      </c>
      <c r="D913" s="155" t="n">
        <v>45854</v>
      </c>
      <c r="E913" s="169" t="b">
        <f aca="false">TRUE()</f>
        <v>1</v>
      </c>
      <c r="F913" s="169" t="b">
        <f aca="false">FALSE()</f>
        <v>0</v>
      </c>
      <c r="G913" s="169" t="b">
        <f aca="false">FALSE()</f>
        <v>0</v>
      </c>
      <c r="H913" s="169" t="b">
        <f aca="false">FALSE()</f>
        <v>0</v>
      </c>
      <c r="I913" s="169" t="b">
        <f aca="false">FALSE()</f>
        <v>0</v>
      </c>
      <c r="J913" s="169" t="b">
        <f aca="false">FALSE()</f>
        <v>0</v>
      </c>
      <c r="K913" s="29" t="b">
        <f aca="false">FALSE()</f>
        <v>0</v>
      </c>
      <c r="L913" s="29" t="b">
        <f aca="false">FALSE()</f>
        <v>0</v>
      </c>
      <c r="M913" s="169" t="b">
        <f aca="false">FALSE()</f>
        <v>0</v>
      </c>
      <c r="N913" s="36"/>
      <c r="O913" s="36" t="s">
        <v>13617</v>
      </c>
      <c r="P913" s="31" t="n">
        <v>9131200715</v>
      </c>
      <c r="Q913" s="32"/>
      <c r="R913" s="32"/>
      <c r="S913" s="32"/>
      <c r="T913" s="36" t="n">
        <v>48607379126</v>
      </c>
      <c r="U913" s="36"/>
      <c r="V913" s="36" t="s">
        <v>2023</v>
      </c>
      <c r="W913" s="36"/>
      <c r="X913" s="87" t="s">
        <v>10823</v>
      </c>
      <c r="Y913" s="64" t="s">
        <v>12093</v>
      </c>
      <c r="Z913" s="36"/>
      <c r="AA913" s="87" t="s">
        <v>10792</v>
      </c>
      <c r="AB913" s="36"/>
      <c r="AC913" s="87"/>
      <c r="AD913" s="36"/>
      <c r="AE913" s="36"/>
      <c r="AF913" s="200"/>
      <c r="AG913" s="36"/>
      <c r="AH913" s="87"/>
      <c r="AI913" s="202" t="s">
        <v>13476</v>
      </c>
      <c r="AJ913" s="192"/>
      <c r="AK913" s="34"/>
      <c r="AL913" s="200"/>
      <c r="AM913" s="35"/>
      <c r="AN913" s="36"/>
      <c r="AO913" s="192"/>
      <c r="AP913" s="36"/>
      <c r="AQ913" s="200"/>
      <c r="AR913" s="37"/>
      <c r="AS913" s="36"/>
    </row>
    <row r="914" customFormat="false" ht="13.8" hidden="false" customHeight="false" outlineLevel="0" collapsed="false">
      <c r="A914" s="50" t="s">
        <v>12550</v>
      </c>
      <c r="B914" s="36" t="s">
        <v>11857</v>
      </c>
      <c r="C914" s="51" t="n">
        <v>45839</v>
      </c>
      <c r="D914" s="155" t="n">
        <v>45856</v>
      </c>
      <c r="E914" s="169" t="b">
        <f aca="false">TRUE()</f>
        <v>1</v>
      </c>
      <c r="F914" s="169" t="b">
        <f aca="false">FALSE()</f>
        <v>0</v>
      </c>
      <c r="G914" s="169" t="b">
        <f aca="false">FALSE()</f>
        <v>0</v>
      </c>
      <c r="H914" s="169" t="b">
        <f aca="false">FALSE()</f>
        <v>0</v>
      </c>
      <c r="I914" s="169" t="b">
        <f aca="false">FALSE()</f>
        <v>0</v>
      </c>
      <c r="J914" s="169" t="b">
        <f aca="false">FALSE()</f>
        <v>0</v>
      </c>
      <c r="K914" s="29" t="b">
        <f aca="false">FALSE()</f>
        <v>0</v>
      </c>
      <c r="L914" s="29" t="b">
        <f aca="false">FALSE()</f>
        <v>0</v>
      </c>
      <c r="M914" s="169" t="b">
        <f aca="false">FALSE()</f>
        <v>0</v>
      </c>
      <c r="N914" s="36"/>
      <c r="O914" s="36" t="s">
        <v>2473</v>
      </c>
      <c r="P914" s="31" t="n">
        <v>5242394620</v>
      </c>
      <c r="Q914" s="32"/>
      <c r="R914" s="32"/>
      <c r="S914" s="32"/>
      <c r="T914" s="36" t="n">
        <v>48502740580</v>
      </c>
      <c r="U914" s="36"/>
      <c r="V914" s="36" t="s">
        <v>2474</v>
      </c>
      <c r="W914" s="36"/>
      <c r="X914" s="87" t="s">
        <v>10823</v>
      </c>
      <c r="Y914" s="36" t="s">
        <v>12093</v>
      </c>
      <c r="Z914" s="36"/>
      <c r="AA914" s="87"/>
      <c r="AB914" s="36"/>
      <c r="AC914" s="87" t="s">
        <v>10812</v>
      </c>
      <c r="AD914" s="36"/>
      <c r="AE914" s="36"/>
      <c r="AF914" s="200" t="s">
        <v>10794</v>
      </c>
      <c r="AG914" s="36"/>
      <c r="AH914" s="87" t="s">
        <v>10828</v>
      </c>
      <c r="AI914" s="202" t="s">
        <v>13476</v>
      </c>
      <c r="AJ914" s="192" t="s">
        <v>10798</v>
      </c>
      <c r="AK914" s="34" t="s">
        <v>10830</v>
      </c>
      <c r="AL914" s="200" t="s">
        <v>10800</v>
      </c>
      <c r="AM914" s="35"/>
      <c r="AN914" s="36"/>
      <c r="AO914" s="192" t="s">
        <v>10823</v>
      </c>
      <c r="AP914" s="36"/>
      <c r="AQ914" s="200" t="s">
        <v>10812</v>
      </c>
      <c r="AR914" s="37" t="s">
        <v>10830</v>
      </c>
      <c r="AS914" s="36" t="s">
        <v>13601</v>
      </c>
    </row>
    <row r="915" customFormat="false" ht="13.8" hidden="false" customHeight="false" outlineLevel="0" collapsed="false">
      <c r="A915" s="50" t="s">
        <v>12550</v>
      </c>
      <c r="B915" s="36" t="s">
        <v>11857</v>
      </c>
      <c r="C915" s="51" t="n">
        <v>45839</v>
      </c>
      <c r="D915" s="155" t="n">
        <v>45856</v>
      </c>
      <c r="E915" s="169" t="b">
        <f aca="false">TRUE()</f>
        <v>1</v>
      </c>
      <c r="F915" s="169" t="b">
        <f aca="false">FALSE()</f>
        <v>0</v>
      </c>
      <c r="G915" s="169" t="b">
        <f aca="false">FALSE()</f>
        <v>0</v>
      </c>
      <c r="H915" s="169" t="b">
        <f aca="false">FALSE()</f>
        <v>0</v>
      </c>
      <c r="I915" s="169" t="b">
        <f aca="false">FALSE()</f>
        <v>0</v>
      </c>
      <c r="J915" s="169" t="b">
        <f aca="false">FALSE()</f>
        <v>0</v>
      </c>
      <c r="K915" s="29" t="b">
        <f aca="false">FALSE()</f>
        <v>0</v>
      </c>
      <c r="L915" s="29" t="b">
        <f aca="false">FALSE()</f>
        <v>0</v>
      </c>
      <c r="M915" s="169" t="b">
        <f aca="false">FALSE()</f>
        <v>0</v>
      </c>
      <c r="N915" s="36"/>
      <c r="O915" s="36" t="s">
        <v>5486</v>
      </c>
      <c r="P915" s="31" t="n">
        <v>7392486247</v>
      </c>
      <c r="Q915" s="32"/>
      <c r="R915" s="32"/>
      <c r="S915" s="32"/>
      <c r="T915" s="36" t="n">
        <v>48602170904</v>
      </c>
      <c r="U915" s="36"/>
      <c r="V915" s="36" t="s">
        <v>5487</v>
      </c>
      <c r="W915" s="36"/>
      <c r="X915" s="87" t="s">
        <v>10823</v>
      </c>
      <c r="Y915" s="36" t="s">
        <v>12093</v>
      </c>
      <c r="Z915" s="36"/>
      <c r="AA915" s="87"/>
      <c r="AB915" s="36"/>
      <c r="AC915" s="87" t="s">
        <v>10812</v>
      </c>
      <c r="AD915" s="36"/>
      <c r="AE915" s="36"/>
      <c r="AF915" s="200" t="s">
        <v>10794</v>
      </c>
      <c r="AG915" s="36"/>
      <c r="AH915" s="87" t="s">
        <v>10828</v>
      </c>
      <c r="AI915" s="202" t="s">
        <v>13476</v>
      </c>
      <c r="AJ915" s="192" t="s">
        <v>10798</v>
      </c>
      <c r="AK915" s="34" t="s">
        <v>10830</v>
      </c>
      <c r="AL915" s="200" t="s">
        <v>10800</v>
      </c>
      <c r="AM915" s="35"/>
      <c r="AN915" s="36"/>
      <c r="AO915" s="192" t="s">
        <v>10823</v>
      </c>
      <c r="AP915" s="36"/>
      <c r="AQ915" s="200" t="s">
        <v>10812</v>
      </c>
      <c r="AR915" s="37" t="s">
        <v>10830</v>
      </c>
      <c r="AS915" s="36" t="s">
        <v>13601</v>
      </c>
    </row>
    <row r="916" customFormat="false" ht="13.8" hidden="false" customHeight="false" outlineLevel="0" collapsed="false">
      <c r="A916" s="50" t="s">
        <v>12550</v>
      </c>
      <c r="B916" s="36" t="s">
        <v>11857</v>
      </c>
      <c r="C916" s="51" t="n">
        <v>45839</v>
      </c>
      <c r="D916" s="155" t="n">
        <v>45859</v>
      </c>
      <c r="E916" s="169" t="b">
        <f aca="false">TRUE()</f>
        <v>1</v>
      </c>
      <c r="F916" s="169" t="b">
        <f aca="false">FALSE()</f>
        <v>0</v>
      </c>
      <c r="G916" s="169" t="b">
        <f aca="false">FALSE()</f>
        <v>0</v>
      </c>
      <c r="H916" s="169" t="b">
        <f aca="false">FALSE()</f>
        <v>0</v>
      </c>
      <c r="I916" s="169" t="b">
        <f aca="false">FALSE()</f>
        <v>0</v>
      </c>
      <c r="J916" s="169" t="b">
        <f aca="false">FALSE()</f>
        <v>0</v>
      </c>
      <c r="K916" s="29" t="b">
        <f aca="false">FALSE()</f>
        <v>0</v>
      </c>
      <c r="L916" s="29" t="b">
        <f aca="false">FALSE()</f>
        <v>0</v>
      </c>
      <c r="M916" s="169" t="b">
        <f aca="false">FALSE()</f>
        <v>0</v>
      </c>
      <c r="N916" s="36"/>
      <c r="O916" s="36" t="s">
        <v>2006</v>
      </c>
      <c r="P916" s="31" t="n">
        <v>5253023324</v>
      </c>
      <c r="Q916" s="32"/>
      <c r="R916" s="32"/>
      <c r="S916" s="32"/>
      <c r="T916" s="36" t="n">
        <v>48723349326</v>
      </c>
      <c r="U916" s="36"/>
      <c r="V916" s="36" t="s">
        <v>2007</v>
      </c>
      <c r="W916" s="36"/>
      <c r="X916" s="87" t="s">
        <v>10823</v>
      </c>
      <c r="Y916" s="36" t="s">
        <v>12093</v>
      </c>
      <c r="Z916" s="36"/>
      <c r="AA916" s="87"/>
      <c r="AB916" s="36"/>
      <c r="AC916" s="87" t="s">
        <v>10812</v>
      </c>
      <c r="AD916" s="36"/>
      <c r="AE916" s="36"/>
      <c r="AF916" s="200" t="s">
        <v>10794</v>
      </c>
      <c r="AG916" s="36"/>
      <c r="AH916" s="87" t="s">
        <v>10828</v>
      </c>
      <c r="AI916" s="202" t="s">
        <v>13476</v>
      </c>
      <c r="AJ916" s="192" t="s">
        <v>10798</v>
      </c>
      <c r="AK916" s="34" t="s">
        <v>10830</v>
      </c>
      <c r="AL916" s="200" t="s">
        <v>10800</v>
      </c>
      <c r="AM916" s="35"/>
      <c r="AN916" s="36"/>
      <c r="AO916" s="192" t="s">
        <v>10823</v>
      </c>
      <c r="AP916" s="36"/>
      <c r="AQ916" s="200" t="s">
        <v>10812</v>
      </c>
      <c r="AR916" s="37" t="s">
        <v>10830</v>
      </c>
      <c r="AS916" s="36" t="s">
        <v>13601</v>
      </c>
    </row>
    <row r="917" customFormat="false" ht="13.8" hidden="false" customHeight="false" outlineLevel="0" collapsed="false">
      <c r="A917" s="50" t="s">
        <v>12550</v>
      </c>
      <c r="B917" s="36" t="s">
        <v>11857</v>
      </c>
      <c r="C917" s="51" t="n">
        <v>45840</v>
      </c>
      <c r="D917" s="155" t="n">
        <v>45859</v>
      </c>
      <c r="E917" s="169" t="b">
        <f aca="false">TRUE()</f>
        <v>1</v>
      </c>
      <c r="F917" s="169" t="b">
        <f aca="false">FALSE()</f>
        <v>0</v>
      </c>
      <c r="G917" s="169" t="b">
        <f aca="false">FALSE()</f>
        <v>0</v>
      </c>
      <c r="H917" s="169" t="b">
        <f aca="false">FALSE()</f>
        <v>0</v>
      </c>
      <c r="I917" s="169" t="b">
        <f aca="false">FALSE()</f>
        <v>0</v>
      </c>
      <c r="J917" s="169" t="b">
        <f aca="false">FALSE()</f>
        <v>0</v>
      </c>
      <c r="K917" s="29" t="b">
        <f aca="false">FALSE()</f>
        <v>0</v>
      </c>
      <c r="L917" s="29" t="b">
        <f aca="false">FALSE()</f>
        <v>0</v>
      </c>
      <c r="M917" s="169" t="b">
        <f aca="false">FALSE()</f>
        <v>0</v>
      </c>
      <c r="N917" s="36"/>
      <c r="O917" s="36" t="s">
        <v>2513</v>
      </c>
      <c r="P917" s="31" t="n">
        <v>8522688809</v>
      </c>
      <c r="Q917" s="32"/>
      <c r="R917" s="32"/>
      <c r="S917" s="32"/>
      <c r="T917" s="36" t="n">
        <v>48786173483</v>
      </c>
      <c r="U917" s="36"/>
      <c r="V917" s="36" t="s">
        <v>2514</v>
      </c>
      <c r="W917" s="36"/>
      <c r="X917" s="87" t="s">
        <v>10823</v>
      </c>
      <c r="Y917" s="36" t="s">
        <v>12093</v>
      </c>
      <c r="Z917" s="36"/>
      <c r="AA917" s="87"/>
      <c r="AB917" s="36"/>
      <c r="AC917" s="87" t="s">
        <v>10812</v>
      </c>
      <c r="AD917" s="36"/>
      <c r="AE917" s="36"/>
      <c r="AF917" s="200" t="s">
        <v>10794</v>
      </c>
      <c r="AG917" s="36"/>
      <c r="AH917" s="87" t="s">
        <v>10828</v>
      </c>
      <c r="AI917" s="202" t="s">
        <v>13476</v>
      </c>
      <c r="AJ917" s="192" t="s">
        <v>10798</v>
      </c>
      <c r="AK917" s="34" t="s">
        <v>10830</v>
      </c>
      <c r="AL917" s="200" t="s">
        <v>10800</v>
      </c>
      <c r="AM917" s="35"/>
      <c r="AN917" s="36"/>
      <c r="AO917" s="192" t="s">
        <v>10823</v>
      </c>
      <c r="AP917" s="36"/>
      <c r="AQ917" s="200" t="s">
        <v>10812</v>
      </c>
      <c r="AR917" s="37" t="s">
        <v>10830</v>
      </c>
      <c r="AS917" s="36" t="s">
        <v>13601</v>
      </c>
    </row>
    <row r="918" customFormat="false" ht="13.8" hidden="false" customHeight="false" outlineLevel="0" collapsed="false">
      <c r="A918" s="50" t="s">
        <v>12550</v>
      </c>
      <c r="B918" s="36" t="s">
        <v>11857</v>
      </c>
      <c r="C918" s="51" t="n">
        <v>45809</v>
      </c>
      <c r="D918" s="155" t="n">
        <v>45833</v>
      </c>
      <c r="E918" s="169" t="b">
        <f aca="false">TRUE()</f>
        <v>1</v>
      </c>
      <c r="F918" s="169" t="b">
        <f aca="false">FALSE()</f>
        <v>0</v>
      </c>
      <c r="G918" s="169" t="b">
        <f aca="false">FALSE()</f>
        <v>0</v>
      </c>
      <c r="H918" s="169" t="b">
        <f aca="false">FALSE()</f>
        <v>0</v>
      </c>
      <c r="I918" s="169" t="b">
        <f aca="false">FALSE()</f>
        <v>0</v>
      </c>
      <c r="J918" s="169" t="b">
        <f aca="false">FALSE()</f>
        <v>0</v>
      </c>
      <c r="K918" s="29" t="b">
        <f aca="false">FALSE()</f>
        <v>0</v>
      </c>
      <c r="L918" s="29" t="b">
        <f aca="false">FALSE()</f>
        <v>0</v>
      </c>
      <c r="M918" s="169" t="b">
        <f aca="false">FALSE()</f>
        <v>0</v>
      </c>
      <c r="N918" s="36"/>
      <c r="O918" s="36" t="s">
        <v>6013</v>
      </c>
      <c r="P918" s="31" t="n">
        <v>6462933172</v>
      </c>
      <c r="Q918" s="32"/>
      <c r="R918" s="32"/>
      <c r="S918" s="32"/>
      <c r="T918" s="36" t="n">
        <v>48730138000</v>
      </c>
      <c r="U918" s="36"/>
      <c r="V918" s="237" t="s">
        <v>6016</v>
      </c>
      <c r="W918" s="36"/>
      <c r="X918" s="87" t="s">
        <v>10823</v>
      </c>
      <c r="Y918" s="36" t="s">
        <v>12093</v>
      </c>
      <c r="Z918" s="36"/>
      <c r="AA918" s="87"/>
      <c r="AB918" s="36"/>
      <c r="AC918" s="87" t="s">
        <v>10812</v>
      </c>
      <c r="AD918" s="36"/>
      <c r="AE918" s="36"/>
      <c r="AF918" s="200" t="s">
        <v>10794</v>
      </c>
      <c r="AG918" s="36"/>
      <c r="AH918" s="87" t="s">
        <v>10828</v>
      </c>
      <c r="AI918" s="202" t="s">
        <v>13476</v>
      </c>
      <c r="AJ918" s="192" t="s">
        <v>10798</v>
      </c>
      <c r="AK918" s="34" t="s">
        <v>10830</v>
      </c>
      <c r="AL918" s="200" t="s">
        <v>10800</v>
      </c>
      <c r="AM918" s="35"/>
      <c r="AN918" s="36"/>
      <c r="AO918" s="192" t="s">
        <v>10823</v>
      </c>
      <c r="AP918" s="36"/>
      <c r="AQ918" s="200" t="s">
        <v>10812</v>
      </c>
      <c r="AR918" s="37" t="s">
        <v>10830</v>
      </c>
      <c r="AS918" s="36" t="s">
        <v>13601</v>
      </c>
    </row>
    <row r="919" customFormat="false" ht="13.8" hidden="false" customHeight="false" outlineLevel="0" collapsed="false">
      <c r="A919" s="50" t="s">
        <v>12550</v>
      </c>
      <c r="B919" s="36" t="s">
        <v>11857</v>
      </c>
      <c r="C919" s="51" t="n">
        <v>45809</v>
      </c>
      <c r="D919" s="155" t="n">
        <v>45833</v>
      </c>
      <c r="E919" s="169" t="b">
        <f aca="false">TRUE()</f>
        <v>1</v>
      </c>
      <c r="F919" s="169" t="b">
        <f aca="false">FALSE()</f>
        <v>0</v>
      </c>
      <c r="G919" s="169" t="b">
        <f aca="false">FALSE()</f>
        <v>0</v>
      </c>
      <c r="H919" s="169" t="b">
        <f aca="false">FALSE()</f>
        <v>0</v>
      </c>
      <c r="I919" s="169" t="b">
        <f aca="false">FALSE()</f>
        <v>0</v>
      </c>
      <c r="J919" s="169" t="b">
        <f aca="false">FALSE()</f>
        <v>0</v>
      </c>
      <c r="K919" s="29" t="b">
        <f aca="false">FALSE()</f>
        <v>0</v>
      </c>
      <c r="L919" s="29" t="b">
        <f aca="false">FALSE()</f>
        <v>0</v>
      </c>
      <c r="M919" s="169" t="b">
        <f aca="false">FALSE()</f>
        <v>0</v>
      </c>
      <c r="N919" s="36"/>
      <c r="O919" s="36" t="s">
        <v>4000</v>
      </c>
      <c r="P919" s="31" t="n">
        <v>5422682415</v>
      </c>
      <c r="Q919" s="32"/>
      <c r="R919" s="32"/>
      <c r="S919" s="32"/>
      <c r="T919" s="36" t="n">
        <v>48453584042</v>
      </c>
      <c r="U919" s="36"/>
      <c r="V919" s="36" t="s">
        <v>4002</v>
      </c>
      <c r="W919" s="36"/>
      <c r="X919" s="87" t="s">
        <v>10823</v>
      </c>
      <c r="Y919" s="36" t="s">
        <v>12093</v>
      </c>
      <c r="Z919" s="36"/>
      <c r="AA919" s="87"/>
      <c r="AB919" s="36"/>
      <c r="AC919" s="87" t="s">
        <v>10812</v>
      </c>
      <c r="AD919" s="36"/>
      <c r="AE919" s="36"/>
      <c r="AF919" s="200" t="s">
        <v>10794</v>
      </c>
      <c r="AG919" s="36"/>
      <c r="AH919" s="87" t="s">
        <v>10828</v>
      </c>
      <c r="AI919" s="202" t="s">
        <v>13476</v>
      </c>
      <c r="AJ919" s="192" t="s">
        <v>10798</v>
      </c>
      <c r="AK919" s="34" t="s">
        <v>10830</v>
      </c>
      <c r="AL919" s="200" t="s">
        <v>10800</v>
      </c>
      <c r="AM919" s="35"/>
      <c r="AN919" s="36"/>
      <c r="AO919" s="192" t="s">
        <v>10823</v>
      </c>
      <c r="AP919" s="36"/>
      <c r="AQ919" s="200" t="s">
        <v>10812</v>
      </c>
      <c r="AR919" s="37" t="s">
        <v>10830</v>
      </c>
      <c r="AS919" s="36" t="s">
        <v>13601</v>
      </c>
    </row>
    <row r="920" customFormat="false" ht="13.8" hidden="false" customHeight="false" outlineLevel="0" collapsed="false">
      <c r="A920" s="50" t="s">
        <v>12550</v>
      </c>
      <c r="B920" s="36" t="s">
        <v>11857</v>
      </c>
      <c r="C920" s="51" t="n">
        <v>45809</v>
      </c>
      <c r="D920" s="155" t="n">
        <v>45814</v>
      </c>
      <c r="E920" s="169" t="b">
        <f aca="false">TRUE()</f>
        <v>1</v>
      </c>
      <c r="F920" s="169" t="b">
        <f aca="false">FALSE()</f>
        <v>0</v>
      </c>
      <c r="G920" s="169" t="b">
        <f aca="false">FALSE()</f>
        <v>0</v>
      </c>
      <c r="H920" s="169" t="b">
        <f aca="false">FALSE()</f>
        <v>0</v>
      </c>
      <c r="I920" s="169" t="b">
        <f aca="false">FALSE()</f>
        <v>0</v>
      </c>
      <c r="J920" s="169" t="b">
        <f aca="false">FALSE()</f>
        <v>0</v>
      </c>
      <c r="K920" s="29" t="b">
        <f aca="false">FALSE()</f>
        <v>0</v>
      </c>
      <c r="L920" s="29" t="b">
        <f aca="false">FALSE()</f>
        <v>0</v>
      </c>
      <c r="M920" s="169" t="b">
        <f aca="false">FALSE()</f>
        <v>0</v>
      </c>
      <c r="N920" s="36" t="s">
        <v>13618</v>
      </c>
      <c r="O920" s="36" t="s">
        <v>13619</v>
      </c>
      <c r="P920" s="31" t="n">
        <v>8952196144</v>
      </c>
      <c r="Q920" s="32"/>
      <c r="R920" s="32"/>
      <c r="S920" s="32"/>
      <c r="T920" s="36" t="n">
        <v>48668155089</v>
      </c>
      <c r="U920" s="36"/>
      <c r="V920" s="36" t="s">
        <v>4948</v>
      </c>
      <c r="W920" s="36"/>
      <c r="X920" s="87" t="s">
        <v>10823</v>
      </c>
      <c r="Y920" s="36" t="s">
        <v>12093</v>
      </c>
      <c r="Z920" s="36"/>
      <c r="AA920" s="87"/>
      <c r="AB920" s="36"/>
      <c r="AC920" s="87" t="s">
        <v>10812</v>
      </c>
      <c r="AD920" s="36"/>
      <c r="AE920" s="36"/>
      <c r="AF920" s="200" t="s">
        <v>10794</v>
      </c>
      <c r="AG920" s="36"/>
      <c r="AH920" s="87" t="s">
        <v>10828</v>
      </c>
      <c r="AI920" s="202" t="s">
        <v>13476</v>
      </c>
      <c r="AJ920" s="192" t="s">
        <v>10798</v>
      </c>
      <c r="AK920" s="34" t="s">
        <v>10830</v>
      </c>
      <c r="AL920" s="200" t="s">
        <v>10800</v>
      </c>
      <c r="AM920" s="35"/>
      <c r="AN920" s="36"/>
      <c r="AO920" s="192" t="s">
        <v>10823</v>
      </c>
      <c r="AP920" s="36"/>
      <c r="AQ920" s="200" t="s">
        <v>10812</v>
      </c>
      <c r="AR920" s="37" t="s">
        <v>10830</v>
      </c>
      <c r="AS920" s="36" t="s">
        <v>13601</v>
      </c>
    </row>
    <row r="921" customFormat="false" ht="13.8" hidden="false" customHeight="false" outlineLevel="0" collapsed="false">
      <c r="A921" s="50" t="s">
        <v>12550</v>
      </c>
      <c r="B921" s="36" t="s">
        <v>11257</v>
      </c>
      <c r="C921" s="51" t="n">
        <v>45870</v>
      </c>
      <c r="D921" s="155" t="n">
        <v>45873</v>
      </c>
      <c r="E921" s="169" t="b">
        <f aca="false">TRUE()</f>
        <v>1</v>
      </c>
      <c r="F921" s="169" t="b">
        <f aca="false">FALSE()</f>
        <v>0</v>
      </c>
      <c r="G921" s="169" t="b">
        <f aca="false">FALSE()</f>
        <v>0</v>
      </c>
      <c r="H921" s="169" t="b">
        <f aca="false">FALSE()</f>
        <v>0</v>
      </c>
      <c r="I921" s="169" t="b">
        <f aca="false">FALSE()</f>
        <v>0</v>
      </c>
      <c r="J921" s="169" t="b">
        <f aca="false">FALSE()</f>
        <v>0</v>
      </c>
      <c r="K921" s="29" t="b">
        <f aca="false">FALSE()</f>
        <v>0</v>
      </c>
      <c r="L921" s="29" t="b">
        <f aca="false">FALSE()</f>
        <v>0</v>
      </c>
      <c r="M921" s="169" t="b">
        <f aca="false">FALSE()</f>
        <v>0</v>
      </c>
      <c r="N921" s="36"/>
      <c r="O921" s="36" t="s">
        <v>534</v>
      </c>
      <c r="P921" s="31" t="n">
        <v>8732699966</v>
      </c>
      <c r="Q921" s="32"/>
      <c r="R921" s="32"/>
      <c r="S921" s="32"/>
      <c r="T921" s="36" t="n">
        <v>48663904557</v>
      </c>
      <c r="U921" s="36" t="s">
        <v>13620</v>
      </c>
      <c r="V921" s="218" t="s">
        <v>13621</v>
      </c>
      <c r="W921" s="36"/>
      <c r="X921" s="87" t="s">
        <v>10823</v>
      </c>
      <c r="Y921" s="64" t="s">
        <v>12093</v>
      </c>
      <c r="Z921" s="36"/>
      <c r="AA921" s="87" t="s">
        <v>10826</v>
      </c>
      <c r="AB921" s="36" t="s">
        <v>10793</v>
      </c>
      <c r="AC921" s="87"/>
      <c r="AD921" s="36"/>
      <c r="AE921" s="36"/>
      <c r="AF921" s="87" t="s">
        <v>10794</v>
      </c>
      <c r="AG921" s="36"/>
      <c r="AH921" s="87" t="s">
        <v>10796</v>
      </c>
      <c r="AI921" s="55" t="s">
        <v>10836</v>
      </c>
      <c r="AJ921" s="64" t="s">
        <v>10798</v>
      </c>
      <c r="AK921" s="34" t="s">
        <v>10830</v>
      </c>
      <c r="AL921" s="87" t="s">
        <v>10800</v>
      </c>
      <c r="AM921" s="35"/>
      <c r="AN921" s="36"/>
      <c r="AO921" s="64" t="s">
        <v>10823</v>
      </c>
      <c r="AP921" s="64" t="s">
        <v>11585</v>
      </c>
      <c r="AQ921" s="87" t="s">
        <v>10812</v>
      </c>
      <c r="AR921" s="37" t="s">
        <v>10830</v>
      </c>
      <c r="AS921" s="36" t="s">
        <v>12261</v>
      </c>
    </row>
    <row r="922" customFormat="false" ht="13.8" hidden="false" customHeight="false" outlineLevel="0" collapsed="false">
      <c r="A922" s="50" t="s">
        <v>12550</v>
      </c>
      <c r="B922" s="36" t="s">
        <v>11257</v>
      </c>
      <c r="C922" s="51" t="n">
        <v>45870</v>
      </c>
      <c r="D922" s="155" t="n">
        <v>45874</v>
      </c>
      <c r="E922" s="169" t="b">
        <f aca="false">TRUE()</f>
        <v>1</v>
      </c>
      <c r="F922" s="169" t="b">
        <f aca="false">FALSE()</f>
        <v>0</v>
      </c>
      <c r="G922" s="169" t="b">
        <f aca="false">FALSE()</f>
        <v>0</v>
      </c>
      <c r="H922" s="169" t="b">
        <f aca="false">FALSE()</f>
        <v>0</v>
      </c>
      <c r="I922" s="169" t="b">
        <f aca="false">FALSE()</f>
        <v>0</v>
      </c>
      <c r="J922" s="169" t="b">
        <f aca="false">FALSE()</f>
        <v>0</v>
      </c>
      <c r="K922" s="29" t="b">
        <f aca="false">FALSE()</f>
        <v>0</v>
      </c>
      <c r="L922" s="29" t="b">
        <f aca="false">FALSE()</f>
        <v>0</v>
      </c>
      <c r="M922" s="169" t="b">
        <f aca="false">FALSE()</f>
        <v>0</v>
      </c>
      <c r="N922" s="36"/>
      <c r="O922" s="36" t="s">
        <v>442</v>
      </c>
      <c r="P922" s="31" t="n">
        <v>5742077383</v>
      </c>
      <c r="Q922" s="32"/>
      <c r="R922" s="32"/>
      <c r="S922" s="32"/>
      <c r="T922" s="36" t="n">
        <f aca="false">48737181539</f>
        <v>48737181539</v>
      </c>
      <c r="U922" s="36"/>
      <c r="V922" s="36" t="s">
        <v>444</v>
      </c>
      <c r="W922" s="36"/>
      <c r="X922" s="87" t="s">
        <v>10823</v>
      </c>
      <c r="Y922" s="64" t="s">
        <v>12093</v>
      </c>
      <c r="Z922" s="36"/>
      <c r="AA922" s="87" t="s">
        <v>10826</v>
      </c>
      <c r="AB922" s="36" t="s">
        <v>10793</v>
      </c>
      <c r="AC922" s="87"/>
      <c r="AD922" s="36"/>
      <c r="AE922" s="36"/>
      <c r="AF922" s="87" t="s">
        <v>10794</v>
      </c>
      <c r="AG922" s="36"/>
      <c r="AH922" s="87" t="s">
        <v>10796</v>
      </c>
      <c r="AI922" s="55" t="s">
        <v>10836</v>
      </c>
      <c r="AJ922" s="64" t="s">
        <v>10798</v>
      </c>
      <c r="AK922" s="34" t="s">
        <v>10830</v>
      </c>
      <c r="AL922" s="87" t="s">
        <v>10800</v>
      </c>
      <c r="AM922" s="35"/>
      <c r="AN922" s="36"/>
      <c r="AO922" s="64" t="s">
        <v>10823</v>
      </c>
      <c r="AP922" s="64" t="s">
        <v>11585</v>
      </c>
      <c r="AQ922" s="87" t="s">
        <v>10812</v>
      </c>
      <c r="AR922" s="37" t="s">
        <v>10830</v>
      </c>
      <c r="AS922" s="36" t="s">
        <v>12261</v>
      </c>
    </row>
    <row r="923" customFormat="false" ht="13.8" hidden="false" customHeight="false" outlineLevel="0" collapsed="false">
      <c r="A923" s="50" t="s">
        <v>12550</v>
      </c>
      <c r="B923" s="36" t="s">
        <v>11257</v>
      </c>
      <c r="C923" s="51" t="n">
        <v>45870</v>
      </c>
      <c r="D923" s="155" t="n">
        <v>45874</v>
      </c>
      <c r="E923" s="169" t="b">
        <f aca="false">TRUE()</f>
        <v>1</v>
      </c>
      <c r="F923" s="169" t="b">
        <f aca="false">FALSE()</f>
        <v>0</v>
      </c>
      <c r="G923" s="169" t="b">
        <f aca="false">FALSE()</f>
        <v>0</v>
      </c>
      <c r="H923" s="169" t="b">
        <f aca="false">FALSE()</f>
        <v>0</v>
      </c>
      <c r="I923" s="169" t="b">
        <f aca="false">FALSE()</f>
        <v>0</v>
      </c>
      <c r="J923" s="169" t="b">
        <f aca="false">FALSE()</f>
        <v>0</v>
      </c>
      <c r="K923" s="29" t="b">
        <f aca="false">FALSE()</f>
        <v>0</v>
      </c>
      <c r="L923" s="29" t="b">
        <f aca="false">FALSE()</f>
        <v>0</v>
      </c>
      <c r="M923" s="169" t="b">
        <f aca="false">FALSE()</f>
        <v>0</v>
      </c>
      <c r="N923" s="36"/>
      <c r="O923" s="36" t="s">
        <v>13622</v>
      </c>
      <c r="P923" s="31" t="n">
        <v>6811475272</v>
      </c>
      <c r="Q923" s="32"/>
      <c r="R923" s="32"/>
      <c r="S923" s="32"/>
      <c r="T923" s="36" t="n">
        <v>48787062314</v>
      </c>
      <c r="U923" s="36"/>
      <c r="V923" s="36" t="s">
        <v>10296</v>
      </c>
      <c r="W923" s="36"/>
      <c r="X923" s="87" t="s">
        <v>10823</v>
      </c>
      <c r="Y923" s="64" t="s">
        <v>12093</v>
      </c>
      <c r="Z923" s="36"/>
      <c r="AA923" s="87" t="s">
        <v>10826</v>
      </c>
      <c r="AB923" s="36" t="s">
        <v>10793</v>
      </c>
      <c r="AC923" s="87"/>
      <c r="AD923" s="36"/>
      <c r="AE923" s="36"/>
      <c r="AF923" s="87" t="s">
        <v>10794</v>
      </c>
      <c r="AG923" s="36"/>
      <c r="AH923" s="87" t="s">
        <v>10796</v>
      </c>
      <c r="AI923" s="55" t="s">
        <v>10836</v>
      </c>
      <c r="AJ923" s="64" t="s">
        <v>10798</v>
      </c>
      <c r="AK923" s="34" t="s">
        <v>10830</v>
      </c>
      <c r="AL923" s="87" t="s">
        <v>10800</v>
      </c>
      <c r="AM923" s="35"/>
      <c r="AN923" s="36"/>
      <c r="AO923" s="64" t="s">
        <v>10823</v>
      </c>
      <c r="AP923" s="64" t="s">
        <v>11585</v>
      </c>
      <c r="AQ923" s="87" t="s">
        <v>10812</v>
      </c>
      <c r="AR923" s="37" t="s">
        <v>10830</v>
      </c>
      <c r="AS923" s="36" t="s">
        <v>12261</v>
      </c>
    </row>
    <row r="924" customFormat="false" ht="13.8" hidden="false" customHeight="false" outlineLevel="0" collapsed="false">
      <c r="A924" s="50" t="s">
        <v>12550</v>
      </c>
      <c r="B924" s="36" t="s">
        <v>11576</v>
      </c>
      <c r="C924" s="51" t="n">
        <v>45870</v>
      </c>
      <c r="D924" s="155" t="n">
        <v>45874</v>
      </c>
      <c r="E924" s="169" t="b">
        <f aca="false">TRUE()</f>
        <v>1</v>
      </c>
      <c r="F924" s="169" t="b">
        <f aca="false">FALSE()</f>
        <v>0</v>
      </c>
      <c r="G924" s="169" t="b">
        <f aca="false">FALSE()</f>
        <v>0</v>
      </c>
      <c r="H924" s="169" t="b">
        <f aca="false">FALSE()</f>
        <v>0</v>
      </c>
      <c r="I924" s="169" t="b">
        <f aca="false">FALSE()</f>
        <v>0</v>
      </c>
      <c r="J924" s="169" t="b">
        <f aca="false">FALSE()</f>
        <v>0</v>
      </c>
      <c r="K924" s="29" t="b">
        <f aca="false">FALSE()</f>
        <v>0</v>
      </c>
      <c r="L924" s="29" t="b">
        <f aca="false">FALSE()</f>
        <v>0</v>
      </c>
      <c r="M924" s="169" t="b">
        <f aca="false">FALSE()</f>
        <v>0</v>
      </c>
      <c r="N924" s="36"/>
      <c r="O924" s="36" t="s">
        <v>1840</v>
      </c>
      <c r="P924" s="31" t="n">
        <v>8210007076</v>
      </c>
      <c r="Q924" s="32"/>
      <c r="R924" s="32"/>
      <c r="S924" s="32"/>
      <c r="T924" s="36" t="n">
        <v>603640470</v>
      </c>
      <c r="U924" s="36"/>
      <c r="V924" s="36" t="s">
        <v>1842</v>
      </c>
      <c r="W924" s="36"/>
      <c r="X924" s="87" t="s">
        <v>10823</v>
      </c>
      <c r="Y924" s="36" t="s">
        <v>12093</v>
      </c>
      <c r="Z924" s="36"/>
      <c r="AA924" s="87"/>
      <c r="AB924" s="36"/>
      <c r="AC924" s="87" t="s">
        <v>10812</v>
      </c>
      <c r="AD924" s="36"/>
      <c r="AE924" s="36"/>
      <c r="AF924" s="200" t="s">
        <v>10794</v>
      </c>
      <c r="AG924" s="36"/>
      <c r="AH924" s="87" t="s">
        <v>10828</v>
      </c>
      <c r="AI924" s="202" t="s">
        <v>13476</v>
      </c>
      <c r="AJ924" s="192" t="s">
        <v>10798</v>
      </c>
      <c r="AK924" s="34" t="s">
        <v>10830</v>
      </c>
      <c r="AL924" s="200" t="s">
        <v>10800</v>
      </c>
      <c r="AM924" s="35"/>
      <c r="AN924" s="36"/>
      <c r="AO924" s="192" t="s">
        <v>10823</v>
      </c>
      <c r="AP924" s="36"/>
      <c r="AQ924" s="200" t="s">
        <v>10812</v>
      </c>
      <c r="AR924" s="37" t="s">
        <v>10830</v>
      </c>
      <c r="AS924" s="36" t="s">
        <v>13601</v>
      </c>
    </row>
    <row r="925" customFormat="false" ht="13.8" hidden="false" customHeight="false" outlineLevel="0" collapsed="false">
      <c r="A925" s="50" t="s">
        <v>12550</v>
      </c>
      <c r="B925" s="36" t="s">
        <v>11576</v>
      </c>
      <c r="C925" s="51" t="n">
        <v>45870</v>
      </c>
      <c r="D925" s="155" t="n">
        <v>45874</v>
      </c>
      <c r="E925" s="169" t="b">
        <f aca="false">TRUE()</f>
        <v>1</v>
      </c>
      <c r="F925" s="169" t="b">
        <f aca="false">FALSE()</f>
        <v>0</v>
      </c>
      <c r="G925" s="169" t="b">
        <f aca="false">FALSE()</f>
        <v>0</v>
      </c>
      <c r="H925" s="169" t="b">
        <f aca="false">FALSE()</f>
        <v>0</v>
      </c>
      <c r="I925" s="169" t="b">
        <f aca="false">FALSE()</f>
        <v>0</v>
      </c>
      <c r="J925" s="169" t="b">
        <f aca="false">FALSE()</f>
        <v>0</v>
      </c>
      <c r="K925" s="29" t="b">
        <f aca="false">FALSE()</f>
        <v>0</v>
      </c>
      <c r="L925" s="29" t="b">
        <f aca="false">FALSE()</f>
        <v>0</v>
      </c>
      <c r="M925" s="169" t="b">
        <f aca="false">FALSE()</f>
        <v>0</v>
      </c>
      <c r="N925" s="36"/>
      <c r="O925" s="36" t="s">
        <v>6040</v>
      </c>
      <c r="P925" s="31" t="n">
        <v>6342821996</v>
      </c>
      <c r="Q925" s="32"/>
      <c r="R925" s="32"/>
      <c r="S925" s="32"/>
      <c r="T925" s="36" t="n">
        <v>537551737</v>
      </c>
      <c r="U925" s="36"/>
      <c r="V925" s="36" t="s">
        <v>6042</v>
      </c>
      <c r="W925" s="36"/>
      <c r="X925" s="87" t="s">
        <v>10823</v>
      </c>
      <c r="Y925" s="36" t="s">
        <v>12093</v>
      </c>
      <c r="Z925" s="36"/>
      <c r="AA925" s="87"/>
      <c r="AB925" s="36"/>
      <c r="AC925" s="87" t="s">
        <v>10812</v>
      </c>
      <c r="AD925" s="36"/>
      <c r="AE925" s="36"/>
      <c r="AF925" s="200" t="s">
        <v>10794</v>
      </c>
      <c r="AG925" s="36"/>
      <c r="AH925" s="87" t="s">
        <v>10828</v>
      </c>
      <c r="AI925" s="202" t="s">
        <v>13476</v>
      </c>
      <c r="AJ925" s="192" t="s">
        <v>10798</v>
      </c>
      <c r="AK925" s="34" t="s">
        <v>10830</v>
      </c>
      <c r="AL925" s="200" t="s">
        <v>10800</v>
      </c>
      <c r="AM925" s="35"/>
      <c r="AN925" s="36"/>
      <c r="AO925" s="192" t="s">
        <v>10823</v>
      </c>
      <c r="AP925" s="36"/>
      <c r="AQ925" s="200" t="s">
        <v>10812</v>
      </c>
      <c r="AR925" s="37" t="s">
        <v>10830</v>
      </c>
      <c r="AS925" s="36" t="s">
        <v>13601</v>
      </c>
    </row>
    <row r="926" customFormat="false" ht="13.8" hidden="false" customHeight="false" outlineLevel="0" collapsed="false">
      <c r="A926" s="50" t="s">
        <v>12550</v>
      </c>
      <c r="B926" s="36" t="s">
        <v>11576</v>
      </c>
      <c r="C926" s="51" t="n">
        <v>45870</v>
      </c>
      <c r="D926" s="155" t="n">
        <v>45875</v>
      </c>
      <c r="E926" s="169" t="b">
        <f aca="false">TRUE()</f>
        <v>1</v>
      </c>
      <c r="F926" s="169" t="b">
        <f aca="false">FALSE()</f>
        <v>0</v>
      </c>
      <c r="G926" s="169" t="b">
        <f aca="false">FALSE()</f>
        <v>0</v>
      </c>
      <c r="H926" s="169" t="b">
        <f aca="false">FALSE()</f>
        <v>0</v>
      </c>
      <c r="I926" s="169" t="b">
        <f aca="false">FALSE()</f>
        <v>0</v>
      </c>
      <c r="J926" s="169" t="b">
        <f aca="false">FALSE()</f>
        <v>0</v>
      </c>
      <c r="K926" s="29" t="b">
        <f aca="false">FALSE()</f>
        <v>0</v>
      </c>
      <c r="L926" s="29" t="b">
        <f aca="false">FALSE()</f>
        <v>0</v>
      </c>
      <c r="M926" s="169" t="b">
        <f aca="false">FALSE()</f>
        <v>0</v>
      </c>
      <c r="N926" s="36"/>
      <c r="O926" s="36" t="s">
        <v>2234</v>
      </c>
      <c r="P926" s="31" t="n">
        <v>7252103766</v>
      </c>
      <c r="Q926" s="32"/>
      <c r="R926" s="32"/>
      <c r="S926" s="32"/>
      <c r="T926" s="36" t="n">
        <v>733102021</v>
      </c>
      <c r="U926" s="36"/>
      <c r="V926" s="36" t="s">
        <v>13623</v>
      </c>
      <c r="W926" s="36"/>
      <c r="X926" s="87" t="s">
        <v>10823</v>
      </c>
      <c r="Y926" s="36" t="s">
        <v>12093</v>
      </c>
      <c r="Z926" s="36"/>
      <c r="AA926" s="87"/>
      <c r="AB926" s="36"/>
      <c r="AC926" s="87" t="s">
        <v>10812</v>
      </c>
      <c r="AD926" s="36"/>
      <c r="AE926" s="36"/>
      <c r="AF926" s="200" t="s">
        <v>10794</v>
      </c>
      <c r="AG926" s="36"/>
      <c r="AH926" s="87" t="s">
        <v>10828</v>
      </c>
      <c r="AI926" s="202" t="s">
        <v>13476</v>
      </c>
      <c r="AJ926" s="192" t="s">
        <v>10798</v>
      </c>
      <c r="AK926" s="34" t="s">
        <v>10830</v>
      </c>
      <c r="AL926" s="200" t="s">
        <v>10800</v>
      </c>
      <c r="AM926" s="35"/>
      <c r="AN926" s="36"/>
      <c r="AO926" s="192" t="s">
        <v>10823</v>
      </c>
      <c r="AP926" s="36"/>
      <c r="AQ926" s="200" t="s">
        <v>10812</v>
      </c>
      <c r="AR926" s="37" t="s">
        <v>10830</v>
      </c>
      <c r="AS926" s="36" t="s">
        <v>13601</v>
      </c>
    </row>
    <row r="927" customFormat="false" ht="13.8" hidden="false" customHeight="false" outlineLevel="0" collapsed="false">
      <c r="A927" s="50" t="s">
        <v>12550</v>
      </c>
      <c r="B927" s="36" t="s">
        <v>11576</v>
      </c>
      <c r="C927" s="51" t="n">
        <v>45870</v>
      </c>
      <c r="D927" s="155" t="n">
        <v>45875</v>
      </c>
      <c r="E927" s="169" t="b">
        <f aca="false">TRUE()</f>
        <v>1</v>
      </c>
      <c r="F927" s="169" t="b">
        <f aca="false">FALSE()</f>
        <v>0</v>
      </c>
      <c r="G927" s="169" t="b">
        <f aca="false">FALSE()</f>
        <v>0</v>
      </c>
      <c r="H927" s="169" t="b">
        <f aca="false">FALSE()</f>
        <v>0</v>
      </c>
      <c r="I927" s="169" t="b">
        <f aca="false">FALSE()</f>
        <v>0</v>
      </c>
      <c r="J927" s="169" t="b">
        <f aca="false">FALSE()</f>
        <v>0</v>
      </c>
      <c r="K927" s="29" t="b">
        <f aca="false">FALSE()</f>
        <v>0</v>
      </c>
      <c r="L927" s="29" t="b">
        <f aca="false">FALSE()</f>
        <v>0</v>
      </c>
      <c r="M927" s="169" t="b">
        <f aca="false">FALSE()</f>
        <v>0</v>
      </c>
      <c r="N927" s="36"/>
      <c r="O927" s="36" t="s">
        <v>1993</v>
      </c>
      <c r="P927" s="31" t="n">
        <v>9581703155</v>
      </c>
      <c r="Q927" s="32"/>
      <c r="R927" s="32"/>
      <c r="S927" s="32"/>
      <c r="T927" s="36" t="n">
        <v>690300372</v>
      </c>
      <c r="U927" s="36"/>
      <c r="V927" s="36" t="s">
        <v>1994</v>
      </c>
      <c r="W927" s="36"/>
      <c r="X927" s="87" t="s">
        <v>10823</v>
      </c>
      <c r="Y927" s="36" t="s">
        <v>12093</v>
      </c>
      <c r="Z927" s="36"/>
      <c r="AA927" s="87"/>
      <c r="AB927" s="36"/>
      <c r="AC927" s="87" t="s">
        <v>10812</v>
      </c>
      <c r="AD927" s="36"/>
      <c r="AE927" s="36"/>
      <c r="AF927" s="200" t="s">
        <v>10794</v>
      </c>
      <c r="AG927" s="36"/>
      <c r="AH927" s="87" t="s">
        <v>10828</v>
      </c>
      <c r="AI927" s="202" t="s">
        <v>13476</v>
      </c>
      <c r="AJ927" s="192" t="s">
        <v>10798</v>
      </c>
      <c r="AK927" s="34" t="s">
        <v>10830</v>
      </c>
      <c r="AL927" s="200" t="s">
        <v>10800</v>
      </c>
      <c r="AM927" s="35"/>
      <c r="AN927" s="36"/>
      <c r="AO927" s="192" t="s">
        <v>10823</v>
      </c>
      <c r="AP927" s="36"/>
      <c r="AQ927" s="200" t="s">
        <v>10812</v>
      </c>
      <c r="AR927" s="37" t="s">
        <v>10830</v>
      </c>
      <c r="AS927" s="36" t="s">
        <v>13601</v>
      </c>
    </row>
    <row r="928" customFormat="false" ht="13.8" hidden="false" customHeight="false" outlineLevel="0" collapsed="false">
      <c r="A928" s="50" t="s">
        <v>12550</v>
      </c>
      <c r="B928" s="36" t="s">
        <v>11257</v>
      </c>
      <c r="C928" s="51" t="n">
        <v>45870</v>
      </c>
      <c r="D928" s="155" t="n">
        <v>45875</v>
      </c>
      <c r="E928" s="169" t="b">
        <f aca="false">TRUE()</f>
        <v>1</v>
      </c>
      <c r="F928" s="169" t="b">
        <f aca="false">FALSE()</f>
        <v>0</v>
      </c>
      <c r="G928" s="169" t="b">
        <f aca="false">FALSE()</f>
        <v>0</v>
      </c>
      <c r="H928" s="169" t="b">
        <f aca="false">FALSE()</f>
        <v>0</v>
      </c>
      <c r="I928" s="169" t="b">
        <f aca="false">FALSE()</f>
        <v>0</v>
      </c>
      <c r="J928" s="169" t="b">
        <f aca="false">FALSE()</f>
        <v>0</v>
      </c>
      <c r="K928" s="29" t="b">
        <f aca="false">FALSE()</f>
        <v>0</v>
      </c>
      <c r="L928" s="29" t="b">
        <f aca="false">FALSE()</f>
        <v>0</v>
      </c>
      <c r="M928" s="169" t="b">
        <f aca="false">FALSE()</f>
        <v>0</v>
      </c>
      <c r="N928" s="36"/>
      <c r="O928" s="36" t="s">
        <v>470</v>
      </c>
      <c r="P928" s="31" t="n">
        <v>9542828013</v>
      </c>
      <c r="Q928" s="32"/>
      <c r="R928" s="32"/>
      <c r="S928" s="32"/>
      <c r="T928" s="36" t="n">
        <v>48511522101</v>
      </c>
      <c r="U928" s="36"/>
      <c r="V928" s="36" t="s">
        <v>472</v>
      </c>
      <c r="W928" s="36"/>
      <c r="X928" s="87" t="s">
        <v>10823</v>
      </c>
      <c r="Y928" s="64" t="s">
        <v>12093</v>
      </c>
      <c r="Z928" s="36"/>
      <c r="AA928" s="87" t="s">
        <v>10826</v>
      </c>
      <c r="AB928" s="36" t="s">
        <v>10793</v>
      </c>
      <c r="AC928" s="87"/>
      <c r="AD928" s="36"/>
      <c r="AE928" s="36"/>
      <c r="AF928" s="87" t="s">
        <v>10794</v>
      </c>
      <c r="AG928" s="36"/>
      <c r="AH928" s="87" t="s">
        <v>10796</v>
      </c>
      <c r="AI928" s="55" t="s">
        <v>10836</v>
      </c>
      <c r="AJ928" s="64" t="s">
        <v>10798</v>
      </c>
      <c r="AK928" s="34" t="s">
        <v>10830</v>
      </c>
      <c r="AL928" s="87" t="s">
        <v>10800</v>
      </c>
      <c r="AM928" s="35"/>
      <c r="AN928" s="36"/>
      <c r="AO928" s="64" t="s">
        <v>10823</v>
      </c>
      <c r="AP928" s="64" t="s">
        <v>11585</v>
      </c>
      <c r="AQ928" s="87" t="s">
        <v>10812</v>
      </c>
      <c r="AR928" s="37" t="s">
        <v>10830</v>
      </c>
      <c r="AS928" s="36" t="s">
        <v>12261</v>
      </c>
    </row>
    <row r="929" customFormat="false" ht="13.8" hidden="false" customHeight="false" outlineLevel="0" collapsed="false">
      <c r="A929" s="50" t="s">
        <v>12550</v>
      </c>
      <c r="B929" s="36" t="s">
        <v>11257</v>
      </c>
      <c r="C929" s="51" t="n">
        <v>45870</v>
      </c>
      <c r="D929" s="155" t="n">
        <v>45875</v>
      </c>
      <c r="E929" s="169" t="b">
        <f aca="false">TRUE()</f>
        <v>1</v>
      </c>
      <c r="F929" s="169" t="b">
        <f aca="false">FALSE()</f>
        <v>0</v>
      </c>
      <c r="G929" s="169" t="b">
        <f aca="false">FALSE()</f>
        <v>0</v>
      </c>
      <c r="H929" s="169" t="b">
        <f aca="false">FALSE()</f>
        <v>0</v>
      </c>
      <c r="I929" s="169" t="b">
        <f aca="false">FALSE()</f>
        <v>0</v>
      </c>
      <c r="J929" s="169" t="b">
        <f aca="false">FALSE()</f>
        <v>0</v>
      </c>
      <c r="K929" s="29" t="b">
        <f aca="false">FALSE()</f>
        <v>0</v>
      </c>
      <c r="L929" s="29" t="b">
        <f aca="false">FALSE()</f>
        <v>0</v>
      </c>
      <c r="M929" s="169" t="b">
        <f aca="false">FALSE()</f>
        <v>0</v>
      </c>
      <c r="N929" s="36"/>
      <c r="O929" s="36" t="s">
        <v>391</v>
      </c>
      <c r="P929" s="31" t="n">
        <v>7122595713</v>
      </c>
      <c r="Q929" s="32"/>
      <c r="R929" s="32"/>
      <c r="S929" s="32"/>
      <c r="T929" s="36" t="n">
        <f aca="false">48814634217</f>
        <v>48814634217</v>
      </c>
      <c r="U929" s="36"/>
      <c r="V929" s="189" t="s">
        <v>392</v>
      </c>
      <c r="W929" s="36"/>
      <c r="X929" s="87" t="s">
        <v>10823</v>
      </c>
      <c r="Y929" s="64" t="s">
        <v>12093</v>
      </c>
      <c r="Z929" s="36"/>
      <c r="AA929" s="87" t="s">
        <v>10826</v>
      </c>
      <c r="AB929" s="36" t="s">
        <v>10793</v>
      </c>
      <c r="AC929" s="87"/>
      <c r="AD929" s="36"/>
      <c r="AE929" s="36"/>
      <c r="AF929" s="87" t="s">
        <v>10794</v>
      </c>
      <c r="AG929" s="36"/>
      <c r="AH929" s="87" t="s">
        <v>10796</v>
      </c>
      <c r="AI929" s="55" t="s">
        <v>10836</v>
      </c>
      <c r="AJ929" s="64" t="s">
        <v>10798</v>
      </c>
      <c r="AK929" s="34" t="s">
        <v>10830</v>
      </c>
      <c r="AL929" s="87" t="s">
        <v>10800</v>
      </c>
      <c r="AM929" s="35"/>
      <c r="AN929" s="36"/>
      <c r="AO929" s="64" t="s">
        <v>10823</v>
      </c>
      <c r="AP929" s="64" t="s">
        <v>11585</v>
      </c>
      <c r="AQ929" s="87" t="s">
        <v>10812</v>
      </c>
      <c r="AR929" s="37" t="s">
        <v>10830</v>
      </c>
      <c r="AS929" s="36" t="s">
        <v>12261</v>
      </c>
    </row>
    <row r="930" customFormat="false" ht="13.8" hidden="false" customHeight="false" outlineLevel="0" collapsed="false">
      <c r="A930" s="50" t="s">
        <v>12550</v>
      </c>
      <c r="B930" s="36" t="s">
        <v>11257</v>
      </c>
      <c r="C930" s="51" t="n">
        <v>45870</v>
      </c>
      <c r="D930" s="155" t="n">
        <v>45875</v>
      </c>
      <c r="E930" s="169" t="b">
        <f aca="false">TRUE()</f>
        <v>1</v>
      </c>
      <c r="F930" s="169" t="b">
        <f aca="false">FALSE()</f>
        <v>0</v>
      </c>
      <c r="G930" s="169" t="b">
        <f aca="false">FALSE()</f>
        <v>0</v>
      </c>
      <c r="H930" s="169" t="b">
        <f aca="false">FALSE()</f>
        <v>0</v>
      </c>
      <c r="I930" s="169" t="b">
        <f aca="false">FALSE()</f>
        <v>0</v>
      </c>
      <c r="J930" s="169" t="b">
        <f aca="false">FALSE()</f>
        <v>0</v>
      </c>
      <c r="K930" s="29" t="b">
        <f aca="false">FALSE()</f>
        <v>0</v>
      </c>
      <c r="L930" s="29" t="b">
        <f aca="false">FALSE()</f>
        <v>0</v>
      </c>
      <c r="M930" s="169" t="b">
        <f aca="false">FALSE()</f>
        <v>0</v>
      </c>
      <c r="N930" s="36"/>
      <c r="O930" s="36" t="s">
        <v>382</v>
      </c>
      <c r="P930" s="31" t="n">
        <v>5210526805</v>
      </c>
      <c r="Q930" s="32"/>
      <c r="R930" s="32"/>
      <c r="S930" s="32"/>
      <c r="T930" s="189" t="n">
        <f aca="false">48228975265</f>
        <v>48228975265</v>
      </c>
      <c r="U930" s="36"/>
      <c r="V930" s="189" t="s">
        <v>384</v>
      </c>
      <c r="W930" s="36"/>
      <c r="X930" s="87" t="s">
        <v>10823</v>
      </c>
      <c r="Y930" s="64" t="s">
        <v>12093</v>
      </c>
      <c r="Z930" s="36"/>
      <c r="AA930" s="87" t="s">
        <v>10826</v>
      </c>
      <c r="AB930" s="36" t="s">
        <v>10793</v>
      </c>
      <c r="AC930" s="87"/>
      <c r="AD930" s="36"/>
      <c r="AE930" s="36"/>
      <c r="AF930" s="87" t="s">
        <v>10794</v>
      </c>
      <c r="AG930" s="36"/>
      <c r="AH930" s="87" t="s">
        <v>10796</v>
      </c>
      <c r="AI930" s="55" t="s">
        <v>10836</v>
      </c>
      <c r="AJ930" s="64" t="s">
        <v>10798</v>
      </c>
      <c r="AK930" s="34" t="s">
        <v>10830</v>
      </c>
      <c r="AL930" s="87" t="s">
        <v>10800</v>
      </c>
      <c r="AM930" s="35"/>
      <c r="AN930" s="36"/>
      <c r="AO930" s="64" t="s">
        <v>10823</v>
      </c>
      <c r="AP930" s="64" t="s">
        <v>11585</v>
      </c>
      <c r="AQ930" s="87" t="s">
        <v>10812</v>
      </c>
      <c r="AR930" s="37" t="s">
        <v>10830</v>
      </c>
      <c r="AS930" s="36" t="s">
        <v>12261</v>
      </c>
    </row>
    <row r="931" customFormat="false" ht="13.8" hidden="false" customHeight="false" outlineLevel="0" collapsed="false">
      <c r="A931" s="50" t="s">
        <v>12550</v>
      </c>
      <c r="B931" s="36" t="s">
        <v>11257</v>
      </c>
      <c r="C931" s="51" t="n">
        <v>45870</v>
      </c>
      <c r="D931" s="155" t="n">
        <v>45875</v>
      </c>
      <c r="E931" s="169" t="b">
        <f aca="false">TRUE()</f>
        <v>1</v>
      </c>
      <c r="F931" s="169" t="b">
        <f aca="false">FALSE()</f>
        <v>0</v>
      </c>
      <c r="G931" s="169" t="b">
        <f aca="false">FALSE()</f>
        <v>0</v>
      </c>
      <c r="H931" s="169" t="b">
        <f aca="false">FALSE()</f>
        <v>0</v>
      </c>
      <c r="I931" s="169" t="b">
        <f aca="false">FALSE()</f>
        <v>0</v>
      </c>
      <c r="J931" s="169" t="b">
        <f aca="false">FALSE()</f>
        <v>0</v>
      </c>
      <c r="K931" s="29" t="b">
        <f aca="false">FALSE()</f>
        <v>0</v>
      </c>
      <c r="L931" s="29" t="b">
        <f aca="false">FALSE()</f>
        <v>0</v>
      </c>
      <c r="M931" s="169" t="b">
        <f aca="false">FALSE()</f>
        <v>0</v>
      </c>
      <c r="N931" s="36"/>
      <c r="O931" s="36" t="s">
        <v>314</v>
      </c>
      <c r="P931" s="31" t="n">
        <v>8762076767</v>
      </c>
      <c r="Q931" s="32"/>
      <c r="R931" s="32"/>
      <c r="S931" s="32"/>
      <c r="T931" s="189" t="n">
        <v>48501428333</v>
      </c>
      <c r="U931" s="36"/>
      <c r="V931" s="36" t="s">
        <v>13624</v>
      </c>
      <c r="W931" s="36"/>
      <c r="X931" s="87" t="s">
        <v>10823</v>
      </c>
      <c r="Y931" s="64" t="s">
        <v>12093</v>
      </c>
      <c r="Z931" s="36"/>
      <c r="AA931" s="87" t="s">
        <v>10826</v>
      </c>
      <c r="AB931" s="36" t="s">
        <v>10793</v>
      </c>
      <c r="AC931" s="87"/>
      <c r="AD931" s="36"/>
      <c r="AE931" s="36"/>
      <c r="AF931" s="87" t="s">
        <v>10794</v>
      </c>
      <c r="AG931" s="36"/>
      <c r="AH931" s="87" t="s">
        <v>10796</v>
      </c>
      <c r="AI931" s="55" t="s">
        <v>10836</v>
      </c>
      <c r="AJ931" s="64" t="s">
        <v>10798</v>
      </c>
      <c r="AK931" s="34" t="s">
        <v>10830</v>
      </c>
      <c r="AL931" s="87" t="s">
        <v>10800</v>
      </c>
      <c r="AM931" s="35"/>
      <c r="AN931" s="36"/>
      <c r="AO931" s="64" t="s">
        <v>10823</v>
      </c>
      <c r="AP931" s="64" t="s">
        <v>11585</v>
      </c>
      <c r="AQ931" s="87" t="s">
        <v>10812</v>
      </c>
      <c r="AR931" s="37" t="s">
        <v>10830</v>
      </c>
      <c r="AS931" s="36" t="s">
        <v>12261</v>
      </c>
    </row>
    <row r="932" customFormat="false" ht="13.8" hidden="false" customHeight="false" outlineLevel="0" collapsed="false">
      <c r="A932" s="50" t="s">
        <v>12550</v>
      </c>
      <c r="B932" s="36" t="s">
        <v>11857</v>
      </c>
      <c r="C932" s="51" t="n">
        <v>45840</v>
      </c>
      <c r="D932" s="155" t="n">
        <v>45868</v>
      </c>
      <c r="E932" s="169" t="b">
        <f aca="false">TRUE()</f>
        <v>1</v>
      </c>
      <c r="F932" s="169" t="b">
        <f aca="false">FALSE()</f>
        <v>0</v>
      </c>
      <c r="G932" s="169" t="b">
        <f aca="false">FALSE()</f>
        <v>0</v>
      </c>
      <c r="H932" s="169" t="b">
        <f aca="false">FALSE()</f>
        <v>0</v>
      </c>
      <c r="I932" s="169" t="b">
        <f aca="false">FALSE()</f>
        <v>0</v>
      </c>
      <c r="J932" s="169" t="b">
        <f aca="false">FALSE()</f>
        <v>0</v>
      </c>
      <c r="K932" s="29" t="b">
        <f aca="false">FALSE()</f>
        <v>0</v>
      </c>
      <c r="L932" s="29" t="b">
        <f aca="false">FALSE()</f>
        <v>0</v>
      </c>
      <c r="M932" s="169" t="b">
        <f aca="false">FALSE()</f>
        <v>0</v>
      </c>
      <c r="N932" s="36"/>
      <c r="O932" s="36" t="s">
        <v>749</v>
      </c>
      <c r="P932" s="31" t="n">
        <v>8461272953</v>
      </c>
      <c r="Q932" s="32"/>
      <c r="R932" s="32"/>
      <c r="S932" s="32"/>
      <c r="T932" s="36" t="n">
        <v>48606969487</v>
      </c>
      <c r="U932" s="36"/>
      <c r="V932" s="36" t="s">
        <v>13625</v>
      </c>
      <c r="W932" s="36"/>
      <c r="X932" s="87" t="s">
        <v>10823</v>
      </c>
      <c r="Y932" s="36" t="s">
        <v>12093</v>
      </c>
      <c r="Z932" s="36"/>
      <c r="AA932" s="87"/>
      <c r="AB932" s="36"/>
      <c r="AC932" s="87" t="s">
        <v>10812</v>
      </c>
      <c r="AD932" s="36"/>
      <c r="AE932" s="36"/>
      <c r="AF932" s="200" t="s">
        <v>10794</v>
      </c>
      <c r="AG932" s="36"/>
      <c r="AH932" s="87" t="s">
        <v>10828</v>
      </c>
      <c r="AI932" s="202" t="s">
        <v>13476</v>
      </c>
      <c r="AJ932" s="192" t="s">
        <v>10798</v>
      </c>
      <c r="AK932" s="34" t="s">
        <v>10830</v>
      </c>
      <c r="AL932" s="200" t="s">
        <v>10800</v>
      </c>
      <c r="AM932" s="35"/>
      <c r="AN932" s="36"/>
      <c r="AO932" s="192" t="s">
        <v>10823</v>
      </c>
      <c r="AP932" s="36"/>
      <c r="AQ932" s="200" t="s">
        <v>10812</v>
      </c>
      <c r="AR932" s="37" t="s">
        <v>10830</v>
      </c>
      <c r="AS932" s="36" t="s">
        <v>13601</v>
      </c>
    </row>
    <row r="933" customFormat="false" ht="13.8" hidden="false" customHeight="false" outlineLevel="0" collapsed="false">
      <c r="A933" s="50" t="s">
        <v>12550</v>
      </c>
      <c r="B933" s="36" t="s">
        <v>11857</v>
      </c>
      <c r="C933" s="51" t="n">
        <v>45840</v>
      </c>
      <c r="D933" s="155" t="n">
        <v>45867</v>
      </c>
      <c r="E933" s="169" t="b">
        <f aca="false">TRUE()</f>
        <v>1</v>
      </c>
      <c r="F933" s="169" t="b">
        <f aca="false">FALSE()</f>
        <v>0</v>
      </c>
      <c r="G933" s="169" t="b">
        <f aca="false">FALSE()</f>
        <v>0</v>
      </c>
      <c r="H933" s="169" t="b">
        <f aca="false">FALSE()</f>
        <v>0</v>
      </c>
      <c r="I933" s="169" t="b">
        <f aca="false">FALSE()</f>
        <v>0</v>
      </c>
      <c r="J933" s="169" t="b">
        <f aca="false">FALSE()</f>
        <v>0</v>
      </c>
      <c r="K933" s="29" t="b">
        <f aca="false">FALSE()</f>
        <v>0</v>
      </c>
      <c r="L933" s="29" t="b">
        <f aca="false">FALSE()</f>
        <v>0</v>
      </c>
      <c r="M933" s="169" t="b">
        <f aca="false">FALSE()</f>
        <v>0</v>
      </c>
      <c r="N933" s="36"/>
      <c r="O933" s="36" t="s">
        <v>794</v>
      </c>
      <c r="P933" s="31" t="n">
        <v>7382161839</v>
      </c>
      <c r="Q933" s="32"/>
      <c r="R933" s="32"/>
      <c r="S933" s="32"/>
      <c r="T933" s="36" t="n">
        <v>48793929052</v>
      </c>
      <c r="U933" s="36"/>
      <c r="V933" s="36" t="s">
        <v>796</v>
      </c>
      <c r="W933" s="36"/>
      <c r="X933" s="87" t="s">
        <v>10823</v>
      </c>
      <c r="Y933" s="36" t="s">
        <v>12093</v>
      </c>
      <c r="Z933" s="36"/>
      <c r="AA933" s="87"/>
      <c r="AB933" s="36"/>
      <c r="AC933" s="87" t="s">
        <v>10812</v>
      </c>
      <c r="AD933" s="36"/>
      <c r="AE933" s="36"/>
      <c r="AF933" s="200" t="s">
        <v>10794</v>
      </c>
      <c r="AG933" s="36"/>
      <c r="AH933" s="87" t="s">
        <v>10828</v>
      </c>
      <c r="AI933" s="202" t="s">
        <v>13476</v>
      </c>
      <c r="AJ933" s="192" t="s">
        <v>10798</v>
      </c>
      <c r="AK933" s="34" t="s">
        <v>10830</v>
      </c>
      <c r="AL933" s="200" t="s">
        <v>10800</v>
      </c>
      <c r="AM933" s="35"/>
      <c r="AN933" s="36"/>
      <c r="AO933" s="192" t="s">
        <v>10823</v>
      </c>
      <c r="AP933" s="36"/>
      <c r="AQ933" s="200" t="s">
        <v>10812</v>
      </c>
      <c r="AR933" s="37" t="s">
        <v>10830</v>
      </c>
      <c r="AS933" s="36" t="s">
        <v>13601</v>
      </c>
    </row>
    <row r="934" customFormat="false" ht="13.8" hidden="false" customHeight="false" outlineLevel="0" collapsed="false">
      <c r="A934" s="50" t="s">
        <v>12550</v>
      </c>
      <c r="B934" s="36" t="s">
        <v>11857</v>
      </c>
      <c r="C934" s="51" t="n">
        <v>45840</v>
      </c>
      <c r="D934" s="155" t="n">
        <v>45867</v>
      </c>
      <c r="E934" s="169" t="b">
        <f aca="false">TRUE()</f>
        <v>1</v>
      </c>
      <c r="F934" s="169" t="b">
        <f aca="false">FALSE()</f>
        <v>0</v>
      </c>
      <c r="G934" s="169" t="b">
        <f aca="false">FALSE()</f>
        <v>0</v>
      </c>
      <c r="H934" s="169" t="b">
        <f aca="false">FALSE()</f>
        <v>0</v>
      </c>
      <c r="I934" s="169" t="b">
        <f aca="false">FALSE()</f>
        <v>0</v>
      </c>
      <c r="J934" s="169" t="b">
        <f aca="false">FALSE()</f>
        <v>0</v>
      </c>
      <c r="K934" s="29" t="b">
        <f aca="false">FALSE()</f>
        <v>0</v>
      </c>
      <c r="L934" s="29" t="b">
        <f aca="false">FALSE()</f>
        <v>0</v>
      </c>
      <c r="M934" s="169" t="b">
        <f aca="false">FALSE()</f>
        <v>0</v>
      </c>
      <c r="N934" s="36"/>
      <c r="O934" s="36" t="s">
        <v>1960</v>
      </c>
      <c r="P934" s="31" t="n">
        <v>5761596581</v>
      </c>
      <c r="Q934" s="32"/>
      <c r="R934" s="32"/>
      <c r="S934" s="32"/>
      <c r="T934" s="36" t="n">
        <v>48660487951</v>
      </c>
      <c r="U934" s="36"/>
      <c r="V934" s="36" t="s">
        <v>1962</v>
      </c>
      <c r="W934" s="36"/>
      <c r="X934" s="87" t="s">
        <v>10823</v>
      </c>
      <c r="Y934" s="36" t="s">
        <v>12093</v>
      </c>
      <c r="Z934" s="36"/>
      <c r="AA934" s="87"/>
      <c r="AB934" s="36"/>
      <c r="AC934" s="87" t="s">
        <v>10812</v>
      </c>
      <c r="AD934" s="36"/>
      <c r="AE934" s="36"/>
      <c r="AF934" s="200" t="s">
        <v>10794</v>
      </c>
      <c r="AG934" s="36"/>
      <c r="AH934" s="87" t="s">
        <v>10828</v>
      </c>
      <c r="AI934" s="202" t="s">
        <v>13476</v>
      </c>
      <c r="AJ934" s="192" t="s">
        <v>10798</v>
      </c>
      <c r="AK934" s="34" t="s">
        <v>10830</v>
      </c>
      <c r="AL934" s="200" t="s">
        <v>10800</v>
      </c>
      <c r="AM934" s="35"/>
      <c r="AN934" s="36"/>
      <c r="AO934" s="192" t="s">
        <v>10823</v>
      </c>
      <c r="AP934" s="36"/>
      <c r="AQ934" s="200" t="s">
        <v>10812</v>
      </c>
      <c r="AR934" s="37" t="s">
        <v>10830</v>
      </c>
      <c r="AS934" s="36" t="s">
        <v>13601</v>
      </c>
    </row>
    <row r="935" customFormat="false" ht="13.8" hidden="false" customHeight="false" outlineLevel="0" collapsed="false">
      <c r="A935" s="50" t="s">
        <v>12550</v>
      </c>
      <c r="B935" s="36" t="s">
        <v>11857</v>
      </c>
      <c r="C935" s="51" t="n">
        <v>45840</v>
      </c>
      <c r="D935" s="155" t="n">
        <v>45854</v>
      </c>
      <c r="E935" s="169" t="b">
        <f aca="false">TRUE()</f>
        <v>1</v>
      </c>
      <c r="F935" s="169" t="b">
        <f aca="false">FALSE()</f>
        <v>0</v>
      </c>
      <c r="G935" s="169" t="b">
        <f aca="false">FALSE()</f>
        <v>0</v>
      </c>
      <c r="H935" s="169" t="b">
        <f aca="false">FALSE()</f>
        <v>0</v>
      </c>
      <c r="I935" s="169" t="b">
        <f aca="false">FALSE()</f>
        <v>0</v>
      </c>
      <c r="J935" s="169" t="b">
        <f aca="false">FALSE()</f>
        <v>0</v>
      </c>
      <c r="K935" s="29" t="b">
        <f aca="false">FALSE()</f>
        <v>0</v>
      </c>
      <c r="L935" s="29" t="b">
        <f aca="false">FALSE()</f>
        <v>0</v>
      </c>
      <c r="M935" s="169" t="b">
        <f aca="false">FALSE()</f>
        <v>0</v>
      </c>
      <c r="N935" s="36"/>
      <c r="O935" s="36" t="s">
        <v>2949</v>
      </c>
      <c r="P935" s="31" t="n">
        <v>7792191432</v>
      </c>
      <c r="Q935" s="32"/>
      <c r="R935" s="32"/>
      <c r="S935" s="32"/>
      <c r="T935" s="36" t="n">
        <v>48517428399</v>
      </c>
      <c r="U935" s="36"/>
      <c r="V935" s="36" t="s">
        <v>2951</v>
      </c>
      <c r="W935" s="36"/>
      <c r="X935" s="87" t="s">
        <v>10823</v>
      </c>
      <c r="Y935" s="36" t="s">
        <v>12093</v>
      </c>
      <c r="Z935" s="36"/>
      <c r="AA935" s="87"/>
      <c r="AB935" s="36"/>
      <c r="AC935" s="87" t="s">
        <v>10812</v>
      </c>
      <c r="AD935" s="36"/>
      <c r="AE935" s="36"/>
      <c r="AF935" s="200" t="s">
        <v>10794</v>
      </c>
      <c r="AG935" s="36"/>
      <c r="AH935" s="87" t="s">
        <v>10828</v>
      </c>
      <c r="AI935" s="202" t="s">
        <v>13476</v>
      </c>
      <c r="AJ935" s="192" t="s">
        <v>10798</v>
      </c>
      <c r="AK935" s="34" t="s">
        <v>10830</v>
      </c>
      <c r="AL935" s="200" t="s">
        <v>10800</v>
      </c>
      <c r="AM935" s="35"/>
      <c r="AN935" s="36"/>
      <c r="AO935" s="192" t="s">
        <v>10823</v>
      </c>
      <c r="AP935" s="36"/>
      <c r="AQ935" s="200" t="s">
        <v>10812</v>
      </c>
      <c r="AR935" s="37" t="s">
        <v>10830</v>
      </c>
      <c r="AS935" s="36" t="s">
        <v>13601</v>
      </c>
    </row>
    <row r="936" customFormat="false" ht="13.8" hidden="false" customHeight="false" outlineLevel="0" collapsed="false">
      <c r="A936" s="50" t="s">
        <v>12550</v>
      </c>
      <c r="B936" s="36" t="s">
        <v>11857</v>
      </c>
      <c r="C936" s="51" t="n">
        <v>45840</v>
      </c>
      <c r="D936" s="155" t="n">
        <v>45856</v>
      </c>
      <c r="E936" s="169" t="b">
        <f aca="false">TRUE()</f>
        <v>1</v>
      </c>
      <c r="F936" s="169" t="b">
        <f aca="false">FALSE()</f>
        <v>0</v>
      </c>
      <c r="G936" s="169" t="b">
        <f aca="false">FALSE()</f>
        <v>0</v>
      </c>
      <c r="H936" s="169" t="b">
        <f aca="false">FALSE()</f>
        <v>0</v>
      </c>
      <c r="I936" s="169" t="b">
        <f aca="false">FALSE()</f>
        <v>0</v>
      </c>
      <c r="J936" s="169" t="b">
        <f aca="false">FALSE()</f>
        <v>0</v>
      </c>
      <c r="K936" s="29" t="b">
        <f aca="false">FALSE()</f>
        <v>0</v>
      </c>
      <c r="L936" s="29" t="b">
        <f aca="false">FALSE()</f>
        <v>0</v>
      </c>
      <c r="M936" s="169" t="b">
        <f aca="false">FALSE()</f>
        <v>0</v>
      </c>
      <c r="N936" s="36"/>
      <c r="O936" s="36" t="s">
        <v>2267</v>
      </c>
      <c r="P936" s="31" t="n">
        <v>6261555148</v>
      </c>
      <c r="Q936" s="32"/>
      <c r="R936" s="32"/>
      <c r="S936" s="32"/>
      <c r="T936" s="36" t="n">
        <v>48503356488</v>
      </c>
      <c r="U936" s="36"/>
      <c r="V936" s="36" t="s">
        <v>2269</v>
      </c>
      <c r="W936" s="36"/>
      <c r="X936" s="87" t="s">
        <v>10823</v>
      </c>
      <c r="Y936" s="36"/>
      <c r="Z936" s="36"/>
      <c r="AA936" s="87" t="s">
        <v>10826</v>
      </c>
      <c r="AB936" s="36" t="s">
        <v>10793</v>
      </c>
      <c r="AC936" s="87" t="s">
        <v>10812</v>
      </c>
      <c r="AD936" s="54" t="n">
        <v>0.05</v>
      </c>
      <c r="AE936" s="36" t="s">
        <v>12500</v>
      </c>
      <c r="AF936" s="200" t="s">
        <v>10794</v>
      </c>
      <c r="AG936" s="36"/>
      <c r="AH936" s="87"/>
      <c r="AI936" s="202" t="s">
        <v>13476</v>
      </c>
      <c r="AJ936" s="192"/>
      <c r="AK936" s="34"/>
      <c r="AL936" s="200"/>
      <c r="AM936" s="35"/>
      <c r="AN936" s="36"/>
      <c r="AO936" s="192"/>
      <c r="AP936" s="36"/>
      <c r="AQ936" s="200"/>
      <c r="AR936" s="37"/>
      <c r="AS936" s="36"/>
    </row>
    <row r="937" customFormat="false" ht="13.8" hidden="false" customHeight="false" outlineLevel="0" collapsed="false">
      <c r="A937" s="50" t="s">
        <v>12550</v>
      </c>
      <c r="B937" s="36" t="s">
        <v>11857</v>
      </c>
      <c r="C937" s="51" t="n">
        <v>45840</v>
      </c>
      <c r="D937" s="155" t="n">
        <v>45863</v>
      </c>
      <c r="E937" s="169" t="b">
        <f aca="false">TRUE()</f>
        <v>1</v>
      </c>
      <c r="F937" s="169" t="b">
        <f aca="false">FALSE()</f>
        <v>0</v>
      </c>
      <c r="G937" s="169" t="b">
        <f aca="false">FALSE()</f>
        <v>0</v>
      </c>
      <c r="H937" s="169" t="b">
        <f aca="false">FALSE()</f>
        <v>0</v>
      </c>
      <c r="I937" s="169" t="b">
        <f aca="false">FALSE()</f>
        <v>0</v>
      </c>
      <c r="J937" s="169" t="b">
        <f aca="false">FALSE()</f>
        <v>0</v>
      </c>
      <c r="K937" s="29" t="b">
        <f aca="false">FALSE()</f>
        <v>0</v>
      </c>
      <c r="L937" s="29" t="b">
        <f aca="false">FALSE()</f>
        <v>0</v>
      </c>
      <c r="M937" s="169" t="b">
        <f aca="false">FALSE()</f>
        <v>0</v>
      </c>
      <c r="N937" s="36"/>
      <c r="O937" s="36" t="s">
        <v>1520</v>
      </c>
      <c r="P937" s="31" t="n">
        <v>7792545114</v>
      </c>
      <c r="Q937" s="32"/>
      <c r="R937" s="32"/>
      <c r="S937" s="32"/>
      <c r="T937" s="36" t="n">
        <v>48514051308</v>
      </c>
      <c r="U937" s="36"/>
      <c r="V937" s="36" t="s">
        <v>13626</v>
      </c>
      <c r="W937" s="36"/>
      <c r="X937" s="87" t="s">
        <v>10823</v>
      </c>
      <c r="Y937" s="36" t="s">
        <v>12093</v>
      </c>
      <c r="Z937" s="36"/>
      <c r="AA937" s="87"/>
      <c r="AB937" s="36"/>
      <c r="AC937" s="87" t="s">
        <v>10812</v>
      </c>
      <c r="AD937" s="36"/>
      <c r="AE937" s="36"/>
      <c r="AF937" s="200" t="s">
        <v>10794</v>
      </c>
      <c r="AG937" s="36"/>
      <c r="AH937" s="87" t="s">
        <v>10828</v>
      </c>
      <c r="AI937" s="202" t="s">
        <v>13476</v>
      </c>
      <c r="AJ937" s="192" t="s">
        <v>10798</v>
      </c>
      <c r="AK937" s="34" t="s">
        <v>10830</v>
      </c>
      <c r="AL937" s="200" t="s">
        <v>10800</v>
      </c>
      <c r="AM937" s="35"/>
      <c r="AN937" s="36"/>
      <c r="AO937" s="192" t="s">
        <v>10823</v>
      </c>
      <c r="AP937" s="36"/>
      <c r="AQ937" s="200" t="s">
        <v>10812</v>
      </c>
      <c r="AR937" s="37" t="s">
        <v>10830</v>
      </c>
      <c r="AS937" s="36" t="s">
        <v>13601</v>
      </c>
    </row>
    <row r="938" customFormat="false" ht="13.8" hidden="false" customHeight="false" outlineLevel="0" collapsed="false">
      <c r="A938" s="50" t="s">
        <v>12550</v>
      </c>
      <c r="B938" s="36" t="s">
        <v>11857</v>
      </c>
      <c r="C938" s="51" t="n">
        <v>45840</v>
      </c>
      <c r="D938" s="155" t="n">
        <v>45863</v>
      </c>
      <c r="E938" s="169" t="b">
        <f aca="false">TRUE()</f>
        <v>1</v>
      </c>
      <c r="F938" s="169" t="b">
        <f aca="false">FALSE()</f>
        <v>0</v>
      </c>
      <c r="G938" s="169" t="b">
        <f aca="false">FALSE()</f>
        <v>0</v>
      </c>
      <c r="H938" s="169" t="b">
        <f aca="false">FALSE()</f>
        <v>0</v>
      </c>
      <c r="I938" s="169" t="b">
        <f aca="false">FALSE()</f>
        <v>0</v>
      </c>
      <c r="J938" s="169" t="b">
        <f aca="false">FALSE()</f>
        <v>0</v>
      </c>
      <c r="K938" s="29" t="b">
        <f aca="false">FALSE()</f>
        <v>0</v>
      </c>
      <c r="L938" s="29" t="b">
        <f aca="false">FALSE()</f>
        <v>0</v>
      </c>
      <c r="M938" s="169" t="b">
        <f aca="false">FALSE()</f>
        <v>0</v>
      </c>
      <c r="N938" s="36"/>
      <c r="O938" s="36" t="s">
        <v>2632</v>
      </c>
      <c r="P938" s="31" t="n">
        <v>7712231805</v>
      </c>
      <c r="Q938" s="32"/>
      <c r="R938" s="32"/>
      <c r="S938" s="32"/>
      <c r="T938" s="36" t="n">
        <v>48508061685</v>
      </c>
      <c r="U938" s="36"/>
      <c r="V938" s="36" t="s">
        <v>2633</v>
      </c>
      <c r="W938" s="36"/>
      <c r="X938" s="87" t="s">
        <v>10823</v>
      </c>
      <c r="Y938" s="36" t="s">
        <v>12093</v>
      </c>
      <c r="Z938" s="36"/>
      <c r="AA938" s="87"/>
      <c r="AB938" s="36"/>
      <c r="AC938" s="87" t="s">
        <v>10812</v>
      </c>
      <c r="AD938" s="36"/>
      <c r="AE938" s="36"/>
      <c r="AF938" s="200" t="s">
        <v>10794</v>
      </c>
      <c r="AG938" s="36"/>
      <c r="AH938" s="87" t="s">
        <v>10828</v>
      </c>
      <c r="AI938" s="202" t="s">
        <v>13476</v>
      </c>
      <c r="AJ938" s="192" t="s">
        <v>10798</v>
      </c>
      <c r="AK938" s="34" t="s">
        <v>10830</v>
      </c>
      <c r="AL938" s="200" t="s">
        <v>10800</v>
      </c>
      <c r="AM938" s="35"/>
      <c r="AN938" s="36"/>
      <c r="AO938" s="192" t="s">
        <v>10823</v>
      </c>
      <c r="AP938" s="36"/>
      <c r="AQ938" s="200" t="s">
        <v>10812</v>
      </c>
      <c r="AR938" s="37" t="s">
        <v>10830</v>
      </c>
      <c r="AS938" s="36" t="s">
        <v>13601</v>
      </c>
    </row>
    <row r="939" customFormat="false" ht="13.8" hidden="false" customHeight="false" outlineLevel="0" collapsed="false">
      <c r="A939" s="50" t="s">
        <v>12550</v>
      </c>
      <c r="B939" s="36" t="s">
        <v>11857</v>
      </c>
      <c r="C939" s="51" t="n">
        <v>45840</v>
      </c>
      <c r="D939" s="155" t="n">
        <v>45863</v>
      </c>
      <c r="E939" s="169" t="b">
        <f aca="false">TRUE()</f>
        <v>1</v>
      </c>
      <c r="F939" s="169" t="b">
        <f aca="false">FALSE()</f>
        <v>0</v>
      </c>
      <c r="G939" s="169" t="b">
        <f aca="false">FALSE()</f>
        <v>0</v>
      </c>
      <c r="H939" s="169" t="b">
        <f aca="false">FALSE()</f>
        <v>0</v>
      </c>
      <c r="I939" s="169" t="b">
        <f aca="false">FALSE()</f>
        <v>0</v>
      </c>
      <c r="J939" s="169" t="b">
        <f aca="false">FALSE()</f>
        <v>0</v>
      </c>
      <c r="K939" s="29" t="b">
        <f aca="false">FALSE()</f>
        <v>0</v>
      </c>
      <c r="L939" s="29" t="b">
        <f aca="false">FALSE()</f>
        <v>0</v>
      </c>
      <c r="M939" s="169" t="b">
        <f aca="false">FALSE()</f>
        <v>0</v>
      </c>
      <c r="N939" s="36"/>
      <c r="O939" s="36" t="s">
        <v>1008</v>
      </c>
      <c r="P939" s="31" t="n">
        <v>8271507666</v>
      </c>
      <c r="Q939" s="32"/>
      <c r="R939" s="32"/>
      <c r="S939" s="32"/>
      <c r="T939" s="36" t="n">
        <v>48691352525</v>
      </c>
      <c r="U939" s="36"/>
      <c r="V939" s="36" t="s">
        <v>1009</v>
      </c>
      <c r="W939" s="36"/>
      <c r="X939" s="87" t="s">
        <v>10823</v>
      </c>
      <c r="Y939" s="36" t="s">
        <v>12093</v>
      </c>
      <c r="Z939" s="36"/>
      <c r="AA939" s="87"/>
      <c r="AB939" s="36"/>
      <c r="AC939" s="87" t="s">
        <v>10812</v>
      </c>
      <c r="AD939" s="36"/>
      <c r="AE939" s="36"/>
      <c r="AF939" s="200" t="s">
        <v>10794</v>
      </c>
      <c r="AG939" s="36"/>
      <c r="AH939" s="87" t="s">
        <v>10828</v>
      </c>
      <c r="AI939" s="202" t="s">
        <v>13476</v>
      </c>
      <c r="AJ939" s="192" t="s">
        <v>10798</v>
      </c>
      <c r="AK939" s="34" t="s">
        <v>10830</v>
      </c>
      <c r="AL939" s="200" t="s">
        <v>10800</v>
      </c>
      <c r="AM939" s="35"/>
      <c r="AN939" s="36"/>
      <c r="AO939" s="192" t="s">
        <v>10823</v>
      </c>
      <c r="AP939" s="36"/>
      <c r="AQ939" s="200" t="s">
        <v>10812</v>
      </c>
      <c r="AR939" s="37" t="s">
        <v>10830</v>
      </c>
      <c r="AS939" s="36" t="s">
        <v>13601</v>
      </c>
    </row>
    <row r="940" customFormat="false" ht="13.8" hidden="false" customHeight="false" outlineLevel="0" collapsed="false">
      <c r="A940" s="50" t="s">
        <v>12550</v>
      </c>
      <c r="B940" s="36" t="s">
        <v>11857</v>
      </c>
      <c r="C940" s="51" t="n">
        <v>45840</v>
      </c>
      <c r="D940" s="155" t="n">
        <v>45863</v>
      </c>
      <c r="E940" s="169" t="b">
        <f aca="false">TRUE()</f>
        <v>1</v>
      </c>
      <c r="F940" s="169" t="b">
        <f aca="false">FALSE()</f>
        <v>0</v>
      </c>
      <c r="G940" s="169" t="b">
        <f aca="false">FALSE()</f>
        <v>0</v>
      </c>
      <c r="H940" s="169" t="b">
        <f aca="false">FALSE()</f>
        <v>0</v>
      </c>
      <c r="I940" s="169" t="b">
        <f aca="false">FALSE()</f>
        <v>0</v>
      </c>
      <c r="J940" s="169" t="b">
        <f aca="false">FALSE()</f>
        <v>0</v>
      </c>
      <c r="K940" s="29" t="b">
        <f aca="false">FALSE()</f>
        <v>0</v>
      </c>
      <c r="L940" s="29" t="b">
        <f aca="false">FALSE()</f>
        <v>0</v>
      </c>
      <c r="M940" s="169" t="b">
        <f aca="false">FALSE()</f>
        <v>0</v>
      </c>
      <c r="N940" s="36"/>
      <c r="O940" s="36" t="s">
        <v>971</v>
      </c>
      <c r="P940" s="31" t="n">
        <v>8871756604</v>
      </c>
      <c r="Q940" s="32"/>
      <c r="R940" s="32"/>
      <c r="S940" s="32"/>
      <c r="T940" s="36" t="n">
        <v>48609841441</v>
      </c>
      <c r="U940" s="36"/>
      <c r="V940" s="36" t="s">
        <v>972</v>
      </c>
      <c r="W940" s="36"/>
      <c r="X940" s="87" t="s">
        <v>10823</v>
      </c>
      <c r="Y940" s="36" t="s">
        <v>12093</v>
      </c>
      <c r="Z940" s="36"/>
      <c r="AA940" s="87"/>
      <c r="AB940" s="36"/>
      <c r="AC940" s="87" t="s">
        <v>10812</v>
      </c>
      <c r="AD940" s="36"/>
      <c r="AE940" s="36"/>
      <c r="AF940" s="200" t="s">
        <v>10794</v>
      </c>
      <c r="AG940" s="36"/>
      <c r="AH940" s="87" t="s">
        <v>10828</v>
      </c>
      <c r="AI940" s="202" t="s">
        <v>13476</v>
      </c>
      <c r="AJ940" s="192" t="s">
        <v>10798</v>
      </c>
      <c r="AK940" s="34" t="s">
        <v>10830</v>
      </c>
      <c r="AL940" s="200" t="s">
        <v>10800</v>
      </c>
      <c r="AM940" s="35"/>
      <c r="AN940" s="36"/>
      <c r="AO940" s="192" t="s">
        <v>10823</v>
      </c>
      <c r="AP940" s="36"/>
      <c r="AQ940" s="200" t="s">
        <v>10812</v>
      </c>
      <c r="AR940" s="37" t="s">
        <v>10830</v>
      </c>
      <c r="AS940" s="36" t="s">
        <v>13601</v>
      </c>
    </row>
    <row r="941" customFormat="false" ht="13.8" hidden="false" customHeight="false" outlineLevel="0" collapsed="false">
      <c r="A941" s="50" t="s">
        <v>12550</v>
      </c>
      <c r="B941" s="36" t="s">
        <v>11857</v>
      </c>
      <c r="C941" s="51" t="n">
        <v>45840</v>
      </c>
      <c r="D941" s="155" t="n">
        <v>45866</v>
      </c>
      <c r="E941" s="169" t="b">
        <f aca="false">TRUE()</f>
        <v>1</v>
      </c>
      <c r="F941" s="169" t="b">
        <f aca="false">FALSE()</f>
        <v>0</v>
      </c>
      <c r="G941" s="169" t="b">
        <f aca="false">FALSE()</f>
        <v>0</v>
      </c>
      <c r="H941" s="169" t="b">
        <f aca="false">FALSE()</f>
        <v>0</v>
      </c>
      <c r="I941" s="169" t="b">
        <f aca="false">FALSE()</f>
        <v>0</v>
      </c>
      <c r="J941" s="169" t="b">
        <f aca="false">FALSE()</f>
        <v>0</v>
      </c>
      <c r="K941" s="29" t="b">
        <f aca="false">FALSE()</f>
        <v>0</v>
      </c>
      <c r="L941" s="29" t="b">
        <f aca="false">FALSE()</f>
        <v>0</v>
      </c>
      <c r="M941" s="169" t="b">
        <f aca="false">FALSE()</f>
        <v>0</v>
      </c>
      <c r="N941" s="36"/>
      <c r="O941" s="36" t="s">
        <v>3056</v>
      </c>
      <c r="P941" s="31" t="n">
        <v>7971828544</v>
      </c>
      <c r="Q941" s="32"/>
      <c r="R941" s="32"/>
      <c r="S941" s="32"/>
      <c r="T941" s="36" t="n">
        <v>48668140479</v>
      </c>
      <c r="U941" s="36"/>
      <c r="V941" s="36" t="s">
        <v>13627</v>
      </c>
      <c r="W941" s="36"/>
      <c r="X941" s="87" t="s">
        <v>10823</v>
      </c>
      <c r="Y941" s="36" t="s">
        <v>12093</v>
      </c>
      <c r="Z941" s="36"/>
      <c r="AA941" s="87"/>
      <c r="AB941" s="36"/>
      <c r="AC941" s="87" t="s">
        <v>10812</v>
      </c>
      <c r="AD941" s="36"/>
      <c r="AE941" s="36"/>
      <c r="AF941" s="200" t="s">
        <v>10794</v>
      </c>
      <c r="AG941" s="36"/>
      <c r="AH941" s="87" t="s">
        <v>10828</v>
      </c>
      <c r="AI941" s="202" t="s">
        <v>13476</v>
      </c>
      <c r="AJ941" s="192" t="s">
        <v>10798</v>
      </c>
      <c r="AK941" s="34" t="s">
        <v>10830</v>
      </c>
      <c r="AL941" s="200" t="s">
        <v>10800</v>
      </c>
      <c r="AM941" s="35"/>
      <c r="AN941" s="36"/>
      <c r="AO941" s="192" t="s">
        <v>10823</v>
      </c>
      <c r="AP941" s="36"/>
      <c r="AQ941" s="200" t="s">
        <v>10812</v>
      </c>
      <c r="AR941" s="37" t="s">
        <v>10830</v>
      </c>
      <c r="AS941" s="36" t="s">
        <v>13601</v>
      </c>
    </row>
    <row r="942" customFormat="false" ht="13.8" hidden="false" customHeight="false" outlineLevel="0" collapsed="false">
      <c r="A942" s="50" t="s">
        <v>12550</v>
      </c>
      <c r="B942" s="36" t="s">
        <v>11857</v>
      </c>
      <c r="C942" s="51" t="n">
        <v>45840</v>
      </c>
      <c r="D942" s="155" t="n">
        <v>45866</v>
      </c>
      <c r="E942" s="169" t="b">
        <f aca="false">TRUE()</f>
        <v>1</v>
      </c>
      <c r="F942" s="169" t="b">
        <f aca="false">FALSE()</f>
        <v>0</v>
      </c>
      <c r="G942" s="169" t="b">
        <f aca="false">FALSE()</f>
        <v>0</v>
      </c>
      <c r="H942" s="169" t="b">
        <f aca="false">FALSE()</f>
        <v>0</v>
      </c>
      <c r="I942" s="169" t="b">
        <f aca="false">FALSE()</f>
        <v>0</v>
      </c>
      <c r="J942" s="169" t="b">
        <f aca="false">FALSE()</f>
        <v>0</v>
      </c>
      <c r="K942" s="29" t="b">
        <f aca="false">FALSE()</f>
        <v>0</v>
      </c>
      <c r="L942" s="29" t="b">
        <f aca="false">FALSE()</f>
        <v>0</v>
      </c>
      <c r="M942" s="169" t="b">
        <f aca="false">FALSE()</f>
        <v>0</v>
      </c>
      <c r="N942" s="36"/>
      <c r="O942" s="36" t="s">
        <v>1874</v>
      </c>
      <c r="P942" s="31" t="n">
        <v>5581833157</v>
      </c>
      <c r="Q942" s="32"/>
      <c r="R942" s="32"/>
      <c r="S942" s="32"/>
      <c r="T942" s="36" t="n">
        <v>48691931305</v>
      </c>
      <c r="U942" s="36"/>
      <c r="V942" s="36" t="s">
        <v>1875</v>
      </c>
      <c r="W942" s="36"/>
      <c r="X942" s="87" t="s">
        <v>10823</v>
      </c>
      <c r="Y942" s="36" t="s">
        <v>12093</v>
      </c>
      <c r="Z942" s="36"/>
      <c r="AA942" s="87"/>
      <c r="AB942" s="36"/>
      <c r="AC942" s="87" t="s">
        <v>10812</v>
      </c>
      <c r="AD942" s="36"/>
      <c r="AE942" s="36"/>
      <c r="AF942" s="200" t="s">
        <v>10794</v>
      </c>
      <c r="AG942" s="36"/>
      <c r="AH942" s="87" t="s">
        <v>10828</v>
      </c>
      <c r="AI942" s="202" t="s">
        <v>13476</v>
      </c>
      <c r="AJ942" s="192" t="s">
        <v>10798</v>
      </c>
      <c r="AK942" s="34" t="s">
        <v>10830</v>
      </c>
      <c r="AL942" s="200" t="s">
        <v>10800</v>
      </c>
      <c r="AM942" s="35"/>
      <c r="AN942" s="36"/>
      <c r="AO942" s="192" t="s">
        <v>10823</v>
      </c>
      <c r="AP942" s="36"/>
      <c r="AQ942" s="200" t="s">
        <v>10812</v>
      </c>
      <c r="AR942" s="37" t="s">
        <v>10830</v>
      </c>
      <c r="AS942" s="36" t="s">
        <v>13601</v>
      </c>
    </row>
    <row r="943" customFormat="false" ht="13.8" hidden="false" customHeight="false" outlineLevel="0" collapsed="false">
      <c r="A943" s="50" t="s">
        <v>12550</v>
      </c>
      <c r="B943" s="36" t="s">
        <v>11857</v>
      </c>
      <c r="C943" s="51" t="n">
        <v>45840</v>
      </c>
      <c r="D943" s="155" t="n">
        <v>45866</v>
      </c>
      <c r="E943" s="169" t="b">
        <f aca="false">TRUE()</f>
        <v>1</v>
      </c>
      <c r="F943" s="169" t="b">
        <f aca="false">FALSE()</f>
        <v>0</v>
      </c>
      <c r="G943" s="169" t="b">
        <f aca="false">FALSE()</f>
        <v>0</v>
      </c>
      <c r="H943" s="169" t="b">
        <f aca="false">FALSE()</f>
        <v>0</v>
      </c>
      <c r="I943" s="169" t="b">
        <f aca="false">FALSE()</f>
        <v>0</v>
      </c>
      <c r="J943" s="169" t="b">
        <f aca="false">FALSE()</f>
        <v>0</v>
      </c>
      <c r="K943" s="29" t="b">
        <f aca="false">FALSE()</f>
        <v>0</v>
      </c>
      <c r="L943" s="29" t="b">
        <f aca="false">FALSE()</f>
        <v>0</v>
      </c>
      <c r="M943" s="169" t="b">
        <f aca="false">FALSE()</f>
        <v>0</v>
      </c>
      <c r="N943" s="36" t="s">
        <v>13628</v>
      </c>
      <c r="O943" s="36" t="s">
        <v>836</v>
      </c>
      <c r="P943" s="31" t="n">
        <v>9661606767</v>
      </c>
      <c r="Q943" s="32"/>
      <c r="R943" s="32"/>
      <c r="S943" s="32"/>
      <c r="T943" s="36" t="n">
        <v>48883948746</v>
      </c>
      <c r="U943" s="36"/>
      <c r="V943" s="36" t="s">
        <v>13629</v>
      </c>
      <c r="W943" s="36"/>
      <c r="X943" s="87" t="s">
        <v>10823</v>
      </c>
      <c r="Y943" s="36" t="s">
        <v>12093</v>
      </c>
      <c r="Z943" s="36"/>
      <c r="AA943" s="87"/>
      <c r="AB943" s="36"/>
      <c r="AC943" s="87" t="s">
        <v>10812</v>
      </c>
      <c r="AD943" s="36"/>
      <c r="AE943" s="36"/>
      <c r="AF943" s="200" t="s">
        <v>10794</v>
      </c>
      <c r="AG943" s="36"/>
      <c r="AH943" s="87" t="s">
        <v>10828</v>
      </c>
      <c r="AI943" s="202" t="s">
        <v>13476</v>
      </c>
      <c r="AJ943" s="192" t="s">
        <v>10798</v>
      </c>
      <c r="AK943" s="34" t="s">
        <v>10830</v>
      </c>
      <c r="AL943" s="200" t="s">
        <v>10800</v>
      </c>
      <c r="AM943" s="35"/>
      <c r="AN943" s="36"/>
      <c r="AO943" s="192" t="s">
        <v>10823</v>
      </c>
      <c r="AP943" s="36"/>
      <c r="AQ943" s="200" t="s">
        <v>10812</v>
      </c>
      <c r="AR943" s="37" t="s">
        <v>10830</v>
      </c>
      <c r="AS943" s="36" t="s">
        <v>13601</v>
      </c>
    </row>
    <row r="944" customFormat="false" ht="13.8" hidden="false" customHeight="false" outlineLevel="0" collapsed="false">
      <c r="A944" s="50" t="s">
        <v>12550</v>
      </c>
      <c r="B944" s="36" t="s">
        <v>11857</v>
      </c>
      <c r="C944" s="51" t="n">
        <v>45840</v>
      </c>
      <c r="D944" s="155" t="n">
        <v>45867</v>
      </c>
      <c r="E944" s="169" t="b">
        <f aca="false">TRUE()</f>
        <v>1</v>
      </c>
      <c r="F944" s="169" t="b">
        <f aca="false">FALSE()</f>
        <v>0</v>
      </c>
      <c r="G944" s="169" t="b">
        <f aca="false">FALSE()</f>
        <v>0</v>
      </c>
      <c r="H944" s="169" t="b">
        <f aca="false">FALSE()</f>
        <v>0</v>
      </c>
      <c r="I944" s="169" t="b">
        <f aca="false">FALSE()</f>
        <v>0</v>
      </c>
      <c r="J944" s="169" t="b">
        <f aca="false">FALSE()</f>
        <v>0</v>
      </c>
      <c r="K944" s="29" t="b">
        <f aca="false">FALSE()</f>
        <v>0</v>
      </c>
      <c r="L944" s="29" t="b">
        <f aca="false">FALSE()</f>
        <v>0</v>
      </c>
      <c r="M944" s="169" t="b">
        <f aca="false">FALSE()</f>
        <v>0</v>
      </c>
      <c r="N944" s="36"/>
      <c r="O944" s="36" t="s">
        <v>1324</v>
      </c>
      <c r="P944" s="31" t="n">
        <v>5862115749</v>
      </c>
      <c r="Q944" s="32"/>
      <c r="R944" s="32"/>
      <c r="S944" s="32"/>
      <c r="T944" s="36" t="n">
        <v>48575136119</v>
      </c>
      <c r="U944" s="36"/>
      <c r="V944" s="36" t="s">
        <v>1325</v>
      </c>
      <c r="W944" s="36"/>
      <c r="X944" s="87" t="s">
        <v>10823</v>
      </c>
      <c r="Y944" s="36" t="s">
        <v>12093</v>
      </c>
      <c r="Z944" s="36"/>
      <c r="AA944" s="87"/>
      <c r="AB944" s="36"/>
      <c r="AC944" s="87" t="s">
        <v>10812</v>
      </c>
      <c r="AD944" s="36"/>
      <c r="AE944" s="36"/>
      <c r="AF944" s="200" t="s">
        <v>10794</v>
      </c>
      <c r="AG944" s="36"/>
      <c r="AH944" s="87" t="s">
        <v>10828</v>
      </c>
      <c r="AI944" s="202" t="s">
        <v>13476</v>
      </c>
      <c r="AJ944" s="192" t="s">
        <v>10798</v>
      </c>
      <c r="AK944" s="34" t="s">
        <v>10830</v>
      </c>
      <c r="AL944" s="200" t="s">
        <v>10800</v>
      </c>
      <c r="AM944" s="35"/>
      <c r="AN944" s="36"/>
      <c r="AO944" s="192" t="s">
        <v>10823</v>
      </c>
      <c r="AP944" s="36"/>
      <c r="AQ944" s="200" t="s">
        <v>10812</v>
      </c>
      <c r="AR944" s="37" t="s">
        <v>10830</v>
      </c>
      <c r="AS944" s="36" t="s">
        <v>13601</v>
      </c>
    </row>
    <row r="945" customFormat="false" ht="13.8" hidden="false" customHeight="false" outlineLevel="0" collapsed="false">
      <c r="A945" s="50" t="s">
        <v>12550</v>
      </c>
      <c r="B945" s="36" t="s">
        <v>11857</v>
      </c>
      <c r="C945" s="51" t="n">
        <v>45840</v>
      </c>
      <c r="D945" s="155" t="n">
        <v>45867</v>
      </c>
      <c r="E945" s="169" t="b">
        <f aca="false">TRUE()</f>
        <v>1</v>
      </c>
      <c r="F945" s="169" t="b">
        <f aca="false">FALSE()</f>
        <v>0</v>
      </c>
      <c r="G945" s="169" t="b">
        <f aca="false">FALSE()</f>
        <v>0</v>
      </c>
      <c r="H945" s="169" t="b">
        <f aca="false">FALSE()</f>
        <v>0</v>
      </c>
      <c r="I945" s="169" t="b">
        <f aca="false">FALSE()</f>
        <v>0</v>
      </c>
      <c r="J945" s="169" t="b">
        <f aca="false">FALSE()</f>
        <v>0</v>
      </c>
      <c r="K945" s="29" t="b">
        <f aca="false">FALSE()</f>
        <v>0</v>
      </c>
      <c r="L945" s="29" t="b">
        <f aca="false">FALSE()</f>
        <v>0</v>
      </c>
      <c r="M945" s="169" t="b">
        <f aca="false">FALSE()</f>
        <v>0</v>
      </c>
      <c r="N945" s="36"/>
      <c r="O945" s="36" t="s">
        <v>1283</v>
      </c>
      <c r="P945" s="31" t="n">
        <v>5213911811</v>
      </c>
      <c r="Q945" s="32"/>
      <c r="R945" s="32"/>
      <c r="S945" s="32"/>
      <c r="T945" s="36" t="n">
        <v>48782393168</v>
      </c>
      <c r="U945" s="36"/>
      <c r="V945" s="36" t="s">
        <v>13630</v>
      </c>
      <c r="W945" s="36"/>
      <c r="X945" s="87" t="s">
        <v>10823</v>
      </c>
      <c r="Y945" s="36" t="s">
        <v>12093</v>
      </c>
      <c r="Z945" s="36"/>
      <c r="AA945" s="87"/>
      <c r="AB945" s="36"/>
      <c r="AC945" s="87" t="s">
        <v>10812</v>
      </c>
      <c r="AD945" s="36"/>
      <c r="AE945" s="36"/>
      <c r="AF945" s="200" t="s">
        <v>10794</v>
      </c>
      <c r="AG945" s="36"/>
      <c r="AH945" s="87" t="s">
        <v>10828</v>
      </c>
      <c r="AI945" s="202" t="s">
        <v>13476</v>
      </c>
      <c r="AJ945" s="192" t="s">
        <v>10798</v>
      </c>
      <c r="AK945" s="34" t="s">
        <v>10830</v>
      </c>
      <c r="AL945" s="200" t="s">
        <v>10800</v>
      </c>
      <c r="AM945" s="35"/>
      <c r="AN945" s="36"/>
      <c r="AO945" s="192" t="s">
        <v>10823</v>
      </c>
      <c r="AP945" s="36"/>
      <c r="AQ945" s="200" t="s">
        <v>10812</v>
      </c>
      <c r="AR945" s="37" t="s">
        <v>10830</v>
      </c>
      <c r="AS945" s="36" t="s">
        <v>13601</v>
      </c>
    </row>
    <row r="946" customFormat="false" ht="13.8" hidden="false" customHeight="false" outlineLevel="0" collapsed="false">
      <c r="A946" s="50" t="s">
        <v>12550</v>
      </c>
      <c r="B946" s="36" t="s">
        <v>11857</v>
      </c>
      <c r="C946" s="51" t="n">
        <v>45840</v>
      </c>
      <c r="D946" s="155" t="n">
        <v>45867</v>
      </c>
      <c r="E946" s="169" t="b">
        <f aca="false">TRUE()</f>
        <v>1</v>
      </c>
      <c r="F946" s="169" t="b">
        <f aca="false">FALSE()</f>
        <v>0</v>
      </c>
      <c r="G946" s="169" t="b">
        <f aca="false">FALSE()</f>
        <v>0</v>
      </c>
      <c r="H946" s="169" t="b">
        <f aca="false">FALSE()</f>
        <v>0</v>
      </c>
      <c r="I946" s="169" t="b">
        <f aca="false">FALSE()</f>
        <v>0</v>
      </c>
      <c r="J946" s="169" t="b">
        <f aca="false">FALSE()</f>
        <v>0</v>
      </c>
      <c r="K946" s="29" t="b">
        <f aca="false">FALSE()</f>
        <v>0</v>
      </c>
      <c r="L946" s="29" t="b">
        <f aca="false">FALSE()</f>
        <v>0</v>
      </c>
      <c r="M946" s="169" t="b">
        <f aca="false">FALSE()</f>
        <v>0</v>
      </c>
      <c r="N946" s="36"/>
      <c r="O946" s="36" t="s">
        <v>9985</v>
      </c>
      <c r="P946" s="31" t="n">
        <v>5451822356</v>
      </c>
      <c r="Q946" s="32"/>
      <c r="R946" s="32"/>
      <c r="S946" s="32"/>
      <c r="T946" s="36" t="n">
        <v>48222302969</v>
      </c>
      <c r="U946" s="36"/>
      <c r="V946" s="36" t="s">
        <v>9986</v>
      </c>
      <c r="W946" s="36"/>
      <c r="X946" s="87" t="s">
        <v>10823</v>
      </c>
      <c r="Y946" s="36" t="s">
        <v>12093</v>
      </c>
      <c r="Z946" s="36"/>
      <c r="AA946" s="87"/>
      <c r="AB946" s="36"/>
      <c r="AC946" s="87" t="s">
        <v>10812</v>
      </c>
      <c r="AD946" s="36"/>
      <c r="AE946" s="36"/>
      <c r="AF946" s="200" t="s">
        <v>10794</v>
      </c>
      <c r="AG946" s="36"/>
      <c r="AH946" s="87" t="s">
        <v>10828</v>
      </c>
      <c r="AI946" s="202" t="s">
        <v>13476</v>
      </c>
      <c r="AJ946" s="192" t="s">
        <v>10798</v>
      </c>
      <c r="AK946" s="34" t="s">
        <v>10830</v>
      </c>
      <c r="AL946" s="200" t="s">
        <v>10800</v>
      </c>
      <c r="AM946" s="35"/>
      <c r="AN946" s="36"/>
      <c r="AO946" s="192" t="s">
        <v>10823</v>
      </c>
      <c r="AP946" s="36"/>
      <c r="AQ946" s="200" t="s">
        <v>10812</v>
      </c>
      <c r="AR946" s="37" t="s">
        <v>10830</v>
      </c>
      <c r="AS946" s="36" t="s">
        <v>13601</v>
      </c>
    </row>
    <row r="947" customFormat="false" ht="13.8" hidden="false" customHeight="false" outlineLevel="0" collapsed="false">
      <c r="A947" s="50" t="s">
        <v>12550</v>
      </c>
      <c r="B947" s="36" t="s">
        <v>11857</v>
      </c>
      <c r="C947" s="51" t="n">
        <v>45840</v>
      </c>
      <c r="D947" s="155" t="n">
        <v>45868</v>
      </c>
      <c r="E947" s="169" t="b">
        <f aca="false">TRUE()</f>
        <v>1</v>
      </c>
      <c r="F947" s="169" t="b">
        <f aca="false">FALSE()</f>
        <v>0</v>
      </c>
      <c r="G947" s="169" t="b">
        <f aca="false">FALSE()</f>
        <v>0</v>
      </c>
      <c r="H947" s="169" t="b">
        <f aca="false">FALSE()</f>
        <v>0</v>
      </c>
      <c r="I947" s="169" t="b">
        <f aca="false">FALSE()</f>
        <v>0</v>
      </c>
      <c r="J947" s="169" t="b">
        <f aca="false">FALSE()</f>
        <v>0</v>
      </c>
      <c r="K947" s="29" t="b">
        <f aca="false">FALSE()</f>
        <v>0</v>
      </c>
      <c r="L947" s="29" t="b">
        <f aca="false">FALSE()</f>
        <v>0</v>
      </c>
      <c r="M947" s="169" t="b">
        <f aca="false">FALSE()</f>
        <v>0</v>
      </c>
      <c r="N947" s="36"/>
      <c r="O947" s="36" t="s">
        <v>7067</v>
      </c>
      <c r="P947" s="31" t="n">
        <v>8133418984</v>
      </c>
      <c r="Q947" s="32"/>
      <c r="R947" s="32"/>
      <c r="S947" s="32"/>
      <c r="T947" s="36" t="n">
        <v>48533188246</v>
      </c>
      <c r="U947" s="36"/>
      <c r="V947" s="36" t="s">
        <v>7069</v>
      </c>
      <c r="W947" s="36"/>
      <c r="X947" s="87" t="s">
        <v>10823</v>
      </c>
      <c r="Y947" s="36" t="s">
        <v>12093</v>
      </c>
      <c r="Z947" s="36"/>
      <c r="AA947" s="87"/>
      <c r="AB947" s="36"/>
      <c r="AC947" s="87" t="s">
        <v>10812</v>
      </c>
      <c r="AD947" s="36"/>
      <c r="AE947" s="36"/>
      <c r="AF947" s="200" t="s">
        <v>10794</v>
      </c>
      <c r="AG947" s="36"/>
      <c r="AH947" s="87" t="s">
        <v>10828</v>
      </c>
      <c r="AI947" s="202" t="s">
        <v>13476</v>
      </c>
      <c r="AJ947" s="192" t="s">
        <v>10798</v>
      </c>
      <c r="AK947" s="34" t="s">
        <v>10830</v>
      </c>
      <c r="AL947" s="200" t="s">
        <v>10800</v>
      </c>
      <c r="AM947" s="35"/>
      <c r="AN947" s="36"/>
      <c r="AO947" s="192" t="s">
        <v>10823</v>
      </c>
      <c r="AP947" s="36"/>
      <c r="AQ947" s="200" t="s">
        <v>10812</v>
      </c>
      <c r="AR947" s="37" t="s">
        <v>10830</v>
      </c>
      <c r="AS947" s="36" t="s">
        <v>13601</v>
      </c>
    </row>
    <row r="948" customFormat="false" ht="13.8" hidden="false" customHeight="false" outlineLevel="0" collapsed="false">
      <c r="A948" s="50" t="s">
        <v>12550</v>
      </c>
      <c r="B948" s="36" t="s">
        <v>11857</v>
      </c>
      <c r="C948" s="51" t="n">
        <v>45840</v>
      </c>
      <c r="D948" s="155" t="n">
        <v>45868</v>
      </c>
      <c r="E948" s="169" t="b">
        <f aca="false">TRUE()</f>
        <v>1</v>
      </c>
      <c r="F948" s="169" t="b">
        <f aca="false">FALSE()</f>
        <v>0</v>
      </c>
      <c r="G948" s="169" t="b">
        <f aca="false">FALSE()</f>
        <v>0</v>
      </c>
      <c r="H948" s="169" t="b">
        <f aca="false">FALSE()</f>
        <v>0</v>
      </c>
      <c r="I948" s="169" t="b">
        <f aca="false">FALSE()</f>
        <v>0</v>
      </c>
      <c r="J948" s="169" t="b">
        <f aca="false">FALSE()</f>
        <v>0</v>
      </c>
      <c r="K948" s="29" t="b">
        <f aca="false">FALSE()</f>
        <v>0</v>
      </c>
      <c r="L948" s="29" t="b">
        <f aca="false">FALSE()</f>
        <v>0</v>
      </c>
      <c r="M948" s="169" t="b">
        <f aca="false">FALSE()</f>
        <v>0</v>
      </c>
      <c r="N948" s="36"/>
      <c r="O948" s="36" t="s">
        <v>1881</v>
      </c>
      <c r="P948" s="31" t="n">
        <v>5491005416</v>
      </c>
      <c r="Q948" s="32"/>
      <c r="R948" s="32"/>
      <c r="S948" s="32"/>
      <c r="T948" s="36" t="n">
        <v>48503102850</v>
      </c>
      <c r="U948" s="36"/>
      <c r="V948" s="36" t="s">
        <v>1882</v>
      </c>
      <c r="W948" s="36"/>
      <c r="X948" s="87" t="s">
        <v>10823</v>
      </c>
      <c r="Y948" s="36" t="s">
        <v>12093</v>
      </c>
      <c r="Z948" s="36"/>
      <c r="AA948" s="87"/>
      <c r="AB948" s="36"/>
      <c r="AC948" s="87" t="s">
        <v>10812</v>
      </c>
      <c r="AD948" s="36"/>
      <c r="AE948" s="36"/>
      <c r="AF948" s="200" t="s">
        <v>10794</v>
      </c>
      <c r="AG948" s="36"/>
      <c r="AH948" s="87" t="s">
        <v>10828</v>
      </c>
      <c r="AI948" s="202" t="s">
        <v>13476</v>
      </c>
      <c r="AJ948" s="192" t="s">
        <v>10798</v>
      </c>
      <c r="AK948" s="34" t="s">
        <v>10830</v>
      </c>
      <c r="AL948" s="200" t="s">
        <v>10800</v>
      </c>
      <c r="AM948" s="35"/>
      <c r="AN948" s="36"/>
      <c r="AO948" s="192" t="s">
        <v>10823</v>
      </c>
      <c r="AP948" s="36"/>
      <c r="AQ948" s="200" t="s">
        <v>10812</v>
      </c>
      <c r="AR948" s="37" t="s">
        <v>10830</v>
      </c>
      <c r="AS948" s="36" t="s">
        <v>13601</v>
      </c>
    </row>
    <row r="949" customFormat="false" ht="13.8" hidden="false" customHeight="false" outlineLevel="0" collapsed="false">
      <c r="A949" s="50" t="s">
        <v>12550</v>
      </c>
      <c r="B949" s="36" t="s">
        <v>11857</v>
      </c>
      <c r="C949" s="51" t="n">
        <v>45840</v>
      </c>
      <c r="D949" s="155" t="n">
        <v>45869</v>
      </c>
      <c r="E949" s="169" t="b">
        <f aca="false">TRUE()</f>
        <v>1</v>
      </c>
      <c r="F949" s="169" t="b">
        <f aca="false">FALSE()</f>
        <v>0</v>
      </c>
      <c r="G949" s="169" t="b">
        <f aca="false">FALSE()</f>
        <v>0</v>
      </c>
      <c r="H949" s="169" t="b">
        <f aca="false">FALSE()</f>
        <v>0</v>
      </c>
      <c r="I949" s="169" t="b">
        <f aca="false">FALSE()</f>
        <v>0</v>
      </c>
      <c r="J949" s="169" t="b">
        <f aca="false">FALSE()</f>
        <v>0</v>
      </c>
      <c r="K949" s="29" t="b">
        <f aca="false">FALSE()</f>
        <v>0</v>
      </c>
      <c r="L949" s="29" t="b">
        <f aca="false">FALSE()</f>
        <v>0</v>
      </c>
      <c r="M949" s="169" t="b">
        <f aca="false">FALSE()</f>
        <v>0</v>
      </c>
      <c r="N949" s="36"/>
      <c r="O949" s="36" t="s">
        <v>2127</v>
      </c>
      <c r="P949" s="31" t="n">
        <v>9591358004</v>
      </c>
      <c r="Q949" s="32"/>
      <c r="R949" s="32"/>
      <c r="S949" s="32"/>
      <c r="T949" s="36" t="n">
        <v>48531710070</v>
      </c>
      <c r="U949" s="36"/>
      <c r="V949" s="36" t="s">
        <v>13631</v>
      </c>
      <c r="W949" s="36"/>
      <c r="X949" s="87" t="s">
        <v>10823</v>
      </c>
      <c r="Y949" s="36" t="s">
        <v>12093</v>
      </c>
      <c r="Z949" s="36"/>
      <c r="AA949" s="87"/>
      <c r="AB949" s="36"/>
      <c r="AC949" s="87" t="s">
        <v>10812</v>
      </c>
      <c r="AD949" s="36"/>
      <c r="AE949" s="36"/>
      <c r="AF949" s="200" t="s">
        <v>10794</v>
      </c>
      <c r="AG949" s="36"/>
      <c r="AH949" s="87" t="s">
        <v>10828</v>
      </c>
      <c r="AI949" s="202" t="s">
        <v>13476</v>
      </c>
      <c r="AJ949" s="192" t="s">
        <v>10798</v>
      </c>
      <c r="AK949" s="34" t="s">
        <v>10830</v>
      </c>
      <c r="AL949" s="200" t="s">
        <v>10800</v>
      </c>
      <c r="AM949" s="35"/>
      <c r="AN949" s="36"/>
      <c r="AO949" s="192" t="s">
        <v>10823</v>
      </c>
      <c r="AP949" s="36"/>
      <c r="AQ949" s="200" t="s">
        <v>10812</v>
      </c>
      <c r="AR949" s="37" t="s">
        <v>10830</v>
      </c>
      <c r="AS949" s="36" t="s">
        <v>13601</v>
      </c>
    </row>
    <row r="950" customFormat="false" ht="13.8" hidden="false" customHeight="false" outlineLevel="0" collapsed="false">
      <c r="A950" s="50" t="s">
        <v>12550</v>
      </c>
      <c r="B950" s="36" t="s">
        <v>11857</v>
      </c>
      <c r="C950" s="51" t="n">
        <v>45840</v>
      </c>
      <c r="D950" s="155" t="n">
        <v>45869</v>
      </c>
      <c r="E950" s="169" t="b">
        <f aca="false">TRUE()</f>
        <v>1</v>
      </c>
      <c r="F950" s="169" t="b">
        <f aca="false">FALSE()</f>
        <v>0</v>
      </c>
      <c r="G950" s="169" t="b">
        <f aca="false">FALSE()</f>
        <v>0</v>
      </c>
      <c r="H950" s="169" t="b">
        <f aca="false">FALSE()</f>
        <v>0</v>
      </c>
      <c r="I950" s="169" t="b">
        <f aca="false">FALSE()</f>
        <v>0</v>
      </c>
      <c r="J950" s="169" t="b">
        <f aca="false">FALSE()</f>
        <v>0</v>
      </c>
      <c r="K950" s="29" t="b">
        <f aca="false">FALSE()</f>
        <v>0</v>
      </c>
      <c r="L950" s="29" t="b">
        <f aca="false">FALSE()</f>
        <v>0</v>
      </c>
      <c r="M950" s="169" t="b">
        <f aca="false">FALSE()</f>
        <v>0</v>
      </c>
      <c r="N950" s="36"/>
      <c r="O950" s="36" t="s">
        <v>742</v>
      </c>
      <c r="P950" s="31" t="n">
        <v>6931932192</v>
      </c>
      <c r="Q950" s="32"/>
      <c r="R950" s="32"/>
      <c r="S950" s="32"/>
      <c r="T950" s="36" t="n">
        <v>48785978202</v>
      </c>
      <c r="U950" s="36"/>
      <c r="V950" s="36" t="s">
        <v>743</v>
      </c>
      <c r="W950" s="36"/>
      <c r="X950" s="87" t="s">
        <v>10823</v>
      </c>
      <c r="Y950" s="36" t="s">
        <v>12093</v>
      </c>
      <c r="Z950" s="36"/>
      <c r="AA950" s="87"/>
      <c r="AB950" s="36"/>
      <c r="AC950" s="87" t="s">
        <v>10812</v>
      </c>
      <c r="AD950" s="36"/>
      <c r="AE950" s="36"/>
      <c r="AF950" s="200" t="s">
        <v>10794</v>
      </c>
      <c r="AG950" s="36"/>
      <c r="AH950" s="87" t="s">
        <v>10828</v>
      </c>
      <c r="AI950" s="202" t="s">
        <v>13476</v>
      </c>
      <c r="AJ950" s="192" t="s">
        <v>10798</v>
      </c>
      <c r="AK950" s="34" t="s">
        <v>10830</v>
      </c>
      <c r="AL950" s="200" t="s">
        <v>10800</v>
      </c>
      <c r="AM950" s="35"/>
      <c r="AN950" s="36"/>
      <c r="AO950" s="192" t="s">
        <v>10823</v>
      </c>
      <c r="AP950" s="36"/>
      <c r="AQ950" s="200" t="s">
        <v>10812</v>
      </c>
      <c r="AR950" s="37" t="s">
        <v>10830</v>
      </c>
      <c r="AS950" s="36" t="s">
        <v>13601</v>
      </c>
    </row>
    <row r="951" customFormat="false" ht="13.8" hidden="false" customHeight="false" outlineLevel="0" collapsed="false">
      <c r="A951" s="50" t="s">
        <v>12550</v>
      </c>
      <c r="B951" s="36" t="s">
        <v>11857</v>
      </c>
      <c r="C951" s="51" t="n">
        <v>45840</v>
      </c>
      <c r="D951" s="155" t="n">
        <v>45869</v>
      </c>
      <c r="E951" s="169" t="b">
        <f aca="false">TRUE()</f>
        <v>1</v>
      </c>
      <c r="F951" s="169" t="b">
        <f aca="false">FALSE()</f>
        <v>0</v>
      </c>
      <c r="G951" s="169" t="b">
        <f aca="false">FALSE()</f>
        <v>0</v>
      </c>
      <c r="H951" s="169" t="b">
        <f aca="false">FALSE()</f>
        <v>0</v>
      </c>
      <c r="I951" s="169" t="b">
        <f aca="false">FALSE()</f>
        <v>0</v>
      </c>
      <c r="J951" s="169" t="b">
        <f aca="false">FALSE()</f>
        <v>0</v>
      </c>
      <c r="K951" s="29" t="b">
        <f aca="false">FALSE()</f>
        <v>0</v>
      </c>
      <c r="L951" s="29" t="b">
        <f aca="false">FALSE()</f>
        <v>0</v>
      </c>
      <c r="M951" s="169" t="b">
        <f aca="false">FALSE()</f>
        <v>0</v>
      </c>
      <c r="N951" s="36"/>
      <c r="O951" s="36" t="s">
        <v>1599</v>
      </c>
      <c r="P951" s="31" t="n">
        <v>5422526603</v>
      </c>
      <c r="Q951" s="32"/>
      <c r="R951" s="32"/>
      <c r="S951" s="32"/>
      <c r="T951" s="36" t="n">
        <v>48796335378</v>
      </c>
      <c r="U951" s="36"/>
      <c r="V951" s="36" t="s">
        <v>13632</v>
      </c>
      <c r="W951" s="36"/>
      <c r="X951" s="87" t="s">
        <v>10823</v>
      </c>
      <c r="Y951" s="36" t="s">
        <v>12093</v>
      </c>
      <c r="Z951" s="36"/>
      <c r="AA951" s="87"/>
      <c r="AB951" s="36"/>
      <c r="AC951" s="87" t="s">
        <v>10812</v>
      </c>
      <c r="AD951" s="36"/>
      <c r="AE951" s="36"/>
      <c r="AF951" s="200" t="s">
        <v>10794</v>
      </c>
      <c r="AG951" s="36"/>
      <c r="AH951" s="87" t="s">
        <v>10828</v>
      </c>
      <c r="AI951" s="202" t="s">
        <v>13476</v>
      </c>
      <c r="AJ951" s="192" t="s">
        <v>10798</v>
      </c>
      <c r="AK951" s="34" t="s">
        <v>10830</v>
      </c>
      <c r="AL951" s="200" t="s">
        <v>10800</v>
      </c>
      <c r="AM951" s="35"/>
      <c r="AN951" s="36"/>
      <c r="AO951" s="192" t="s">
        <v>10823</v>
      </c>
      <c r="AP951" s="36"/>
      <c r="AQ951" s="200" t="s">
        <v>10812</v>
      </c>
      <c r="AR951" s="37" t="s">
        <v>10830</v>
      </c>
      <c r="AS951" s="36" t="s">
        <v>13601</v>
      </c>
    </row>
    <row r="952" customFormat="false" ht="13.8" hidden="false" customHeight="false" outlineLevel="0" collapsed="false">
      <c r="A952" s="50" t="s">
        <v>12550</v>
      </c>
      <c r="B952" s="36" t="s">
        <v>11857</v>
      </c>
      <c r="C952" s="51" t="n">
        <v>45840</v>
      </c>
      <c r="D952" s="155" t="n">
        <v>45869</v>
      </c>
      <c r="E952" s="169" t="b">
        <f aca="false">TRUE()</f>
        <v>1</v>
      </c>
      <c r="F952" s="169" t="b">
        <f aca="false">FALSE()</f>
        <v>0</v>
      </c>
      <c r="G952" s="169" t="b">
        <f aca="false">FALSE()</f>
        <v>0</v>
      </c>
      <c r="H952" s="169" t="b">
        <f aca="false">FALSE()</f>
        <v>0</v>
      </c>
      <c r="I952" s="169" t="b">
        <f aca="false">FALSE()</f>
        <v>0</v>
      </c>
      <c r="J952" s="169" t="b">
        <f aca="false">FALSE()</f>
        <v>0</v>
      </c>
      <c r="K952" s="29" t="b">
        <f aca="false">FALSE()</f>
        <v>0</v>
      </c>
      <c r="L952" s="29" t="b">
        <f aca="false">FALSE()</f>
        <v>0</v>
      </c>
      <c r="M952" s="169" t="b">
        <f aca="false">FALSE()</f>
        <v>0</v>
      </c>
      <c r="N952" s="36"/>
      <c r="O952" s="36" t="s">
        <v>1790</v>
      </c>
      <c r="P952" s="31" t="n">
        <v>6772371515</v>
      </c>
      <c r="Q952" s="32"/>
      <c r="R952" s="32"/>
      <c r="S952" s="32"/>
      <c r="T952" s="36" t="n">
        <v>48535031034</v>
      </c>
      <c r="U952" s="36"/>
      <c r="V952" s="36" t="s">
        <v>1791</v>
      </c>
      <c r="W952" s="36"/>
      <c r="X952" s="87" t="s">
        <v>10823</v>
      </c>
      <c r="Y952" s="36" t="s">
        <v>12093</v>
      </c>
      <c r="Z952" s="36"/>
      <c r="AA952" s="87"/>
      <c r="AB952" s="36"/>
      <c r="AC952" s="87" t="s">
        <v>10812</v>
      </c>
      <c r="AD952" s="36"/>
      <c r="AE952" s="36"/>
      <c r="AF952" s="200" t="s">
        <v>10794</v>
      </c>
      <c r="AG952" s="36"/>
      <c r="AH952" s="87" t="s">
        <v>10828</v>
      </c>
      <c r="AI952" s="202" t="s">
        <v>13476</v>
      </c>
      <c r="AJ952" s="192" t="s">
        <v>10798</v>
      </c>
      <c r="AK952" s="34" t="s">
        <v>10830</v>
      </c>
      <c r="AL952" s="200" t="s">
        <v>10800</v>
      </c>
      <c r="AM952" s="35"/>
      <c r="AN952" s="36"/>
      <c r="AO952" s="192" t="s">
        <v>10823</v>
      </c>
      <c r="AP952" s="36"/>
      <c r="AQ952" s="200" t="s">
        <v>10812</v>
      </c>
      <c r="AR952" s="37" t="s">
        <v>10830</v>
      </c>
      <c r="AS952" s="36" t="s">
        <v>13601</v>
      </c>
    </row>
    <row r="953" customFormat="false" ht="13.8" hidden="false" customHeight="false" outlineLevel="0" collapsed="false">
      <c r="A953" s="50" t="s">
        <v>12550</v>
      </c>
      <c r="B953" s="36" t="s">
        <v>11857</v>
      </c>
      <c r="C953" s="51" t="n">
        <v>45870</v>
      </c>
      <c r="D953" s="155" t="n">
        <v>45870</v>
      </c>
      <c r="E953" s="169" t="b">
        <f aca="false">TRUE()</f>
        <v>1</v>
      </c>
      <c r="F953" s="169" t="b">
        <f aca="false">FALSE()</f>
        <v>0</v>
      </c>
      <c r="G953" s="169" t="b">
        <f aca="false">FALSE()</f>
        <v>0</v>
      </c>
      <c r="H953" s="169" t="b">
        <f aca="false">FALSE()</f>
        <v>0</v>
      </c>
      <c r="I953" s="169" t="b">
        <f aca="false">FALSE()</f>
        <v>0</v>
      </c>
      <c r="J953" s="169" t="b">
        <f aca="false">FALSE()</f>
        <v>0</v>
      </c>
      <c r="K953" s="29" t="b">
        <f aca="false">FALSE()</f>
        <v>0</v>
      </c>
      <c r="L953" s="29" t="b">
        <f aca="false">FALSE()</f>
        <v>0</v>
      </c>
      <c r="M953" s="169" t="b">
        <f aca="false">FALSE()</f>
        <v>0</v>
      </c>
      <c r="N953" s="36"/>
      <c r="O953" s="36" t="s">
        <v>551</v>
      </c>
      <c r="P953" s="31" t="n">
        <v>7712630698</v>
      </c>
      <c r="Q953" s="32"/>
      <c r="R953" s="32"/>
      <c r="S953" s="32"/>
      <c r="T953" s="36" t="n">
        <v>48885014143</v>
      </c>
      <c r="U953" s="36"/>
      <c r="V953" s="36" t="s">
        <v>552</v>
      </c>
      <c r="W953" s="36"/>
      <c r="X953" s="87" t="s">
        <v>10823</v>
      </c>
      <c r="Y953" s="36" t="s">
        <v>12093</v>
      </c>
      <c r="Z953" s="36"/>
      <c r="AA953" s="87"/>
      <c r="AB953" s="36"/>
      <c r="AC953" s="87" t="s">
        <v>10812</v>
      </c>
      <c r="AD953" s="36"/>
      <c r="AE953" s="36"/>
      <c r="AF953" s="200" t="s">
        <v>10794</v>
      </c>
      <c r="AG953" s="36"/>
      <c r="AH953" s="87" t="s">
        <v>10828</v>
      </c>
      <c r="AI953" s="202" t="s">
        <v>13476</v>
      </c>
      <c r="AJ953" s="192" t="s">
        <v>10798</v>
      </c>
      <c r="AK953" s="34" t="s">
        <v>10830</v>
      </c>
      <c r="AL953" s="200" t="s">
        <v>10800</v>
      </c>
      <c r="AM953" s="35"/>
      <c r="AN953" s="36"/>
      <c r="AO953" s="192" t="s">
        <v>10823</v>
      </c>
      <c r="AP953" s="36"/>
      <c r="AQ953" s="200" t="s">
        <v>10812</v>
      </c>
      <c r="AR953" s="37" t="s">
        <v>10830</v>
      </c>
      <c r="AS953" s="36" t="s">
        <v>13601</v>
      </c>
    </row>
    <row r="954" customFormat="false" ht="13.8" hidden="false" customHeight="false" outlineLevel="0" collapsed="false">
      <c r="A954" s="50" t="s">
        <v>12550</v>
      </c>
      <c r="B954" s="36" t="s">
        <v>11857</v>
      </c>
      <c r="C954" s="51" t="n">
        <v>45870</v>
      </c>
      <c r="D954" s="155" t="n">
        <v>45870</v>
      </c>
      <c r="E954" s="169" t="b">
        <f aca="false">TRUE()</f>
        <v>1</v>
      </c>
      <c r="F954" s="169" t="b">
        <f aca="false">FALSE()</f>
        <v>0</v>
      </c>
      <c r="G954" s="169" t="b">
        <f aca="false">FALSE()</f>
        <v>0</v>
      </c>
      <c r="H954" s="169" t="b">
        <f aca="false">FALSE()</f>
        <v>0</v>
      </c>
      <c r="I954" s="169" t="b">
        <f aca="false">FALSE()</f>
        <v>0</v>
      </c>
      <c r="J954" s="169" t="b">
        <f aca="false">FALSE()</f>
        <v>0</v>
      </c>
      <c r="K954" s="29" t="b">
        <f aca="false">FALSE()</f>
        <v>0</v>
      </c>
      <c r="L954" s="29" t="b">
        <f aca="false">FALSE()</f>
        <v>0</v>
      </c>
      <c r="M954" s="169" t="b">
        <f aca="false">FALSE()</f>
        <v>0</v>
      </c>
      <c r="N954" s="36"/>
      <c r="O954" s="36" t="s">
        <v>905</v>
      </c>
      <c r="P954" s="31" t="n">
        <v>5542893729</v>
      </c>
      <c r="Q954" s="32"/>
      <c r="R954" s="32"/>
      <c r="S954" s="32"/>
      <c r="T954" s="36" t="n">
        <v>48607608274</v>
      </c>
      <c r="U954" s="36"/>
      <c r="V954" s="36" t="s">
        <v>906</v>
      </c>
      <c r="W954" s="36"/>
      <c r="X954" s="87" t="s">
        <v>10823</v>
      </c>
      <c r="Y954" s="36" t="s">
        <v>12093</v>
      </c>
      <c r="Z954" s="36"/>
      <c r="AA954" s="87"/>
      <c r="AB954" s="36"/>
      <c r="AC954" s="87" t="s">
        <v>10812</v>
      </c>
      <c r="AD954" s="36"/>
      <c r="AE954" s="36"/>
      <c r="AF954" s="200" t="s">
        <v>10794</v>
      </c>
      <c r="AG954" s="36"/>
      <c r="AH954" s="87" t="s">
        <v>10828</v>
      </c>
      <c r="AI954" s="202" t="s">
        <v>13476</v>
      </c>
      <c r="AJ954" s="192" t="s">
        <v>10798</v>
      </c>
      <c r="AK954" s="34" t="s">
        <v>10830</v>
      </c>
      <c r="AL954" s="200" t="s">
        <v>10800</v>
      </c>
      <c r="AM954" s="35"/>
      <c r="AN954" s="36"/>
      <c r="AO954" s="192" t="s">
        <v>10823</v>
      </c>
      <c r="AP954" s="36"/>
      <c r="AQ954" s="200" t="s">
        <v>10812</v>
      </c>
      <c r="AR954" s="37" t="s">
        <v>10830</v>
      </c>
      <c r="AS954" s="36" t="s">
        <v>13601</v>
      </c>
    </row>
    <row r="955" customFormat="false" ht="13.8" hidden="false" customHeight="false" outlineLevel="0" collapsed="false">
      <c r="A955" s="50" t="s">
        <v>12550</v>
      </c>
      <c r="B955" s="36" t="s">
        <v>11857</v>
      </c>
      <c r="C955" s="51" t="n">
        <v>45870</v>
      </c>
      <c r="D955" s="155" t="n">
        <v>45873</v>
      </c>
      <c r="E955" s="169" t="b">
        <f aca="false">TRUE()</f>
        <v>1</v>
      </c>
      <c r="F955" s="169" t="b">
        <f aca="false">FALSE()</f>
        <v>0</v>
      </c>
      <c r="G955" s="169" t="b">
        <f aca="false">FALSE()</f>
        <v>0</v>
      </c>
      <c r="H955" s="169" t="b">
        <f aca="false">FALSE()</f>
        <v>0</v>
      </c>
      <c r="I955" s="169" t="b">
        <f aca="false">FALSE()</f>
        <v>0</v>
      </c>
      <c r="J955" s="169" t="b">
        <f aca="false">FALSE()</f>
        <v>0</v>
      </c>
      <c r="K955" s="29" t="b">
        <f aca="false">FALSE()</f>
        <v>0</v>
      </c>
      <c r="L955" s="29" t="b">
        <f aca="false">FALSE()</f>
        <v>0</v>
      </c>
      <c r="M955" s="169" t="b">
        <f aca="false">FALSE()</f>
        <v>0</v>
      </c>
      <c r="N955" s="36"/>
      <c r="O955" s="36" t="s">
        <v>6475</v>
      </c>
      <c r="P955" s="31" t="n">
        <v>7792299980</v>
      </c>
      <c r="Q955" s="32"/>
      <c r="R955" s="32"/>
      <c r="S955" s="32"/>
      <c r="T955" s="36" t="n">
        <v>48516422334</v>
      </c>
      <c r="U955" s="36"/>
      <c r="V955" s="36" t="s">
        <v>6476</v>
      </c>
      <c r="W955" s="36"/>
      <c r="X955" s="87" t="s">
        <v>10823</v>
      </c>
      <c r="Y955" s="36" t="s">
        <v>12093</v>
      </c>
      <c r="Z955" s="36"/>
      <c r="AA955" s="87"/>
      <c r="AB955" s="36"/>
      <c r="AC955" s="87" t="s">
        <v>10812</v>
      </c>
      <c r="AD955" s="36"/>
      <c r="AE955" s="36"/>
      <c r="AF955" s="200" t="s">
        <v>10794</v>
      </c>
      <c r="AG955" s="36"/>
      <c r="AH955" s="87" t="s">
        <v>10828</v>
      </c>
      <c r="AI955" s="202" t="s">
        <v>13476</v>
      </c>
      <c r="AJ955" s="192" t="s">
        <v>10798</v>
      </c>
      <c r="AK955" s="34" t="s">
        <v>10830</v>
      </c>
      <c r="AL955" s="200" t="s">
        <v>10800</v>
      </c>
      <c r="AM955" s="35"/>
      <c r="AN955" s="36"/>
      <c r="AO955" s="192" t="s">
        <v>10823</v>
      </c>
      <c r="AP955" s="36"/>
      <c r="AQ955" s="200" t="s">
        <v>10812</v>
      </c>
      <c r="AR955" s="37" t="s">
        <v>10830</v>
      </c>
      <c r="AS955" s="36" t="s">
        <v>13601</v>
      </c>
    </row>
    <row r="956" customFormat="false" ht="13.8" hidden="false" customHeight="false" outlineLevel="0" collapsed="false">
      <c r="A956" s="50" t="s">
        <v>12550</v>
      </c>
      <c r="B956" s="36" t="s">
        <v>11857</v>
      </c>
      <c r="C956" s="51" t="n">
        <v>45870</v>
      </c>
      <c r="D956" s="155" t="n">
        <v>45875</v>
      </c>
      <c r="E956" s="169" t="b">
        <f aca="false">TRUE()</f>
        <v>1</v>
      </c>
      <c r="F956" s="169" t="b">
        <f aca="false">FALSE()</f>
        <v>0</v>
      </c>
      <c r="G956" s="169" t="b">
        <f aca="false">FALSE()</f>
        <v>0</v>
      </c>
      <c r="H956" s="169" t="b">
        <f aca="false">FALSE()</f>
        <v>0</v>
      </c>
      <c r="I956" s="169" t="b">
        <f aca="false">FALSE()</f>
        <v>0</v>
      </c>
      <c r="J956" s="169" t="b">
        <f aca="false">FALSE()</f>
        <v>0</v>
      </c>
      <c r="K956" s="29" t="b">
        <f aca="false">FALSE()</f>
        <v>0</v>
      </c>
      <c r="L956" s="29" t="b">
        <f aca="false">FALSE()</f>
        <v>0</v>
      </c>
      <c r="M956" s="169" t="b">
        <f aca="false">FALSE()</f>
        <v>0</v>
      </c>
      <c r="N956" s="36"/>
      <c r="O956" s="36" t="s">
        <v>398</v>
      </c>
      <c r="P956" s="31" t="n">
        <v>5272961555</v>
      </c>
      <c r="Q956" s="32"/>
      <c r="R956" s="32"/>
      <c r="S956" s="32"/>
      <c r="T956" s="36" t="n">
        <v>48606744996</v>
      </c>
      <c r="U956" s="36"/>
      <c r="V956" s="36" t="s">
        <v>401</v>
      </c>
      <c r="W956" s="36"/>
      <c r="X956" s="87" t="s">
        <v>10823</v>
      </c>
      <c r="Y956" s="36" t="s">
        <v>12093</v>
      </c>
      <c r="Z956" s="36"/>
      <c r="AA956" s="87"/>
      <c r="AB956" s="36"/>
      <c r="AC956" s="87" t="s">
        <v>10812</v>
      </c>
      <c r="AD956" s="36"/>
      <c r="AE956" s="36"/>
      <c r="AF956" s="200" t="s">
        <v>10794</v>
      </c>
      <c r="AG956" s="36"/>
      <c r="AH956" s="87" t="s">
        <v>10828</v>
      </c>
      <c r="AI956" s="202" t="s">
        <v>13476</v>
      </c>
      <c r="AJ956" s="192" t="s">
        <v>10798</v>
      </c>
      <c r="AK956" s="34" t="s">
        <v>10830</v>
      </c>
      <c r="AL956" s="200" t="s">
        <v>10800</v>
      </c>
      <c r="AM956" s="35"/>
      <c r="AN956" s="36"/>
      <c r="AO956" s="192" t="s">
        <v>10823</v>
      </c>
      <c r="AP956" s="36"/>
      <c r="AQ956" s="200" t="s">
        <v>10812</v>
      </c>
      <c r="AR956" s="37" t="s">
        <v>10830</v>
      </c>
      <c r="AS956" s="36" t="s">
        <v>13601</v>
      </c>
    </row>
    <row r="957" customFormat="false" ht="13.8" hidden="false" customHeight="false" outlineLevel="0" collapsed="false">
      <c r="A957" s="50" t="s">
        <v>12550</v>
      </c>
      <c r="B957" s="36" t="s">
        <v>11857</v>
      </c>
      <c r="C957" s="51" t="n">
        <v>45870</v>
      </c>
      <c r="D957" s="155" t="n">
        <v>45874</v>
      </c>
      <c r="E957" s="169" t="b">
        <f aca="false">TRUE()</f>
        <v>1</v>
      </c>
      <c r="F957" s="169" t="b">
        <f aca="false">FALSE()</f>
        <v>0</v>
      </c>
      <c r="G957" s="169" t="b">
        <f aca="false">FALSE()</f>
        <v>0</v>
      </c>
      <c r="H957" s="169" t="b">
        <f aca="false">FALSE()</f>
        <v>0</v>
      </c>
      <c r="I957" s="169" t="b">
        <f aca="false">FALSE()</f>
        <v>0</v>
      </c>
      <c r="J957" s="169" t="b">
        <f aca="false">FALSE()</f>
        <v>0</v>
      </c>
      <c r="K957" s="29" t="b">
        <f aca="false">FALSE()</f>
        <v>0</v>
      </c>
      <c r="L957" s="29" t="b">
        <f aca="false">FALSE()</f>
        <v>0</v>
      </c>
      <c r="M957" s="169" t="b">
        <f aca="false">FALSE()</f>
        <v>0</v>
      </c>
      <c r="N957" s="36"/>
      <c r="O957" s="36" t="s">
        <v>13633</v>
      </c>
      <c r="P957" s="31" t="n">
        <v>8951980189</v>
      </c>
      <c r="Q957" s="32"/>
      <c r="R957" s="32"/>
      <c r="S957" s="32"/>
      <c r="T957" s="237" t="n">
        <f aca="false">48697976980</f>
        <v>48697976980</v>
      </c>
      <c r="U957" s="36"/>
      <c r="V957" s="36" t="s">
        <v>673</v>
      </c>
      <c r="W957" s="36"/>
      <c r="X957" s="87" t="s">
        <v>10823</v>
      </c>
      <c r="Y957" s="36" t="s">
        <v>12093</v>
      </c>
      <c r="Z957" s="36"/>
      <c r="AA957" s="87"/>
      <c r="AB957" s="36"/>
      <c r="AC957" s="87" t="s">
        <v>10812</v>
      </c>
      <c r="AD957" s="36"/>
      <c r="AE957" s="36"/>
      <c r="AF957" s="200" t="s">
        <v>10794</v>
      </c>
      <c r="AG957" s="36"/>
      <c r="AH957" s="87" t="s">
        <v>10828</v>
      </c>
      <c r="AI957" s="202" t="s">
        <v>13476</v>
      </c>
      <c r="AJ957" s="192" t="s">
        <v>10798</v>
      </c>
      <c r="AK957" s="34" t="s">
        <v>10830</v>
      </c>
      <c r="AL957" s="200" t="s">
        <v>10800</v>
      </c>
      <c r="AM957" s="35"/>
      <c r="AN957" s="36"/>
      <c r="AO957" s="192" t="s">
        <v>10823</v>
      </c>
      <c r="AP957" s="36"/>
      <c r="AQ957" s="200" t="s">
        <v>10812</v>
      </c>
      <c r="AR957" s="37" t="s">
        <v>10830</v>
      </c>
      <c r="AS957" s="36" t="s">
        <v>13601</v>
      </c>
    </row>
    <row r="958" customFormat="false" ht="13.8" hidden="false" customHeight="false" outlineLevel="0" collapsed="false">
      <c r="A958" s="50" t="s">
        <v>12550</v>
      </c>
      <c r="B958" s="36" t="s">
        <v>11857</v>
      </c>
      <c r="C958" s="51" t="n">
        <v>45870</v>
      </c>
      <c r="D958" s="155" t="n">
        <v>45875</v>
      </c>
      <c r="E958" s="169" t="b">
        <f aca="false">TRUE()</f>
        <v>1</v>
      </c>
      <c r="F958" s="169" t="b">
        <f aca="false">FALSE()</f>
        <v>0</v>
      </c>
      <c r="G958" s="169" t="b">
        <f aca="false">FALSE()</f>
        <v>0</v>
      </c>
      <c r="H958" s="169" t="b">
        <f aca="false">FALSE()</f>
        <v>0</v>
      </c>
      <c r="I958" s="169" t="b">
        <f aca="false">FALSE()</f>
        <v>0</v>
      </c>
      <c r="J958" s="169" t="b">
        <f aca="false">FALSE()</f>
        <v>0</v>
      </c>
      <c r="K958" s="29" t="b">
        <f aca="false">FALSE()</f>
        <v>0</v>
      </c>
      <c r="L958" s="29" t="b">
        <f aca="false">FALSE()</f>
        <v>0</v>
      </c>
      <c r="M958" s="169" t="b">
        <f aca="false">FALSE()</f>
        <v>0</v>
      </c>
      <c r="N958" s="36"/>
      <c r="O958" s="36" t="s">
        <v>653</v>
      </c>
      <c r="P958" s="31" t="n">
        <v>9442267420</v>
      </c>
      <c r="Q958" s="32"/>
      <c r="R958" s="32"/>
      <c r="S958" s="32"/>
      <c r="T958" s="36" t="n">
        <v>48513799248</v>
      </c>
      <c r="U958" s="36"/>
      <c r="V958" s="36" t="s">
        <v>654</v>
      </c>
      <c r="W958" s="36"/>
      <c r="X958" s="87" t="s">
        <v>10823</v>
      </c>
      <c r="Y958" s="36" t="s">
        <v>12093</v>
      </c>
      <c r="Z958" s="36"/>
      <c r="AA958" s="87"/>
      <c r="AB958" s="36"/>
      <c r="AC958" s="87" t="s">
        <v>10812</v>
      </c>
      <c r="AD958" s="36"/>
      <c r="AE958" s="36"/>
      <c r="AF958" s="200" t="s">
        <v>10794</v>
      </c>
      <c r="AG958" s="36"/>
      <c r="AH958" s="87" t="s">
        <v>10828</v>
      </c>
      <c r="AI958" s="202" t="s">
        <v>13476</v>
      </c>
      <c r="AJ958" s="192" t="s">
        <v>10798</v>
      </c>
      <c r="AK958" s="34" t="s">
        <v>10830</v>
      </c>
      <c r="AL958" s="200" t="s">
        <v>10800</v>
      </c>
      <c r="AM958" s="35"/>
      <c r="AN958" s="36"/>
      <c r="AO958" s="192" t="s">
        <v>10823</v>
      </c>
      <c r="AP958" s="36"/>
      <c r="AQ958" s="200" t="s">
        <v>10812</v>
      </c>
      <c r="AR958" s="37" t="s">
        <v>10830</v>
      </c>
      <c r="AS958" s="36" t="s">
        <v>13601</v>
      </c>
    </row>
    <row r="959" customFormat="false" ht="13.8" hidden="false" customHeight="false" outlineLevel="0" collapsed="false">
      <c r="A959" s="50" t="s">
        <v>12550</v>
      </c>
      <c r="B959" s="36" t="s">
        <v>11857</v>
      </c>
      <c r="C959" s="51" t="n">
        <v>45870</v>
      </c>
      <c r="D959" s="155" t="n">
        <v>45875</v>
      </c>
      <c r="E959" s="169" t="b">
        <f aca="false">TRUE()</f>
        <v>1</v>
      </c>
      <c r="F959" s="169" t="b">
        <f aca="false">FALSE()</f>
        <v>0</v>
      </c>
      <c r="G959" s="169" t="b">
        <f aca="false">FALSE()</f>
        <v>0</v>
      </c>
      <c r="H959" s="169" t="b">
        <f aca="false">FALSE()</f>
        <v>0</v>
      </c>
      <c r="I959" s="169" t="b">
        <f aca="false">FALSE()</f>
        <v>0</v>
      </c>
      <c r="J959" s="169" t="b">
        <f aca="false">FALSE()</f>
        <v>0</v>
      </c>
      <c r="K959" s="29" t="b">
        <f aca="false">FALSE()</f>
        <v>0</v>
      </c>
      <c r="L959" s="29" t="b">
        <f aca="false">FALSE()</f>
        <v>0</v>
      </c>
      <c r="M959" s="169" t="b">
        <f aca="false">FALSE()</f>
        <v>0</v>
      </c>
      <c r="N959" s="36"/>
      <c r="O959" s="36" t="s">
        <v>1712</v>
      </c>
      <c r="P959" s="31" t="n">
        <v>6423157574</v>
      </c>
      <c r="Q959" s="32"/>
      <c r="R959" s="32"/>
      <c r="S959" s="32"/>
      <c r="T959" s="36" t="n">
        <v>48739970960</v>
      </c>
      <c r="U959" s="36"/>
      <c r="V959" s="36" t="s">
        <v>1713</v>
      </c>
      <c r="W959" s="36"/>
      <c r="X959" s="87" t="s">
        <v>10823</v>
      </c>
      <c r="Y959" s="36" t="s">
        <v>12093</v>
      </c>
      <c r="Z959" s="36"/>
      <c r="AA959" s="87"/>
      <c r="AB959" s="36"/>
      <c r="AC959" s="87" t="s">
        <v>10812</v>
      </c>
      <c r="AD959" s="36"/>
      <c r="AE959" s="36"/>
      <c r="AF959" s="200" t="s">
        <v>10794</v>
      </c>
      <c r="AG959" s="36"/>
      <c r="AH959" s="87" t="s">
        <v>10828</v>
      </c>
      <c r="AI959" s="202" t="s">
        <v>13476</v>
      </c>
      <c r="AJ959" s="192" t="s">
        <v>10798</v>
      </c>
      <c r="AK959" s="34" t="s">
        <v>10830</v>
      </c>
      <c r="AL959" s="200" t="s">
        <v>10800</v>
      </c>
      <c r="AM959" s="35"/>
      <c r="AN959" s="36"/>
      <c r="AO959" s="192" t="s">
        <v>10823</v>
      </c>
      <c r="AP959" s="36"/>
      <c r="AQ959" s="200" t="s">
        <v>10812</v>
      </c>
      <c r="AR959" s="37" t="s">
        <v>10830</v>
      </c>
      <c r="AS959" s="36" t="s">
        <v>13601</v>
      </c>
    </row>
    <row r="960" customFormat="false" ht="13.8" hidden="false" customHeight="false" outlineLevel="0" collapsed="false">
      <c r="A960" s="50" t="s">
        <v>12550</v>
      </c>
      <c r="B960" s="36" t="s">
        <v>11857</v>
      </c>
      <c r="C960" s="51" t="n">
        <v>45840</v>
      </c>
      <c r="D960" s="155" t="n">
        <v>45853</v>
      </c>
      <c r="E960" s="169" t="b">
        <f aca="false">TRUE()</f>
        <v>1</v>
      </c>
      <c r="F960" s="169" t="b">
        <f aca="false">FALSE()</f>
        <v>0</v>
      </c>
      <c r="G960" s="169" t="b">
        <f aca="false">FALSE()</f>
        <v>0</v>
      </c>
      <c r="H960" s="169" t="b">
        <f aca="false">FALSE()</f>
        <v>0</v>
      </c>
      <c r="I960" s="169" t="b">
        <f aca="false">FALSE()</f>
        <v>0</v>
      </c>
      <c r="J960" s="169" t="b">
        <f aca="false">FALSE()</f>
        <v>0</v>
      </c>
      <c r="K960" s="29" t="b">
        <f aca="false">FALSE()</f>
        <v>0</v>
      </c>
      <c r="L960" s="29" t="b">
        <f aca="false">FALSE()</f>
        <v>0</v>
      </c>
      <c r="M960" s="169" t="b">
        <f aca="false">FALSE()</f>
        <v>0</v>
      </c>
      <c r="N960" s="36"/>
      <c r="O960" s="36" t="s">
        <v>6354</v>
      </c>
      <c r="P960" s="31" t="n">
        <v>5223266418</v>
      </c>
      <c r="Q960" s="32"/>
      <c r="R960" s="32"/>
      <c r="S960" s="32"/>
      <c r="T960" s="36" t="n">
        <v>48668829755</v>
      </c>
      <c r="U960" s="36"/>
      <c r="V960" s="36" t="s">
        <v>6356</v>
      </c>
      <c r="W960" s="36"/>
      <c r="X960" s="87" t="s">
        <v>10823</v>
      </c>
      <c r="Y960" s="36" t="s">
        <v>12093</v>
      </c>
      <c r="Z960" s="36"/>
      <c r="AA960" s="87"/>
      <c r="AB960" s="36"/>
      <c r="AC960" s="87" t="s">
        <v>10812</v>
      </c>
      <c r="AD960" s="36"/>
      <c r="AE960" s="36"/>
      <c r="AF960" s="200" t="s">
        <v>10794</v>
      </c>
      <c r="AG960" s="36"/>
      <c r="AH960" s="87" t="s">
        <v>10828</v>
      </c>
      <c r="AI960" s="202" t="s">
        <v>13476</v>
      </c>
      <c r="AJ960" s="192" t="s">
        <v>10798</v>
      </c>
      <c r="AK960" s="34" t="s">
        <v>10830</v>
      </c>
      <c r="AL960" s="200" t="s">
        <v>10800</v>
      </c>
      <c r="AM960" s="35"/>
      <c r="AN960" s="36"/>
      <c r="AO960" s="192" t="s">
        <v>10823</v>
      </c>
      <c r="AP960" s="36"/>
      <c r="AQ960" s="200" t="s">
        <v>10812</v>
      </c>
      <c r="AR960" s="37" t="s">
        <v>10830</v>
      </c>
      <c r="AS960" s="36" t="s">
        <v>13601</v>
      </c>
    </row>
    <row r="961" customFormat="false" ht="13.8" hidden="false" customHeight="false" outlineLevel="0" collapsed="false">
      <c r="A961" s="50" t="s">
        <v>12550</v>
      </c>
      <c r="B961" s="36" t="s">
        <v>11857</v>
      </c>
      <c r="C961" s="51" t="n">
        <v>45840</v>
      </c>
      <c r="D961" s="155" t="n">
        <v>45862</v>
      </c>
      <c r="E961" s="169" t="b">
        <f aca="false">TRUE()</f>
        <v>1</v>
      </c>
      <c r="F961" s="169" t="b">
        <f aca="false">FALSE()</f>
        <v>0</v>
      </c>
      <c r="G961" s="169" t="b">
        <f aca="false">FALSE()</f>
        <v>0</v>
      </c>
      <c r="H961" s="169" t="b">
        <f aca="false">FALSE()</f>
        <v>0</v>
      </c>
      <c r="I961" s="169" t="b">
        <f aca="false">FALSE()</f>
        <v>0</v>
      </c>
      <c r="J961" s="169" t="b">
        <f aca="false">FALSE()</f>
        <v>0</v>
      </c>
      <c r="K961" s="29" t="b">
        <f aca="false">FALSE()</f>
        <v>0</v>
      </c>
      <c r="L961" s="29" t="b">
        <f aca="false">FALSE()</f>
        <v>0</v>
      </c>
      <c r="M961" s="169" t="b">
        <f aca="false">FALSE()</f>
        <v>0</v>
      </c>
      <c r="N961" s="36"/>
      <c r="O961" s="36" t="s">
        <v>1368</v>
      </c>
      <c r="P961" s="31" t="n">
        <v>9731068141</v>
      </c>
      <c r="Q961" s="32"/>
      <c r="R961" s="32"/>
      <c r="S961" s="32"/>
      <c r="T961" s="36" t="n">
        <v>48451020026</v>
      </c>
      <c r="U961" s="36"/>
      <c r="V961" s="36" t="s">
        <v>1370</v>
      </c>
      <c r="W961" s="36"/>
      <c r="X961" s="87" t="s">
        <v>10823</v>
      </c>
      <c r="Y961" s="36" t="s">
        <v>12093</v>
      </c>
      <c r="Z961" s="36"/>
      <c r="AA961" s="87"/>
      <c r="AB961" s="36"/>
      <c r="AC961" s="87" t="s">
        <v>10812</v>
      </c>
      <c r="AD961" s="36"/>
      <c r="AE961" s="36"/>
      <c r="AF961" s="200" t="s">
        <v>10794</v>
      </c>
      <c r="AG961" s="36"/>
      <c r="AH961" s="87" t="s">
        <v>10828</v>
      </c>
      <c r="AI961" s="202" t="s">
        <v>13476</v>
      </c>
      <c r="AJ961" s="192" t="s">
        <v>10798</v>
      </c>
      <c r="AK961" s="34" t="s">
        <v>10830</v>
      </c>
      <c r="AL961" s="200" t="s">
        <v>10800</v>
      </c>
      <c r="AM961" s="35"/>
      <c r="AN961" s="36"/>
      <c r="AO961" s="192" t="s">
        <v>10823</v>
      </c>
      <c r="AP961" s="36"/>
      <c r="AQ961" s="200" t="s">
        <v>10812</v>
      </c>
      <c r="AR961" s="37" t="s">
        <v>10830</v>
      </c>
      <c r="AS961" s="36" t="s">
        <v>13601</v>
      </c>
    </row>
    <row r="962" customFormat="false" ht="13.8" hidden="false" customHeight="false" outlineLevel="0" collapsed="false">
      <c r="A962" s="50" t="s">
        <v>12550</v>
      </c>
      <c r="B962" s="36" t="s">
        <v>11857</v>
      </c>
      <c r="C962" s="51" t="n">
        <v>45840</v>
      </c>
      <c r="D962" s="155" t="n">
        <v>45846</v>
      </c>
      <c r="E962" s="169" t="b">
        <f aca="false">TRUE()</f>
        <v>1</v>
      </c>
      <c r="F962" s="169" t="b">
        <f aca="false">FALSE()</f>
        <v>0</v>
      </c>
      <c r="G962" s="169" t="b">
        <f aca="false">FALSE()</f>
        <v>0</v>
      </c>
      <c r="H962" s="169" t="b">
        <f aca="false">FALSE()</f>
        <v>0</v>
      </c>
      <c r="I962" s="169" t="b">
        <f aca="false">FALSE()</f>
        <v>0</v>
      </c>
      <c r="J962" s="169" t="b">
        <f aca="false">FALSE()</f>
        <v>0</v>
      </c>
      <c r="K962" s="29" t="b">
        <f aca="false">FALSE()</f>
        <v>0</v>
      </c>
      <c r="L962" s="29" t="b">
        <f aca="false">FALSE()</f>
        <v>0</v>
      </c>
      <c r="M962" s="169" t="b">
        <f aca="false">FALSE()</f>
        <v>0</v>
      </c>
      <c r="N962" s="36"/>
      <c r="O962" s="36" t="s">
        <v>3201</v>
      </c>
      <c r="P962" s="31" t="n">
        <v>8471409879</v>
      </c>
      <c r="Q962" s="32"/>
      <c r="R962" s="32"/>
      <c r="S962" s="32"/>
      <c r="T962" s="36" t="n">
        <v>48668217734</v>
      </c>
      <c r="U962" s="36"/>
      <c r="V962" s="36" t="s">
        <v>3203</v>
      </c>
      <c r="W962" s="36"/>
      <c r="X962" s="87" t="s">
        <v>10823</v>
      </c>
      <c r="Y962" s="36" t="s">
        <v>12093</v>
      </c>
      <c r="Z962" s="36"/>
      <c r="AA962" s="87"/>
      <c r="AB962" s="36"/>
      <c r="AC962" s="87" t="s">
        <v>10812</v>
      </c>
      <c r="AD962" s="36"/>
      <c r="AE962" s="36"/>
      <c r="AF962" s="200" t="s">
        <v>10794</v>
      </c>
      <c r="AG962" s="36"/>
      <c r="AH962" s="87" t="s">
        <v>10828</v>
      </c>
      <c r="AI962" s="202" t="s">
        <v>13476</v>
      </c>
      <c r="AJ962" s="192" t="s">
        <v>10798</v>
      </c>
      <c r="AK962" s="34" t="s">
        <v>10830</v>
      </c>
      <c r="AL962" s="200" t="s">
        <v>10800</v>
      </c>
      <c r="AM962" s="35"/>
      <c r="AN962" s="36"/>
      <c r="AO962" s="192" t="s">
        <v>10823</v>
      </c>
      <c r="AP962" s="36"/>
      <c r="AQ962" s="200" t="s">
        <v>10812</v>
      </c>
      <c r="AR962" s="37" t="s">
        <v>10830</v>
      </c>
      <c r="AS962" s="36" t="s">
        <v>13601</v>
      </c>
    </row>
    <row r="963" customFormat="false" ht="13.8" hidden="false" customHeight="false" outlineLevel="0" collapsed="false">
      <c r="A963" s="50" t="s">
        <v>12550</v>
      </c>
      <c r="B963" s="36" t="s">
        <v>11857</v>
      </c>
      <c r="C963" s="51" t="n">
        <v>45840</v>
      </c>
      <c r="D963" s="155" t="n">
        <v>45863</v>
      </c>
      <c r="E963" s="169" t="b">
        <f aca="false">TRUE()</f>
        <v>1</v>
      </c>
      <c r="F963" s="169" t="b">
        <f aca="false">FALSE()</f>
        <v>0</v>
      </c>
      <c r="G963" s="169" t="b">
        <f aca="false">FALSE()</f>
        <v>0</v>
      </c>
      <c r="H963" s="169" t="b">
        <f aca="false">FALSE()</f>
        <v>0</v>
      </c>
      <c r="I963" s="169" t="b">
        <f aca="false">FALSE()</f>
        <v>0</v>
      </c>
      <c r="J963" s="169" t="b">
        <f aca="false">FALSE()</f>
        <v>0</v>
      </c>
      <c r="K963" s="29" t="b">
        <f aca="false">FALSE()</f>
        <v>0</v>
      </c>
      <c r="L963" s="29" t="b">
        <f aca="false">FALSE()</f>
        <v>0</v>
      </c>
      <c r="M963" s="169" t="b">
        <f aca="false">FALSE()</f>
        <v>0</v>
      </c>
      <c r="N963" s="36"/>
      <c r="O963" s="36" t="s">
        <v>991</v>
      </c>
      <c r="P963" s="31" t="n">
        <v>7581515300</v>
      </c>
      <c r="Q963" s="32"/>
      <c r="R963" s="32"/>
      <c r="S963" s="32"/>
      <c r="T963" s="36" t="n">
        <v>48510956553</v>
      </c>
      <c r="U963" s="36"/>
      <c r="V963" s="36" t="s">
        <v>993</v>
      </c>
      <c r="W963" s="36"/>
      <c r="X963" s="87" t="s">
        <v>10823</v>
      </c>
      <c r="Y963" s="36" t="s">
        <v>12093</v>
      </c>
      <c r="Z963" s="36"/>
      <c r="AA963" s="87"/>
      <c r="AB963" s="36"/>
      <c r="AC963" s="87" t="s">
        <v>10812</v>
      </c>
      <c r="AD963" s="36"/>
      <c r="AE963" s="36"/>
      <c r="AF963" s="200" t="s">
        <v>10794</v>
      </c>
      <c r="AG963" s="36"/>
      <c r="AH963" s="87" t="s">
        <v>10828</v>
      </c>
      <c r="AI963" s="202" t="s">
        <v>13476</v>
      </c>
      <c r="AJ963" s="192" t="s">
        <v>10798</v>
      </c>
      <c r="AK963" s="34" t="s">
        <v>10830</v>
      </c>
      <c r="AL963" s="200" t="s">
        <v>10800</v>
      </c>
      <c r="AM963" s="35"/>
      <c r="AN963" s="36"/>
      <c r="AO963" s="192" t="s">
        <v>10823</v>
      </c>
      <c r="AP963" s="36"/>
      <c r="AQ963" s="200" t="s">
        <v>10812</v>
      </c>
      <c r="AR963" s="37" t="s">
        <v>10830</v>
      </c>
      <c r="AS963" s="36" t="s">
        <v>13601</v>
      </c>
    </row>
    <row r="964" customFormat="false" ht="13.8" hidden="false" customHeight="false" outlineLevel="0" collapsed="false">
      <c r="A964" s="50" t="s">
        <v>12550</v>
      </c>
      <c r="B964" s="36" t="s">
        <v>11857</v>
      </c>
      <c r="C964" s="51" t="n">
        <v>45840</v>
      </c>
      <c r="D964" s="155" t="n">
        <v>45863</v>
      </c>
      <c r="E964" s="169" t="b">
        <f aca="false">TRUE()</f>
        <v>1</v>
      </c>
      <c r="F964" s="169" t="b">
        <f aca="false">FALSE()</f>
        <v>0</v>
      </c>
      <c r="G964" s="169" t="b">
        <f aca="false">FALSE()</f>
        <v>0</v>
      </c>
      <c r="H964" s="169" t="b">
        <f aca="false">FALSE()</f>
        <v>0</v>
      </c>
      <c r="I964" s="169" t="b">
        <f aca="false">FALSE()</f>
        <v>0</v>
      </c>
      <c r="J964" s="169" t="b">
        <f aca="false">FALSE()</f>
        <v>0</v>
      </c>
      <c r="K964" s="29" t="b">
        <f aca="false">FALSE()</f>
        <v>0</v>
      </c>
      <c r="L964" s="29" t="b">
        <f aca="false">FALSE()</f>
        <v>0</v>
      </c>
      <c r="M964" s="169" t="b">
        <f aca="false">FALSE()</f>
        <v>0</v>
      </c>
      <c r="N964" s="36"/>
      <c r="O964" s="36" t="s">
        <v>1703</v>
      </c>
      <c r="P964" s="31" t="n">
        <v>8261318627</v>
      </c>
      <c r="Q964" s="32"/>
      <c r="R964" s="32"/>
      <c r="S964" s="32"/>
      <c r="T964" s="36" t="n">
        <v>48533092758</v>
      </c>
      <c r="U964" s="36"/>
      <c r="V964" s="36" t="s">
        <v>1705</v>
      </c>
      <c r="W964" s="36"/>
      <c r="X964" s="87" t="s">
        <v>10823</v>
      </c>
      <c r="Y964" s="36" t="s">
        <v>12093</v>
      </c>
      <c r="Z964" s="36"/>
      <c r="AA964" s="87"/>
      <c r="AB964" s="36"/>
      <c r="AC964" s="87" t="s">
        <v>10812</v>
      </c>
      <c r="AD964" s="36"/>
      <c r="AE964" s="36"/>
      <c r="AF964" s="200" t="s">
        <v>10794</v>
      </c>
      <c r="AG964" s="36"/>
      <c r="AH964" s="87" t="s">
        <v>10828</v>
      </c>
      <c r="AI964" s="202" t="s">
        <v>13476</v>
      </c>
      <c r="AJ964" s="192" t="s">
        <v>10798</v>
      </c>
      <c r="AK964" s="34" t="s">
        <v>10830</v>
      </c>
      <c r="AL964" s="200" t="s">
        <v>10800</v>
      </c>
      <c r="AM964" s="35"/>
      <c r="AN964" s="36"/>
      <c r="AO964" s="192" t="s">
        <v>10823</v>
      </c>
      <c r="AP964" s="36"/>
      <c r="AQ964" s="200" t="s">
        <v>10812</v>
      </c>
      <c r="AR964" s="37" t="s">
        <v>10830</v>
      </c>
      <c r="AS964" s="36" t="s">
        <v>13601</v>
      </c>
    </row>
    <row r="965" customFormat="false" ht="13.8" hidden="false" customHeight="false" outlineLevel="0" collapsed="false">
      <c r="A965" s="50" t="s">
        <v>12550</v>
      </c>
      <c r="B965" s="36" t="s">
        <v>11857</v>
      </c>
      <c r="C965" s="51" t="n">
        <v>45840</v>
      </c>
      <c r="D965" s="155" t="n">
        <v>45856</v>
      </c>
      <c r="E965" s="169" t="b">
        <f aca="false">TRUE()</f>
        <v>1</v>
      </c>
      <c r="F965" s="169" t="b">
        <f aca="false">FALSE()</f>
        <v>0</v>
      </c>
      <c r="G965" s="169" t="b">
        <f aca="false">FALSE()</f>
        <v>0</v>
      </c>
      <c r="H965" s="169" t="b">
        <f aca="false">FALSE()</f>
        <v>0</v>
      </c>
      <c r="I965" s="169" t="b">
        <f aca="false">FALSE()</f>
        <v>0</v>
      </c>
      <c r="J965" s="169" t="b">
        <f aca="false">FALSE()</f>
        <v>0</v>
      </c>
      <c r="K965" s="29" t="b">
        <f aca="false">FALSE()</f>
        <v>0</v>
      </c>
      <c r="L965" s="29" t="b">
        <f aca="false">FALSE()</f>
        <v>0</v>
      </c>
      <c r="M965" s="169" t="b">
        <f aca="false">FALSE()</f>
        <v>0</v>
      </c>
      <c r="N965" s="36"/>
      <c r="O965" s="36" t="s">
        <v>542</v>
      </c>
      <c r="P965" s="31" t="n">
        <v>5170180239</v>
      </c>
      <c r="Q965" s="32"/>
      <c r="R965" s="32"/>
      <c r="S965" s="32"/>
      <c r="T965" s="237" t="n">
        <f aca="false">48452443522</f>
        <v>48452443522</v>
      </c>
      <c r="U965" s="36"/>
      <c r="V965" s="36" t="s">
        <v>544</v>
      </c>
      <c r="W965" s="36"/>
      <c r="X965" s="87" t="s">
        <v>10823</v>
      </c>
      <c r="Y965" s="36" t="s">
        <v>12093</v>
      </c>
      <c r="Z965" s="36"/>
      <c r="AA965" s="87"/>
      <c r="AB965" s="36"/>
      <c r="AC965" s="87" t="s">
        <v>10812</v>
      </c>
      <c r="AD965" s="36"/>
      <c r="AE965" s="36"/>
      <c r="AF965" s="200" t="s">
        <v>10794</v>
      </c>
      <c r="AG965" s="36"/>
      <c r="AH965" s="87" t="s">
        <v>10828</v>
      </c>
      <c r="AI965" s="202" t="s">
        <v>13476</v>
      </c>
      <c r="AJ965" s="192" t="s">
        <v>10798</v>
      </c>
      <c r="AK965" s="34" t="s">
        <v>10830</v>
      </c>
      <c r="AL965" s="200" t="s">
        <v>10800</v>
      </c>
      <c r="AM965" s="35"/>
      <c r="AN965" s="36"/>
      <c r="AO965" s="192" t="s">
        <v>10823</v>
      </c>
      <c r="AP965" s="36"/>
      <c r="AQ965" s="200" t="s">
        <v>10812</v>
      </c>
      <c r="AR965" s="37" t="s">
        <v>10830</v>
      </c>
      <c r="AS965" s="36" t="s">
        <v>13601</v>
      </c>
    </row>
    <row r="966" customFormat="false" ht="13.8" hidden="false" customHeight="false" outlineLevel="0" collapsed="false">
      <c r="A966" s="50" t="s">
        <v>12550</v>
      </c>
      <c r="B966" s="36" t="s">
        <v>11857</v>
      </c>
      <c r="C966" s="51" t="n">
        <v>45870</v>
      </c>
      <c r="D966" s="155" t="n">
        <v>45875</v>
      </c>
      <c r="E966" s="169" t="b">
        <f aca="false">TRUE()</f>
        <v>1</v>
      </c>
      <c r="F966" s="169" t="b">
        <f aca="false">FALSE()</f>
        <v>0</v>
      </c>
      <c r="G966" s="169" t="b">
        <f aca="false">FALSE()</f>
        <v>0</v>
      </c>
      <c r="H966" s="169" t="b">
        <f aca="false">FALSE()</f>
        <v>0</v>
      </c>
      <c r="I966" s="169" t="b">
        <f aca="false">FALSE()</f>
        <v>0</v>
      </c>
      <c r="J966" s="169" t="b">
        <f aca="false">FALSE()</f>
        <v>0</v>
      </c>
      <c r="K966" s="29" t="b">
        <f aca="false">FALSE()</f>
        <v>0</v>
      </c>
      <c r="L966" s="29" t="b">
        <f aca="false">FALSE()</f>
        <v>0</v>
      </c>
      <c r="M966" s="169" t="b">
        <f aca="false">FALSE()</f>
        <v>0</v>
      </c>
      <c r="N966" s="36"/>
      <c r="O966" s="36" t="s">
        <v>491</v>
      </c>
      <c r="P966" s="31" t="n">
        <v>7322213113</v>
      </c>
      <c r="Q966" s="32"/>
      <c r="R966" s="32"/>
      <c r="S966" s="32"/>
      <c r="T966" s="36" t="n">
        <v>48537324753</v>
      </c>
      <c r="U966" s="36"/>
      <c r="V966" s="36" t="s">
        <v>493</v>
      </c>
      <c r="W966" s="36"/>
      <c r="X966" s="87" t="s">
        <v>10823</v>
      </c>
      <c r="Y966" s="36" t="s">
        <v>12093</v>
      </c>
      <c r="Z966" s="36"/>
      <c r="AA966" s="87"/>
      <c r="AB966" s="36"/>
      <c r="AC966" s="87" t="s">
        <v>10812</v>
      </c>
      <c r="AD966" s="36"/>
      <c r="AE966" s="36"/>
      <c r="AF966" s="200" t="s">
        <v>10794</v>
      </c>
      <c r="AG966" s="36"/>
      <c r="AH966" s="87" t="s">
        <v>10828</v>
      </c>
      <c r="AI966" s="202" t="s">
        <v>13476</v>
      </c>
      <c r="AJ966" s="192" t="s">
        <v>10798</v>
      </c>
      <c r="AK966" s="34" t="s">
        <v>10830</v>
      </c>
      <c r="AL966" s="200" t="s">
        <v>10800</v>
      </c>
      <c r="AM966" s="35"/>
      <c r="AN966" s="36"/>
      <c r="AO966" s="192" t="s">
        <v>10823</v>
      </c>
      <c r="AP966" s="36"/>
      <c r="AQ966" s="200" t="s">
        <v>10812</v>
      </c>
      <c r="AR966" s="37" t="s">
        <v>10830</v>
      </c>
      <c r="AS966" s="36" t="s">
        <v>13601</v>
      </c>
    </row>
    <row r="967" customFormat="false" ht="13.8" hidden="false" customHeight="false" outlineLevel="0" collapsed="false">
      <c r="A967" s="50" t="s">
        <v>12550</v>
      </c>
      <c r="B967" s="36" t="s">
        <v>11857</v>
      </c>
      <c r="C967" s="51" t="n">
        <v>45840</v>
      </c>
      <c r="D967" s="155" t="n">
        <v>45852</v>
      </c>
      <c r="E967" s="169" t="b">
        <f aca="false">TRUE()</f>
        <v>1</v>
      </c>
      <c r="F967" s="169" t="b">
        <f aca="false">FALSE()</f>
        <v>0</v>
      </c>
      <c r="G967" s="169" t="b">
        <f aca="false">FALSE()</f>
        <v>0</v>
      </c>
      <c r="H967" s="169" t="b">
        <f aca="false">FALSE()</f>
        <v>0</v>
      </c>
      <c r="I967" s="169" t="b">
        <f aca="false">FALSE()</f>
        <v>0</v>
      </c>
      <c r="J967" s="169" t="b">
        <f aca="false">FALSE()</f>
        <v>0</v>
      </c>
      <c r="K967" s="29" t="b">
        <f aca="false">FALSE()</f>
        <v>0</v>
      </c>
      <c r="L967" s="29" t="b">
        <f aca="false">FALSE()</f>
        <v>0</v>
      </c>
      <c r="M967" s="169" t="b">
        <f aca="false">FALSE()</f>
        <v>0</v>
      </c>
      <c r="N967" s="36"/>
      <c r="O967" s="36" t="s">
        <v>2893</v>
      </c>
      <c r="P967" s="31" t="n">
        <v>8222353370</v>
      </c>
      <c r="Q967" s="32"/>
      <c r="R967" s="32"/>
      <c r="S967" s="32"/>
      <c r="T967" s="36" t="n">
        <v>48735607226</v>
      </c>
      <c r="U967" s="36"/>
      <c r="V967" s="36" t="s">
        <v>2895</v>
      </c>
      <c r="W967" s="36"/>
      <c r="X967" s="87" t="s">
        <v>10823</v>
      </c>
      <c r="Y967" s="36" t="s">
        <v>12093</v>
      </c>
      <c r="Z967" s="36"/>
      <c r="AA967" s="87"/>
      <c r="AB967" s="36"/>
      <c r="AC967" s="87" t="s">
        <v>10812</v>
      </c>
      <c r="AD967" s="36"/>
      <c r="AE967" s="36"/>
      <c r="AF967" s="200" t="s">
        <v>10794</v>
      </c>
      <c r="AG967" s="36"/>
      <c r="AH967" s="87" t="s">
        <v>10828</v>
      </c>
      <c r="AI967" s="202" t="s">
        <v>13476</v>
      </c>
      <c r="AJ967" s="192" t="s">
        <v>10798</v>
      </c>
      <c r="AK967" s="34" t="s">
        <v>10830</v>
      </c>
      <c r="AL967" s="200" t="s">
        <v>10800</v>
      </c>
      <c r="AM967" s="35"/>
      <c r="AN967" s="36"/>
      <c r="AO967" s="192" t="s">
        <v>10823</v>
      </c>
      <c r="AP967" s="36"/>
      <c r="AQ967" s="200" t="s">
        <v>10812</v>
      </c>
      <c r="AR967" s="37" t="s">
        <v>10830</v>
      </c>
      <c r="AS967" s="36" t="s">
        <v>13601</v>
      </c>
    </row>
    <row r="968" customFormat="false" ht="13.8" hidden="false" customHeight="false" outlineLevel="0" collapsed="false">
      <c r="A968" s="50" t="s">
        <v>12550</v>
      </c>
      <c r="B968" s="36" t="s">
        <v>11576</v>
      </c>
      <c r="C968" s="51" t="n">
        <v>45839</v>
      </c>
      <c r="D968" s="155" t="n">
        <v>45869</v>
      </c>
      <c r="E968" s="169" t="b">
        <f aca="false">TRUE()</f>
        <v>1</v>
      </c>
      <c r="F968" s="169" t="b">
        <f aca="false">FALSE()</f>
        <v>0</v>
      </c>
      <c r="G968" s="169" t="b">
        <f aca="false">FALSE()</f>
        <v>0</v>
      </c>
      <c r="H968" s="169" t="b">
        <f aca="false">FALSE()</f>
        <v>0</v>
      </c>
      <c r="I968" s="169" t="b">
        <f aca="false">FALSE()</f>
        <v>0</v>
      </c>
      <c r="J968" s="169" t="b">
        <f aca="false">FALSE()</f>
        <v>0</v>
      </c>
      <c r="K968" s="29" t="b">
        <f aca="false">FALSE()</f>
        <v>0</v>
      </c>
      <c r="L968" s="29" t="b">
        <f aca="false">FALSE()</f>
        <v>0</v>
      </c>
      <c r="M968" s="169" t="b">
        <f aca="false">FALSE()</f>
        <v>0</v>
      </c>
      <c r="N968" s="36"/>
      <c r="O968" s="36" t="s">
        <v>1108</v>
      </c>
      <c r="P968" s="31" t="n">
        <v>8941639750</v>
      </c>
      <c r="Q968" s="32"/>
      <c r="R968" s="32"/>
      <c r="S968" s="32"/>
      <c r="T968" s="36" t="n">
        <v>790558514</v>
      </c>
      <c r="U968" s="36"/>
      <c r="V968" s="36" t="s">
        <v>1110</v>
      </c>
      <c r="W968" s="36" t="s">
        <v>13634</v>
      </c>
      <c r="X968" s="87" t="s">
        <v>10823</v>
      </c>
      <c r="Y968" s="36" t="s">
        <v>12093</v>
      </c>
      <c r="Z968" s="36"/>
      <c r="AA968" s="87"/>
      <c r="AB968" s="36"/>
      <c r="AC968" s="87"/>
      <c r="AD968" s="36"/>
      <c r="AE968" s="36"/>
      <c r="AF968" s="200"/>
      <c r="AG968" s="36"/>
      <c r="AH968" s="87"/>
      <c r="AI968" s="202" t="s">
        <v>13476</v>
      </c>
      <c r="AJ968" s="192" t="s">
        <v>10798</v>
      </c>
      <c r="AK968" s="34" t="s">
        <v>10830</v>
      </c>
      <c r="AL968" s="200" t="s">
        <v>10800</v>
      </c>
      <c r="AM968" s="35"/>
      <c r="AN968" s="36"/>
      <c r="AO968" s="192" t="s">
        <v>10823</v>
      </c>
      <c r="AP968" s="36" t="s">
        <v>11585</v>
      </c>
      <c r="AQ968" s="200" t="s">
        <v>10812</v>
      </c>
      <c r="AR968" s="37" t="s">
        <v>10830</v>
      </c>
      <c r="AS968" s="36" t="s">
        <v>12261</v>
      </c>
    </row>
    <row r="969" customFormat="false" ht="13.8" hidden="false" customHeight="false" outlineLevel="0" collapsed="false">
      <c r="A969" s="50" t="s">
        <v>12550</v>
      </c>
      <c r="B969" s="36" t="s">
        <v>11257</v>
      </c>
      <c r="C969" s="51" t="n">
        <v>45870</v>
      </c>
      <c r="D969" s="155" t="n">
        <v>45876</v>
      </c>
      <c r="E969" s="169" t="b">
        <f aca="false">TRUE()</f>
        <v>1</v>
      </c>
      <c r="F969" s="169" t="b">
        <f aca="false">FALSE()</f>
        <v>0</v>
      </c>
      <c r="G969" s="169" t="b">
        <f aca="false">FALSE()</f>
        <v>0</v>
      </c>
      <c r="H969" s="169" t="b">
        <f aca="false">FALSE()</f>
        <v>0</v>
      </c>
      <c r="I969" s="169" t="b">
        <f aca="false">FALSE()</f>
        <v>0</v>
      </c>
      <c r="J969" s="169" t="b">
        <f aca="false">FALSE()</f>
        <v>0</v>
      </c>
      <c r="K969" s="29" t="b">
        <f aca="false">FALSE()</f>
        <v>0</v>
      </c>
      <c r="L969" s="29" t="b">
        <f aca="false">FALSE()</f>
        <v>0</v>
      </c>
      <c r="M969" s="169" t="b">
        <f aca="false">FALSE()</f>
        <v>0</v>
      </c>
      <c r="N969" s="36"/>
      <c r="O969" s="238" t="s">
        <v>333</v>
      </c>
      <c r="P969" s="31" t="n">
        <v>665818142</v>
      </c>
      <c r="Q969" s="32"/>
      <c r="R969" s="32"/>
      <c r="S969" s="32"/>
      <c r="T969" s="36" t="n">
        <v>665818142</v>
      </c>
      <c r="U969" s="36"/>
      <c r="V969" s="36" t="s">
        <v>335</v>
      </c>
      <c r="W969" s="36"/>
      <c r="X969" s="87" t="s">
        <v>10823</v>
      </c>
      <c r="Y969" s="64" t="s">
        <v>12093</v>
      </c>
      <c r="Z969" s="36"/>
      <c r="AA969" s="87" t="s">
        <v>10826</v>
      </c>
      <c r="AB969" s="36" t="s">
        <v>10793</v>
      </c>
      <c r="AC969" s="87"/>
      <c r="AD969" s="36"/>
      <c r="AE969" s="36"/>
      <c r="AF969" s="87" t="s">
        <v>10794</v>
      </c>
      <c r="AG969" s="36"/>
      <c r="AH969" s="87" t="s">
        <v>10796</v>
      </c>
      <c r="AI969" s="55" t="s">
        <v>10836</v>
      </c>
      <c r="AJ969" s="64" t="s">
        <v>10798</v>
      </c>
      <c r="AK969" s="34" t="s">
        <v>10830</v>
      </c>
      <c r="AL969" s="87" t="s">
        <v>10800</v>
      </c>
      <c r="AM969" s="35"/>
      <c r="AN969" s="36"/>
      <c r="AO969" s="64" t="s">
        <v>10823</v>
      </c>
      <c r="AP969" s="64" t="s">
        <v>11585</v>
      </c>
      <c r="AQ969" s="87" t="s">
        <v>10812</v>
      </c>
      <c r="AR969" s="37" t="s">
        <v>10830</v>
      </c>
      <c r="AS969" s="36" t="s">
        <v>12261</v>
      </c>
    </row>
    <row r="970" customFormat="false" ht="13.8" hidden="false" customHeight="false" outlineLevel="0" collapsed="false">
      <c r="A970" s="50" t="s">
        <v>12550</v>
      </c>
      <c r="B970" s="36" t="s">
        <v>11257</v>
      </c>
      <c r="C970" s="51" t="n">
        <v>45870</v>
      </c>
      <c r="D970" s="155" t="n">
        <v>45876</v>
      </c>
      <c r="E970" s="169" t="b">
        <f aca="false">TRUE()</f>
        <v>1</v>
      </c>
      <c r="F970" s="169" t="b">
        <f aca="false">FALSE()</f>
        <v>0</v>
      </c>
      <c r="G970" s="169" t="b">
        <f aca="false">FALSE()</f>
        <v>0</v>
      </c>
      <c r="H970" s="169" t="b">
        <f aca="false">FALSE()</f>
        <v>0</v>
      </c>
      <c r="I970" s="169" t="b">
        <f aca="false">FALSE()</f>
        <v>0</v>
      </c>
      <c r="J970" s="169" t="b">
        <f aca="false">FALSE()</f>
        <v>0</v>
      </c>
      <c r="K970" s="29" t="b">
        <f aca="false">FALSE()</f>
        <v>0</v>
      </c>
      <c r="L970" s="29" t="b">
        <f aca="false">FALSE()</f>
        <v>0</v>
      </c>
      <c r="M970" s="169" t="b">
        <f aca="false">FALSE()</f>
        <v>0</v>
      </c>
      <c r="N970" s="36"/>
      <c r="O970" s="36" t="s">
        <v>5360</v>
      </c>
      <c r="P970" s="31" t="n">
        <v>8992569344</v>
      </c>
      <c r="Q970" s="32"/>
      <c r="R970" s="32"/>
      <c r="S970" s="32"/>
      <c r="T970" s="36" t="n">
        <f aca="false">48502206443</f>
        <v>48502206443</v>
      </c>
      <c r="U970" s="36"/>
      <c r="V970" s="36" t="s">
        <v>5361</v>
      </c>
      <c r="W970" s="36"/>
      <c r="X970" s="87" t="s">
        <v>10823</v>
      </c>
      <c r="Y970" s="64" t="s">
        <v>12093</v>
      </c>
      <c r="Z970" s="36"/>
      <c r="AA970" s="87" t="s">
        <v>10826</v>
      </c>
      <c r="AB970" s="36" t="s">
        <v>10793</v>
      </c>
      <c r="AC970" s="87"/>
      <c r="AD970" s="36"/>
      <c r="AE970" s="36"/>
      <c r="AF970" s="87" t="s">
        <v>10794</v>
      </c>
      <c r="AG970" s="36"/>
      <c r="AH970" s="87" t="s">
        <v>10796</v>
      </c>
      <c r="AI970" s="55" t="s">
        <v>10836</v>
      </c>
      <c r="AJ970" s="64" t="s">
        <v>10798</v>
      </c>
      <c r="AK970" s="34" t="s">
        <v>10830</v>
      </c>
      <c r="AL970" s="87" t="s">
        <v>10800</v>
      </c>
      <c r="AM970" s="35"/>
      <c r="AN970" s="36"/>
      <c r="AO970" s="64" t="s">
        <v>10823</v>
      </c>
      <c r="AP970" s="64" t="s">
        <v>11585</v>
      </c>
      <c r="AQ970" s="87" t="s">
        <v>10812</v>
      </c>
      <c r="AR970" s="37" t="s">
        <v>10830</v>
      </c>
      <c r="AS970" s="36" t="s">
        <v>12261</v>
      </c>
    </row>
    <row r="971" customFormat="false" ht="13.8" hidden="false" customHeight="false" outlineLevel="0" collapsed="false">
      <c r="A971" s="50" t="s">
        <v>12550</v>
      </c>
      <c r="B971" s="36" t="s">
        <v>11576</v>
      </c>
      <c r="C971" s="51" t="n">
        <v>45839</v>
      </c>
      <c r="D971" s="155" t="n">
        <v>45869</v>
      </c>
      <c r="E971" s="169" t="b">
        <f aca="false">TRUE()</f>
        <v>1</v>
      </c>
      <c r="F971" s="169" t="b">
        <f aca="false">FALSE()</f>
        <v>0</v>
      </c>
      <c r="G971" s="169" t="b">
        <f aca="false">FALSE()</f>
        <v>0</v>
      </c>
      <c r="H971" s="169" t="b">
        <f aca="false">FALSE()</f>
        <v>0</v>
      </c>
      <c r="I971" s="169" t="b">
        <f aca="false">FALSE()</f>
        <v>0</v>
      </c>
      <c r="J971" s="169" t="b">
        <f aca="false">FALSE()</f>
        <v>0</v>
      </c>
      <c r="K971" s="29" t="b">
        <f aca="false">FALSE()</f>
        <v>0</v>
      </c>
      <c r="L971" s="29" t="b">
        <f aca="false">FALSE()</f>
        <v>0</v>
      </c>
      <c r="M971" s="169" t="b">
        <f aca="false">FALSE()</f>
        <v>0</v>
      </c>
      <c r="N971" s="36"/>
      <c r="O971" s="36" t="s">
        <v>1420</v>
      </c>
      <c r="P971" s="31" t="n">
        <v>6941685513</v>
      </c>
      <c r="Q971" s="32"/>
      <c r="R971" s="32"/>
      <c r="S971" s="32"/>
      <c r="T971" s="36" t="n">
        <v>503939559</v>
      </c>
      <c r="U971" s="36"/>
      <c r="V971" s="36" t="s">
        <v>1422</v>
      </c>
      <c r="W971" s="36"/>
      <c r="X971" s="87" t="s">
        <v>10823</v>
      </c>
      <c r="Y971" s="36" t="s">
        <v>12093</v>
      </c>
      <c r="Z971" s="36"/>
      <c r="AA971" s="87"/>
      <c r="AB971" s="36"/>
      <c r="AC971" s="87"/>
      <c r="AD971" s="36"/>
      <c r="AE971" s="36"/>
      <c r="AF971" s="200"/>
      <c r="AG971" s="36"/>
      <c r="AH971" s="87"/>
      <c r="AI971" s="202" t="s">
        <v>13476</v>
      </c>
      <c r="AJ971" s="192" t="s">
        <v>10798</v>
      </c>
      <c r="AK971" s="34" t="s">
        <v>10830</v>
      </c>
      <c r="AL971" s="200" t="s">
        <v>10800</v>
      </c>
      <c r="AM971" s="35"/>
      <c r="AN971" s="36"/>
      <c r="AO971" s="192" t="s">
        <v>10823</v>
      </c>
      <c r="AP971" s="36" t="s">
        <v>11585</v>
      </c>
      <c r="AQ971" s="200" t="s">
        <v>10812</v>
      </c>
      <c r="AR971" s="37" t="s">
        <v>10830</v>
      </c>
      <c r="AS971" s="36" t="s">
        <v>12261</v>
      </c>
    </row>
    <row r="972" customFormat="false" ht="13.8" hidden="false" customHeight="false" outlineLevel="0" collapsed="false">
      <c r="A972" s="50" t="s">
        <v>12550</v>
      </c>
      <c r="B972" s="36" t="s">
        <v>11576</v>
      </c>
      <c r="C972" s="51" t="n">
        <v>45870</v>
      </c>
      <c r="D972" s="155" t="n">
        <v>45877</v>
      </c>
      <c r="E972" s="169" t="b">
        <f aca="false">TRUE()</f>
        <v>1</v>
      </c>
      <c r="F972" s="169" t="b">
        <f aca="false">FALSE()</f>
        <v>0</v>
      </c>
      <c r="G972" s="169" t="b">
        <f aca="false">FALSE()</f>
        <v>0</v>
      </c>
      <c r="H972" s="169" t="b">
        <f aca="false">FALSE()</f>
        <v>0</v>
      </c>
      <c r="I972" s="169" t="b">
        <f aca="false">FALSE()</f>
        <v>0</v>
      </c>
      <c r="J972" s="169" t="b">
        <f aca="false">FALSE()</f>
        <v>0</v>
      </c>
      <c r="K972" s="29" t="b">
        <f aca="false">FALSE()</f>
        <v>0</v>
      </c>
      <c r="L972" s="29" t="b">
        <f aca="false">FALSE()</f>
        <v>0</v>
      </c>
      <c r="M972" s="169" t="b">
        <f aca="false">FALSE()</f>
        <v>0</v>
      </c>
      <c r="N972" s="36"/>
      <c r="O972" s="36" t="s">
        <v>1615</v>
      </c>
      <c r="P972" s="31" t="n">
        <v>6292276610</v>
      </c>
      <c r="Q972" s="32"/>
      <c r="R972" s="32"/>
      <c r="S972" s="32"/>
      <c r="T972" s="36" t="n">
        <v>795634272</v>
      </c>
      <c r="U972" s="36"/>
      <c r="V972" s="36" t="s">
        <v>1617</v>
      </c>
      <c r="W972" s="36"/>
      <c r="X972" s="87" t="s">
        <v>10823</v>
      </c>
      <c r="Y972" s="36" t="s">
        <v>12093</v>
      </c>
      <c r="Z972" s="36"/>
      <c r="AA972" s="87"/>
      <c r="AB972" s="36"/>
      <c r="AC972" s="87"/>
      <c r="AD972" s="36"/>
      <c r="AE972" s="36"/>
      <c r="AF972" s="200"/>
      <c r="AG972" s="36"/>
      <c r="AH972" s="87"/>
      <c r="AI972" s="202" t="s">
        <v>13476</v>
      </c>
      <c r="AJ972" s="192" t="s">
        <v>10798</v>
      </c>
      <c r="AK972" s="34" t="s">
        <v>10830</v>
      </c>
      <c r="AL972" s="200" t="s">
        <v>10800</v>
      </c>
      <c r="AM972" s="35"/>
      <c r="AN972" s="36"/>
      <c r="AO972" s="192" t="s">
        <v>10823</v>
      </c>
      <c r="AP972" s="36" t="s">
        <v>11585</v>
      </c>
      <c r="AQ972" s="200" t="s">
        <v>10812</v>
      </c>
      <c r="AR972" s="37" t="s">
        <v>10830</v>
      </c>
      <c r="AS972" s="36" t="s">
        <v>12261</v>
      </c>
    </row>
    <row r="973" customFormat="false" ht="13.8" hidden="false" customHeight="false" outlineLevel="0" collapsed="false">
      <c r="A973" s="50" t="s">
        <v>12550</v>
      </c>
      <c r="B973" s="36" t="s">
        <v>11576</v>
      </c>
      <c r="C973" s="51" t="n">
        <v>45870</v>
      </c>
      <c r="D973" s="155" t="n">
        <v>45877</v>
      </c>
      <c r="E973" s="169" t="b">
        <f aca="false">TRUE()</f>
        <v>1</v>
      </c>
      <c r="F973" s="169" t="b">
        <f aca="false">FALSE()</f>
        <v>0</v>
      </c>
      <c r="G973" s="169" t="b">
        <f aca="false">FALSE()</f>
        <v>0</v>
      </c>
      <c r="H973" s="169" t="b">
        <f aca="false">FALSE()</f>
        <v>0</v>
      </c>
      <c r="I973" s="169" t="b">
        <f aca="false">FALSE()</f>
        <v>0</v>
      </c>
      <c r="J973" s="169" t="b">
        <f aca="false">FALSE()</f>
        <v>0</v>
      </c>
      <c r="K973" s="29" t="b">
        <f aca="false">FALSE()</f>
        <v>0</v>
      </c>
      <c r="L973" s="29" t="b">
        <f aca="false">FALSE()</f>
        <v>0</v>
      </c>
      <c r="M973" s="169" t="b">
        <f aca="false">FALSE()</f>
        <v>0</v>
      </c>
      <c r="N973" s="36"/>
      <c r="O973" s="36" t="s">
        <v>263</v>
      </c>
      <c r="P973" s="31" t="n">
        <v>5842570166</v>
      </c>
      <c r="Q973" s="32"/>
      <c r="R973" s="32"/>
      <c r="S973" s="32"/>
      <c r="T973" s="36" t="n">
        <v>505110886</v>
      </c>
      <c r="U973" s="36"/>
      <c r="V973" s="36" t="s">
        <v>266</v>
      </c>
      <c r="W973" s="36"/>
      <c r="X973" s="87" t="s">
        <v>10823</v>
      </c>
      <c r="Y973" s="36" t="s">
        <v>12093</v>
      </c>
      <c r="Z973" s="36"/>
      <c r="AA973" s="87" t="s">
        <v>10826</v>
      </c>
      <c r="AB973" s="36" t="s">
        <v>10793</v>
      </c>
      <c r="AC973" s="87" t="s">
        <v>10812</v>
      </c>
      <c r="AD973" s="54" t="n">
        <v>0.05</v>
      </c>
      <c r="AE973" s="36"/>
      <c r="AF973" s="200"/>
      <c r="AG973" s="36"/>
      <c r="AH973" s="87"/>
      <c r="AI973" s="202" t="s">
        <v>13476</v>
      </c>
      <c r="AJ973" s="192" t="s">
        <v>10798</v>
      </c>
      <c r="AK973" s="34" t="s">
        <v>10830</v>
      </c>
      <c r="AL973" s="200" t="s">
        <v>10800</v>
      </c>
      <c r="AM973" s="35"/>
      <c r="AN973" s="36"/>
      <c r="AO973" s="192" t="s">
        <v>10823</v>
      </c>
      <c r="AP973" s="36" t="s">
        <v>11585</v>
      </c>
      <c r="AQ973" s="200" t="s">
        <v>10812</v>
      </c>
      <c r="AR973" s="37" t="s">
        <v>10830</v>
      </c>
      <c r="AS973" s="36" t="s">
        <v>12261</v>
      </c>
    </row>
    <row r="974" customFormat="false" ht="13.8" hidden="false" customHeight="false" outlineLevel="0" collapsed="false">
      <c r="A974" s="50" t="s">
        <v>12550</v>
      </c>
      <c r="B974" s="36" t="s">
        <v>11576</v>
      </c>
      <c r="C974" s="51" t="n">
        <v>45870</v>
      </c>
      <c r="D974" s="155" t="n">
        <v>45877</v>
      </c>
      <c r="E974" s="169" t="b">
        <f aca="false">TRUE()</f>
        <v>1</v>
      </c>
      <c r="F974" s="169" t="b">
        <f aca="false">FALSE()</f>
        <v>0</v>
      </c>
      <c r="G974" s="169" t="b">
        <f aca="false">FALSE()</f>
        <v>0</v>
      </c>
      <c r="H974" s="169" t="b">
        <f aca="false">FALSE()</f>
        <v>0</v>
      </c>
      <c r="I974" s="169" t="b">
        <f aca="false">FALSE()</f>
        <v>0</v>
      </c>
      <c r="J974" s="169" t="b">
        <f aca="false">FALSE()</f>
        <v>0</v>
      </c>
      <c r="K974" s="29" t="b">
        <f aca="false">FALSE()</f>
        <v>0</v>
      </c>
      <c r="L974" s="29" t="b">
        <f aca="false">FALSE()</f>
        <v>0</v>
      </c>
      <c r="M974" s="169" t="b">
        <f aca="false">FALSE()</f>
        <v>0</v>
      </c>
      <c r="N974" s="36"/>
      <c r="O974" s="36" t="s">
        <v>478</v>
      </c>
      <c r="P974" s="31" t="n">
        <v>7831802852</v>
      </c>
      <c r="Q974" s="32"/>
      <c r="R974" s="32"/>
      <c r="S974" s="32"/>
      <c r="T974" s="36" t="n">
        <f aca="false">48690578715</f>
        <v>48690578715</v>
      </c>
      <c r="U974" s="36"/>
      <c r="V974" s="36" t="s">
        <v>479</v>
      </c>
      <c r="W974" s="36"/>
      <c r="X974" s="87" t="s">
        <v>10823</v>
      </c>
      <c r="Y974" s="36" t="s">
        <v>12093</v>
      </c>
      <c r="Z974" s="36"/>
      <c r="AA974" s="87"/>
      <c r="AB974" s="36"/>
      <c r="AC974" s="87"/>
      <c r="AD974" s="36"/>
      <c r="AE974" s="36"/>
      <c r="AF974" s="200"/>
      <c r="AG974" s="36"/>
      <c r="AH974" s="87"/>
      <c r="AI974" s="202" t="s">
        <v>13476</v>
      </c>
      <c r="AJ974" s="192" t="s">
        <v>10798</v>
      </c>
      <c r="AK974" s="34" t="s">
        <v>10830</v>
      </c>
      <c r="AL974" s="200" t="s">
        <v>10800</v>
      </c>
      <c r="AM974" s="35"/>
      <c r="AN974" s="36"/>
      <c r="AO974" s="192" t="s">
        <v>10823</v>
      </c>
      <c r="AP974" s="36" t="s">
        <v>11585</v>
      </c>
      <c r="AQ974" s="200" t="s">
        <v>10812</v>
      </c>
      <c r="AR974" s="37" t="s">
        <v>10830</v>
      </c>
      <c r="AS974" s="36" t="s">
        <v>12261</v>
      </c>
    </row>
    <row r="975" customFormat="false" ht="13.8" hidden="false" customHeight="false" outlineLevel="0" collapsed="false">
      <c r="A975" s="50" t="s">
        <v>12550</v>
      </c>
      <c r="B975" s="36" t="s">
        <v>11257</v>
      </c>
      <c r="C975" s="51" t="n">
        <v>45871</v>
      </c>
      <c r="D975" s="155" t="n">
        <v>45877</v>
      </c>
      <c r="E975" s="169" t="b">
        <f aca="false">TRUE()</f>
        <v>1</v>
      </c>
      <c r="F975" s="169" t="b">
        <f aca="false">FALSE()</f>
        <v>0</v>
      </c>
      <c r="G975" s="169" t="b">
        <f aca="false">FALSE()</f>
        <v>0</v>
      </c>
      <c r="H975" s="169" t="b">
        <f aca="false">FALSE()</f>
        <v>0</v>
      </c>
      <c r="I975" s="169" t="b">
        <f aca="false">FALSE()</f>
        <v>0</v>
      </c>
      <c r="J975" s="169" t="b">
        <f aca="false">FALSE()</f>
        <v>0</v>
      </c>
      <c r="K975" s="29" t="b">
        <f aca="false">FALSE()</f>
        <v>0</v>
      </c>
      <c r="L975" s="29" t="b">
        <f aca="false">FALSE()</f>
        <v>0</v>
      </c>
      <c r="M975" s="169" t="b">
        <f aca="false">FALSE()</f>
        <v>0</v>
      </c>
      <c r="N975" s="36"/>
      <c r="O975" s="36" t="s">
        <v>215</v>
      </c>
      <c r="P975" s="31" t="n">
        <v>6652839223</v>
      </c>
      <c r="Q975" s="32"/>
      <c r="R975" s="32"/>
      <c r="S975" s="32"/>
      <c r="T975" s="189" t="n">
        <v>48797667637</v>
      </c>
      <c r="U975" s="36"/>
      <c r="V975" s="36" t="s">
        <v>216</v>
      </c>
      <c r="W975" s="36"/>
      <c r="X975" s="87" t="s">
        <v>10823</v>
      </c>
      <c r="Y975" s="64" t="s">
        <v>12093</v>
      </c>
      <c r="Z975" s="36"/>
      <c r="AA975" s="87"/>
      <c r="AB975" s="36" t="s">
        <v>10793</v>
      </c>
      <c r="AC975" s="87"/>
      <c r="AD975" s="36"/>
      <c r="AE975" s="36"/>
      <c r="AF975" s="87" t="s">
        <v>10794</v>
      </c>
      <c r="AG975" s="36"/>
      <c r="AH975" s="87" t="s">
        <v>10796</v>
      </c>
      <c r="AI975" s="55" t="s">
        <v>10836</v>
      </c>
      <c r="AJ975" s="64" t="s">
        <v>10798</v>
      </c>
      <c r="AK975" s="34" t="s">
        <v>10830</v>
      </c>
      <c r="AL975" s="87" t="s">
        <v>10800</v>
      </c>
      <c r="AM975" s="35"/>
      <c r="AN975" s="36"/>
      <c r="AO975" s="64" t="s">
        <v>10823</v>
      </c>
      <c r="AP975" s="64" t="s">
        <v>11585</v>
      </c>
      <c r="AQ975" s="87" t="s">
        <v>10812</v>
      </c>
      <c r="AR975" s="37" t="s">
        <v>10830</v>
      </c>
      <c r="AS975" s="36" t="s">
        <v>12261</v>
      </c>
    </row>
    <row r="976" customFormat="false" ht="13.8" hidden="false" customHeight="false" outlineLevel="0" collapsed="false">
      <c r="A976" s="50" t="s">
        <v>12550</v>
      </c>
      <c r="B976" s="36" t="s">
        <v>11257</v>
      </c>
      <c r="C976" s="51" t="n">
        <v>45872</v>
      </c>
      <c r="D976" s="155" t="n">
        <v>45877</v>
      </c>
      <c r="E976" s="169" t="b">
        <f aca="false">TRUE()</f>
        <v>1</v>
      </c>
      <c r="F976" s="169" t="b">
        <f aca="false">FALSE()</f>
        <v>0</v>
      </c>
      <c r="G976" s="169" t="b">
        <f aca="false">FALSE()</f>
        <v>0</v>
      </c>
      <c r="H976" s="169" t="b">
        <f aca="false">FALSE()</f>
        <v>0</v>
      </c>
      <c r="I976" s="169" t="b">
        <f aca="false">FALSE()</f>
        <v>0</v>
      </c>
      <c r="J976" s="169" t="b">
        <f aca="false">FALSE()</f>
        <v>0</v>
      </c>
      <c r="K976" s="29" t="b">
        <f aca="false">FALSE()</f>
        <v>0</v>
      </c>
      <c r="L976" s="29" t="b">
        <f aca="false">FALSE()</f>
        <v>0</v>
      </c>
      <c r="M976" s="169" t="b">
        <f aca="false">FALSE()</f>
        <v>0</v>
      </c>
      <c r="N976" s="36"/>
      <c r="O976" s="36" t="s">
        <v>222</v>
      </c>
      <c r="P976" s="31" t="n">
        <v>9121932144</v>
      </c>
      <c r="Q976" s="32"/>
      <c r="R976" s="32"/>
      <c r="S976" s="32"/>
      <c r="T976" s="36" t="n">
        <f aca="false">48699825039</f>
        <v>48699825039</v>
      </c>
      <c r="U976" s="36"/>
      <c r="V976" s="36" t="s">
        <v>224</v>
      </c>
      <c r="W976" s="36"/>
      <c r="X976" s="87" t="s">
        <v>10823</v>
      </c>
      <c r="Y976" s="64" t="s">
        <v>12093</v>
      </c>
      <c r="Z976" s="36"/>
      <c r="AA976" s="87"/>
      <c r="AB976" s="36" t="s">
        <v>10793</v>
      </c>
      <c r="AC976" s="87"/>
      <c r="AD976" s="36"/>
      <c r="AE976" s="36"/>
      <c r="AF976" s="87" t="s">
        <v>10794</v>
      </c>
      <c r="AG976" s="36"/>
      <c r="AH976" s="87" t="s">
        <v>10796</v>
      </c>
      <c r="AI976" s="55" t="s">
        <v>10836</v>
      </c>
      <c r="AJ976" s="64" t="s">
        <v>10798</v>
      </c>
      <c r="AK976" s="34" t="s">
        <v>10830</v>
      </c>
      <c r="AL976" s="87" t="s">
        <v>10800</v>
      </c>
      <c r="AM976" s="35"/>
      <c r="AN976" s="36"/>
      <c r="AO976" s="64" t="s">
        <v>10823</v>
      </c>
      <c r="AP976" s="64" t="s">
        <v>11585</v>
      </c>
      <c r="AQ976" s="87" t="s">
        <v>10812</v>
      </c>
      <c r="AR976" s="37" t="s">
        <v>10830</v>
      </c>
      <c r="AS976" s="36" t="s">
        <v>12261</v>
      </c>
    </row>
    <row r="977" customFormat="false" ht="13.8" hidden="false" customHeight="false" outlineLevel="0" collapsed="false">
      <c r="A977" s="50" t="s">
        <v>12550</v>
      </c>
      <c r="B977" s="36" t="s">
        <v>11576</v>
      </c>
      <c r="C977" s="51" t="n">
        <v>45839</v>
      </c>
      <c r="D977" s="155" t="n">
        <v>45850</v>
      </c>
      <c r="E977" s="169" t="b">
        <f aca="false">TRUE()</f>
        <v>1</v>
      </c>
      <c r="F977" s="169" t="b">
        <f aca="false">FALSE()</f>
        <v>0</v>
      </c>
      <c r="G977" s="169" t="b">
        <f aca="false">FALSE()</f>
        <v>0</v>
      </c>
      <c r="H977" s="169" t="b">
        <f aca="false">FALSE()</f>
        <v>0</v>
      </c>
      <c r="I977" s="169" t="b">
        <f aca="false">FALSE()</f>
        <v>0</v>
      </c>
      <c r="J977" s="169" t="b">
        <f aca="false">FALSE()</f>
        <v>0</v>
      </c>
      <c r="K977" s="29" t="b">
        <f aca="false">FALSE()</f>
        <v>0</v>
      </c>
      <c r="L977" s="29" t="b">
        <f aca="false">FALSE()</f>
        <v>0</v>
      </c>
      <c r="M977" s="169" t="b">
        <f aca="false">FALSE()</f>
        <v>0</v>
      </c>
      <c r="N977" s="36"/>
      <c r="O977" s="36" t="s">
        <v>4300</v>
      </c>
      <c r="P977" s="31" t="n">
        <v>6211837525</v>
      </c>
      <c r="Q977" s="32"/>
      <c r="R977" s="32"/>
      <c r="S977" s="32"/>
      <c r="T977" s="36" t="n">
        <v>530190231</v>
      </c>
      <c r="U977" s="36"/>
      <c r="V977" s="36" t="s">
        <v>13635</v>
      </c>
      <c r="W977" s="36"/>
      <c r="X977" s="87" t="s">
        <v>10823</v>
      </c>
      <c r="Y977" s="64" t="s">
        <v>12093</v>
      </c>
      <c r="Z977" s="36"/>
      <c r="AA977" s="87"/>
      <c r="AB977" s="36" t="s">
        <v>10793</v>
      </c>
      <c r="AC977" s="87"/>
      <c r="AD977" s="36"/>
      <c r="AE977" s="36"/>
      <c r="AF977" s="200" t="s">
        <v>10794</v>
      </c>
      <c r="AG977" s="36"/>
      <c r="AH977" s="87"/>
      <c r="AI977" s="202" t="s">
        <v>13476</v>
      </c>
      <c r="AJ977" s="192"/>
      <c r="AK977" s="34" t="s">
        <v>10830</v>
      </c>
      <c r="AL977" s="200"/>
      <c r="AM977" s="35"/>
      <c r="AN977" s="36"/>
      <c r="AO977" s="192"/>
      <c r="AP977" s="36"/>
      <c r="AQ977" s="200"/>
      <c r="AR977" s="37"/>
      <c r="AS977" s="36"/>
    </row>
    <row r="978" customFormat="false" ht="13.8" hidden="false" customHeight="false" outlineLevel="0" collapsed="false">
      <c r="A978" s="50" t="s">
        <v>12550</v>
      </c>
      <c r="B978" s="36" t="s">
        <v>11576</v>
      </c>
      <c r="C978" s="51" t="n">
        <v>45870</v>
      </c>
      <c r="D978" s="155" t="n">
        <v>45880</v>
      </c>
      <c r="E978" s="169" t="b">
        <f aca="false">TRUE()</f>
        <v>1</v>
      </c>
      <c r="F978" s="169" t="b">
        <f aca="false">FALSE()</f>
        <v>0</v>
      </c>
      <c r="G978" s="169" t="b">
        <f aca="false">FALSE()</f>
        <v>0</v>
      </c>
      <c r="H978" s="169" t="b">
        <f aca="false">FALSE()</f>
        <v>0</v>
      </c>
      <c r="I978" s="169" t="b">
        <f aca="false">FALSE()</f>
        <v>0</v>
      </c>
      <c r="J978" s="169" t="b">
        <f aca="false">FALSE()</f>
        <v>0</v>
      </c>
      <c r="K978" s="29" t="b">
        <f aca="false">FALSE()</f>
        <v>0</v>
      </c>
      <c r="L978" s="29" t="b">
        <f aca="false">FALSE()</f>
        <v>0</v>
      </c>
      <c r="M978" s="169" t="b">
        <f aca="false">FALSE()</f>
        <v>0</v>
      </c>
      <c r="N978" s="36"/>
      <c r="O978" s="36" t="s">
        <v>1310</v>
      </c>
      <c r="P978" s="31" t="n">
        <v>5532444929</v>
      </c>
      <c r="Q978" s="32"/>
      <c r="R978" s="32"/>
      <c r="S978" s="32"/>
      <c r="T978" s="36" t="n">
        <v>515240200</v>
      </c>
      <c r="U978" s="36"/>
      <c r="V978" s="36" t="s">
        <v>1311</v>
      </c>
      <c r="W978" s="36"/>
      <c r="X978" s="87" t="s">
        <v>10823</v>
      </c>
      <c r="Y978" s="36" t="s">
        <v>12093</v>
      </c>
      <c r="Z978" s="36"/>
      <c r="AA978" s="87"/>
      <c r="AB978" s="36" t="s">
        <v>10793</v>
      </c>
      <c r="AC978" s="87"/>
      <c r="AD978" s="36"/>
      <c r="AE978" s="36"/>
      <c r="AF978" s="200" t="s">
        <v>10794</v>
      </c>
      <c r="AG978" s="36"/>
      <c r="AH978" s="87"/>
      <c r="AI978" s="202" t="s">
        <v>13476</v>
      </c>
      <c r="AJ978" s="192"/>
      <c r="AK978" s="34" t="s">
        <v>10830</v>
      </c>
      <c r="AL978" s="200"/>
      <c r="AM978" s="35"/>
      <c r="AN978" s="36"/>
      <c r="AO978" s="192"/>
      <c r="AP978" s="36"/>
      <c r="AQ978" s="200"/>
      <c r="AR978" s="37"/>
      <c r="AS978" s="36"/>
    </row>
    <row r="979" customFormat="false" ht="13.8" hidden="false" customHeight="false" outlineLevel="0" collapsed="false">
      <c r="A979" s="50" t="s">
        <v>12550</v>
      </c>
      <c r="B979" s="36" t="s">
        <v>11857</v>
      </c>
      <c r="C979" s="51" t="n">
        <v>45840</v>
      </c>
      <c r="D979" s="155" t="n">
        <v>45866</v>
      </c>
      <c r="E979" s="169" t="b">
        <f aca="false">TRUE()</f>
        <v>1</v>
      </c>
      <c r="F979" s="169" t="b">
        <f aca="false">FALSE()</f>
        <v>0</v>
      </c>
      <c r="G979" s="169" t="b">
        <f aca="false">FALSE()</f>
        <v>0</v>
      </c>
      <c r="H979" s="169" t="b">
        <f aca="false">FALSE()</f>
        <v>0</v>
      </c>
      <c r="I979" s="169" t="b">
        <f aca="false">FALSE()</f>
        <v>0</v>
      </c>
      <c r="J979" s="169" t="b">
        <f aca="false">FALSE()</f>
        <v>0</v>
      </c>
      <c r="K979" s="29" t="b">
        <f aca="false">FALSE()</f>
        <v>0</v>
      </c>
      <c r="L979" s="29" t="b">
        <f aca="false">FALSE()</f>
        <v>0</v>
      </c>
      <c r="M979" s="169" t="b">
        <f aca="false">FALSE()</f>
        <v>0</v>
      </c>
      <c r="N979" s="36"/>
      <c r="O979" s="36" t="s">
        <v>1099</v>
      </c>
      <c r="P979" s="31" t="n">
        <v>6611820994</v>
      </c>
      <c r="Q979" s="32"/>
      <c r="R979" s="32"/>
      <c r="S979" s="32"/>
      <c r="T979" s="36" t="n">
        <v>48507700586</v>
      </c>
      <c r="U979" s="36"/>
      <c r="V979" s="36" t="s">
        <v>1101</v>
      </c>
      <c r="W979" s="36"/>
      <c r="X979" s="87" t="s">
        <v>10823</v>
      </c>
      <c r="Y979" s="36" t="s">
        <v>12093</v>
      </c>
      <c r="Z979" s="36"/>
      <c r="AA979" s="87"/>
      <c r="AB979" s="36"/>
      <c r="AC979" s="87" t="s">
        <v>10812</v>
      </c>
      <c r="AD979" s="36"/>
      <c r="AE979" s="36"/>
      <c r="AF979" s="200" t="s">
        <v>10794</v>
      </c>
      <c r="AG979" s="36"/>
      <c r="AH979" s="87" t="s">
        <v>10828</v>
      </c>
      <c r="AI979" s="202" t="s">
        <v>13476</v>
      </c>
      <c r="AJ979" s="192" t="s">
        <v>10798</v>
      </c>
      <c r="AK979" s="34" t="s">
        <v>10830</v>
      </c>
      <c r="AL979" s="200" t="s">
        <v>10800</v>
      </c>
      <c r="AM979" s="35"/>
      <c r="AN979" s="36"/>
      <c r="AO979" s="192" t="s">
        <v>10823</v>
      </c>
      <c r="AP979" s="36"/>
      <c r="AQ979" s="200" t="s">
        <v>10812</v>
      </c>
      <c r="AR979" s="37" t="s">
        <v>10830</v>
      </c>
      <c r="AS979" s="36" t="s">
        <v>13601</v>
      </c>
    </row>
    <row r="980" customFormat="false" ht="13.8" hidden="false" customHeight="false" outlineLevel="0" collapsed="false">
      <c r="A980" s="50" t="s">
        <v>12550</v>
      </c>
      <c r="B980" s="36" t="s">
        <v>11257</v>
      </c>
      <c r="C980" s="51" t="n">
        <v>45872</v>
      </c>
      <c r="D980" s="155" t="n">
        <v>45880</v>
      </c>
      <c r="E980" s="169" t="b">
        <f aca="false">TRUE()</f>
        <v>1</v>
      </c>
      <c r="F980" s="169" t="b">
        <f aca="false">FALSE()</f>
        <v>0</v>
      </c>
      <c r="G980" s="169" t="b">
        <f aca="false">FALSE()</f>
        <v>0</v>
      </c>
      <c r="H980" s="169" t="b">
        <f aca="false">FALSE()</f>
        <v>0</v>
      </c>
      <c r="I980" s="169" t="b">
        <f aca="false">FALSE()</f>
        <v>0</v>
      </c>
      <c r="J980" s="169" t="b">
        <f aca="false">FALSE()</f>
        <v>0</v>
      </c>
      <c r="K980" s="29" t="b">
        <f aca="false">FALSE()</f>
        <v>0</v>
      </c>
      <c r="L980" s="29" t="b">
        <f aca="false">FALSE()</f>
        <v>0</v>
      </c>
      <c r="M980" s="169" t="b">
        <f aca="false">FALSE()</f>
        <v>0</v>
      </c>
      <c r="N980" s="36"/>
      <c r="O980" s="36" t="s">
        <v>151</v>
      </c>
      <c r="P980" s="31" t="n">
        <v>7381021817</v>
      </c>
      <c r="Q980" s="32"/>
      <c r="R980" s="32"/>
      <c r="S980" s="32"/>
      <c r="T980" s="36" t="n">
        <f aca="false">48537002844</f>
        <v>48537002844</v>
      </c>
      <c r="U980" s="36"/>
      <c r="V980" s="36" t="s">
        <v>152</v>
      </c>
      <c r="W980" s="36"/>
      <c r="X980" s="87"/>
      <c r="Y980" s="36"/>
      <c r="Z980" s="36"/>
      <c r="AA980" s="87"/>
      <c r="AB980" s="36"/>
      <c r="AC980" s="87"/>
      <c r="AD980" s="36"/>
      <c r="AE980" s="36"/>
      <c r="AF980" s="200"/>
      <c r="AG980" s="36"/>
      <c r="AH980" s="87"/>
      <c r="AI980" s="202" t="s">
        <v>13476</v>
      </c>
      <c r="AJ980" s="192"/>
      <c r="AK980" s="34" t="s">
        <v>10830</v>
      </c>
      <c r="AL980" s="200"/>
      <c r="AM980" s="35"/>
      <c r="AN980" s="36"/>
      <c r="AO980" s="192"/>
      <c r="AP980" s="36"/>
      <c r="AQ980" s="200"/>
      <c r="AR980" s="37"/>
      <c r="AS980" s="36"/>
    </row>
    <row r="981" customFormat="false" ht="13.8" hidden="false" customHeight="false" outlineLevel="0" collapsed="false">
      <c r="A981" s="50" t="s">
        <v>12550</v>
      </c>
      <c r="B981" s="36" t="s">
        <v>11576</v>
      </c>
      <c r="C981" s="51" t="n">
        <v>45870</v>
      </c>
      <c r="D981" s="155" t="n">
        <v>45880</v>
      </c>
      <c r="E981" s="169" t="b">
        <f aca="false">TRUE()</f>
        <v>1</v>
      </c>
      <c r="F981" s="169" t="b">
        <f aca="false">FALSE()</f>
        <v>0</v>
      </c>
      <c r="G981" s="169" t="b">
        <f aca="false">FALSE()</f>
        <v>0</v>
      </c>
      <c r="H981" s="169" t="b">
        <f aca="false">FALSE()</f>
        <v>0</v>
      </c>
      <c r="I981" s="169" t="b">
        <f aca="false">FALSE()</f>
        <v>0</v>
      </c>
      <c r="J981" s="169" t="b">
        <f aca="false">FALSE()</f>
        <v>0</v>
      </c>
      <c r="K981" s="29" t="b">
        <f aca="false">FALSE()</f>
        <v>0</v>
      </c>
      <c r="L981" s="29" t="b">
        <f aca="false">FALSE()</f>
        <v>0</v>
      </c>
      <c r="M981" s="169" t="b">
        <f aca="false">FALSE()</f>
        <v>0</v>
      </c>
      <c r="N981" s="36"/>
      <c r="O981" s="36" t="s">
        <v>2377</v>
      </c>
      <c r="P981" s="31" t="n">
        <v>9590431940</v>
      </c>
      <c r="Q981" s="32"/>
      <c r="R981" s="32"/>
      <c r="S981" s="32"/>
      <c r="T981" s="36" t="n">
        <v>608299105</v>
      </c>
      <c r="U981" s="36"/>
      <c r="V981" s="36" t="s">
        <v>2379</v>
      </c>
      <c r="W981" s="36"/>
      <c r="X981" s="87" t="s">
        <v>10823</v>
      </c>
      <c r="Y981" s="36" t="s">
        <v>12093</v>
      </c>
      <c r="Z981" s="36"/>
      <c r="AA981" s="87"/>
      <c r="AB981" s="36"/>
      <c r="AC981" s="87"/>
      <c r="AD981" s="36"/>
      <c r="AE981" s="36"/>
      <c r="AF981" s="200"/>
      <c r="AG981" s="36"/>
      <c r="AH981" s="87"/>
      <c r="AI981" s="202" t="s">
        <v>13476</v>
      </c>
      <c r="AJ981" s="192"/>
      <c r="AK981" s="34" t="s">
        <v>10830</v>
      </c>
      <c r="AL981" s="200"/>
      <c r="AM981" s="35"/>
      <c r="AN981" s="36"/>
      <c r="AO981" s="192"/>
      <c r="AP981" s="36"/>
      <c r="AQ981" s="200"/>
      <c r="AR981" s="37"/>
      <c r="AS981" s="36"/>
    </row>
    <row r="982" customFormat="false" ht="13.8" hidden="false" customHeight="false" outlineLevel="0" collapsed="false">
      <c r="A982" s="50" t="s">
        <v>12550</v>
      </c>
      <c r="B982" s="36" t="s">
        <v>11857</v>
      </c>
      <c r="C982" s="51" t="n">
        <v>45870</v>
      </c>
      <c r="D982" s="155" t="n">
        <v>45856</v>
      </c>
      <c r="E982" s="169" t="b">
        <f aca="false">TRUE()</f>
        <v>1</v>
      </c>
      <c r="F982" s="169" t="b">
        <f aca="false">FALSE()</f>
        <v>0</v>
      </c>
      <c r="G982" s="169" t="b">
        <f aca="false">FALSE()</f>
        <v>0</v>
      </c>
      <c r="H982" s="169" t="b">
        <f aca="false">FALSE()</f>
        <v>0</v>
      </c>
      <c r="I982" s="169" t="b">
        <f aca="false">FALSE()</f>
        <v>0</v>
      </c>
      <c r="J982" s="169" t="b">
        <f aca="false">FALSE()</f>
        <v>0</v>
      </c>
      <c r="K982" s="29" t="b">
        <f aca="false">FALSE()</f>
        <v>0</v>
      </c>
      <c r="L982" s="29" t="b">
        <f aca="false">FALSE()</f>
        <v>0</v>
      </c>
      <c r="M982" s="169" t="b">
        <f aca="false">FALSE()</f>
        <v>0</v>
      </c>
      <c r="N982" s="36"/>
      <c r="O982" s="36" t="s">
        <v>2543</v>
      </c>
      <c r="P982" s="31" t="n">
        <v>7123449787</v>
      </c>
      <c r="Q982" s="32"/>
      <c r="R982" s="32"/>
      <c r="S982" s="32"/>
      <c r="T982" s="36" t="n">
        <v>48797082191</v>
      </c>
      <c r="U982" s="36"/>
      <c r="V982" s="36" t="s">
        <v>2545</v>
      </c>
      <c r="W982" s="36"/>
      <c r="X982" s="87" t="s">
        <v>10823</v>
      </c>
      <c r="Y982" s="36" t="s">
        <v>12093</v>
      </c>
      <c r="Z982" s="36"/>
      <c r="AA982" s="87" t="s">
        <v>10826</v>
      </c>
      <c r="AB982" s="36" t="s">
        <v>10793</v>
      </c>
      <c r="AC982" s="87"/>
      <c r="AD982" s="36"/>
      <c r="AE982" s="36"/>
      <c r="AF982" s="200"/>
      <c r="AG982" s="36"/>
      <c r="AH982" s="87"/>
      <c r="AI982" s="202" t="s">
        <v>13476</v>
      </c>
      <c r="AJ982" s="192"/>
      <c r="AK982" s="34" t="s">
        <v>10830</v>
      </c>
      <c r="AL982" s="200"/>
      <c r="AM982" s="35"/>
      <c r="AN982" s="36"/>
      <c r="AO982" s="192"/>
      <c r="AP982" s="36"/>
      <c r="AQ982" s="200"/>
      <c r="AR982" s="37"/>
      <c r="AS982" s="36"/>
    </row>
    <row r="983" customFormat="false" ht="13.8" hidden="false" customHeight="false" outlineLevel="0" collapsed="false">
      <c r="A983" s="50" t="s">
        <v>12550</v>
      </c>
      <c r="B983" s="36" t="s">
        <v>11857</v>
      </c>
      <c r="C983" s="51" t="n">
        <v>45809</v>
      </c>
      <c r="D983" s="155" t="n">
        <v>45814</v>
      </c>
      <c r="E983" s="169" t="b">
        <f aca="false">TRUE()</f>
        <v>1</v>
      </c>
      <c r="F983" s="169" t="b">
        <f aca="false">FALSE()</f>
        <v>0</v>
      </c>
      <c r="G983" s="169" t="b">
        <f aca="false">FALSE()</f>
        <v>0</v>
      </c>
      <c r="H983" s="169" t="b">
        <f aca="false">FALSE()</f>
        <v>0</v>
      </c>
      <c r="I983" s="169" t="b">
        <f aca="false">FALSE()</f>
        <v>0</v>
      </c>
      <c r="J983" s="169" t="b">
        <f aca="false">FALSE()</f>
        <v>0</v>
      </c>
      <c r="K983" s="29" t="b">
        <f aca="false">FALSE()</f>
        <v>0</v>
      </c>
      <c r="L983" s="29" t="b">
        <f aca="false">FALSE()</f>
        <v>0</v>
      </c>
      <c r="M983" s="169" t="b">
        <f aca="false">FALSE()</f>
        <v>0</v>
      </c>
      <c r="N983" s="36"/>
      <c r="O983" s="36" t="s">
        <v>5494</v>
      </c>
      <c r="P983" s="31" t="n">
        <v>5782398194</v>
      </c>
      <c r="Q983" s="32"/>
      <c r="R983" s="32"/>
      <c r="S983" s="32"/>
      <c r="T983" s="36" t="n">
        <v>48668255122</v>
      </c>
      <c r="U983" s="36"/>
      <c r="V983" s="36" t="s">
        <v>5496</v>
      </c>
      <c r="W983" s="36"/>
      <c r="X983" s="87" t="s">
        <v>10823</v>
      </c>
      <c r="Y983" s="36" t="s">
        <v>12093</v>
      </c>
      <c r="Z983" s="36"/>
      <c r="AA983" s="87"/>
      <c r="AB983" s="36"/>
      <c r="AC983" s="87" t="s">
        <v>10812</v>
      </c>
      <c r="AD983" s="36"/>
      <c r="AE983" s="36"/>
      <c r="AF983" s="200" t="s">
        <v>10794</v>
      </c>
      <c r="AG983" s="36"/>
      <c r="AH983" s="87" t="s">
        <v>10828</v>
      </c>
      <c r="AI983" s="202" t="s">
        <v>13476</v>
      </c>
      <c r="AJ983" s="192" t="s">
        <v>10798</v>
      </c>
      <c r="AK983" s="34" t="s">
        <v>10830</v>
      </c>
      <c r="AL983" s="200" t="s">
        <v>10800</v>
      </c>
      <c r="AM983" s="35"/>
      <c r="AN983" s="36"/>
      <c r="AO983" s="192" t="s">
        <v>10823</v>
      </c>
      <c r="AP983" s="36"/>
      <c r="AQ983" s="200" t="s">
        <v>10812</v>
      </c>
      <c r="AR983" s="37" t="s">
        <v>10830</v>
      </c>
      <c r="AS983" s="36" t="s">
        <v>13601</v>
      </c>
    </row>
    <row r="984" customFormat="false" ht="13.8" hidden="false" customHeight="false" outlineLevel="0" collapsed="false">
      <c r="A984" s="50" t="s">
        <v>12550</v>
      </c>
      <c r="B984" s="36" t="s">
        <v>11257</v>
      </c>
      <c r="C984" s="51" t="n">
        <v>45872</v>
      </c>
      <c r="D984" s="155" t="n">
        <v>45877</v>
      </c>
      <c r="E984" s="169" t="b">
        <f aca="false">TRUE()</f>
        <v>1</v>
      </c>
      <c r="F984" s="169" t="b">
        <f aca="false">FALSE()</f>
        <v>0</v>
      </c>
      <c r="G984" s="169" t="b">
        <f aca="false">FALSE()</f>
        <v>0</v>
      </c>
      <c r="H984" s="169" t="b">
        <f aca="false">FALSE()</f>
        <v>0</v>
      </c>
      <c r="I984" s="169" t="b">
        <f aca="false">FALSE()</f>
        <v>0</v>
      </c>
      <c r="J984" s="169" t="b">
        <f aca="false">FALSE()</f>
        <v>0</v>
      </c>
      <c r="K984" s="29" t="b">
        <f aca="false">FALSE()</f>
        <v>0</v>
      </c>
      <c r="L984" s="29" t="b">
        <f aca="false">FALSE()</f>
        <v>0</v>
      </c>
      <c r="M984" s="169" t="b">
        <f aca="false">FALSE()</f>
        <v>0</v>
      </c>
      <c r="N984" s="36"/>
      <c r="O984" s="239" t="s">
        <v>13636</v>
      </c>
      <c r="P984" s="31" t="n">
        <v>6652839223</v>
      </c>
      <c r="Q984" s="32"/>
      <c r="R984" s="32"/>
      <c r="S984" s="32"/>
      <c r="T984" s="189" t="n">
        <v>48797667637</v>
      </c>
      <c r="U984" s="36"/>
      <c r="V984" s="36" t="s">
        <v>13637</v>
      </c>
      <c r="W984" s="36"/>
      <c r="X984" s="87"/>
      <c r="Y984" s="36"/>
      <c r="Z984" s="36"/>
      <c r="AA984" s="87"/>
      <c r="AB984" s="36"/>
      <c r="AC984" s="87"/>
      <c r="AD984" s="36"/>
      <c r="AE984" s="36"/>
      <c r="AF984" s="200"/>
      <c r="AG984" s="36"/>
      <c r="AH984" s="87"/>
      <c r="AI984" s="202"/>
      <c r="AJ984" s="192"/>
      <c r="AK984" s="34"/>
      <c r="AL984" s="200"/>
      <c r="AM984" s="35"/>
      <c r="AN984" s="36"/>
      <c r="AO984" s="192"/>
      <c r="AP984" s="36"/>
      <c r="AQ984" s="200"/>
      <c r="AR984" s="37"/>
      <c r="AS984" s="36"/>
    </row>
    <row r="985" customFormat="false" ht="13.8" hidden="false" customHeight="false" outlineLevel="0" collapsed="false">
      <c r="A985" s="50" t="s">
        <v>12550</v>
      </c>
      <c r="B985" s="36" t="s">
        <v>11257</v>
      </c>
      <c r="C985" s="51" t="n">
        <v>45872</v>
      </c>
      <c r="D985" s="155" t="n">
        <v>45880</v>
      </c>
      <c r="E985" s="169" t="b">
        <f aca="false">TRUE()</f>
        <v>1</v>
      </c>
      <c r="F985" s="169" t="b">
        <f aca="false">FALSE()</f>
        <v>0</v>
      </c>
      <c r="G985" s="169" t="b">
        <f aca="false">FALSE()</f>
        <v>0</v>
      </c>
      <c r="H985" s="169" t="b">
        <f aca="false">FALSE()</f>
        <v>0</v>
      </c>
      <c r="I985" s="169" t="b">
        <f aca="false">FALSE()</f>
        <v>0</v>
      </c>
      <c r="J985" s="169" t="b">
        <f aca="false">FALSE()</f>
        <v>0</v>
      </c>
      <c r="K985" s="29" t="b">
        <f aca="false">FALSE()</f>
        <v>0</v>
      </c>
      <c r="L985" s="29" t="b">
        <f aca="false">FALSE()</f>
        <v>0</v>
      </c>
      <c r="M985" s="169" t="b">
        <f aca="false">FALSE()</f>
        <v>0</v>
      </c>
      <c r="N985" s="36"/>
      <c r="O985" s="36"/>
      <c r="P985" s="31"/>
      <c r="Q985" s="32"/>
      <c r="R985" s="32"/>
      <c r="S985" s="32"/>
      <c r="T985" s="36"/>
      <c r="U985" s="36"/>
      <c r="V985" s="36"/>
      <c r="W985" s="36"/>
      <c r="X985" s="87"/>
      <c r="Y985" s="36"/>
      <c r="Z985" s="36"/>
      <c r="AA985" s="87"/>
      <c r="AB985" s="36"/>
      <c r="AC985" s="87"/>
      <c r="AD985" s="36"/>
      <c r="AE985" s="36"/>
      <c r="AF985" s="200"/>
      <c r="AG985" s="36"/>
      <c r="AH985" s="87"/>
      <c r="AI985" s="202" t="s">
        <v>13476</v>
      </c>
      <c r="AJ985" s="192"/>
      <c r="AK985" s="34" t="s">
        <v>10830</v>
      </c>
      <c r="AL985" s="200"/>
      <c r="AM985" s="35"/>
      <c r="AN985" s="36"/>
      <c r="AO985" s="192"/>
      <c r="AP985" s="36"/>
      <c r="AQ985" s="200"/>
      <c r="AR985" s="37"/>
      <c r="AS985" s="36"/>
    </row>
    <row r="986" customFormat="false" ht="13.8" hidden="false" customHeight="false" outlineLevel="0" collapsed="false">
      <c r="A986" s="222" t="s">
        <v>12550</v>
      </c>
      <c r="B986" s="223" t="s">
        <v>11257</v>
      </c>
      <c r="C986" s="226" t="n">
        <v>45872</v>
      </c>
      <c r="D986" s="227" t="n">
        <v>45880</v>
      </c>
      <c r="E986" s="169" t="b">
        <f aca="false">TRUE()</f>
        <v>1</v>
      </c>
      <c r="F986" s="169" t="b">
        <f aca="false">FALSE()</f>
        <v>0</v>
      </c>
      <c r="G986" s="169" t="b">
        <f aca="false">FALSE()</f>
        <v>0</v>
      </c>
      <c r="H986" s="169" t="b">
        <f aca="false">FALSE()</f>
        <v>0</v>
      </c>
      <c r="I986" s="169" t="b">
        <f aca="false">FALSE()</f>
        <v>0</v>
      </c>
      <c r="J986" s="169" t="b">
        <f aca="false">FALSE()</f>
        <v>0</v>
      </c>
      <c r="K986" s="29" t="b">
        <f aca="false">FALSE()</f>
        <v>0</v>
      </c>
      <c r="L986" s="29" t="b">
        <f aca="false">FALSE()</f>
        <v>0</v>
      </c>
      <c r="M986" s="169" t="b">
        <f aca="false">FALSE()</f>
        <v>0</v>
      </c>
      <c r="N986" s="36"/>
      <c r="O986" s="36" t="s">
        <v>157</v>
      </c>
      <c r="P986" s="31" t="n">
        <v>5992619980</v>
      </c>
      <c r="Q986" s="32"/>
      <c r="R986" s="32"/>
      <c r="S986" s="32"/>
      <c r="T986" s="189" t="n">
        <f aca="false">48501064745</f>
        <v>48501064745</v>
      </c>
      <c r="U986" s="36"/>
      <c r="V986" s="189" t="s">
        <v>159</v>
      </c>
      <c r="W986" s="36"/>
      <c r="X986" s="87"/>
      <c r="Y986" s="36"/>
      <c r="Z986" s="36"/>
      <c r="AA986" s="87"/>
      <c r="AB986" s="36"/>
      <c r="AC986" s="87"/>
      <c r="AD986" s="36"/>
      <c r="AE986" s="36"/>
      <c r="AF986" s="200"/>
      <c r="AG986" s="36"/>
      <c r="AH986" s="87"/>
      <c r="AI986" s="202" t="s">
        <v>13476</v>
      </c>
      <c r="AJ986" s="192"/>
      <c r="AK986" s="34" t="s">
        <v>10830</v>
      </c>
      <c r="AL986" s="200"/>
      <c r="AM986" s="35"/>
      <c r="AN986" s="36"/>
      <c r="AO986" s="192"/>
      <c r="AP986" s="36"/>
      <c r="AQ986" s="200"/>
      <c r="AR986" s="37"/>
      <c r="AS986" s="36"/>
    </row>
    <row r="987" customFormat="false" ht="13.8" hidden="false" customHeight="false" outlineLevel="0" collapsed="false">
      <c r="A987" s="222" t="s">
        <v>12550</v>
      </c>
      <c r="B987" s="223" t="s">
        <v>11257</v>
      </c>
      <c r="C987" s="226" t="n">
        <v>45872</v>
      </c>
      <c r="D987" s="227" t="n">
        <v>45880</v>
      </c>
      <c r="E987" s="169" t="b">
        <f aca="false">TRUE()</f>
        <v>1</v>
      </c>
      <c r="F987" s="169" t="b">
        <f aca="false">FALSE()</f>
        <v>0</v>
      </c>
      <c r="G987" s="169" t="b">
        <f aca="false">FALSE()</f>
        <v>0</v>
      </c>
      <c r="H987" s="169" t="b">
        <f aca="false">FALSE()</f>
        <v>0</v>
      </c>
      <c r="I987" s="169" t="b">
        <f aca="false">FALSE()</f>
        <v>0</v>
      </c>
      <c r="J987" s="169" t="b">
        <f aca="false">FALSE()</f>
        <v>0</v>
      </c>
      <c r="K987" s="29" t="b">
        <f aca="false">FALSE()</f>
        <v>0</v>
      </c>
      <c r="L987" s="29" t="b">
        <f aca="false">FALSE()</f>
        <v>0</v>
      </c>
      <c r="M987" s="169" t="b">
        <f aca="false">FALSE()</f>
        <v>0</v>
      </c>
      <c r="N987" s="36"/>
      <c r="O987" s="36" t="s">
        <v>2111</v>
      </c>
      <c r="P987" s="31" t="n">
        <v>5272913160</v>
      </c>
      <c r="Q987" s="32"/>
      <c r="R987" s="32"/>
      <c r="S987" s="32"/>
      <c r="T987" s="36" t="n">
        <v>698094200</v>
      </c>
      <c r="U987" s="36"/>
      <c r="V987" s="36" t="s">
        <v>2112</v>
      </c>
      <c r="W987" s="36"/>
      <c r="X987" s="87"/>
      <c r="Y987" s="36"/>
      <c r="Z987" s="36"/>
      <c r="AA987" s="87"/>
      <c r="AB987" s="36"/>
      <c r="AC987" s="87"/>
      <c r="AD987" s="36"/>
      <c r="AE987" s="36"/>
      <c r="AF987" s="200"/>
      <c r="AG987" s="36"/>
      <c r="AH987" s="87"/>
      <c r="AI987" s="202" t="s">
        <v>13476</v>
      </c>
      <c r="AJ987" s="192"/>
      <c r="AK987" s="34"/>
      <c r="AL987" s="200"/>
      <c r="AM987" s="35"/>
      <c r="AN987" s="36"/>
      <c r="AO987" s="192"/>
      <c r="AP987" s="36"/>
      <c r="AQ987" s="200"/>
      <c r="AR987" s="37"/>
      <c r="AS987" s="36"/>
    </row>
    <row r="988" customFormat="false" ht="13.8" hidden="false" customHeight="false" outlineLevel="0" collapsed="false">
      <c r="A988" s="222" t="s">
        <v>12550</v>
      </c>
      <c r="B988" s="223" t="s">
        <v>11257</v>
      </c>
      <c r="C988" s="226" t="n">
        <v>45872</v>
      </c>
      <c r="D988" s="227" t="n">
        <v>45881</v>
      </c>
      <c r="E988" s="169" t="b">
        <f aca="false">TRUE()</f>
        <v>1</v>
      </c>
      <c r="F988" s="169" t="b">
        <f aca="false">FALSE()</f>
        <v>0</v>
      </c>
      <c r="G988" s="169" t="b">
        <f aca="false">FALSE()</f>
        <v>0</v>
      </c>
      <c r="H988" s="169" t="b">
        <f aca="false">FALSE()</f>
        <v>0</v>
      </c>
      <c r="I988" s="169" t="b">
        <f aca="false">FALSE()</f>
        <v>0</v>
      </c>
      <c r="J988" s="169" t="b">
        <f aca="false">FALSE()</f>
        <v>0</v>
      </c>
      <c r="K988" s="29" t="b">
        <f aca="false">FALSE()</f>
        <v>0</v>
      </c>
      <c r="L988" s="29" t="b">
        <f aca="false">FALSE()</f>
        <v>0</v>
      </c>
      <c r="M988" s="169" t="b">
        <f aca="false">FALSE()</f>
        <v>0</v>
      </c>
      <c r="N988" s="36"/>
      <c r="O988" s="36" t="s">
        <v>93</v>
      </c>
      <c r="P988" s="31" t="n">
        <v>9462287779</v>
      </c>
      <c r="Q988" s="32"/>
      <c r="R988" s="32"/>
      <c r="S988" s="32"/>
      <c r="T988" s="36" t="n">
        <v>692352365</v>
      </c>
      <c r="U988" s="36"/>
      <c r="V988" s="36" t="s">
        <v>94</v>
      </c>
      <c r="W988" s="36"/>
      <c r="X988" s="87"/>
      <c r="Y988" s="36"/>
      <c r="Z988" s="36"/>
      <c r="AA988" s="87"/>
      <c r="AB988" s="36"/>
      <c r="AC988" s="87"/>
      <c r="AD988" s="36"/>
      <c r="AE988" s="36"/>
      <c r="AF988" s="200"/>
      <c r="AG988" s="36"/>
      <c r="AH988" s="87"/>
      <c r="AI988" s="202" t="s">
        <v>13476</v>
      </c>
      <c r="AJ988" s="192"/>
      <c r="AK988" s="34"/>
      <c r="AL988" s="200"/>
      <c r="AM988" s="35"/>
      <c r="AN988" s="36"/>
      <c r="AO988" s="192"/>
      <c r="AP988" s="36"/>
      <c r="AQ988" s="200"/>
      <c r="AR988" s="37"/>
      <c r="AS988" s="36"/>
    </row>
    <row r="989" customFormat="false" ht="13.8" hidden="false" customHeight="false" outlineLevel="0" collapsed="false">
      <c r="A989" s="50" t="s">
        <v>12550</v>
      </c>
      <c r="B989" s="36" t="s">
        <v>11257</v>
      </c>
      <c r="C989" s="51" t="n">
        <v>45870</v>
      </c>
      <c r="D989" s="155" t="n">
        <v>45881</v>
      </c>
      <c r="E989" s="169" t="b">
        <f aca="false">TRUE()</f>
        <v>1</v>
      </c>
      <c r="F989" s="169" t="b">
        <f aca="false">FALSE()</f>
        <v>0</v>
      </c>
      <c r="G989" s="169" t="b">
        <f aca="false">FALSE()</f>
        <v>0</v>
      </c>
      <c r="H989" s="169" t="b">
        <f aca="false">FALSE()</f>
        <v>0</v>
      </c>
      <c r="I989" s="169" t="b">
        <f aca="false">FALSE()</f>
        <v>0</v>
      </c>
      <c r="J989" s="169" t="b">
        <f aca="false">FALSE()</f>
        <v>0</v>
      </c>
      <c r="K989" s="29" t="b">
        <f aca="false">FALSE()</f>
        <v>0</v>
      </c>
      <c r="L989" s="29" t="b">
        <f aca="false">FALSE()</f>
        <v>0</v>
      </c>
      <c r="M989" s="169" t="b">
        <f aca="false">FALSE()</f>
        <v>0</v>
      </c>
      <c r="N989" s="36"/>
      <c r="O989" s="36" t="s">
        <v>2464</v>
      </c>
      <c r="P989" s="31" t="n">
        <v>1231071006</v>
      </c>
      <c r="Q989" s="32"/>
      <c r="R989" s="32"/>
      <c r="S989" s="32"/>
      <c r="T989" s="132" t="n">
        <v>48601202941</v>
      </c>
      <c r="U989" s="36"/>
      <c r="V989" s="132" t="s">
        <v>2466</v>
      </c>
      <c r="W989" s="36"/>
      <c r="X989" s="87"/>
      <c r="Y989" s="36"/>
      <c r="Z989" s="36"/>
      <c r="AA989" s="87"/>
      <c r="AB989" s="36"/>
      <c r="AC989" s="87"/>
      <c r="AD989" s="36"/>
      <c r="AE989" s="36"/>
      <c r="AF989" s="200"/>
      <c r="AG989" s="36"/>
      <c r="AH989" s="87"/>
      <c r="AI989" s="202"/>
      <c r="AJ989" s="192"/>
      <c r="AK989" s="34"/>
      <c r="AL989" s="200"/>
      <c r="AM989" s="35"/>
      <c r="AN989" s="36"/>
      <c r="AO989" s="192"/>
      <c r="AP989" s="36"/>
      <c r="AQ989" s="200"/>
      <c r="AR989" s="37"/>
      <c r="AS989" s="36"/>
    </row>
    <row r="990" customFormat="false" ht="13.8" hidden="false" customHeight="false" outlineLevel="0" collapsed="false">
      <c r="A990" s="50" t="s">
        <v>12550</v>
      </c>
      <c r="B990" s="36" t="s">
        <v>11857</v>
      </c>
      <c r="C990" s="51" t="n">
        <v>45809</v>
      </c>
      <c r="D990" s="155" t="n">
        <v>45813</v>
      </c>
      <c r="E990" s="169" t="b">
        <f aca="false">TRUE()</f>
        <v>1</v>
      </c>
      <c r="F990" s="169" t="b">
        <f aca="false">FALSE()</f>
        <v>0</v>
      </c>
      <c r="G990" s="169" t="b">
        <f aca="false">FALSE()</f>
        <v>0</v>
      </c>
      <c r="H990" s="169" t="b">
        <f aca="false">FALSE()</f>
        <v>0</v>
      </c>
      <c r="I990" s="169" t="b">
        <f aca="false">FALSE()</f>
        <v>0</v>
      </c>
      <c r="J990" s="169" t="b">
        <f aca="false">FALSE()</f>
        <v>0</v>
      </c>
      <c r="K990" s="29" t="b">
        <f aca="false">FALSE()</f>
        <v>0</v>
      </c>
      <c r="L990" s="29" t="b">
        <f aca="false">FALSE()</f>
        <v>0</v>
      </c>
      <c r="M990" s="169" t="b">
        <f aca="false">FALSE()</f>
        <v>0</v>
      </c>
      <c r="N990" s="36"/>
      <c r="O990" s="36" t="s">
        <v>5444</v>
      </c>
      <c r="P990" s="31" t="n">
        <v>5252723692</v>
      </c>
      <c r="Q990" s="32"/>
      <c r="R990" s="32"/>
      <c r="S990" s="32"/>
      <c r="T990" s="36" t="s">
        <v>13638</v>
      </c>
      <c r="U990" s="36" t="s">
        <v>13639</v>
      </c>
      <c r="V990" s="36" t="s">
        <v>13640</v>
      </c>
      <c r="W990" s="36"/>
      <c r="X990" s="87" t="s">
        <v>10823</v>
      </c>
      <c r="Y990" s="36" t="s">
        <v>12093</v>
      </c>
      <c r="Z990" s="36"/>
      <c r="AA990" s="87"/>
      <c r="AB990" s="36"/>
      <c r="AC990" s="87" t="s">
        <v>10812</v>
      </c>
      <c r="AD990" s="36"/>
      <c r="AE990" s="36"/>
      <c r="AF990" s="200" t="s">
        <v>10794</v>
      </c>
      <c r="AG990" s="36"/>
      <c r="AH990" s="87" t="s">
        <v>10828</v>
      </c>
      <c r="AI990" s="202" t="s">
        <v>13476</v>
      </c>
      <c r="AJ990" s="192" t="s">
        <v>10798</v>
      </c>
      <c r="AK990" s="34" t="s">
        <v>10830</v>
      </c>
      <c r="AL990" s="200" t="s">
        <v>10800</v>
      </c>
      <c r="AM990" s="35"/>
      <c r="AN990" s="36"/>
      <c r="AO990" s="192" t="s">
        <v>10823</v>
      </c>
      <c r="AP990" s="36"/>
      <c r="AQ990" s="200" t="s">
        <v>10812</v>
      </c>
      <c r="AR990" s="37" t="s">
        <v>10830</v>
      </c>
      <c r="AS990" s="36" t="s">
        <v>13601</v>
      </c>
    </row>
    <row r="991" customFormat="false" ht="13.8" hidden="false" customHeight="false" outlineLevel="0" collapsed="false">
      <c r="A991" s="50" t="s">
        <v>12550</v>
      </c>
      <c r="B991" s="36" t="s">
        <v>11857</v>
      </c>
      <c r="C991" s="51" t="n">
        <v>45809</v>
      </c>
      <c r="D991" s="155" t="n">
        <v>45819</v>
      </c>
      <c r="E991" s="169" t="b">
        <f aca="false">TRUE()</f>
        <v>1</v>
      </c>
      <c r="F991" s="169" t="b">
        <f aca="false">FALSE()</f>
        <v>0</v>
      </c>
      <c r="G991" s="169" t="b">
        <f aca="false">FALSE()</f>
        <v>0</v>
      </c>
      <c r="H991" s="169" t="b">
        <f aca="false">FALSE()</f>
        <v>0</v>
      </c>
      <c r="I991" s="169" t="b">
        <f aca="false">FALSE()</f>
        <v>0</v>
      </c>
      <c r="J991" s="169" t="b">
        <f aca="false">FALSE()</f>
        <v>0</v>
      </c>
      <c r="K991" s="29" t="b">
        <f aca="false">FALSE()</f>
        <v>0</v>
      </c>
      <c r="L991" s="29" t="b">
        <f aca="false">FALSE()</f>
        <v>0</v>
      </c>
      <c r="M991" s="169" t="b">
        <f aca="false">FALSE()</f>
        <v>0</v>
      </c>
      <c r="N991" s="36"/>
      <c r="O991" s="36" t="s">
        <v>6226</v>
      </c>
      <c r="P991" s="31" t="n">
        <v>5832720457</v>
      </c>
      <c r="Q991" s="32"/>
      <c r="R991" s="32"/>
      <c r="S991" s="32"/>
      <c r="T991" s="36" t="n">
        <v>48535807511</v>
      </c>
      <c r="U991" s="36"/>
      <c r="V991" s="96" t="s">
        <v>6228</v>
      </c>
      <c r="W991" s="36"/>
      <c r="X991" s="87" t="s">
        <v>10823</v>
      </c>
      <c r="Y991" s="36" t="s">
        <v>12093</v>
      </c>
      <c r="Z991" s="36"/>
      <c r="AA991" s="87"/>
      <c r="AB991" s="36"/>
      <c r="AC991" s="87" t="s">
        <v>10812</v>
      </c>
      <c r="AD991" s="36"/>
      <c r="AE991" s="36"/>
      <c r="AF991" s="200" t="s">
        <v>10794</v>
      </c>
      <c r="AG991" s="36"/>
      <c r="AH991" s="87" t="s">
        <v>10828</v>
      </c>
      <c r="AI991" s="202" t="s">
        <v>13476</v>
      </c>
      <c r="AJ991" s="192" t="s">
        <v>10798</v>
      </c>
      <c r="AK991" s="34" t="s">
        <v>10830</v>
      </c>
      <c r="AL991" s="200" t="s">
        <v>10800</v>
      </c>
      <c r="AM991" s="35"/>
      <c r="AN991" s="36"/>
      <c r="AO991" s="192" t="s">
        <v>10823</v>
      </c>
      <c r="AP991" s="36"/>
      <c r="AQ991" s="200" t="s">
        <v>10812</v>
      </c>
      <c r="AR991" s="37" t="s">
        <v>10830</v>
      </c>
      <c r="AS991" s="36" t="s">
        <v>13601</v>
      </c>
    </row>
    <row r="992" customFormat="false" ht="13.8" hidden="false" customHeight="false" outlineLevel="0" collapsed="false">
      <c r="A992" s="50" t="s">
        <v>12550</v>
      </c>
      <c r="B992" s="36" t="s">
        <v>11857</v>
      </c>
      <c r="C992" s="51" t="n">
        <v>45778</v>
      </c>
      <c r="D992" s="155" t="n">
        <v>45795</v>
      </c>
      <c r="E992" s="169" t="b">
        <f aca="false">TRUE()</f>
        <v>1</v>
      </c>
      <c r="F992" s="169" t="b">
        <f aca="false">FALSE()</f>
        <v>0</v>
      </c>
      <c r="G992" s="169" t="b">
        <f aca="false">FALSE()</f>
        <v>0</v>
      </c>
      <c r="H992" s="169" t="b">
        <f aca="false">FALSE()</f>
        <v>0</v>
      </c>
      <c r="I992" s="169" t="b">
        <f aca="false">FALSE()</f>
        <v>0</v>
      </c>
      <c r="J992" s="169" t="b">
        <f aca="false">FALSE()</f>
        <v>0</v>
      </c>
      <c r="K992" s="29" t="b">
        <f aca="false">FALSE()</f>
        <v>0</v>
      </c>
      <c r="L992" s="29" t="b">
        <f aca="false">FALSE()</f>
        <v>0</v>
      </c>
      <c r="M992" s="169" t="b">
        <f aca="false">FALSE()</f>
        <v>0</v>
      </c>
      <c r="N992" s="36"/>
      <c r="O992" s="36" t="s">
        <v>13641</v>
      </c>
      <c r="P992" s="31" t="n">
        <v>6793020519</v>
      </c>
      <c r="Q992" s="32"/>
      <c r="R992" s="32"/>
      <c r="S992" s="32"/>
      <c r="T992" s="36" t="n">
        <v>48608591907</v>
      </c>
      <c r="U992" s="36"/>
      <c r="V992" s="36" t="s">
        <v>6212</v>
      </c>
      <c r="W992" s="36"/>
      <c r="X992" s="87" t="s">
        <v>10823</v>
      </c>
      <c r="Y992" s="36" t="s">
        <v>12093</v>
      </c>
      <c r="Z992" s="36"/>
      <c r="AA992" s="87"/>
      <c r="AB992" s="36"/>
      <c r="AC992" s="87" t="s">
        <v>10812</v>
      </c>
      <c r="AD992" s="36"/>
      <c r="AE992" s="36"/>
      <c r="AF992" s="200" t="s">
        <v>10794</v>
      </c>
      <c r="AG992" s="36"/>
      <c r="AH992" s="87" t="s">
        <v>10828</v>
      </c>
      <c r="AI992" s="202" t="s">
        <v>13476</v>
      </c>
      <c r="AJ992" s="192" t="s">
        <v>10798</v>
      </c>
      <c r="AK992" s="34" t="s">
        <v>10830</v>
      </c>
      <c r="AL992" s="200" t="s">
        <v>10800</v>
      </c>
      <c r="AM992" s="35"/>
      <c r="AN992" s="36"/>
      <c r="AO992" s="192" t="s">
        <v>10823</v>
      </c>
      <c r="AP992" s="36"/>
      <c r="AQ992" s="200" t="s">
        <v>10812</v>
      </c>
      <c r="AR992" s="37" t="s">
        <v>10830</v>
      </c>
      <c r="AS992" s="36" t="s">
        <v>13601</v>
      </c>
    </row>
    <row r="993" customFormat="false" ht="13.8" hidden="false" customHeight="false" outlineLevel="0" collapsed="false">
      <c r="A993" s="50" t="s">
        <v>12550</v>
      </c>
      <c r="B993" s="36" t="s">
        <v>11857</v>
      </c>
      <c r="C993" s="51" t="n">
        <v>45810</v>
      </c>
      <c r="D993" s="155" t="n">
        <v>45835</v>
      </c>
      <c r="E993" s="169" t="b">
        <f aca="false">TRUE()</f>
        <v>1</v>
      </c>
      <c r="F993" s="169" t="b">
        <f aca="false">FALSE()</f>
        <v>0</v>
      </c>
      <c r="G993" s="169" t="b">
        <f aca="false">FALSE()</f>
        <v>0</v>
      </c>
      <c r="H993" s="169" t="b">
        <f aca="false">FALSE()</f>
        <v>0</v>
      </c>
      <c r="I993" s="169" t="b">
        <f aca="false">FALSE()</f>
        <v>0</v>
      </c>
      <c r="J993" s="169" t="b">
        <f aca="false">FALSE()</f>
        <v>0</v>
      </c>
      <c r="K993" s="29" t="b">
        <f aca="false">FALSE()</f>
        <v>0</v>
      </c>
      <c r="L993" s="29" t="b">
        <f aca="false">FALSE()</f>
        <v>0</v>
      </c>
      <c r="M993" s="169" t="b">
        <f aca="false">FALSE()</f>
        <v>0</v>
      </c>
      <c r="N993" s="36"/>
      <c r="O993" s="36" t="s">
        <v>3873</v>
      </c>
      <c r="P993" s="31" t="n">
        <v>9930697690</v>
      </c>
      <c r="Q993" s="32"/>
      <c r="R993" s="32"/>
      <c r="S993" s="32"/>
      <c r="T993" s="36" t="n">
        <v>48667064367</v>
      </c>
      <c r="U993" s="36"/>
      <c r="V993" s="36" t="s">
        <v>3875</v>
      </c>
      <c r="W993" s="36"/>
      <c r="X993" s="87" t="s">
        <v>10823</v>
      </c>
      <c r="Y993" s="36" t="s">
        <v>12093</v>
      </c>
      <c r="Z993" s="36"/>
      <c r="AA993" s="87"/>
      <c r="AB993" s="36"/>
      <c r="AC993" s="87" t="s">
        <v>10812</v>
      </c>
      <c r="AD993" s="36"/>
      <c r="AE993" s="36"/>
      <c r="AF993" s="200" t="s">
        <v>10794</v>
      </c>
      <c r="AG993" s="36"/>
      <c r="AH993" s="87" t="s">
        <v>10828</v>
      </c>
      <c r="AI993" s="202" t="s">
        <v>13476</v>
      </c>
      <c r="AJ993" s="192" t="s">
        <v>10798</v>
      </c>
      <c r="AK993" s="34" t="s">
        <v>10830</v>
      </c>
      <c r="AL993" s="200" t="s">
        <v>10800</v>
      </c>
      <c r="AM993" s="35"/>
      <c r="AN993" s="36"/>
      <c r="AO993" s="192" t="s">
        <v>10823</v>
      </c>
      <c r="AP993" s="36"/>
      <c r="AQ993" s="200" t="s">
        <v>10812</v>
      </c>
      <c r="AR993" s="37" t="s">
        <v>10830</v>
      </c>
      <c r="AS993" s="36" t="s">
        <v>13601</v>
      </c>
    </row>
    <row r="994" customFormat="false" ht="13.8" hidden="false" customHeight="false" outlineLevel="0" collapsed="false">
      <c r="A994" s="50" t="s">
        <v>12550</v>
      </c>
      <c r="B994" s="36" t="s">
        <v>11857</v>
      </c>
      <c r="C994" s="51" t="n">
        <v>45839</v>
      </c>
      <c r="D994" s="155" t="n">
        <v>45849</v>
      </c>
      <c r="E994" s="169" t="b">
        <f aca="false">TRUE()</f>
        <v>1</v>
      </c>
      <c r="F994" s="169" t="b">
        <f aca="false">FALSE()</f>
        <v>0</v>
      </c>
      <c r="G994" s="169" t="b">
        <f aca="false">FALSE()</f>
        <v>0</v>
      </c>
      <c r="H994" s="169" t="b">
        <f aca="false">FALSE()</f>
        <v>0</v>
      </c>
      <c r="I994" s="169" t="b">
        <f aca="false">FALSE()</f>
        <v>0</v>
      </c>
      <c r="J994" s="169" t="b">
        <f aca="false">FALSE()</f>
        <v>0</v>
      </c>
      <c r="K994" s="29" t="b">
        <f aca="false">FALSE()</f>
        <v>0</v>
      </c>
      <c r="L994" s="29" t="b">
        <f aca="false">FALSE()</f>
        <v>0</v>
      </c>
      <c r="M994" s="169" t="b">
        <f aca="false">FALSE()</f>
        <v>0</v>
      </c>
      <c r="N994" s="36"/>
      <c r="O994" s="36" t="s">
        <v>3125</v>
      </c>
      <c r="P994" s="31" t="n">
        <v>9261693745</v>
      </c>
      <c r="Q994" s="32"/>
      <c r="R994" s="32"/>
      <c r="S994" s="32"/>
      <c r="T994" s="36" t="n">
        <v>48783631218</v>
      </c>
      <c r="U994" s="36"/>
      <c r="V994" s="36" t="s">
        <v>3127</v>
      </c>
      <c r="W994" s="36"/>
      <c r="X994" s="87" t="s">
        <v>10823</v>
      </c>
      <c r="Y994" s="36" t="s">
        <v>12093</v>
      </c>
      <c r="Z994" s="36"/>
      <c r="AA994" s="87"/>
      <c r="AB994" s="36"/>
      <c r="AC994" s="87" t="s">
        <v>10812</v>
      </c>
      <c r="AD994" s="36"/>
      <c r="AE994" s="36"/>
      <c r="AF994" s="200" t="s">
        <v>10794</v>
      </c>
      <c r="AG994" s="36"/>
      <c r="AH994" s="87" t="s">
        <v>10828</v>
      </c>
      <c r="AI994" s="202" t="s">
        <v>13476</v>
      </c>
      <c r="AJ994" s="192" t="s">
        <v>10798</v>
      </c>
      <c r="AK994" s="34" t="s">
        <v>10830</v>
      </c>
      <c r="AL994" s="200" t="s">
        <v>10800</v>
      </c>
      <c r="AM994" s="35"/>
      <c r="AN994" s="36"/>
      <c r="AO994" s="192" t="s">
        <v>10823</v>
      </c>
      <c r="AP994" s="36"/>
      <c r="AQ994" s="200" t="s">
        <v>10812</v>
      </c>
      <c r="AR994" s="37" t="s">
        <v>10830</v>
      </c>
      <c r="AS994" s="36" t="s">
        <v>13601</v>
      </c>
    </row>
    <row r="995" customFormat="false" ht="13.8" hidden="false" customHeight="false" outlineLevel="0" collapsed="false">
      <c r="A995" s="50" t="s">
        <v>12550</v>
      </c>
      <c r="B995" s="36" t="s">
        <v>11857</v>
      </c>
      <c r="C995" s="51" t="n">
        <v>45870</v>
      </c>
      <c r="D995" s="155" t="n">
        <v>45876</v>
      </c>
      <c r="E995" s="169" t="b">
        <f aca="false">TRUE()</f>
        <v>1</v>
      </c>
      <c r="F995" s="169" t="b">
        <f aca="false">FALSE()</f>
        <v>0</v>
      </c>
      <c r="G995" s="169" t="b">
        <f aca="false">FALSE()</f>
        <v>0</v>
      </c>
      <c r="H995" s="169" t="b">
        <f aca="false">FALSE()</f>
        <v>0</v>
      </c>
      <c r="I995" s="169" t="b">
        <f aca="false">FALSE()</f>
        <v>0</v>
      </c>
      <c r="J995" s="169" t="b">
        <f aca="false">FALSE()</f>
        <v>0</v>
      </c>
      <c r="K995" s="29" t="b">
        <f aca="false">FALSE()</f>
        <v>0</v>
      </c>
      <c r="L995" s="29" t="b">
        <f aca="false">FALSE()</f>
        <v>0</v>
      </c>
      <c r="M995" s="169" t="b">
        <f aca="false">FALSE()</f>
        <v>0</v>
      </c>
      <c r="N995" s="36"/>
      <c r="O995" s="36" t="s">
        <v>2042</v>
      </c>
      <c r="P995" s="31" t="n">
        <v>8341543384</v>
      </c>
      <c r="Q995" s="32"/>
      <c r="R995" s="32"/>
      <c r="S995" s="32"/>
      <c r="T995" s="36" t="n">
        <v>48606841671</v>
      </c>
      <c r="U995" s="36"/>
      <c r="V995" s="36" t="s">
        <v>2044</v>
      </c>
      <c r="W995" s="36"/>
      <c r="X995" s="87" t="s">
        <v>10823</v>
      </c>
      <c r="Y995" s="36" t="s">
        <v>12093</v>
      </c>
      <c r="Z995" s="36"/>
      <c r="AA995" s="87"/>
      <c r="AB995" s="36"/>
      <c r="AC995" s="87" t="s">
        <v>10812</v>
      </c>
      <c r="AD995" s="36"/>
      <c r="AE995" s="36"/>
      <c r="AF995" s="200" t="s">
        <v>10794</v>
      </c>
      <c r="AG995" s="36"/>
      <c r="AH995" s="87" t="s">
        <v>10828</v>
      </c>
      <c r="AI995" s="202" t="s">
        <v>13476</v>
      </c>
      <c r="AJ995" s="192" t="s">
        <v>10798</v>
      </c>
      <c r="AK995" s="34" t="s">
        <v>10830</v>
      </c>
      <c r="AL995" s="200" t="s">
        <v>10800</v>
      </c>
      <c r="AM995" s="35"/>
      <c r="AN995" s="36"/>
      <c r="AO995" s="192" t="s">
        <v>10823</v>
      </c>
      <c r="AP995" s="36"/>
      <c r="AQ995" s="200" t="s">
        <v>10812</v>
      </c>
      <c r="AR995" s="37" t="s">
        <v>10830</v>
      </c>
      <c r="AS995" s="36" t="s">
        <v>13601</v>
      </c>
    </row>
    <row r="996" customFormat="false" ht="13.8" hidden="false" customHeight="false" outlineLevel="0" collapsed="false">
      <c r="A996" s="50" t="s">
        <v>12550</v>
      </c>
      <c r="B996" s="36" t="s">
        <v>11857</v>
      </c>
      <c r="C996" s="51" t="n">
        <v>45839</v>
      </c>
      <c r="D996" s="155" t="n">
        <v>45861</v>
      </c>
      <c r="E996" s="169" t="b">
        <f aca="false">TRUE()</f>
        <v>1</v>
      </c>
      <c r="F996" s="169" t="b">
        <f aca="false">FALSE()</f>
        <v>0</v>
      </c>
      <c r="G996" s="169" t="b">
        <f aca="false">FALSE()</f>
        <v>0</v>
      </c>
      <c r="H996" s="169" t="b">
        <f aca="false">FALSE()</f>
        <v>0</v>
      </c>
      <c r="I996" s="169" t="b">
        <f aca="false">FALSE()</f>
        <v>0</v>
      </c>
      <c r="J996" s="169" t="b">
        <f aca="false">FALSE()</f>
        <v>0</v>
      </c>
      <c r="K996" s="29" t="b">
        <f aca="false">FALSE()</f>
        <v>0</v>
      </c>
      <c r="L996" s="29" t="b">
        <f aca="false">FALSE()</f>
        <v>0</v>
      </c>
      <c r="M996" s="169" t="b">
        <f aca="false">FALSE()</f>
        <v>0</v>
      </c>
      <c r="N996" s="36"/>
      <c r="O996" s="36" t="s">
        <v>13642</v>
      </c>
      <c r="P996" s="31" t="n">
        <v>5342675703</v>
      </c>
      <c r="Q996" s="32"/>
      <c r="R996" s="32"/>
      <c r="S996" s="32"/>
      <c r="T996" s="36" t="n">
        <v>48786444760</v>
      </c>
      <c r="U996" s="36"/>
      <c r="V996" s="36" t="s">
        <v>7634</v>
      </c>
      <c r="W996" s="36"/>
      <c r="X996" s="87" t="s">
        <v>10823</v>
      </c>
      <c r="Y996" s="36" t="s">
        <v>12093</v>
      </c>
      <c r="Z996" s="36"/>
      <c r="AA996" s="87"/>
      <c r="AB996" s="36"/>
      <c r="AC996" s="87" t="s">
        <v>10812</v>
      </c>
      <c r="AD996" s="36"/>
      <c r="AE996" s="36"/>
      <c r="AF996" s="200" t="s">
        <v>10794</v>
      </c>
      <c r="AG996" s="36"/>
      <c r="AH996" s="87" t="s">
        <v>10828</v>
      </c>
      <c r="AI996" s="202" t="s">
        <v>13476</v>
      </c>
      <c r="AJ996" s="192" t="s">
        <v>10798</v>
      </c>
      <c r="AK996" s="34" t="s">
        <v>10830</v>
      </c>
      <c r="AL996" s="200" t="s">
        <v>10800</v>
      </c>
      <c r="AM996" s="35"/>
      <c r="AN996" s="36"/>
      <c r="AO996" s="192" t="s">
        <v>10823</v>
      </c>
      <c r="AP996" s="36"/>
      <c r="AQ996" s="200" t="s">
        <v>10812</v>
      </c>
      <c r="AR996" s="37" t="s">
        <v>10830</v>
      </c>
      <c r="AS996" s="36" t="s">
        <v>13601</v>
      </c>
    </row>
    <row r="997" customFormat="false" ht="13.8" hidden="false" customHeight="false" outlineLevel="0" collapsed="false">
      <c r="A997" s="50" t="s">
        <v>12550</v>
      </c>
      <c r="B997" s="36" t="s">
        <v>11857</v>
      </c>
      <c r="C997" s="51" t="n">
        <v>45839</v>
      </c>
      <c r="D997" s="155" t="n">
        <v>45860</v>
      </c>
      <c r="E997" s="169" t="b">
        <f aca="false">TRUE()</f>
        <v>1</v>
      </c>
      <c r="F997" s="169" t="b">
        <f aca="false">FALSE()</f>
        <v>0</v>
      </c>
      <c r="G997" s="169" t="b">
        <f aca="false">FALSE()</f>
        <v>0</v>
      </c>
      <c r="H997" s="169" t="b">
        <f aca="false">FALSE()</f>
        <v>0</v>
      </c>
      <c r="I997" s="169" t="b">
        <f aca="false">FALSE()</f>
        <v>0</v>
      </c>
      <c r="J997" s="169" t="b">
        <f aca="false">FALSE()</f>
        <v>0</v>
      </c>
      <c r="K997" s="29" t="b">
        <f aca="false">FALSE()</f>
        <v>0</v>
      </c>
      <c r="L997" s="29" t="b">
        <f aca="false">FALSE()</f>
        <v>0</v>
      </c>
      <c r="M997" s="169" t="b">
        <f aca="false">FALSE()</f>
        <v>0</v>
      </c>
      <c r="N997" s="36"/>
      <c r="O997" s="36" t="s">
        <v>1337</v>
      </c>
      <c r="P997" s="31" t="n">
        <v>5423458370</v>
      </c>
      <c r="Q997" s="32"/>
      <c r="R997" s="32"/>
      <c r="S997" s="32"/>
      <c r="T997" s="36" t="n">
        <v>48517062975</v>
      </c>
      <c r="U997" s="36"/>
      <c r="V997" s="36" t="s">
        <v>1339</v>
      </c>
      <c r="W997" s="36"/>
      <c r="X997" s="87" t="s">
        <v>10823</v>
      </c>
      <c r="Y997" s="36" t="s">
        <v>12093</v>
      </c>
      <c r="Z997" s="36"/>
      <c r="AA997" s="87"/>
      <c r="AB997" s="36"/>
      <c r="AC997" s="87" t="s">
        <v>10812</v>
      </c>
      <c r="AD997" s="36"/>
      <c r="AE997" s="36"/>
      <c r="AF997" s="200" t="s">
        <v>10794</v>
      </c>
      <c r="AG997" s="36"/>
      <c r="AH997" s="87" t="s">
        <v>10828</v>
      </c>
      <c r="AI997" s="202" t="s">
        <v>13476</v>
      </c>
      <c r="AJ997" s="192" t="s">
        <v>10798</v>
      </c>
      <c r="AK997" s="34" t="s">
        <v>10830</v>
      </c>
      <c r="AL997" s="200" t="s">
        <v>10800</v>
      </c>
      <c r="AM997" s="35"/>
      <c r="AN997" s="36"/>
      <c r="AO997" s="192" t="s">
        <v>10823</v>
      </c>
      <c r="AP997" s="36"/>
      <c r="AQ997" s="200" t="s">
        <v>10812</v>
      </c>
      <c r="AR997" s="37" t="s">
        <v>10830</v>
      </c>
      <c r="AS997" s="36" t="s">
        <v>13601</v>
      </c>
    </row>
    <row r="998" customFormat="false" ht="13.8" hidden="false" customHeight="false" outlineLevel="0" collapsed="false">
      <c r="A998" s="50" t="s">
        <v>12550</v>
      </c>
      <c r="B998" s="36" t="s">
        <v>11857</v>
      </c>
      <c r="C998" s="51" t="n">
        <v>45839</v>
      </c>
      <c r="D998" s="155" t="n">
        <v>45866</v>
      </c>
      <c r="E998" s="169" t="b">
        <f aca="false">TRUE()</f>
        <v>1</v>
      </c>
      <c r="F998" s="169" t="b">
        <f aca="false">FALSE()</f>
        <v>0</v>
      </c>
      <c r="G998" s="169" t="b">
        <f aca="false">FALSE()</f>
        <v>0</v>
      </c>
      <c r="H998" s="169" t="b">
        <f aca="false">FALSE()</f>
        <v>0</v>
      </c>
      <c r="I998" s="169" t="b">
        <f aca="false">FALSE()</f>
        <v>0</v>
      </c>
      <c r="J998" s="169" t="b">
        <f aca="false">FALSE()</f>
        <v>0</v>
      </c>
      <c r="K998" s="29" t="b">
        <f aca="false">FALSE()</f>
        <v>0</v>
      </c>
      <c r="L998" s="29" t="b">
        <f aca="false">FALSE()</f>
        <v>0</v>
      </c>
      <c r="M998" s="169" t="b">
        <f aca="false">FALSE()</f>
        <v>0</v>
      </c>
      <c r="N998" s="36"/>
      <c r="O998" s="36" t="s">
        <v>1116</v>
      </c>
      <c r="P998" s="31" t="n">
        <v>8161683014</v>
      </c>
      <c r="Q998" s="32"/>
      <c r="R998" s="32"/>
      <c r="S998" s="32"/>
      <c r="T998" s="36" t="n">
        <v>48502665550</v>
      </c>
      <c r="U998" s="36"/>
      <c r="V998" s="36" t="s">
        <v>13643</v>
      </c>
      <c r="W998" s="36"/>
      <c r="X998" s="87" t="s">
        <v>10823</v>
      </c>
      <c r="Y998" s="36" t="s">
        <v>12093</v>
      </c>
      <c r="Z998" s="36"/>
      <c r="AA998" s="87"/>
      <c r="AB998" s="36"/>
      <c r="AC998" s="87" t="s">
        <v>10812</v>
      </c>
      <c r="AD998" s="36"/>
      <c r="AE998" s="36"/>
      <c r="AF998" s="200" t="s">
        <v>10794</v>
      </c>
      <c r="AG998" s="36"/>
      <c r="AH998" s="87" t="s">
        <v>10828</v>
      </c>
      <c r="AI998" s="202" t="s">
        <v>13476</v>
      </c>
      <c r="AJ998" s="192" t="s">
        <v>10798</v>
      </c>
      <c r="AK998" s="34" t="s">
        <v>10830</v>
      </c>
      <c r="AL998" s="200" t="s">
        <v>10800</v>
      </c>
      <c r="AM998" s="35"/>
      <c r="AN998" s="36"/>
      <c r="AO998" s="192" t="s">
        <v>10823</v>
      </c>
      <c r="AP998" s="36"/>
      <c r="AQ998" s="200" t="s">
        <v>10812</v>
      </c>
      <c r="AR998" s="37" t="s">
        <v>10830</v>
      </c>
      <c r="AS998" s="36" t="s">
        <v>13601</v>
      </c>
    </row>
    <row r="999" customFormat="false" ht="13.8" hidden="false" customHeight="false" outlineLevel="0" collapsed="false">
      <c r="A999" s="50" t="s">
        <v>12550</v>
      </c>
      <c r="B999" s="36" t="s">
        <v>11857</v>
      </c>
      <c r="C999" s="51" t="n">
        <v>45839</v>
      </c>
      <c r="D999" s="155" t="n">
        <v>45866</v>
      </c>
      <c r="E999" s="169" t="b">
        <f aca="false">TRUE()</f>
        <v>1</v>
      </c>
      <c r="F999" s="169" t="b">
        <f aca="false">FALSE()</f>
        <v>0</v>
      </c>
      <c r="G999" s="169" t="b">
        <f aca="false">FALSE()</f>
        <v>0</v>
      </c>
      <c r="H999" s="169" t="b">
        <f aca="false">FALSE()</f>
        <v>0</v>
      </c>
      <c r="I999" s="169" t="b">
        <f aca="false">FALSE()</f>
        <v>0</v>
      </c>
      <c r="J999" s="169" t="b">
        <f aca="false">FALSE()</f>
        <v>0</v>
      </c>
      <c r="K999" s="29" t="b">
        <f aca="false">FALSE()</f>
        <v>0</v>
      </c>
      <c r="L999" s="29" t="b">
        <f aca="false">FALSE()</f>
        <v>0</v>
      </c>
      <c r="M999" s="169" t="b">
        <f aca="false">FALSE()</f>
        <v>0</v>
      </c>
      <c r="N999" s="36"/>
      <c r="O999" s="36" t="s">
        <v>896</v>
      </c>
      <c r="P999" s="31" t="n">
        <v>7262622002</v>
      </c>
      <c r="Q999" s="32"/>
      <c r="R999" s="32"/>
      <c r="S999" s="32"/>
      <c r="T999" s="36" t="n">
        <v>48503551367</v>
      </c>
      <c r="U999" s="36"/>
      <c r="V999" s="36" t="s">
        <v>898</v>
      </c>
      <c r="W999" s="36"/>
      <c r="X999" s="87" t="s">
        <v>10823</v>
      </c>
      <c r="Y999" s="36" t="s">
        <v>12093</v>
      </c>
      <c r="Z999" s="36"/>
      <c r="AA999" s="87"/>
      <c r="AB999" s="36"/>
      <c r="AC999" s="87" t="s">
        <v>10812</v>
      </c>
      <c r="AD999" s="36"/>
      <c r="AE999" s="36"/>
      <c r="AF999" s="200" t="s">
        <v>10794</v>
      </c>
      <c r="AG999" s="36"/>
      <c r="AH999" s="87" t="s">
        <v>10828</v>
      </c>
      <c r="AI999" s="202" t="s">
        <v>13476</v>
      </c>
      <c r="AJ999" s="192" t="s">
        <v>10798</v>
      </c>
      <c r="AK999" s="34" t="s">
        <v>10830</v>
      </c>
      <c r="AL999" s="200" t="s">
        <v>10800</v>
      </c>
      <c r="AM999" s="35"/>
      <c r="AN999" s="36"/>
      <c r="AO999" s="192" t="s">
        <v>10823</v>
      </c>
      <c r="AP999" s="36"/>
      <c r="AQ999" s="200" t="s">
        <v>10812</v>
      </c>
      <c r="AR999" s="37" t="s">
        <v>10830</v>
      </c>
      <c r="AS999" s="36" t="s">
        <v>13601</v>
      </c>
    </row>
    <row r="1000" customFormat="false" ht="13.8" hidden="false" customHeight="false" outlineLevel="0" collapsed="false">
      <c r="A1000" s="50" t="s">
        <v>12550</v>
      </c>
      <c r="B1000" s="36" t="s">
        <v>11857</v>
      </c>
      <c r="C1000" s="51" t="n">
        <v>45840</v>
      </c>
      <c r="D1000" s="155" t="n">
        <v>45860</v>
      </c>
      <c r="E1000" s="169" t="b">
        <f aca="false">TRUE()</f>
        <v>1</v>
      </c>
      <c r="F1000" s="169" t="b">
        <f aca="false">FALSE()</f>
        <v>0</v>
      </c>
      <c r="G1000" s="169" t="b">
        <f aca="false">FALSE()</f>
        <v>0</v>
      </c>
      <c r="H1000" s="169" t="b">
        <f aca="false">FALSE()</f>
        <v>0</v>
      </c>
      <c r="I1000" s="169" t="b">
        <f aca="false">FALSE()</f>
        <v>0</v>
      </c>
      <c r="J1000" s="169" t="b">
        <f aca="false">FALSE()</f>
        <v>0</v>
      </c>
      <c r="K1000" s="29" t="b">
        <f aca="false">FALSE()</f>
        <v>0</v>
      </c>
      <c r="L1000" s="29" t="b">
        <f aca="false">FALSE()</f>
        <v>0</v>
      </c>
      <c r="M1000" s="169" t="b">
        <f aca="false">FALSE()</f>
        <v>0</v>
      </c>
      <c r="N1000" s="36"/>
      <c r="O1000" s="36" t="s">
        <v>1687</v>
      </c>
      <c r="P1000" s="31" t="n">
        <v>9372391881</v>
      </c>
      <c r="Q1000" s="32"/>
      <c r="R1000" s="32"/>
      <c r="S1000" s="32"/>
      <c r="T1000" s="36" t="n">
        <v>48735459769</v>
      </c>
      <c r="U1000" s="36"/>
      <c r="V1000" s="36" t="s">
        <v>1689</v>
      </c>
      <c r="W1000" s="36"/>
      <c r="X1000" s="87" t="s">
        <v>10823</v>
      </c>
      <c r="Y1000" s="36" t="s">
        <v>12093</v>
      </c>
      <c r="Z1000" s="36"/>
      <c r="AA1000" s="87"/>
      <c r="AB1000" s="36"/>
      <c r="AC1000" s="87" t="s">
        <v>10812</v>
      </c>
      <c r="AD1000" s="36"/>
      <c r="AE1000" s="36"/>
      <c r="AF1000" s="200" t="s">
        <v>10794</v>
      </c>
      <c r="AG1000" s="36"/>
      <c r="AH1000" s="87" t="s">
        <v>10828</v>
      </c>
      <c r="AI1000" s="202" t="s">
        <v>13476</v>
      </c>
      <c r="AJ1000" s="192" t="s">
        <v>10798</v>
      </c>
      <c r="AK1000" s="34" t="s">
        <v>10830</v>
      </c>
      <c r="AL1000" s="200" t="s">
        <v>10800</v>
      </c>
      <c r="AM1000" s="35"/>
      <c r="AN1000" s="36"/>
      <c r="AO1000" s="192" t="s">
        <v>10823</v>
      </c>
      <c r="AP1000" s="36"/>
      <c r="AQ1000" s="200" t="s">
        <v>10812</v>
      </c>
      <c r="AR1000" s="37" t="s">
        <v>10830</v>
      </c>
      <c r="AS1000" s="36" t="s">
        <v>13601</v>
      </c>
    </row>
    <row r="1001" customFormat="false" ht="13.8" hidden="false" customHeight="false" outlineLevel="0" collapsed="false">
      <c r="A1001" s="50" t="s">
        <v>12550</v>
      </c>
      <c r="B1001" s="36" t="s">
        <v>11857</v>
      </c>
      <c r="C1001" s="51" t="n">
        <v>45870</v>
      </c>
      <c r="D1001" s="155" t="n">
        <v>45880</v>
      </c>
      <c r="E1001" s="169" t="b">
        <f aca="false">TRUE()</f>
        <v>1</v>
      </c>
      <c r="F1001" s="169" t="b">
        <f aca="false">FALSE()</f>
        <v>0</v>
      </c>
      <c r="G1001" s="169" t="b">
        <f aca="false">FALSE()</f>
        <v>0</v>
      </c>
      <c r="H1001" s="169" t="b">
        <f aca="false">FALSE()</f>
        <v>0</v>
      </c>
      <c r="I1001" s="169" t="b">
        <f aca="false">FALSE()</f>
        <v>0</v>
      </c>
      <c r="J1001" s="169" t="b">
        <f aca="false">FALSE()</f>
        <v>0</v>
      </c>
      <c r="K1001" s="29" t="b">
        <f aca="false">FALSE()</f>
        <v>0</v>
      </c>
      <c r="L1001" s="29" t="b">
        <f aca="false">FALSE()</f>
        <v>0</v>
      </c>
      <c r="M1001" s="169" t="b">
        <f aca="false">FALSE()</f>
        <v>0</v>
      </c>
      <c r="N1001" s="36"/>
      <c r="O1001" s="36" t="s">
        <v>348</v>
      </c>
      <c r="P1001" s="31" t="n">
        <v>6832138083</v>
      </c>
      <c r="Q1001" s="32"/>
      <c r="R1001" s="32"/>
      <c r="S1001" s="32"/>
      <c r="T1001" s="36" t="n">
        <v>48600987201</v>
      </c>
      <c r="U1001" s="36"/>
      <c r="V1001" s="36" t="s">
        <v>13644</v>
      </c>
      <c r="W1001" s="36"/>
      <c r="X1001" s="87" t="s">
        <v>10823</v>
      </c>
      <c r="Y1001" s="36" t="s">
        <v>12093</v>
      </c>
      <c r="Z1001" s="36"/>
      <c r="AA1001" s="87"/>
      <c r="AB1001" s="36"/>
      <c r="AC1001" s="87" t="s">
        <v>10812</v>
      </c>
      <c r="AD1001" s="36"/>
      <c r="AE1001" s="36"/>
      <c r="AF1001" s="200" t="s">
        <v>10794</v>
      </c>
      <c r="AG1001" s="36"/>
      <c r="AH1001" s="87" t="s">
        <v>10828</v>
      </c>
      <c r="AI1001" s="202" t="s">
        <v>13476</v>
      </c>
      <c r="AJ1001" s="192" t="s">
        <v>10798</v>
      </c>
      <c r="AK1001" s="34" t="s">
        <v>10830</v>
      </c>
      <c r="AL1001" s="200" t="s">
        <v>10800</v>
      </c>
      <c r="AM1001" s="35"/>
      <c r="AN1001" s="36"/>
      <c r="AO1001" s="192" t="s">
        <v>10823</v>
      </c>
      <c r="AP1001" s="36"/>
      <c r="AQ1001" s="200" t="s">
        <v>10812</v>
      </c>
      <c r="AR1001" s="37" t="s">
        <v>10830</v>
      </c>
      <c r="AS1001" s="36" t="s">
        <v>13601</v>
      </c>
    </row>
    <row r="1002" customFormat="false" ht="13.8" hidden="false" customHeight="false" outlineLevel="0" collapsed="false">
      <c r="A1002" s="50" t="s">
        <v>12550</v>
      </c>
      <c r="B1002" s="36" t="s">
        <v>11857</v>
      </c>
      <c r="C1002" s="51" t="n">
        <v>45840</v>
      </c>
      <c r="D1002" s="155" t="n">
        <v>45867</v>
      </c>
      <c r="E1002" s="169" t="b">
        <f aca="false">TRUE()</f>
        <v>1</v>
      </c>
      <c r="F1002" s="169" t="b">
        <f aca="false">FALSE()</f>
        <v>0</v>
      </c>
      <c r="G1002" s="169" t="b">
        <f aca="false">FALSE()</f>
        <v>0</v>
      </c>
      <c r="H1002" s="169" t="b">
        <f aca="false">FALSE()</f>
        <v>0</v>
      </c>
      <c r="I1002" s="169" t="b">
        <f aca="false">FALSE()</f>
        <v>0</v>
      </c>
      <c r="J1002" s="169" t="b">
        <f aca="false">FALSE()</f>
        <v>0</v>
      </c>
      <c r="K1002" s="29" t="b">
        <f aca="false">FALSE()</f>
        <v>0</v>
      </c>
      <c r="L1002" s="29" t="b">
        <f aca="false">FALSE()</f>
        <v>0</v>
      </c>
      <c r="M1002" s="169" t="b">
        <f aca="false">FALSE()</f>
        <v>0</v>
      </c>
      <c r="N1002" s="36"/>
      <c r="O1002" s="36" t="s">
        <v>6911</v>
      </c>
      <c r="P1002" s="31" t="n">
        <v>5262261767</v>
      </c>
      <c r="Q1002" s="32"/>
      <c r="R1002" s="32"/>
      <c r="S1002" s="32"/>
      <c r="T1002" s="36" t="n">
        <v>48516530153</v>
      </c>
      <c r="U1002" s="36"/>
      <c r="V1002" s="36" t="s">
        <v>6913</v>
      </c>
      <c r="W1002" s="36"/>
      <c r="X1002" s="87" t="s">
        <v>10823</v>
      </c>
      <c r="Y1002" s="36" t="s">
        <v>12093</v>
      </c>
      <c r="Z1002" s="36"/>
      <c r="AA1002" s="87"/>
      <c r="AB1002" s="36"/>
      <c r="AC1002" s="87" t="s">
        <v>10812</v>
      </c>
      <c r="AD1002" s="36"/>
      <c r="AE1002" s="36"/>
      <c r="AF1002" s="200" t="s">
        <v>10794</v>
      </c>
      <c r="AG1002" s="36"/>
      <c r="AH1002" s="87" t="s">
        <v>10828</v>
      </c>
      <c r="AI1002" s="202" t="s">
        <v>13476</v>
      </c>
      <c r="AJ1002" s="192" t="s">
        <v>10798</v>
      </c>
      <c r="AK1002" s="34" t="s">
        <v>10830</v>
      </c>
      <c r="AL1002" s="200" t="s">
        <v>10800</v>
      </c>
      <c r="AM1002" s="35"/>
      <c r="AN1002" s="36"/>
      <c r="AO1002" s="192" t="s">
        <v>10823</v>
      </c>
      <c r="AP1002" s="36"/>
      <c r="AQ1002" s="200" t="s">
        <v>10812</v>
      </c>
      <c r="AR1002" s="37" t="s">
        <v>10830</v>
      </c>
      <c r="AS1002" s="36" t="s">
        <v>13601</v>
      </c>
    </row>
    <row r="1003" customFormat="false" ht="13.8" hidden="false" customHeight="false" outlineLevel="0" collapsed="false">
      <c r="A1003" s="50" t="s">
        <v>12550</v>
      </c>
      <c r="B1003" s="36" t="s">
        <v>11576</v>
      </c>
      <c r="C1003" s="51" t="n">
        <v>45839</v>
      </c>
      <c r="D1003" s="155" t="n">
        <v>45866</v>
      </c>
      <c r="E1003" s="169" t="b">
        <f aca="false">TRUE()</f>
        <v>1</v>
      </c>
      <c r="F1003" s="169" t="b">
        <f aca="false">FALSE()</f>
        <v>0</v>
      </c>
      <c r="G1003" s="169" t="b">
        <f aca="false">FALSE()</f>
        <v>0</v>
      </c>
      <c r="H1003" s="169" t="b">
        <f aca="false">FALSE()</f>
        <v>0</v>
      </c>
      <c r="I1003" s="169" t="b">
        <f aca="false">FALSE()</f>
        <v>0</v>
      </c>
      <c r="J1003" s="169" t="b">
        <f aca="false">FALSE()</f>
        <v>0</v>
      </c>
      <c r="K1003" s="29" t="b">
        <f aca="false">FALSE()</f>
        <v>0</v>
      </c>
      <c r="L1003" s="29" t="b">
        <f aca="false">FALSE()</f>
        <v>0</v>
      </c>
      <c r="M1003" s="169" t="b">
        <f aca="false">FALSE()</f>
        <v>0</v>
      </c>
      <c r="N1003" s="36"/>
      <c r="O1003" s="36" t="s">
        <v>1825</v>
      </c>
      <c r="P1003" s="31" t="n">
        <v>5993180411</v>
      </c>
      <c r="Q1003" s="32"/>
      <c r="R1003" s="32"/>
      <c r="S1003" s="32"/>
      <c r="T1003" s="36" t="n">
        <v>575110226</v>
      </c>
      <c r="U1003" s="36"/>
      <c r="V1003" s="36" t="s">
        <v>1827</v>
      </c>
      <c r="W1003" s="36"/>
      <c r="X1003" s="87" t="s">
        <v>10823</v>
      </c>
      <c r="Y1003" s="36" t="s">
        <v>12093</v>
      </c>
      <c r="Z1003" s="36"/>
      <c r="AA1003" s="87"/>
      <c r="AB1003" s="36"/>
      <c r="AC1003" s="87"/>
      <c r="AD1003" s="36"/>
      <c r="AE1003" s="36"/>
      <c r="AF1003" s="200"/>
      <c r="AG1003" s="36"/>
      <c r="AH1003" s="87"/>
      <c r="AI1003" s="202" t="s">
        <v>13476</v>
      </c>
      <c r="AJ1003" s="192"/>
      <c r="AK1003" s="34"/>
      <c r="AL1003" s="200"/>
      <c r="AM1003" s="35"/>
      <c r="AN1003" s="36"/>
      <c r="AO1003" s="192"/>
      <c r="AP1003" s="36"/>
      <c r="AQ1003" s="200"/>
      <c r="AR1003" s="37"/>
      <c r="AS1003" s="36"/>
    </row>
    <row r="1004" customFormat="false" ht="13.8" hidden="false" customHeight="false" outlineLevel="0" collapsed="false">
      <c r="A1004" s="50" t="s">
        <v>12550</v>
      </c>
      <c r="B1004" s="36" t="s">
        <v>11576</v>
      </c>
      <c r="C1004" s="51" t="n">
        <v>45870</v>
      </c>
      <c r="D1004" s="155" t="n">
        <v>45881</v>
      </c>
      <c r="E1004" s="169" t="b">
        <f aca="false">TRUE()</f>
        <v>1</v>
      </c>
      <c r="F1004" s="169" t="b">
        <f aca="false">FALSE()</f>
        <v>0</v>
      </c>
      <c r="G1004" s="169" t="b">
        <f aca="false">FALSE()</f>
        <v>0</v>
      </c>
      <c r="H1004" s="169" t="b">
        <f aca="false">FALSE()</f>
        <v>0</v>
      </c>
      <c r="I1004" s="169" t="b">
        <f aca="false">FALSE()</f>
        <v>0</v>
      </c>
      <c r="J1004" s="169" t="b">
        <f aca="false">FALSE()</f>
        <v>0</v>
      </c>
      <c r="K1004" s="29" t="b">
        <f aca="false">FALSE()</f>
        <v>0</v>
      </c>
      <c r="L1004" s="29" t="b">
        <f aca="false">FALSE()</f>
        <v>0</v>
      </c>
      <c r="M1004" s="169" t="b">
        <f aca="false">FALSE()</f>
        <v>0</v>
      </c>
      <c r="N1004" s="36"/>
      <c r="O1004" s="36" t="s">
        <v>121</v>
      </c>
      <c r="P1004" s="31" t="n">
        <v>8133817170</v>
      </c>
      <c r="Q1004" s="32"/>
      <c r="R1004" s="32"/>
      <c r="S1004" s="32"/>
      <c r="T1004" s="36" t="n">
        <v>570727670</v>
      </c>
      <c r="U1004" s="36"/>
      <c r="V1004" s="36" t="s">
        <v>122</v>
      </c>
      <c r="W1004" s="36"/>
      <c r="X1004" s="87" t="s">
        <v>10823</v>
      </c>
      <c r="Y1004" s="36" t="s">
        <v>12093</v>
      </c>
      <c r="Z1004" s="36"/>
      <c r="AA1004" s="87"/>
      <c r="AB1004" s="36"/>
      <c r="AC1004" s="87"/>
      <c r="AD1004" s="36"/>
      <c r="AE1004" s="36"/>
      <c r="AF1004" s="200"/>
      <c r="AG1004" s="36"/>
      <c r="AH1004" s="87"/>
      <c r="AI1004" s="202" t="s">
        <v>13476</v>
      </c>
      <c r="AJ1004" s="192"/>
      <c r="AK1004" s="34"/>
      <c r="AL1004" s="200"/>
      <c r="AM1004" s="35"/>
      <c r="AN1004" s="36"/>
      <c r="AO1004" s="192"/>
      <c r="AP1004" s="36"/>
      <c r="AQ1004" s="200"/>
      <c r="AR1004" s="37"/>
      <c r="AS1004" s="36"/>
    </row>
    <row r="1005" customFormat="false" ht="13.8" hidden="false" customHeight="false" outlineLevel="0" collapsed="false">
      <c r="A1005" s="50" t="s">
        <v>12550</v>
      </c>
      <c r="B1005" s="36" t="s">
        <v>11576</v>
      </c>
      <c r="C1005" s="51" t="n">
        <v>45839</v>
      </c>
      <c r="D1005" s="155" t="n">
        <v>45869</v>
      </c>
      <c r="E1005" s="169" t="b">
        <f aca="false">TRUE()</f>
        <v>1</v>
      </c>
      <c r="F1005" s="169" t="b">
        <f aca="false">FALSE()</f>
        <v>0</v>
      </c>
      <c r="G1005" s="169" t="b">
        <f aca="false">FALSE()</f>
        <v>0</v>
      </c>
      <c r="H1005" s="169" t="b">
        <f aca="false">FALSE()</f>
        <v>0</v>
      </c>
      <c r="I1005" s="169" t="b">
        <f aca="false">FALSE()</f>
        <v>0</v>
      </c>
      <c r="J1005" s="169" t="b">
        <f aca="false">FALSE()</f>
        <v>0</v>
      </c>
      <c r="K1005" s="29" t="b">
        <f aca="false">FALSE()</f>
        <v>0</v>
      </c>
      <c r="L1005" s="29" t="b">
        <f aca="false">FALSE()</f>
        <v>0</v>
      </c>
      <c r="M1005" s="169" t="b">
        <f aca="false">FALSE()</f>
        <v>0</v>
      </c>
      <c r="N1005" s="36"/>
      <c r="O1005" s="36" t="s">
        <v>1914</v>
      </c>
      <c r="P1005" s="31" t="n">
        <v>5272688496</v>
      </c>
      <c r="Q1005" s="32"/>
      <c r="R1005" s="32"/>
      <c r="S1005" s="32"/>
      <c r="T1005" s="36" t="s">
        <v>1919</v>
      </c>
      <c r="U1005" s="36"/>
      <c r="V1005" s="36" t="s">
        <v>1916</v>
      </c>
      <c r="W1005" s="36"/>
      <c r="X1005" s="87" t="s">
        <v>10823</v>
      </c>
      <c r="Y1005" s="36" t="s">
        <v>12093</v>
      </c>
      <c r="Z1005" s="36"/>
      <c r="AA1005" s="87"/>
      <c r="AB1005" s="36"/>
      <c r="AC1005" s="87"/>
      <c r="AD1005" s="36"/>
      <c r="AE1005" s="36"/>
      <c r="AF1005" s="200"/>
      <c r="AG1005" s="36"/>
      <c r="AH1005" s="87"/>
      <c r="AI1005" s="202" t="s">
        <v>13476</v>
      </c>
      <c r="AJ1005" s="192"/>
      <c r="AK1005" s="34"/>
      <c r="AL1005" s="200"/>
      <c r="AM1005" s="35"/>
      <c r="AN1005" s="36"/>
      <c r="AO1005" s="192"/>
      <c r="AP1005" s="36"/>
      <c r="AQ1005" s="200"/>
      <c r="AR1005" s="37"/>
      <c r="AS1005" s="36"/>
    </row>
    <row r="1006" customFormat="false" ht="13.8" hidden="false" customHeight="false" outlineLevel="0" collapsed="false">
      <c r="A1006" s="50"/>
      <c r="B1006" s="36"/>
      <c r="C1006" s="36"/>
      <c r="D1006" s="32"/>
      <c r="E1006" s="169" t="b">
        <f aca="false">FALSE()</f>
        <v>0</v>
      </c>
      <c r="F1006" s="169" t="b">
        <f aca="false">FALSE()</f>
        <v>0</v>
      </c>
      <c r="G1006" s="169" t="b">
        <f aca="false">FALSE()</f>
        <v>0</v>
      </c>
      <c r="H1006" s="169" t="b">
        <f aca="false">FALSE()</f>
        <v>0</v>
      </c>
      <c r="I1006" s="169" t="b">
        <f aca="false">FALSE()</f>
        <v>0</v>
      </c>
      <c r="J1006" s="169" t="b">
        <f aca="false">FALSE()</f>
        <v>0</v>
      </c>
      <c r="K1006" s="29" t="b">
        <f aca="false">FALSE()</f>
        <v>0</v>
      </c>
      <c r="L1006" s="29" t="b">
        <f aca="false">FALSE()</f>
        <v>0</v>
      </c>
      <c r="M1006" s="169" t="b">
        <f aca="false">FALSE()</f>
        <v>0</v>
      </c>
      <c r="N1006" s="36"/>
      <c r="O1006" s="36"/>
      <c r="P1006" s="31"/>
      <c r="Q1006" s="32"/>
      <c r="R1006" s="32"/>
      <c r="S1006" s="32"/>
      <c r="T1006" s="36"/>
      <c r="U1006" s="36"/>
      <c r="V1006" s="36"/>
      <c r="W1006" s="36"/>
      <c r="X1006" s="87"/>
      <c r="Y1006" s="36"/>
      <c r="Z1006" s="36"/>
      <c r="AA1006" s="87"/>
      <c r="AB1006" s="36"/>
      <c r="AC1006" s="87"/>
      <c r="AD1006" s="36"/>
      <c r="AE1006" s="36"/>
      <c r="AF1006" s="200"/>
      <c r="AG1006" s="36"/>
      <c r="AH1006" s="87"/>
      <c r="AI1006" s="202" t="s">
        <v>13476</v>
      </c>
      <c r="AJ1006" s="192"/>
      <c r="AK1006" s="34"/>
      <c r="AL1006" s="200"/>
      <c r="AM1006" s="35"/>
      <c r="AN1006" s="36"/>
      <c r="AO1006" s="192"/>
      <c r="AP1006" s="36"/>
      <c r="AQ1006" s="200"/>
      <c r="AR1006" s="37"/>
      <c r="AS1006" s="36"/>
    </row>
    <row r="1007" customFormat="false" ht="13.8" hidden="false" customHeight="false" outlineLevel="0" collapsed="false">
      <c r="A1007" s="50"/>
      <c r="B1007" s="36"/>
      <c r="C1007" s="36"/>
      <c r="D1007" s="32"/>
      <c r="E1007" s="169" t="b">
        <f aca="false">FALSE()</f>
        <v>0</v>
      </c>
      <c r="F1007" s="169" t="b">
        <f aca="false">FALSE()</f>
        <v>0</v>
      </c>
      <c r="G1007" s="169" t="b">
        <f aca="false">FALSE()</f>
        <v>0</v>
      </c>
      <c r="H1007" s="169" t="b">
        <f aca="false">FALSE()</f>
        <v>0</v>
      </c>
      <c r="I1007" s="169" t="b">
        <f aca="false">FALSE()</f>
        <v>0</v>
      </c>
      <c r="J1007" s="169" t="b">
        <f aca="false">FALSE()</f>
        <v>0</v>
      </c>
      <c r="K1007" s="29" t="b">
        <f aca="false">FALSE()</f>
        <v>0</v>
      </c>
      <c r="L1007" s="29" t="b">
        <f aca="false">FALSE()</f>
        <v>0</v>
      </c>
      <c r="M1007" s="169" t="b">
        <f aca="false">FALSE()</f>
        <v>0</v>
      </c>
      <c r="N1007" s="36"/>
      <c r="O1007" s="36"/>
      <c r="P1007" s="31"/>
      <c r="Q1007" s="32"/>
      <c r="R1007" s="32"/>
      <c r="S1007" s="32"/>
      <c r="T1007" s="36"/>
      <c r="U1007" s="36"/>
      <c r="V1007" s="36"/>
      <c r="W1007" s="36"/>
      <c r="X1007" s="87"/>
      <c r="Y1007" s="36"/>
      <c r="Z1007" s="36"/>
      <c r="AA1007" s="87"/>
      <c r="AB1007" s="36"/>
      <c r="AC1007" s="87"/>
      <c r="AD1007" s="36"/>
      <c r="AE1007" s="36"/>
      <c r="AF1007" s="200"/>
      <c r="AG1007" s="36"/>
      <c r="AH1007" s="87"/>
      <c r="AI1007" s="202" t="s">
        <v>13476</v>
      </c>
      <c r="AJ1007" s="192"/>
      <c r="AK1007" s="34"/>
      <c r="AL1007" s="200"/>
      <c r="AM1007" s="35"/>
      <c r="AN1007" s="36"/>
      <c r="AO1007" s="192"/>
      <c r="AP1007" s="36"/>
      <c r="AQ1007" s="200"/>
      <c r="AR1007" s="37"/>
      <c r="AS1007" s="36"/>
    </row>
    <row r="1008" customFormat="false" ht="13.8" hidden="false" customHeight="false" outlineLevel="0" collapsed="false">
      <c r="A1008" s="50"/>
      <c r="B1008" s="36"/>
      <c r="C1008" s="36"/>
      <c r="D1008" s="32"/>
      <c r="E1008" s="169" t="b">
        <f aca="false">FALSE()</f>
        <v>0</v>
      </c>
      <c r="F1008" s="169" t="b">
        <f aca="false">FALSE()</f>
        <v>0</v>
      </c>
      <c r="G1008" s="169" t="b">
        <f aca="false">FALSE()</f>
        <v>0</v>
      </c>
      <c r="H1008" s="169" t="b">
        <f aca="false">FALSE()</f>
        <v>0</v>
      </c>
      <c r="I1008" s="169" t="b">
        <f aca="false">FALSE()</f>
        <v>0</v>
      </c>
      <c r="J1008" s="169" t="b">
        <f aca="false">FALSE()</f>
        <v>0</v>
      </c>
      <c r="K1008" s="29" t="b">
        <f aca="false">FALSE()</f>
        <v>0</v>
      </c>
      <c r="L1008" s="29" t="b">
        <f aca="false">FALSE()</f>
        <v>0</v>
      </c>
      <c r="M1008" s="169" t="b">
        <f aca="false">FALSE()</f>
        <v>0</v>
      </c>
      <c r="N1008" s="36"/>
      <c r="O1008" s="36"/>
      <c r="P1008" s="31"/>
      <c r="Q1008" s="32"/>
      <c r="R1008" s="32"/>
      <c r="S1008" s="32"/>
      <c r="T1008" s="36"/>
      <c r="U1008" s="36"/>
      <c r="V1008" s="36"/>
      <c r="W1008" s="36"/>
      <c r="X1008" s="87"/>
      <c r="Y1008" s="36"/>
      <c r="Z1008" s="36"/>
      <c r="AA1008" s="87"/>
      <c r="AB1008" s="36"/>
      <c r="AC1008" s="87"/>
      <c r="AD1008" s="36"/>
      <c r="AE1008" s="36"/>
      <c r="AF1008" s="200"/>
      <c r="AG1008" s="36"/>
      <c r="AH1008" s="87"/>
      <c r="AI1008" s="202" t="s">
        <v>13476</v>
      </c>
      <c r="AJ1008" s="192"/>
      <c r="AK1008" s="34"/>
      <c r="AL1008" s="200"/>
      <c r="AM1008" s="35"/>
      <c r="AN1008" s="36"/>
      <c r="AO1008" s="192"/>
      <c r="AP1008" s="36"/>
      <c r="AQ1008" s="200"/>
      <c r="AR1008" s="37"/>
      <c r="AS1008" s="36"/>
    </row>
    <row r="1009" customFormat="false" ht="13.8" hidden="false" customHeight="false" outlineLevel="0" collapsed="false">
      <c r="A1009" s="50"/>
      <c r="B1009" s="36"/>
      <c r="C1009" s="36"/>
      <c r="D1009" s="32"/>
      <c r="E1009" s="169" t="b">
        <f aca="false">FALSE()</f>
        <v>0</v>
      </c>
      <c r="F1009" s="169" t="b">
        <f aca="false">FALSE()</f>
        <v>0</v>
      </c>
      <c r="G1009" s="169" t="b">
        <f aca="false">FALSE()</f>
        <v>0</v>
      </c>
      <c r="H1009" s="169" t="b">
        <f aca="false">FALSE()</f>
        <v>0</v>
      </c>
      <c r="I1009" s="169" t="b">
        <f aca="false">FALSE()</f>
        <v>0</v>
      </c>
      <c r="J1009" s="169" t="b">
        <f aca="false">FALSE()</f>
        <v>0</v>
      </c>
      <c r="K1009" s="29" t="b">
        <f aca="false">FALSE()</f>
        <v>0</v>
      </c>
      <c r="L1009" s="29" t="b">
        <f aca="false">FALSE()</f>
        <v>0</v>
      </c>
      <c r="M1009" s="169" t="b">
        <f aca="false">FALSE()</f>
        <v>0</v>
      </c>
      <c r="N1009" s="36"/>
      <c r="O1009" s="36"/>
      <c r="P1009" s="31"/>
      <c r="Q1009" s="32"/>
      <c r="R1009" s="32"/>
      <c r="S1009" s="32"/>
      <c r="T1009" s="36"/>
      <c r="U1009" s="36"/>
      <c r="V1009" s="36"/>
      <c r="W1009" s="36"/>
      <c r="X1009" s="87"/>
      <c r="Y1009" s="36"/>
      <c r="Z1009" s="36"/>
      <c r="AA1009" s="87"/>
      <c r="AB1009" s="36"/>
      <c r="AC1009" s="87"/>
      <c r="AD1009" s="36"/>
      <c r="AE1009" s="36"/>
      <c r="AF1009" s="200"/>
      <c r="AG1009" s="36"/>
      <c r="AH1009" s="87"/>
      <c r="AI1009" s="202" t="s">
        <v>13476</v>
      </c>
      <c r="AJ1009" s="192"/>
      <c r="AK1009" s="34"/>
      <c r="AL1009" s="200"/>
      <c r="AM1009" s="35"/>
      <c r="AN1009" s="36"/>
      <c r="AO1009" s="192"/>
      <c r="AP1009" s="36"/>
      <c r="AQ1009" s="200"/>
      <c r="AR1009" s="37"/>
      <c r="AS1009" s="36"/>
    </row>
    <row r="1010" customFormat="false" ht="13.8" hidden="false" customHeight="false" outlineLevel="0" collapsed="false">
      <c r="A1010" s="50"/>
      <c r="B1010" s="36"/>
      <c r="C1010" s="36"/>
      <c r="D1010" s="32"/>
      <c r="E1010" s="169" t="b">
        <f aca="false">FALSE()</f>
        <v>0</v>
      </c>
      <c r="F1010" s="169" t="b">
        <f aca="false">FALSE()</f>
        <v>0</v>
      </c>
      <c r="G1010" s="169" t="b">
        <f aca="false">FALSE()</f>
        <v>0</v>
      </c>
      <c r="H1010" s="169" t="b">
        <f aca="false">FALSE()</f>
        <v>0</v>
      </c>
      <c r="I1010" s="169" t="b">
        <f aca="false">FALSE()</f>
        <v>0</v>
      </c>
      <c r="J1010" s="169" t="b">
        <f aca="false">FALSE()</f>
        <v>0</v>
      </c>
      <c r="K1010" s="29" t="b">
        <f aca="false">FALSE()</f>
        <v>0</v>
      </c>
      <c r="L1010" s="29" t="b">
        <f aca="false">FALSE()</f>
        <v>0</v>
      </c>
      <c r="M1010" s="169" t="b">
        <f aca="false">FALSE()</f>
        <v>0</v>
      </c>
      <c r="N1010" s="36"/>
      <c r="O1010" s="36"/>
      <c r="P1010" s="31"/>
      <c r="Q1010" s="32"/>
      <c r="R1010" s="32"/>
      <c r="S1010" s="32"/>
      <c r="T1010" s="36"/>
      <c r="U1010" s="36"/>
      <c r="V1010" s="36"/>
      <c r="W1010" s="36"/>
      <c r="X1010" s="87"/>
      <c r="Y1010" s="36"/>
      <c r="Z1010" s="36"/>
      <c r="AA1010" s="87"/>
      <c r="AB1010" s="36"/>
      <c r="AC1010" s="87"/>
      <c r="AD1010" s="36"/>
      <c r="AE1010" s="36"/>
      <c r="AF1010" s="200"/>
      <c r="AG1010" s="36"/>
      <c r="AH1010" s="87"/>
      <c r="AI1010" s="202" t="s">
        <v>13476</v>
      </c>
      <c r="AJ1010" s="192"/>
      <c r="AK1010" s="34"/>
      <c r="AL1010" s="200"/>
      <c r="AM1010" s="35"/>
      <c r="AN1010" s="36"/>
      <c r="AO1010" s="192"/>
      <c r="AP1010" s="36"/>
      <c r="AQ1010" s="200"/>
      <c r="AR1010" s="37"/>
      <c r="AS1010" s="36"/>
    </row>
    <row r="1011" customFormat="false" ht="13.8" hidden="false" customHeight="false" outlineLevel="0" collapsed="false">
      <c r="A1011" s="50"/>
      <c r="B1011" s="36"/>
      <c r="C1011" s="36"/>
      <c r="D1011" s="32"/>
      <c r="E1011" s="169" t="b">
        <f aca="false">FALSE()</f>
        <v>0</v>
      </c>
      <c r="F1011" s="169" t="b">
        <f aca="false">FALSE()</f>
        <v>0</v>
      </c>
      <c r="G1011" s="169" t="b">
        <f aca="false">FALSE()</f>
        <v>0</v>
      </c>
      <c r="H1011" s="169" t="b">
        <f aca="false">FALSE()</f>
        <v>0</v>
      </c>
      <c r="I1011" s="169" t="b">
        <f aca="false">FALSE()</f>
        <v>0</v>
      </c>
      <c r="J1011" s="169" t="b">
        <f aca="false">FALSE()</f>
        <v>0</v>
      </c>
      <c r="K1011" s="29" t="b">
        <f aca="false">FALSE()</f>
        <v>0</v>
      </c>
      <c r="L1011" s="29" t="b">
        <f aca="false">FALSE()</f>
        <v>0</v>
      </c>
      <c r="M1011" s="169" t="b">
        <f aca="false">FALSE()</f>
        <v>0</v>
      </c>
      <c r="N1011" s="36"/>
      <c r="O1011" s="36"/>
      <c r="P1011" s="31"/>
      <c r="Q1011" s="32"/>
      <c r="R1011" s="32"/>
      <c r="S1011" s="32"/>
      <c r="T1011" s="36"/>
      <c r="U1011" s="36"/>
      <c r="V1011" s="36"/>
      <c r="W1011" s="36"/>
      <c r="X1011" s="87"/>
      <c r="Y1011" s="36"/>
      <c r="Z1011" s="36"/>
      <c r="AA1011" s="87"/>
      <c r="AB1011" s="36"/>
      <c r="AC1011" s="87"/>
      <c r="AD1011" s="36"/>
      <c r="AE1011" s="36"/>
      <c r="AF1011" s="200"/>
      <c r="AG1011" s="36"/>
      <c r="AH1011" s="87"/>
      <c r="AI1011" s="202" t="s">
        <v>13476</v>
      </c>
      <c r="AJ1011" s="192"/>
      <c r="AK1011" s="34"/>
      <c r="AL1011" s="200"/>
      <c r="AM1011" s="35"/>
      <c r="AN1011" s="36"/>
      <c r="AO1011" s="192"/>
      <c r="AP1011" s="36"/>
      <c r="AQ1011" s="200"/>
      <c r="AR1011" s="37"/>
      <c r="AS1011" s="36"/>
    </row>
    <row r="1012" customFormat="false" ht="13.8" hidden="false" customHeight="false" outlineLevel="0" collapsed="false">
      <c r="A1012" s="50"/>
      <c r="B1012" s="36"/>
      <c r="C1012" s="36"/>
      <c r="D1012" s="32"/>
      <c r="E1012" s="169" t="b">
        <f aca="false">FALSE()</f>
        <v>0</v>
      </c>
      <c r="F1012" s="169" t="b">
        <f aca="false">FALSE()</f>
        <v>0</v>
      </c>
      <c r="G1012" s="169" t="b">
        <f aca="false">FALSE()</f>
        <v>0</v>
      </c>
      <c r="H1012" s="169" t="b">
        <f aca="false">FALSE()</f>
        <v>0</v>
      </c>
      <c r="I1012" s="169" t="b">
        <f aca="false">FALSE()</f>
        <v>0</v>
      </c>
      <c r="J1012" s="169" t="b">
        <f aca="false">FALSE()</f>
        <v>0</v>
      </c>
      <c r="K1012" s="29" t="b">
        <f aca="false">FALSE()</f>
        <v>0</v>
      </c>
      <c r="L1012" s="29" t="b">
        <f aca="false">FALSE()</f>
        <v>0</v>
      </c>
      <c r="M1012" s="169" t="b">
        <f aca="false">FALSE()</f>
        <v>0</v>
      </c>
      <c r="N1012" s="36"/>
      <c r="O1012" s="36"/>
      <c r="P1012" s="31"/>
      <c r="Q1012" s="32"/>
      <c r="R1012" s="32"/>
      <c r="S1012" s="32"/>
      <c r="T1012" s="36"/>
      <c r="U1012" s="36"/>
      <c r="V1012" s="36"/>
      <c r="W1012" s="36"/>
      <c r="X1012" s="87"/>
      <c r="Y1012" s="36"/>
      <c r="Z1012" s="36"/>
      <c r="AA1012" s="87"/>
      <c r="AB1012" s="36"/>
      <c r="AC1012" s="87"/>
      <c r="AD1012" s="36"/>
      <c r="AE1012" s="36"/>
      <c r="AF1012" s="200"/>
      <c r="AG1012" s="36"/>
      <c r="AH1012" s="87"/>
      <c r="AI1012" s="202" t="s">
        <v>13476</v>
      </c>
      <c r="AJ1012" s="192"/>
      <c r="AK1012" s="34"/>
      <c r="AL1012" s="200"/>
      <c r="AM1012" s="35"/>
      <c r="AN1012" s="36"/>
      <c r="AO1012" s="192"/>
      <c r="AP1012" s="36"/>
      <c r="AQ1012" s="200"/>
      <c r="AR1012" s="37"/>
      <c r="AS1012" s="36"/>
    </row>
    <row r="1013" customFormat="false" ht="13.8" hidden="false" customHeight="false" outlineLevel="0" collapsed="false">
      <c r="A1013" s="50"/>
      <c r="B1013" s="36"/>
      <c r="C1013" s="36"/>
      <c r="D1013" s="32"/>
      <c r="E1013" s="169" t="b">
        <f aca="false">FALSE()</f>
        <v>0</v>
      </c>
      <c r="F1013" s="169" t="b">
        <f aca="false">FALSE()</f>
        <v>0</v>
      </c>
      <c r="G1013" s="169" t="b">
        <f aca="false">FALSE()</f>
        <v>0</v>
      </c>
      <c r="H1013" s="169" t="b">
        <f aca="false">FALSE()</f>
        <v>0</v>
      </c>
      <c r="I1013" s="169" t="b">
        <f aca="false">FALSE()</f>
        <v>0</v>
      </c>
      <c r="J1013" s="169" t="b">
        <f aca="false">FALSE()</f>
        <v>0</v>
      </c>
      <c r="K1013" s="29" t="b">
        <f aca="false">FALSE()</f>
        <v>0</v>
      </c>
      <c r="L1013" s="29" t="b">
        <f aca="false">FALSE()</f>
        <v>0</v>
      </c>
      <c r="M1013" s="169" t="b">
        <f aca="false">FALSE()</f>
        <v>0</v>
      </c>
      <c r="N1013" s="36"/>
      <c r="O1013" s="36"/>
      <c r="P1013" s="31"/>
      <c r="Q1013" s="32"/>
      <c r="R1013" s="32"/>
      <c r="S1013" s="32"/>
      <c r="T1013" s="36"/>
      <c r="U1013" s="36"/>
      <c r="V1013" s="36"/>
      <c r="W1013" s="36"/>
      <c r="X1013" s="87"/>
      <c r="Y1013" s="36"/>
      <c r="Z1013" s="36"/>
      <c r="AA1013" s="87"/>
      <c r="AB1013" s="36"/>
      <c r="AC1013" s="87"/>
      <c r="AD1013" s="36"/>
      <c r="AE1013" s="36"/>
      <c r="AF1013" s="200"/>
      <c r="AG1013" s="36"/>
      <c r="AH1013" s="87"/>
      <c r="AI1013" s="202" t="s">
        <v>13476</v>
      </c>
      <c r="AJ1013" s="192"/>
      <c r="AK1013" s="34"/>
      <c r="AL1013" s="200"/>
      <c r="AM1013" s="35"/>
      <c r="AN1013" s="36"/>
      <c r="AO1013" s="192"/>
      <c r="AP1013" s="36"/>
      <c r="AQ1013" s="200"/>
      <c r="AR1013" s="37"/>
      <c r="AS1013" s="36"/>
    </row>
    <row r="1014" customFormat="false" ht="13.8" hidden="false" customHeight="false" outlineLevel="0" collapsed="false">
      <c r="A1014" s="50"/>
      <c r="B1014" s="36"/>
      <c r="C1014" s="36"/>
      <c r="D1014" s="32"/>
      <c r="E1014" s="169" t="b">
        <f aca="false">FALSE()</f>
        <v>0</v>
      </c>
      <c r="F1014" s="169" t="b">
        <f aca="false">FALSE()</f>
        <v>0</v>
      </c>
      <c r="G1014" s="169" t="b">
        <f aca="false">FALSE()</f>
        <v>0</v>
      </c>
      <c r="H1014" s="169" t="b">
        <f aca="false">FALSE()</f>
        <v>0</v>
      </c>
      <c r="I1014" s="169" t="b">
        <f aca="false">FALSE()</f>
        <v>0</v>
      </c>
      <c r="J1014" s="169" t="b">
        <f aca="false">FALSE()</f>
        <v>0</v>
      </c>
      <c r="K1014" s="29" t="b">
        <f aca="false">FALSE()</f>
        <v>0</v>
      </c>
      <c r="L1014" s="29" t="b">
        <f aca="false">FALSE()</f>
        <v>0</v>
      </c>
      <c r="M1014" s="169" t="b">
        <f aca="false">FALSE()</f>
        <v>0</v>
      </c>
      <c r="N1014" s="36"/>
      <c r="O1014" s="36"/>
      <c r="P1014" s="31"/>
      <c r="Q1014" s="32"/>
      <c r="R1014" s="32"/>
      <c r="S1014" s="32"/>
      <c r="T1014" s="36"/>
      <c r="U1014" s="36"/>
      <c r="V1014" s="36"/>
      <c r="W1014" s="36"/>
      <c r="X1014" s="87"/>
      <c r="Y1014" s="36"/>
      <c r="Z1014" s="36"/>
      <c r="AA1014" s="87"/>
      <c r="AB1014" s="36"/>
      <c r="AC1014" s="87"/>
      <c r="AD1014" s="36"/>
      <c r="AE1014" s="36"/>
      <c r="AF1014" s="200"/>
      <c r="AG1014" s="36"/>
      <c r="AH1014" s="87"/>
      <c r="AI1014" s="202" t="s">
        <v>13476</v>
      </c>
      <c r="AJ1014" s="192"/>
      <c r="AK1014" s="34"/>
      <c r="AL1014" s="200"/>
      <c r="AM1014" s="35"/>
      <c r="AN1014" s="36"/>
      <c r="AO1014" s="192"/>
      <c r="AP1014" s="36"/>
      <c r="AQ1014" s="200"/>
      <c r="AR1014" s="37"/>
      <c r="AS1014" s="36"/>
    </row>
    <row r="1015" customFormat="false" ht="13.8" hidden="false" customHeight="false" outlineLevel="0" collapsed="false">
      <c r="A1015" s="50"/>
      <c r="B1015" s="36"/>
      <c r="C1015" s="36"/>
      <c r="D1015" s="32"/>
      <c r="E1015" s="169" t="b">
        <f aca="false">FALSE()</f>
        <v>0</v>
      </c>
      <c r="F1015" s="169" t="b">
        <f aca="false">FALSE()</f>
        <v>0</v>
      </c>
      <c r="G1015" s="169" t="b">
        <f aca="false">FALSE()</f>
        <v>0</v>
      </c>
      <c r="H1015" s="169" t="b">
        <f aca="false">FALSE()</f>
        <v>0</v>
      </c>
      <c r="I1015" s="169" t="b">
        <f aca="false">FALSE()</f>
        <v>0</v>
      </c>
      <c r="J1015" s="169" t="b">
        <f aca="false">FALSE()</f>
        <v>0</v>
      </c>
      <c r="K1015" s="29" t="b">
        <f aca="false">FALSE()</f>
        <v>0</v>
      </c>
      <c r="L1015" s="29" t="b">
        <f aca="false">FALSE()</f>
        <v>0</v>
      </c>
      <c r="M1015" s="169" t="b">
        <f aca="false">FALSE()</f>
        <v>0</v>
      </c>
      <c r="N1015" s="36"/>
      <c r="O1015" s="36"/>
      <c r="P1015" s="31"/>
      <c r="Q1015" s="32"/>
      <c r="R1015" s="32"/>
      <c r="S1015" s="32"/>
      <c r="T1015" s="36"/>
      <c r="U1015" s="36"/>
      <c r="V1015" s="36"/>
      <c r="W1015" s="36"/>
      <c r="X1015" s="87"/>
      <c r="Y1015" s="36"/>
      <c r="Z1015" s="36"/>
      <c r="AA1015" s="87"/>
      <c r="AB1015" s="36"/>
      <c r="AC1015" s="87"/>
      <c r="AD1015" s="36"/>
      <c r="AE1015" s="36"/>
      <c r="AF1015" s="200"/>
      <c r="AG1015" s="36"/>
      <c r="AH1015" s="87"/>
      <c r="AI1015" s="202" t="s">
        <v>13476</v>
      </c>
      <c r="AJ1015" s="192"/>
      <c r="AK1015" s="34"/>
      <c r="AL1015" s="200"/>
      <c r="AM1015" s="35"/>
      <c r="AN1015" s="36"/>
      <c r="AO1015" s="192"/>
      <c r="AP1015" s="36"/>
      <c r="AQ1015" s="200"/>
      <c r="AR1015" s="37"/>
      <c r="AS1015" s="36"/>
    </row>
    <row r="1016" customFormat="false" ht="13.8" hidden="false" customHeight="false" outlineLevel="0" collapsed="false">
      <c r="A1016" s="50"/>
      <c r="B1016" s="36"/>
      <c r="C1016" s="36"/>
      <c r="D1016" s="32"/>
      <c r="E1016" s="169" t="b">
        <f aca="false">FALSE()</f>
        <v>0</v>
      </c>
      <c r="F1016" s="169" t="b">
        <f aca="false">FALSE()</f>
        <v>0</v>
      </c>
      <c r="G1016" s="169" t="b">
        <f aca="false">FALSE()</f>
        <v>0</v>
      </c>
      <c r="H1016" s="169" t="b">
        <f aca="false">FALSE()</f>
        <v>0</v>
      </c>
      <c r="I1016" s="169" t="b">
        <f aca="false">FALSE()</f>
        <v>0</v>
      </c>
      <c r="J1016" s="169" t="b">
        <f aca="false">FALSE()</f>
        <v>0</v>
      </c>
      <c r="K1016" s="29" t="b">
        <f aca="false">FALSE()</f>
        <v>0</v>
      </c>
      <c r="L1016" s="29" t="b">
        <f aca="false">FALSE()</f>
        <v>0</v>
      </c>
      <c r="M1016" s="169" t="b">
        <f aca="false">FALSE()</f>
        <v>0</v>
      </c>
      <c r="N1016" s="36"/>
      <c r="O1016" s="36"/>
      <c r="P1016" s="31"/>
      <c r="Q1016" s="32"/>
      <c r="R1016" s="32"/>
      <c r="S1016" s="32"/>
      <c r="T1016" s="36"/>
      <c r="U1016" s="36"/>
      <c r="V1016" s="36"/>
      <c r="W1016" s="36"/>
      <c r="X1016" s="87"/>
      <c r="Y1016" s="36"/>
      <c r="Z1016" s="36"/>
      <c r="AA1016" s="87"/>
      <c r="AB1016" s="36"/>
      <c r="AC1016" s="87"/>
      <c r="AD1016" s="36"/>
      <c r="AE1016" s="36"/>
      <c r="AF1016" s="200"/>
      <c r="AG1016" s="36"/>
      <c r="AH1016" s="87"/>
      <c r="AI1016" s="202" t="s">
        <v>13476</v>
      </c>
      <c r="AJ1016" s="192"/>
      <c r="AK1016" s="34"/>
      <c r="AL1016" s="200"/>
      <c r="AM1016" s="35"/>
      <c r="AN1016" s="36"/>
      <c r="AO1016" s="192"/>
      <c r="AP1016" s="36"/>
      <c r="AQ1016" s="200"/>
      <c r="AR1016" s="37"/>
      <c r="AS1016" s="36"/>
    </row>
    <row r="1017" customFormat="false" ht="13.8" hidden="false" customHeight="false" outlineLevel="0" collapsed="false">
      <c r="A1017" s="50"/>
      <c r="B1017" s="36"/>
      <c r="C1017" s="36"/>
      <c r="D1017" s="32"/>
      <c r="E1017" s="169" t="b">
        <f aca="false">FALSE()</f>
        <v>0</v>
      </c>
      <c r="F1017" s="169" t="b">
        <f aca="false">FALSE()</f>
        <v>0</v>
      </c>
      <c r="G1017" s="169" t="b">
        <f aca="false">FALSE()</f>
        <v>0</v>
      </c>
      <c r="H1017" s="169" t="b">
        <f aca="false">FALSE()</f>
        <v>0</v>
      </c>
      <c r="I1017" s="169" t="b">
        <f aca="false">FALSE()</f>
        <v>0</v>
      </c>
      <c r="J1017" s="169" t="b">
        <f aca="false">FALSE()</f>
        <v>0</v>
      </c>
      <c r="K1017" s="29" t="b">
        <f aca="false">FALSE()</f>
        <v>0</v>
      </c>
      <c r="L1017" s="29" t="b">
        <f aca="false">FALSE()</f>
        <v>0</v>
      </c>
      <c r="M1017" s="169" t="b">
        <f aca="false">FALSE()</f>
        <v>0</v>
      </c>
      <c r="N1017" s="36"/>
      <c r="O1017" s="36"/>
      <c r="P1017" s="31"/>
      <c r="Q1017" s="32"/>
      <c r="R1017" s="32"/>
      <c r="S1017" s="32"/>
      <c r="T1017" s="36"/>
      <c r="U1017" s="36"/>
      <c r="V1017" s="36"/>
      <c r="W1017" s="36"/>
      <c r="X1017" s="87"/>
      <c r="Y1017" s="36"/>
      <c r="Z1017" s="36"/>
      <c r="AA1017" s="87"/>
      <c r="AB1017" s="36"/>
      <c r="AC1017" s="87"/>
      <c r="AD1017" s="36"/>
      <c r="AE1017" s="36"/>
      <c r="AF1017" s="200"/>
      <c r="AG1017" s="36"/>
      <c r="AH1017" s="87"/>
      <c r="AI1017" s="202" t="s">
        <v>13476</v>
      </c>
      <c r="AJ1017" s="192"/>
      <c r="AK1017" s="34"/>
      <c r="AL1017" s="200"/>
      <c r="AM1017" s="35"/>
      <c r="AN1017" s="36"/>
      <c r="AO1017" s="192"/>
      <c r="AP1017" s="36"/>
      <c r="AQ1017" s="200"/>
      <c r="AR1017" s="37"/>
      <c r="AS1017" s="36"/>
    </row>
    <row r="1018" customFormat="false" ht="13.8" hidden="false" customHeight="false" outlineLevel="0" collapsed="false">
      <c r="A1018" s="50"/>
      <c r="B1018" s="36"/>
      <c r="C1018" s="36"/>
      <c r="D1018" s="32"/>
      <c r="E1018" s="169" t="b">
        <f aca="false">FALSE()</f>
        <v>0</v>
      </c>
      <c r="F1018" s="169" t="b">
        <f aca="false">FALSE()</f>
        <v>0</v>
      </c>
      <c r="G1018" s="169" t="b">
        <f aca="false">FALSE()</f>
        <v>0</v>
      </c>
      <c r="H1018" s="169" t="b">
        <f aca="false">FALSE()</f>
        <v>0</v>
      </c>
      <c r="I1018" s="169" t="b">
        <f aca="false">FALSE()</f>
        <v>0</v>
      </c>
      <c r="J1018" s="169" t="b">
        <f aca="false">FALSE()</f>
        <v>0</v>
      </c>
      <c r="K1018" s="29" t="b">
        <f aca="false">FALSE()</f>
        <v>0</v>
      </c>
      <c r="L1018" s="29" t="b">
        <f aca="false">FALSE()</f>
        <v>0</v>
      </c>
      <c r="M1018" s="169" t="b">
        <f aca="false">FALSE()</f>
        <v>0</v>
      </c>
      <c r="N1018" s="36"/>
      <c r="O1018" s="36"/>
      <c r="P1018" s="31"/>
      <c r="Q1018" s="32"/>
      <c r="R1018" s="32"/>
      <c r="S1018" s="32"/>
      <c r="T1018" s="36"/>
      <c r="U1018" s="36"/>
      <c r="V1018" s="36"/>
      <c r="W1018" s="36"/>
      <c r="X1018" s="87"/>
      <c r="Y1018" s="36"/>
      <c r="Z1018" s="36"/>
      <c r="AA1018" s="87"/>
      <c r="AB1018" s="36"/>
      <c r="AC1018" s="87"/>
      <c r="AD1018" s="36"/>
      <c r="AE1018" s="36"/>
      <c r="AF1018" s="200"/>
      <c r="AG1018" s="36"/>
      <c r="AH1018" s="87"/>
      <c r="AI1018" s="202" t="s">
        <v>13476</v>
      </c>
      <c r="AJ1018" s="192"/>
      <c r="AK1018" s="34"/>
      <c r="AL1018" s="200"/>
      <c r="AM1018" s="35"/>
      <c r="AN1018" s="36"/>
      <c r="AO1018" s="192"/>
      <c r="AP1018" s="36"/>
      <c r="AQ1018" s="200"/>
      <c r="AR1018" s="37"/>
      <c r="AS1018" s="36"/>
    </row>
    <row r="1019" customFormat="false" ht="13.8" hidden="false" customHeight="false" outlineLevel="0" collapsed="false">
      <c r="A1019" s="50"/>
      <c r="B1019" s="36"/>
      <c r="C1019" s="36"/>
      <c r="D1019" s="32"/>
      <c r="E1019" s="169" t="b">
        <f aca="false">FALSE()</f>
        <v>0</v>
      </c>
      <c r="F1019" s="169" t="b">
        <f aca="false">FALSE()</f>
        <v>0</v>
      </c>
      <c r="G1019" s="169" t="b">
        <f aca="false">FALSE()</f>
        <v>0</v>
      </c>
      <c r="H1019" s="169" t="b">
        <f aca="false">FALSE()</f>
        <v>0</v>
      </c>
      <c r="I1019" s="169" t="b">
        <f aca="false">FALSE()</f>
        <v>0</v>
      </c>
      <c r="J1019" s="169" t="b">
        <f aca="false">FALSE()</f>
        <v>0</v>
      </c>
      <c r="K1019" s="29" t="b">
        <f aca="false">FALSE()</f>
        <v>0</v>
      </c>
      <c r="L1019" s="29" t="b">
        <f aca="false">FALSE()</f>
        <v>0</v>
      </c>
      <c r="M1019" s="169" t="b">
        <f aca="false">FALSE()</f>
        <v>0</v>
      </c>
      <c r="N1019" s="36"/>
      <c r="O1019" s="36"/>
      <c r="P1019" s="31"/>
      <c r="Q1019" s="32"/>
      <c r="R1019" s="32"/>
      <c r="S1019" s="32"/>
      <c r="T1019" s="36"/>
      <c r="U1019" s="36"/>
      <c r="V1019" s="36"/>
      <c r="W1019" s="36"/>
      <c r="X1019" s="87"/>
      <c r="Y1019" s="36"/>
      <c r="Z1019" s="36"/>
      <c r="AA1019" s="87"/>
      <c r="AB1019" s="36"/>
      <c r="AC1019" s="87"/>
      <c r="AD1019" s="36"/>
      <c r="AE1019" s="36"/>
      <c r="AF1019" s="200"/>
      <c r="AG1019" s="36"/>
      <c r="AH1019" s="87"/>
      <c r="AI1019" s="202" t="s">
        <v>13476</v>
      </c>
      <c r="AJ1019" s="192"/>
      <c r="AK1019" s="34"/>
      <c r="AL1019" s="200"/>
      <c r="AM1019" s="35"/>
      <c r="AN1019" s="36"/>
      <c r="AO1019" s="192"/>
      <c r="AP1019" s="36"/>
      <c r="AQ1019" s="200"/>
      <c r="AR1019" s="37"/>
      <c r="AS1019" s="36"/>
    </row>
    <row r="1020" customFormat="false" ht="13.8" hidden="false" customHeight="false" outlineLevel="0" collapsed="false">
      <c r="A1020" s="50"/>
      <c r="B1020" s="36"/>
      <c r="C1020" s="36"/>
      <c r="D1020" s="32"/>
      <c r="E1020" s="169" t="b">
        <f aca="false">FALSE()</f>
        <v>0</v>
      </c>
      <c r="F1020" s="169" t="b">
        <f aca="false">FALSE()</f>
        <v>0</v>
      </c>
      <c r="G1020" s="169" t="b">
        <f aca="false">FALSE()</f>
        <v>0</v>
      </c>
      <c r="H1020" s="169" t="b">
        <f aca="false">FALSE()</f>
        <v>0</v>
      </c>
      <c r="I1020" s="169" t="b">
        <f aca="false">FALSE()</f>
        <v>0</v>
      </c>
      <c r="J1020" s="169" t="b">
        <f aca="false">FALSE()</f>
        <v>0</v>
      </c>
      <c r="K1020" s="29" t="b">
        <f aca="false">FALSE()</f>
        <v>0</v>
      </c>
      <c r="L1020" s="29" t="b">
        <f aca="false">FALSE()</f>
        <v>0</v>
      </c>
      <c r="M1020" s="169" t="b">
        <f aca="false">FALSE()</f>
        <v>0</v>
      </c>
      <c r="N1020" s="36"/>
      <c r="O1020" s="36"/>
      <c r="P1020" s="31"/>
      <c r="Q1020" s="32"/>
      <c r="R1020" s="32"/>
      <c r="S1020" s="32"/>
      <c r="T1020" s="36"/>
      <c r="U1020" s="36"/>
      <c r="V1020" s="36"/>
      <c r="W1020" s="36"/>
      <c r="X1020" s="87"/>
      <c r="Y1020" s="36"/>
      <c r="Z1020" s="36"/>
      <c r="AA1020" s="87"/>
      <c r="AB1020" s="36"/>
      <c r="AC1020" s="87"/>
      <c r="AD1020" s="36"/>
      <c r="AE1020" s="36"/>
      <c r="AF1020" s="200"/>
      <c r="AG1020" s="36"/>
      <c r="AH1020" s="87"/>
      <c r="AI1020" s="202" t="s">
        <v>13476</v>
      </c>
      <c r="AJ1020" s="192"/>
      <c r="AK1020" s="34"/>
      <c r="AL1020" s="200"/>
      <c r="AM1020" s="35"/>
      <c r="AN1020" s="36"/>
      <c r="AO1020" s="192"/>
      <c r="AP1020" s="36"/>
      <c r="AQ1020" s="200"/>
      <c r="AR1020" s="37"/>
      <c r="AS1020" s="36"/>
    </row>
    <row r="1021" customFormat="false" ht="13.8" hidden="false" customHeight="false" outlineLevel="0" collapsed="false">
      <c r="A1021" s="50"/>
      <c r="B1021" s="36"/>
      <c r="C1021" s="36"/>
      <c r="D1021" s="32"/>
      <c r="E1021" s="169" t="b">
        <f aca="false">FALSE()</f>
        <v>0</v>
      </c>
      <c r="F1021" s="169" t="b">
        <f aca="false">FALSE()</f>
        <v>0</v>
      </c>
      <c r="G1021" s="169" t="b">
        <f aca="false">FALSE()</f>
        <v>0</v>
      </c>
      <c r="H1021" s="169" t="b">
        <f aca="false">FALSE()</f>
        <v>0</v>
      </c>
      <c r="I1021" s="169" t="b">
        <f aca="false">FALSE()</f>
        <v>0</v>
      </c>
      <c r="J1021" s="169" t="b">
        <f aca="false">FALSE()</f>
        <v>0</v>
      </c>
      <c r="K1021" s="29" t="b">
        <f aca="false">FALSE()</f>
        <v>0</v>
      </c>
      <c r="L1021" s="29" t="b">
        <f aca="false">FALSE()</f>
        <v>0</v>
      </c>
      <c r="M1021" s="169" t="b">
        <f aca="false">FALSE()</f>
        <v>0</v>
      </c>
      <c r="N1021" s="36"/>
      <c r="O1021" s="36"/>
      <c r="P1021" s="31"/>
      <c r="Q1021" s="32"/>
      <c r="R1021" s="32"/>
      <c r="S1021" s="32"/>
      <c r="T1021" s="36"/>
      <c r="U1021" s="36"/>
      <c r="V1021" s="36"/>
      <c r="W1021" s="36"/>
      <c r="X1021" s="87"/>
      <c r="Y1021" s="36"/>
      <c r="Z1021" s="36"/>
      <c r="AA1021" s="87"/>
      <c r="AB1021" s="36"/>
      <c r="AC1021" s="87"/>
      <c r="AD1021" s="36"/>
      <c r="AE1021" s="36"/>
      <c r="AF1021" s="200"/>
      <c r="AG1021" s="36"/>
      <c r="AH1021" s="87"/>
      <c r="AI1021" s="202" t="s">
        <v>13476</v>
      </c>
      <c r="AJ1021" s="192"/>
      <c r="AK1021" s="34"/>
      <c r="AL1021" s="200"/>
      <c r="AM1021" s="35"/>
      <c r="AN1021" s="36"/>
      <c r="AO1021" s="192"/>
      <c r="AP1021" s="36"/>
      <c r="AQ1021" s="200"/>
      <c r="AR1021" s="37"/>
      <c r="AS1021" s="36"/>
    </row>
    <row r="1022" customFormat="false" ht="13.8" hidden="false" customHeight="false" outlineLevel="0" collapsed="false">
      <c r="A1022" s="50"/>
      <c r="B1022" s="36"/>
      <c r="C1022" s="36"/>
      <c r="D1022" s="32"/>
      <c r="E1022" s="169" t="b">
        <f aca="false">FALSE()</f>
        <v>0</v>
      </c>
      <c r="F1022" s="169" t="b">
        <f aca="false">FALSE()</f>
        <v>0</v>
      </c>
      <c r="G1022" s="169" t="b">
        <f aca="false">FALSE()</f>
        <v>0</v>
      </c>
      <c r="H1022" s="169" t="b">
        <f aca="false">FALSE()</f>
        <v>0</v>
      </c>
      <c r="I1022" s="169" t="b">
        <f aca="false">FALSE()</f>
        <v>0</v>
      </c>
      <c r="J1022" s="169" t="b">
        <f aca="false">FALSE()</f>
        <v>0</v>
      </c>
      <c r="K1022" s="29" t="b">
        <f aca="false">FALSE()</f>
        <v>0</v>
      </c>
      <c r="L1022" s="29" t="b">
        <f aca="false">FALSE()</f>
        <v>0</v>
      </c>
      <c r="M1022" s="169" t="b">
        <f aca="false">FALSE()</f>
        <v>0</v>
      </c>
      <c r="N1022" s="36"/>
      <c r="O1022" s="36"/>
      <c r="P1022" s="31"/>
      <c r="Q1022" s="32"/>
      <c r="R1022" s="32"/>
      <c r="S1022" s="32"/>
      <c r="T1022" s="36"/>
      <c r="U1022" s="36"/>
      <c r="V1022" s="36"/>
      <c r="W1022" s="36"/>
      <c r="X1022" s="87"/>
      <c r="Y1022" s="36"/>
      <c r="Z1022" s="36"/>
      <c r="AA1022" s="87"/>
      <c r="AB1022" s="36"/>
      <c r="AC1022" s="87"/>
      <c r="AD1022" s="36"/>
      <c r="AE1022" s="36"/>
      <c r="AF1022" s="200"/>
      <c r="AG1022" s="36"/>
      <c r="AH1022" s="87"/>
      <c r="AI1022" s="202" t="s">
        <v>13476</v>
      </c>
      <c r="AJ1022" s="192"/>
      <c r="AK1022" s="34"/>
      <c r="AL1022" s="200"/>
      <c r="AM1022" s="35"/>
      <c r="AN1022" s="36"/>
      <c r="AO1022" s="192"/>
      <c r="AP1022" s="36"/>
      <c r="AQ1022" s="200"/>
      <c r="AR1022" s="37"/>
      <c r="AS1022" s="36"/>
    </row>
    <row r="1023" customFormat="false" ht="13.8" hidden="false" customHeight="false" outlineLevel="0" collapsed="false">
      <c r="A1023" s="50"/>
      <c r="B1023" s="36"/>
      <c r="C1023" s="36"/>
      <c r="D1023" s="32"/>
      <c r="E1023" s="169" t="b">
        <f aca="false">FALSE()</f>
        <v>0</v>
      </c>
      <c r="F1023" s="169" t="b">
        <f aca="false">FALSE()</f>
        <v>0</v>
      </c>
      <c r="G1023" s="169" t="b">
        <f aca="false">FALSE()</f>
        <v>0</v>
      </c>
      <c r="H1023" s="169" t="b">
        <f aca="false">FALSE()</f>
        <v>0</v>
      </c>
      <c r="I1023" s="169" t="b">
        <f aca="false">FALSE()</f>
        <v>0</v>
      </c>
      <c r="J1023" s="169" t="b">
        <f aca="false">FALSE()</f>
        <v>0</v>
      </c>
      <c r="K1023" s="29" t="b">
        <f aca="false">FALSE()</f>
        <v>0</v>
      </c>
      <c r="L1023" s="29" t="b">
        <f aca="false">FALSE()</f>
        <v>0</v>
      </c>
      <c r="M1023" s="169" t="b">
        <f aca="false">FALSE()</f>
        <v>0</v>
      </c>
      <c r="N1023" s="36"/>
      <c r="O1023" s="36"/>
      <c r="P1023" s="31"/>
      <c r="Q1023" s="32"/>
      <c r="R1023" s="32"/>
      <c r="S1023" s="32"/>
      <c r="T1023" s="36"/>
      <c r="U1023" s="36"/>
      <c r="V1023" s="36"/>
      <c r="W1023" s="36"/>
      <c r="X1023" s="87"/>
      <c r="Y1023" s="36"/>
      <c r="Z1023" s="36"/>
      <c r="AA1023" s="87"/>
      <c r="AB1023" s="36"/>
      <c r="AC1023" s="87"/>
      <c r="AD1023" s="36"/>
      <c r="AE1023" s="36"/>
      <c r="AF1023" s="200"/>
      <c r="AG1023" s="36"/>
      <c r="AH1023" s="87"/>
      <c r="AI1023" s="202" t="s">
        <v>13476</v>
      </c>
      <c r="AJ1023" s="192"/>
      <c r="AK1023" s="34"/>
      <c r="AL1023" s="200"/>
      <c r="AM1023" s="35"/>
      <c r="AN1023" s="36"/>
      <c r="AO1023" s="192"/>
      <c r="AP1023" s="36"/>
      <c r="AQ1023" s="200"/>
      <c r="AR1023" s="37"/>
      <c r="AS1023" s="36"/>
    </row>
    <row r="1024" customFormat="false" ht="13.8" hidden="false" customHeight="false" outlineLevel="0" collapsed="false">
      <c r="A1024" s="50"/>
      <c r="B1024" s="36"/>
      <c r="C1024" s="36"/>
      <c r="D1024" s="32"/>
      <c r="E1024" s="169" t="b">
        <f aca="false">FALSE()</f>
        <v>0</v>
      </c>
      <c r="F1024" s="169" t="b">
        <f aca="false">FALSE()</f>
        <v>0</v>
      </c>
      <c r="G1024" s="169" t="b">
        <f aca="false">FALSE()</f>
        <v>0</v>
      </c>
      <c r="H1024" s="169" t="b">
        <f aca="false">FALSE()</f>
        <v>0</v>
      </c>
      <c r="I1024" s="169" t="b">
        <f aca="false">FALSE()</f>
        <v>0</v>
      </c>
      <c r="J1024" s="169" t="b">
        <f aca="false">FALSE()</f>
        <v>0</v>
      </c>
      <c r="K1024" s="29" t="b">
        <f aca="false">FALSE()</f>
        <v>0</v>
      </c>
      <c r="L1024" s="29" t="b">
        <f aca="false">FALSE()</f>
        <v>0</v>
      </c>
      <c r="M1024" s="169" t="b">
        <f aca="false">FALSE()</f>
        <v>0</v>
      </c>
      <c r="N1024" s="36"/>
      <c r="O1024" s="36"/>
      <c r="P1024" s="31"/>
      <c r="Q1024" s="32"/>
      <c r="R1024" s="32"/>
      <c r="S1024" s="32"/>
      <c r="T1024" s="36"/>
      <c r="U1024" s="36"/>
      <c r="V1024" s="36"/>
      <c r="W1024" s="36"/>
      <c r="X1024" s="87"/>
      <c r="Y1024" s="36"/>
      <c r="Z1024" s="36"/>
      <c r="AA1024" s="87"/>
      <c r="AB1024" s="36"/>
      <c r="AC1024" s="87"/>
      <c r="AD1024" s="36"/>
      <c r="AE1024" s="36"/>
      <c r="AF1024" s="200"/>
      <c r="AG1024" s="36"/>
      <c r="AH1024" s="87"/>
      <c r="AI1024" s="202" t="s">
        <v>13476</v>
      </c>
      <c r="AJ1024" s="192"/>
      <c r="AK1024" s="34"/>
      <c r="AL1024" s="200"/>
      <c r="AM1024" s="35"/>
      <c r="AN1024" s="36"/>
      <c r="AO1024" s="192"/>
      <c r="AP1024" s="36"/>
      <c r="AQ1024" s="200"/>
      <c r="AR1024" s="37"/>
      <c r="AS1024" s="36"/>
    </row>
    <row r="1025" customFormat="false" ht="13.8" hidden="false" customHeight="false" outlineLevel="0" collapsed="false">
      <c r="A1025" s="50"/>
      <c r="B1025" s="36"/>
      <c r="C1025" s="36"/>
      <c r="D1025" s="32"/>
      <c r="E1025" s="169" t="b">
        <f aca="false">FALSE()</f>
        <v>0</v>
      </c>
      <c r="F1025" s="169" t="b">
        <f aca="false">FALSE()</f>
        <v>0</v>
      </c>
      <c r="G1025" s="169" t="b">
        <f aca="false">FALSE()</f>
        <v>0</v>
      </c>
      <c r="H1025" s="169" t="b">
        <f aca="false">FALSE()</f>
        <v>0</v>
      </c>
      <c r="I1025" s="169" t="b">
        <f aca="false">FALSE()</f>
        <v>0</v>
      </c>
      <c r="J1025" s="169" t="b">
        <f aca="false">FALSE()</f>
        <v>0</v>
      </c>
      <c r="K1025" s="29" t="b">
        <f aca="false">FALSE()</f>
        <v>0</v>
      </c>
      <c r="L1025" s="29" t="b">
        <f aca="false">FALSE()</f>
        <v>0</v>
      </c>
      <c r="M1025" s="169" t="b">
        <f aca="false">FALSE()</f>
        <v>0</v>
      </c>
      <c r="N1025" s="36"/>
      <c r="O1025" s="36"/>
      <c r="P1025" s="31"/>
      <c r="Q1025" s="32"/>
      <c r="R1025" s="32"/>
      <c r="S1025" s="32"/>
      <c r="T1025" s="36"/>
      <c r="U1025" s="36"/>
      <c r="V1025" s="36"/>
      <c r="W1025" s="36"/>
      <c r="X1025" s="87"/>
      <c r="Y1025" s="36"/>
      <c r="Z1025" s="36"/>
      <c r="AA1025" s="87"/>
      <c r="AB1025" s="36"/>
      <c r="AC1025" s="87"/>
      <c r="AD1025" s="36"/>
      <c r="AE1025" s="36"/>
      <c r="AF1025" s="200"/>
      <c r="AG1025" s="36"/>
      <c r="AH1025" s="87"/>
      <c r="AI1025" s="202" t="s">
        <v>13476</v>
      </c>
      <c r="AJ1025" s="192"/>
      <c r="AK1025" s="34"/>
      <c r="AL1025" s="200"/>
      <c r="AM1025" s="35"/>
      <c r="AN1025" s="36"/>
      <c r="AO1025" s="192"/>
      <c r="AP1025" s="36"/>
      <c r="AQ1025" s="200"/>
      <c r="AR1025" s="37"/>
      <c r="AS1025" s="36"/>
    </row>
    <row r="1026" customFormat="false" ht="13.8" hidden="false" customHeight="false" outlineLevel="0" collapsed="false">
      <c r="A1026" s="50"/>
      <c r="B1026" s="36"/>
      <c r="C1026" s="36"/>
      <c r="D1026" s="32"/>
      <c r="E1026" s="169" t="b">
        <f aca="false">FALSE()</f>
        <v>0</v>
      </c>
      <c r="F1026" s="169" t="b">
        <f aca="false">FALSE()</f>
        <v>0</v>
      </c>
      <c r="G1026" s="169" t="b">
        <f aca="false">FALSE()</f>
        <v>0</v>
      </c>
      <c r="H1026" s="169" t="b">
        <f aca="false">FALSE()</f>
        <v>0</v>
      </c>
      <c r="I1026" s="169" t="b">
        <f aca="false">FALSE()</f>
        <v>0</v>
      </c>
      <c r="J1026" s="169" t="b">
        <f aca="false">FALSE()</f>
        <v>0</v>
      </c>
      <c r="K1026" s="29" t="b">
        <f aca="false">FALSE()</f>
        <v>0</v>
      </c>
      <c r="L1026" s="29" t="b">
        <f aca="false">FALSE()</f>
        <v>0</v>
      </c>
      <c r="M1026" s="169" t="b">
        <f aca="false">FALSE()</f>
        <v>0</v>
      </c>
      <c r="N1026" s="36"/>
      <c r="O1026" s="36"/>
      <c r="P1026" s="31"/>
      <c r="Q1026" s="32"/>
      <c r="R1026" s="32"/>
      <c r="S1026" s="32"/>
      <c r="T1026" s="36"/>
      <c r="U1026" s="36"/>
      <c r="V1026" s="36"/>
      <c r="W1026" s="36"/>
      <c r="X1026" s="87"/>
      <c r="Y1026" s="36"/>
      <c r="Z1026" s="36"/>
      <c r="AA1026" s="87"/>
      <c r="AB1026" s="36"/>
      <c r="AC1026" s="87"/>
      <c r="AD1026" s="36"/>
      <c r="AE1026" s="36"/>
      <c r="AF1026" s="200"/>
      <c r="AG1026" s="36"/>
      <c r="AH1026" s="87"/>
      <c r="AI1026" s="202" t="s">
        <v>13476</v>
      </c>
      <c r="AJ1026" s="192"/>
      <c r="AK1026" s="34"/>
      <c r="AL1026" s="200"/>
      <c r="AM1026" s="35"/>
      <c r="AN1026" s="36"/>
      <c r="AO1026" s="192"/>
      <c r="AP1026" s="36"/>
      <c r="AQ1026" s="200"/>
      <c r="AR1026" s="37"/>
      <c r="AS1026" s="36"/>
    </row>
    <row r="1027" customFormat="false" ht="13.8" hidden="false" customHeight="false" outlineLevel="0" collapsed="false">
      <c r="A1027" s="50"/>
      <c r="B1027" s="36"/>
      <c r="C1027" s="36"/>
      <c r="D1027" s="32"/>
      <c r="E1027" s="169" t="b">
        <f aca="false">FALSE()</f>
        <v>0</v>
      </c>
      <c r="F1027" s="169" t="b">
        <f aca="false">FALSE()</f>
        <v>0</v>
      </c>
      <c r="G1027" s="169" t="b">
        <f aca="false">FALSE()</f>
        <v>0</v>
      </c>
      <c r="H1027" s="169" t="b">
        <f aca="false">FALSE()</f>
        <v>0</v>
      </c>
      <c r="I1027" s="169" t="b">
        <f aca="false">FALSE()</f>
        <v>0</v>
      </c>
      <c r="J1027" s="169" t="b">
        <f aca="false">FALSE()</f>
        <v>0</v>
      </c>
      <c r="K1027" s="29" t="b">
        <f aca="false">FALSE()</f>
        <v>0</v>
      </c>
      <c r="L1027" s="29" t="b">
        <f aca="false">FALSE()</f>
        <v>0</v>
      </c>
      <c r="M1027" s="169" t="b">
        <f aca="false">FALSE()</f>
        <v>0</v>
      </c>
      <c r="N1027" s="36"/>
      <c r="O1027" s="36"/>
      <c r="P1027" s="31"/>
      <c r="Q1027" s="32"/>
      <c r="R1027" s="32"/>
      <c r="S1027" s="32"/>
      <c r="T1027" s="36"/>
      <c r="U1027" s="36"/>
      <c r="V1027" s="36"/>
      <c r="W1027" s="36"/>
      <c r="X1027" s="87"/>
      <c r="Y1027" s="36"/>
      <c r="Z1027" s="36"/>
      <c r="AA1027" s="87"/>
      <c r="AB1027" s="36"/>
      <c r="AC1027" s="87"/>
      <c r="AD1027" s="36"/>
      <c r="AE1027" s="36"/>
      <c r="AF1027" s="200"/>
      <c r="AG1027" s="36"/>
      <c r="AH1027" s="87"/>
      <c r="AI1027" s="202" t="s">
        <v>13476</v>
      </c>
      <c r="AJ1027" s="192"/>
      <c r="AK1027" s="34"/>
      <c r="AL1027" s="200"/>
      <c r="AM1027" s="35"/>
      <c r="AN1027" s="36"/>
      <c r="AO1027" s="192"/>
      <c r="AP1027" s="36"/>
      <c r="AQ1027" s="200"/>
      <c r="AR1027" s="37"/>
      <c r="AS1027" s="36"/>
    </row>
    <row r="1028" customFormat="false" ht="13.8" hidden="false" customHeight="false" outlineLevel="0" collapsed="false">
      <c r="A1028" s="50"/>
      <c r="B1028" s="36"/>
      <c r="C1028" s="36"/>
      <c r="D1028" s="32"/>
      <c r="E1028" s="169" t="b">
        <f aca="false">FALSE()</f>
        <v>0</v>
      </c>
      <c r="F1028" s="169" t="b">
        <f aca="false">FALSE()</f>
        <v>0</v>
      </c>
      <c r="G1028" s="169" t="b">
        <f aca="false">FALSE()</f>
        <v>0</v>
      </c>
      <c r="H1028" s="169" t="b">
        <f aca="false">FALSE()</f>
        <v>0</v>
      </c>
      <c r="I1028" s="169" t="b">
        <f aca="false">FALSE()</f>
        <v>0</v>
      </c>
      <c r="J1028" s="169" t="b">
        <f aca="false">FALSE()</f>
        <v>0</v>
      </c>
      <c r="K1028" s="29" t="b">
        <f aca="false">FALSE()</f>
        <v>0</v>
      </c>
      <c r="L1028" s="29" t="b">
        <f aca="false">FALSE()</f>
        <v>0</v>
      </c>
      <c r="M1028" s="169" t="b">
        <f aca="false">FALSE()</f>
        <v>0</v>
      </c>
      <c r="N1028" s="36"/>
      <c r="O1028" s="36"/>
      <c r="P1028" s="31"/>
      <c r="Q1028" s="32"/>
      <c r="R1028" s="32"/>
      <c r="S1028" s="32"/>
      <c r="T1028" s="36"/>
      <c r="U1028" s="36"/>
      <c r="V1028" s="36"/>
      <c r="W1028" s="36"/>
      <c r="X1028" s="87"/>
      <c r="Y1028" s="36"/>
      <c r="Z1028" s="36"/>
      <c r="AA1028" s="87"/>
      <c r="AB1028" s="36"/>
      <c r="AC1028" s="87"/>
      <c r="AD1028" s="36"/>
      <c r="AE1028" s="36"/>
      <c r="AF1028" s="200"/>
      <c r="AG1028" s="36"/>
      <c r="AH1028" s="87"/>
      <c r="AI1028" s="202" t="s">
        <v>13476</v>
      </c>
      <c r="AJ1028" s="192"/>
      <c r="AK1028" s="34"/>
      <c r="AL1028" s="200"/>
      <c r="AM1028" s="35"/>
      <c r="AN1028" s="36"/>
      <c r="AO1028" s="192"/>
      <c r="AP1028" s="36"/>
      <c r="AQ1028" s="200"/>
      <c r="AR1028" s="37"/>
      <c r="AS1028" s="36"/>
    </row>
    <row r="1029" customFormat="false" ht="13.8" hidden="false" customHeight="false" outlineLevel="0" collapsed="false">
      <c r="A1029" s="50"/>
      <c r="B1029" s="36"/>
      <c r="C1029" s="36"/>
      <c r="D1029" s="32"/>
      <c r="E1029" s="169" t="b">
        <f aca="false">FALSE()</f>
        <v>0</v>
      </c>
      <c r="F1029" s="169" t="b">
        <f aca="false">FALSE()</f>
        <v>0</v>
      </c>
      <c r="G1029" s="169" t="b">
        <f aca="false">FALSE()</f>
        <v>0</v>
      </c>
      <c r="H1029" s="169" t="b">
        <f aca="false">FALSE()</f>
        <v>0</v>
      </c>
      <c r="I1029" s="169" t="b">
        <f aca="false">FALSE()</f>
        <v>0</v>
      </c>
      <c r="J1029" s="169" t="b">
        <f aca="false">FALSE()</f>
        <v>0</v>
      </c>
      <c r="K1029" s="29" t="b">
        <f aca="false">FALSE()</f>
        <v>0</v>
      </c>
      <c r="L1029" s="29" t="b">
        <f aca="false">FALSE()</f>
        <v>0</v>
      </c>
      <c r="M1029" s="169" t="b">
        <f aca="false">FALSE()</f>
        <v>0</v>
      </c>
      <c r="N1029" s="36"/>
      <c r="O1029" s="36"/>
      <c r="P1029" s="31"/>
      <c r="Q1029" s="32"/>
      <c r="R1029" s="32"/>
      <c r="S1029" s="32"/>
      <c r="T1029" s="36"/>
      <c r="U1029" s="36"/>
      <c r="V1029" s="36"/>
      <c r="W1029" s="36"/>
      <c r="X1029" s="87"/>
      <c r="Y1029" s="36"/>
      <c r="Z1029" s="36"/>
      <c r="AA1029" s="87"/>
      <c r="AB1029" s="36"/>
      <c r="AC1029" s="87"/>
      <c r="AD1029" s="36"/>
      <c r="AE1029" s="36"/>
      <c r="AF1029" s="200"/>
      <c r="AG1029" s="36"/>
      <c r="AH1029" s="87"/>
      <c r="AI1029" s="202" t="s">
        <v>13476</v>
      </c>
      <c r="AJ1029" s="192"/>
      <c r="AK1029" s="34"/>
      <c r="AL1029" s="200"/>
      <c r="AM1029" s="35"/>
      <c r="AN1029" s="36"/>
      <c r="AO1029" s="192"/>
      <c r="AP1029" s="36"/>
      <c r="AQ1029" s="200"/>
      <c r="AR1029" s="37"/>
      <c r="AS1029" s="36"/>
    </row>
    <row r="1030" customFormat="false" ht="13.8" hidden="false" customHeight="false" outlineLevel="0" collapsed="false">
      <c r="A1030" s="50"/>
      <c r="B1030" s="36"/>
      <c r="C1030" s="36"/>
      <c r="D1030" s="32"/>
      <c r="E1030" s="169" t="b">
        <f aca="false">FALSE()</f>
        <v>0</v>
      </c>
      <c r="F1030" s="169" t="b">
        <f aca="false">FALSE()</f>
        <v>0</v>
      </c>
      <c r="G1030" s="169" t="b">
        <f aca="false">FALSE()</f>
        <v>0</v>
      </c>
      <c r="H1030" s="169" t="b">
        <f aca="false">FALSE()</f>
        <v>0</v>
      </c>
      <c r="I1030" s="169" t="b">
        <f aca="false">FALSE()</f>
        <v>0</v>
      </c>
      <c r="J1030" s="169" t="b">
        <f aca="false">FALSE()</f>
        <v>0</v>
      </c>
      <c r="K1030" s="29" t="b">
        <f aca="false">FALSE()</f>
        <v>0</v>
      </c>
      <c r="L1030" s="29" t="b">
        <f aca="false">FALSE()</f>
        <v>0</v>
      </c>
      <c r="M1030" s="169" t="b">
        <f aca="false">FALSE()</f>
        <v>0</v>
      </c>
      <c r="N1030" s="36"/>
      <c r="O1030" s="36"/>
      <c r="P1030" s="31"/>
      <c r="Q1030" s="32"/>
      <c r="R1030" s="32"/>
      <c r="S1030" s="32"/>
      <c r="T1030" s="36"/>
      <c r="U1030" s="36"/>
      <c r="V1030" s="36"/>
      <c r="W1030" s="36"/>
      <c r="X1030" s="87"/>
      <c r="Y1030" s="36"/>
      <c r="Z1030" s="36"/>
      <c r="AA1030" s="87"/>
      <c r="AB1030" s="36"/>
      <c r="AC1030" s="87"/>
      <c r="AD1030" s="36"/>
      <c r="AE1030" s="36"/>
      <c r="AF1030" s="200"/>
      <c r="AG1030" s="36"/>
      <c r="AH1030" s="87"/>
      <c r="AI1030" s="202" t="s">
        <v>13476</v>
      </c>
      <c r="AJ1030" s="192"/>
      <c r="AK1030" s="34"/>
      <c r="AL1030" s="200"/>
      <c r="AM1030" s="35"/>
      <c r="AN1030" s="36"/>
      <c r="AO1030" s="192"/>
      <c r="AP1030" s="36"/>
      <c r="AQ1030" s="200"/>
      <c r="AR1030" s="37"/>
      <c r="AS1030" s="36"/>
    </row>
    <row r="1031" customFormat="false" ht="13.8" hidden="false" customHeight="false" outlineLevel="0" collapsed="false">
      <c r="A1031" s="50"/>
      <c r="B1031" s="36"/>
      <c r="C1031" s="36"/>
      <c r="D1031" s="32"/>
      <c r="E1031" s="169" t="b">
        <f aca="false">FALSE()</f>
        <v>0</v>
      </c>
      <c r="F1031" s="169" t="b">
        <f aca="false">FALSE()</f>
        <v>0</v>
      </c>
      <c r="G1031" s="169" t="b">
        <f aca="false">FALSE()</f>
        <v>0</v>
      </c>
      <c r="H1031" s="169" t="b">
        <f aca="false">FALSE()</f>
        <v>0</v>
      </c>
      <c r="I1031" s="169" t="b">
        <f aca="false">FALSE()</f>
        <v>0</v>
      </c>
      <c r="J1031" s="169" t="b">
        <f aca="false">FALSE()</f>
        <v>0</v>
      </c>
      <c r="K1031" s="29" t="b">
        <f aca="false">FALSE()</f>
        <v>0</v>
      </c>
      <c r="L1031" s="29" t="b">
        <f aca="false">FALSE()</f>
        <v>0</v>
      </c>
      <c r="M1031" s="169" t="b">
        <f aca="false">FALSE()</f>
        <v>0</v>
      </c>
      <c r="N1031" s="36"/>
      <c r="O1031" s="36"/>
      <c r="P1031" s="31"/>
      <c r="Q1031" s="32"/>
      <c r="R1031" s="32"/>
      <c r="S1031" s="32"/>
      <c r="T1031" s="36"/>
      <c r="U1031" s="36"/>
      <c r="V1031" s="36"/>
      <c r="W1031" s="36"/>
      <c r="X1031" s="87"/>
      <c r="Y1031" s="36"/>
      <c r="Z1031" s="36"/>
      <c r="AA1031" s="87"/>
      <c r="AB1031" s="36"/>
      <c r="AC1031" s="87"/>
      <c r="AD1031" s="36"/>
      <c r="AE1031" s="36"/>
      <c r="AF1031" s="200"/>
      <c r="AG1031" s="36"/>
      <c r="AH1031" s="87"/>
      <c r="AI1031" s="202" t="s">
        <v>13476</v>
      </c>
      <c r="AJ1031" s="192"/>
      <c r="AK1031" s="34"/>
      <c r="AL1031" s="200"/>
      <c r="AM1031" s="35"/>
      <c r="AN1031" s="36"/>
      <c r="AO1031" s="192"/>
      <c r="AP1031" s="36"/>
      <c r="AQ1031" s="200"/>
      <c r="AR1031" s="37"/>
      <c r="AS1031" s="36"/>
    </row>
    <row r="1032" customFormat="false" ht="13.8" hidden="false" customHeight="false" outlineLevel="0" collapsed="false">
      <c r="A1032" s="50"/>
      <c r="B1032" s="36"/>
      <c r="C1032" s="36"/>
      <c r="D1032" s="32"/>
      <c r="E1032" s="169" t="b">
        <f aca="false">FALSE()</f>
        <v>0</v>
      </c>
      <c r="F1032" s="169" t="b">
        <f aca="false">FALSE()</f>
        <v>0</v>
      </c>
      <c r="G1032" s="169" t="b">
        <f aca="false">FALSE()</f>
        <v>0</v>
      </c>
      <c r="H1032" s="169" t="b">
        <f aca="false">FALSE()</f>
        <v>0</v>
      </c>
      <c r="I1032" s="169" t="b">
        <f aca="false">FALSE()</f>
        <v>0</v>
      </c>
      <c r="J1032" s="169" t="b">
        <f aca="false">FALSE()</f>
        <v>0</v>
      </c>
      <c r="K1032" s="29" t="b">
        <f aca="false">FALSE()</f>
        <v>0</v>
      </c>
      <c r="L1032" s="29" t="b">
        <f aca="false">FALSE()</f>
        <v>0</v>
      </c>
      <c r="M1032" s="169" t="b">
        <f aca="false">FALSE()</f>
        <v>0</v>
      </c>
      <c r="N1032" s="36"/>
      <c r="O1032" s="36"/>
      <c r="P1032" s="31"/>
      <c r="Q1032" s="32"/>
      <c r="R1032" s="32"/>
      <c r="S1032" s="32"/>
      <c r="T1032" s="36"/>
      <c r="U1032" s="36"/>
      <c r="V1032" s="36"/>
      <c r="W1032" s="36"/>
      <c r="X1032" s="87"/>
      <c r="Y1032" s="36"/>
      <c r="Z1032" s="36"/>
      <c r="AA1032" s="87"/>
      <c r="AB1032" s="36"/>
      <c r="AC1032" s="87"/>
      <c r="AD1032" s="36"/>
      <c r="AE1032" s="36"/>
      <c r="AF1032" s="200"/>
      <c r="AG1032" s="36"/>
      <c r="AH1032" s="87"/>
      <c r="AI1032" s="202" t="s">
        <v>13476</v>
      </c>
      <c r="AJ1032" s="192"/>
      <c r="AK1032" s="34"/>
      <c r="AL1032" s="200"/>
      <c r="AM1032" s="35"/>
      <c r="AN1032" s="36"/>
      <c r="AO1032" s="192"/>
      <c r="AP1032" s="36"/>
      <c r="AQ1032" s="200"/>
      <c r="AR1032" s="37"/>
      <c r="AS1032" s="36"/>
    </row>
    <row r="1033" customFormat="false" ht="13.8" hidden="false" customHeight="false" outlineLevel="0" collapsed="false">
      <c r="A1033" s="50"/>
      <c r="B1033" s="36"/>
      <c r="C1033" s="36"/>
      <c r="D1033" s="32"/>
      <c r="E1033" s="169" t="b">
        <f aca="false">FALSE()</f>
        <v>0</v>
      </c>
      <c r="F1033" s="169" t="b">
        <f aca="false">FALSE()</f>
        <v>0</v>
      </c>
      <c r="G1033" s="169" t="b">
        <f aca="false">FALSE()</f>
        <v>0</v>
      </c>
      <c r="H1033" s="169" t="b">
        <f aca="false">FALSE()</f>
        <v>0</v>
      </c>
      <c r="I1033" s="169" t="b">
        <f aca="false">FALSE()</f>
        <v>0</v>
      </c>
      <c r="J1033" s="169" t="b">
        <f aca="false">FALSE()</f>
        <v>0</v>
      </c>
      <c r="K1033" s="29" t="b">
        <f aca="false">FALSE()</f>
        <v>0</v>
      </c>
      <c r="L1033" s="29" t="b">
        <f aca="false">FALSE()</f>
        <v>0</v>
      </c>
      <c r="M1033" s="169" t="b">
        <f aca="false">FALSE()</f>
        <v>0</v>
      </c>
      <c r="N1033" s="36"/>
      <c r="O1033" s="36"/>
      <c r="P1033" s="31"/>
      <c r="Q1033" s="32"/>
      <c r="R1033" s="32"/>
      <c r="S1033" s="32"/>
      <c r="T1033" s="36"/>
      <c r="U1033" s="36"/>
      <c r="V1033" s="36"/>
      <c r="W1033" s="36"/>
      <c r="X1033" s="87"/>
      <c r="Y1033" s="36"/>
      <c r="Z1033" s="36"/>
      <c r="AA1033" s="87"/>
      <c r="AB1033" s="36"/>
      <c r="AC1033" s="87"/>
      <c r="AD1033" s="36"/>
      <c r="AE1033" s="36"/>
      <c r="AF1033" s="200"/>
      <c r="AG1033" s="36"/>
      <c r="AH1033" s="87"/>
      <c r="AI1033" s="202" t="s">
        <v>13476</v>
      </c>
      <c r="AJ1033" s="192"/>
      <c r="AK1033" s="34"/>
      <c r="AL1033" s="200"/>
      <c r="AM1033" s="35"/>
      <c r="AN1033" s="36"/>
      <c r="AO1033" s="192"/>
      <c r="AP1033" s="36"/>
      <c r="AQ1033" s="200"/>
      <c r="AR1033" s="37"/>
      <c r="AS1033" s="36"/>
    </row>
    <row r="1034" customFormat="false" ht="13.8" hidden="false" customHeight="false" outlineLevel="0" collapsed="false">
      <c r="A1034" s="50"/>
      <c r="B1034" s="36"/>
      <c r="C1034" s="36"/>
      <c r="D1034" s="32"/>
      <c r="E1034" s="169" t="b">
        <f aca="false">FALSE()</f>
        <v>0</v>
      </c>
      <c r="F1034" s="169" t="b">
        <f aca="false">FALSE()</f>
        <v>0</v>
      </c>
      <c r="G1034" s="169" t="b">
        <f aca="false">FALSE()</f>
        <v>0</v>
      </c>
      <c r="H1034" s="169" t="b">
        <f aca="false">FALSE()</f>
        <v>0</v>
      </c>
      <c r="I1034" s="169" t="b">
        <f aca="false">FALSE()</f>
        <v>0</v>
      </c>
      <c r="J1034" s="169" t="b">
        <f aca="false">FALSE()</f>
        <v>0</v>
      </c>
      <c r="K1034" s="29" t="b">
        <f aca="false">FALSE()</f>
        <v>0</v>
      </c>
      <c r="L1034" s="29" t="b">
        <f aca="false">FALSE()</f>
        <v>0</v>
      </c>
      <c r="M1034" s="169" t="b">
        <f aca="false">FALSE()</f>
        <v>0</v>
      </c>
      <c r="N1034" s="36"/>
      <c r="O1034" s="36"/>
      <c r="P1034" s="31"/>
      <c r="Q1034" s="32"/>
      <c r="R1034" s="32"/>
      <c r="S1034" s="32"/>
      <c r="T1034" s="36"/>
      <c r="U1034" s="36"/>
      <c r="V1034" s="36"/>
      <c r="W1034" s="36"/>
      <c r="X1034" s="87"/>
      <c r="Y1034" s="36"/>
      <c r="Z1034" s="36"/>
      <c r="AA1034" s="87"/>
      <c r="AB1034" s="36"/>
      <c r="AC1034" s="87"/>
      <c r="AD1034" s="36"/>
      <c r="AE1034" s="36"/>
      <c r="AF1034" s="200"/>
      <c r="AG1034" s="36"/>
      <c r="AH1034" s="87"/>
      <c r="AI1034" s="202" t="s">
        <v>13476</v>
      </c>
      <c r="AJ1034" s="192"/>
      <c r="AK1034" s="34"/>
      <c r="AL1034" s="200"/>
      <c r="AM1034" s="35"/>
      <c r="AN1034" s="36"/>
      <c r="AO1034" s="192"/>
      <c r="AP1034" s="36"/>
      <c r="AQ1034" s="200"/>
      <c r="AR1034" s="37"/>
      <c r="AS1034" s="36"/>
    </row>
    <row r="1035" customFormat="false" ht="13.8" hidden="false" customHeight="false" outlineLevel="0" collapsed="false">
      <c r="A1035" s="50"/>
      <c r="B1035" s="36"/>
      <c r="C1035" s="36"/>
      <c r="D1035" s="32"/>
      <c r="E1035" s="169" t="b">
        <f aca="false">FALSE()</f>
        <v>0</v>
      </c>
      <c r="F1035" s="169" t="b">
        <f aca="false">FALSE()</f>
        <v>0</v>
      </c>
      <c r="G1035" s="169" t="b">
        <f aca="false">FALSE()</f>
        <v>0</v>
      </c>
      <c r="H1035" s="169" t="b">
        <f aca="false">FALSE()</f>
        <v>0</v>
      </c>
      <c r="I1035" s="169" t="b">
        <f aca="false">FALSE()</f>
        <v>0</v>
      </c>
      <c r="J1035" s="169" t="b">
        <f aca="false">FALSE()</f>
        <v>0</v>
      </c>
      <c r="K1035" s="29" t="b">
        <f aca="false">FALSE()</f>
        <v>0</v>
      </c>
      <c r="L1035" s="29" t="b">
        <f aca="false">FALSE()</f>
        <v>0</v>
      </c>
      <c r="M1035" s="169" t="b">
        <f aca="false">FALSE()</f>
        <v>0</v>
      </c>
      <c r="N1035" s="36"/>
      <c r="O1035" s="36"/>
      <c r="P1035" s="31"/>
      <c r="Q1035" s="32"/>
      <c r="R1035" s="32"/>
      <c r="S1035" s="32"/>
      <c r="T1035" s="36"/>
      <c r="U1035" s="36"/>
      <c r="V1035" s="36"/>
      <c r="W1035" s="36"/>
      <c r="X1035" s="87"/>
      <c r="Y1035" s="36"/>
      <c r="Z1035" s="36"/>
      <c r="AA1035" s="87"/>
      <c r="AB1035" s="36"/>
      <c r="AC1035" s="87"/>
      <c r="AD1035" s="36"/>
      <c r="AE1035" s="36"/>
      <c r="AF1035" s="200"/>
      <c r="AG1035" s="36"/>
      <c r="AH1035" s="87"/>
      <c r="AI1035" s="202" t="s">
        <v>13476</v>
      </c>
      <c r="AJ1035" s="192"/>
      <c r="AK1035" s="34"/>
      <c r="AL1035" s="200"/>
      <c r="AM1035" s="35"/>
      <c r="AN1035" s="36"/>
      <c r="AO1035" s="192"/>
      <c r="AP1035" s="36"/>
      <c r="AQ1035" s="200"/>
      <c r="AR1035" s="37"/>
      <c r="AS1035" s="36"/>
    </row>
    <row r="1036" customFormat="false" ht="13.8" hidden="false" customHeight="false" outlineLevel="0" collapsed="false">
      <c r="A1036" s="50"/>
      <c r="B1036" s="36"/>
      <c r="C1036" s="36"/>
      <c r="D1036" s="32"/>
      <c r="E1036" s="169" t="b">
        <f aca="false">FALSE()</f>
        <v>0</v>
      </c>
      <c r="F1036" s="169" t="b">
        <f aca="false">FALSE()</f>
        <v>0</v>
      </c>
      <c r="G1036" s="169" t="b">
        <f aca="false">FALSE()</f>
        <v>0</v>
      </c>
      <c r="H1036" s="169" t="b">
        <f aca="false">FALSE()</f>
        <v>0</v>
      </c>
      <c r="I1036" s="169" t="b">
        <f aca="false">FALSE()</f>
        <v>0</v>
      </c>
      <c r="J1036" s="169" t="b">
        <f aca="false">FALSE()</f>
        <v>0</v>
      </c>
      <c r="K1036" s="29" t="b">
        <f aca="false">FALSE()</f>
        <v>0</v>
      </c>
      <c r="L1036" s="29" t="b">
        <f aca="false">FALSE()</f>
        <v>0</v>
      </c>
      <c r="M1036" s="169" t="b">
        <f aca="false">FALSE()</f>
        <v>0</v>
      </c>
      <c r="N1036" s="36"/>
      <c r="O1036" s="36"/>
      <c r="P1036" s="31"/>
      <c r="Q1036" s="32"/>
      <c r="R1036" s="32"/>
      <c r="S1036" s="32"/>
      <c r="T1036" s="36"/>
      <c r="U1036" s="36"/>
      <c r="V1036" s="36"/>
      <c r="W1036" s="36"/>
      <c r="X1036" s="87"/>
      <c r="Y1036" s="36"/>
      <c r="Z1036" s="36"/>
      <c r="AA1036" s="87"/>
      <c r="AB1036" s="36"/>
      <c r="AC1036" s="87"/>
      <c r="AD1036" s="36"/>
      <c r="AE1036" s="36"/>
      <c r="AF1036" s="200"/>
      <c r="AG1036" s="36"/>
      <c r="AH1036" s="87"/>
      <c r="AI1036" s="202" t="s">
        <v>13476</v>
      </c>
      <c r="AJ1036" s="192"/>
      <c r="AK1036" s="34"/>
      <c r="AL1036" s="200"/>
      <c r="AM1036" s="35"/>
      <c r="AN1036" s="36"/>
      <c r="AO1036" s="192"/>
      <c r="AP1036" s="36"/>
      <c r="AQ1036" s="200"/>
      <c r="AR1036" s="37"/>
      <c r="AS1036" s="36"/>
    </row>
  </sheetData>
  <conditionalFormatting sqref="X2:X86 AA2:AA86 AC2:AC86 AE2:AE58 AF2:AF86 AH2:AH86 AJ2:AJ288 AL2:AL86 AM2:AM4 AN2:AN87 AO2:AO86 AQ2:AQ86 AM6:AM26 AE60:AE86 X95 AA95 AC95 AE95:AF95 AH95 AL95 AN95:AO95 AQ95 X101:X102 AA101:AA102 AC101:AC102 AE101:AF102 AH101:AH102 AL101:AL102 AN101:AN106 AO101:AO102 AQ101:AQ102 X104:X106 AA104:AA106 AC104:AC106 AE104:AF106 AH104:AH106 AL104:AL106 AO104:AO106 AQ104:AQ106 X108 AA108 AC108 AE108:AF108 AH108 AL108 AN108:AO108 AQ108 X110 AA110 AC110 AE110:AF110 AH110 AL110 AN110:AN113 AO110 AQ110 X113:X114 AA113:AA114 AC113:AC114 AE113:AF114 AH113:AH114 AL113:AL114 AO113:AO114 AQ113:AQ114 X116:X118 AA116:AA118 AC116:AC118 AE116:AF118 AH116:AH118 AL116:AL118 AO116:AO118 AQ116:AQ118 AN117:AN118 X120 AA120 AC120 AE120:AF120 AH120 AL120 AN120:AO120 AQ120">
    <cfRule type="expression" priority="2" aboveAverage="0" equalAverage="0" bottom="0" percent="0" rank="0" text="" dxfId="2">
      <formula>LEN(TRIM(X2))&gt;0</formula>
    </cfRule>
  </conditionalFormatting>
  <conditionalFormatting sqref="A1:C1 Q1:AS1 F1:O1">
    <cfRule type="colorScale" priority="3">
      <colorScale>
        <cfvo type="percent" val="0"/>
        <cfvo type="percent" val="80"/>
        <cfvo type="percent" val="100"/>
        <color rgb="FFE67C73"/>
        <color rgb="FFFBBC04"/>
        <color rgb="FF57BB8A"/>
      </colorScale>
    </cfRule>
  </conditionalFormatting>
  <conditionalFormatting sqref="P1">
    <cfRule type="colorScale" priority="4">
      <colorScale>
        <cfvo type="percent" val="0"/>
        <cfvo type="percent" val="80"/>
        <cfvo type="percent" val="100"/>
        <color rgb="FFE67C73"/>
        <color rgb="FFFBBC04"/>
        <color rgb="FF57BB8A"/>
      </colorScale>
    </cfRule>
  </conditionalFormatting>
  <dataValidations count="7">
    <dataValidation allowBlank="true" errorStyle="stop" operator="between" showDropDown="false" showErrorMessage="true" showInputMessage="false" sqref="X2:X1036" type="list">
      <formula1>"XML,CSV,XLS,API,Baselinker Connect,Inny"</formula1>
      <formula2>0</formula2>
    </dataValidation>
    <dataValidation allowBlank="true" errorStyle="stop" operator="between" showDropDown="false" showErrorMessage="true" showInputMessage="false" sqref="AA2:AA1036" type="list">
      <formula1>"Netto,Brutto,Netto i Brutto"</formula1>
      <formula2>0</formula2>
    </dataValidation>
    <dataValidation allowBlank="true" errorStyle="stop" operator="between" showDropDown="false" showErrorMessage="true" showInputMessage="false" sqref="AC2:AC1036 AF2:AF1036 AQ2:AQ689 AQ691:AQ1036" type="list">
      <formula1>"Tak,Nie"</formula1>
      <formula2>0</formula2>
    </dataValidation>
    <dataValidation allowBlank="true" errorStyle="stop" operator="between" showDropDown="false" showErrorMessage="true" showInputMessage="false" sqref="AH2:AH1036" type="list">
      <formula1>"Zbiorcza,Pojedyncza"</formula1>
      <formula2>0</formula2>
    </dataValidation>
    <dataValidation allowBlank="true" errorStyle="stop" operator="between" showDropDown="false" showErrorMessage="true" showInputMessage="false" sqref="AJ2:AJ689 AJ691:AJ1036" type="list">
      <formula1>"Przelew (opłacana faktura),Płatność na stronie,Saldo,Inne,Kredyt Kupiecki"</formula1>
      <formula2>0</formula2>
    </dataValidation>
    <dataValidation allowBlank="true" errorStyle="stop" operator="between" showDropDown="false" showErrorMessage="true" showInputMessage="false" sqref="AL2:AL689 AL691:AL1036" type="list">
      <formula1>"shumee,Hurtownia,shumee / hurtownia"</formula1>
      <formula2>0</formula2>
    </dataValidation>
    <dataValidation allowBlank="true" errorStyle="stop" operator="between" showDropDown="false" showErrorMessage="true" showInputMessage="false" sqref="AO2:AO689 AO691:AO1036" type="list">
      <formula1>"Sklep internetowy,E-mail,API,Plik ,Baselinker Connect,Inny"</formula1>
      <formula2>0</formula2>
    </dataValidation>
  </dataValidations>
  <hyperlinks>
    <hyperlink ref="W2" r:id="rId1" display="https://janshop.pl/logowanie.html?powrot=konto / https://www.dmuchane.pl/  "/>
    <hyperlink ref="Z2" r:id="rId2" display="https://janshop.pl/export/products.xml?uuid=76488948-611f-11ee-b1cb-aa33cfcc3c4c"/>
    <hyperlink ref="W3" r:id="rId3" display="https://gockowiak.pl/logowanie"/>
    <hyperlink ref="Z3" r:id="rId4" display="https://gockowiak.pl/api.xml?id=30810&amp;key=85d6c4823936c7906916"/>
    <hyperlink ref="W4" r:id="rId5" display="https://www.b2b.abisal.pl/default.asp?cls=login&amp;action=logoff"/>
    <hyperlink ref="V5" r:id="rId6" display="bartosz.kubacki@alltosport.pl"/>
    <hyperlink ref="W5" r:id="rId7" display="http://www.b2b.alltosport.pl/Default.B2B.aspx"/>
    <hyperlink ref="Z5" r:id="rId8" display="https://www.alltosport.pl/xml/newArt.xml"/>
    <hyperlink ref="W6" r:id="rId9" display="https://bauerfitness.com/pl/logowanie?back=my-account"/>
    <hyperlink ref="Z6" r:id="rId10" display="https://shop.bauerfitness.com/module/xmlfeeds/api?id=47&amp;affiliate=affiliate_name "/>
    <hyperlink ref="W7" r:id="rId11" display="https://www.dmtrade.pl/i5,hurt.html"/>
    <hyperlink ref="Z7" r:id="rId12" display="https://dmtrade.cloud/xml/shumee/dmtrade_shumee.xml"/>
    <hyperlink ref="V8" r:id="rId13" display="bok@kecja.pl"/>
    <hyperlink ref="W8" r:id="rId14" display="https://kecja.pl/Zabawki_zdalnie_sterowane_RC_helikoptery_importer.html"/>
    <hyperlink ref="Z8" r:id="rId15" display="https://kecja.pl/files/export/uCLtdKZ2pF2Z6JAT/ceneo/shop"/>
    <hyperlink ref="W9" r:id="rId16" display="https://allegro.pl/oferta/lampa-wiszaca-biala-zyrandol-3-punkt-swiatla-12927656846"/>
    <hyperlink ref="W10" r:id="rId17" display="https://mastersports.pl/youraccount/"/>
    <hyperlink ref="Z10" r:id="rId18" display="https://mastersports.pl/offers/type/xml/key/a2bd8b9aa16f337/lang/pl"/>
    <hyperlink ref="W11" r:id="rId19" display="https://b2b.pgn.com.pl/ "/>
    <hyperlink ref="W12" r:id="rId20" display="https://b2b.coffeedesk.pl/client/login/"/>
    <hyperlink ref="Z12" r:id="rId21" display="https://b2b-wsparcie.coffeedesk.pl/home "/>
    <hyperlink ref="W13" r:id="rId22" display="https://domogrodimy.pl/"/>
    <hyperlink ref="Z13" r:id="rId23" display="https://hurt.domogrodimy.pl/edi/export-offer.php?client=michal.rak@shumee.pl&amp;language=pol&amp;token=21febc9a6c4aa2d925ff96c&amp;shop=2&amp;type=full&amp;format=xml&amp;iof_3_0 "/>
    <hyperlink ref="W14" r:id="rId24" display="https://ramiz.pl/"/>
    <hyperlink ref="W15" r:id="rId25" display=" https://maxyds.eu/ "/>
    <hyperlink ref="Z15" r:id="rId26" display="https://maxyds.eu/edi/export-offer.php?client=a.hovhannisyan@shumee.pl&amp;language=pol&amp;token=0afee97c3e07908a9f30e2b&amp;shop=3&amp;type=full&amp;format=xml&amp;iof_2_6      / https://maxyds.eu/edi/export-offer.php?client=a.hovhannisyan@shumee.pl&amp;language=pol&amp;token=ffde5671036d91a17c94782&amp;shop=3&amp;type=light&amp;format=xml&amp;iof_2_6  "/>
    <hyperlink ref="W16" r:id="rId27" display="https://greenie-world.com/sprawdzone-zastosowania/f"/>
    <hyperlink ref="Z16" r:id="rId28" display="https://hurtlamp.pl/media/feed/superwnetrze.xml. "/>
    <hyperlink ref="W17" r:id="rId29" display="https://babskiefanaberie.eu/"/>
    <hyperlink ref="W18" r:id="rId30" display="https://eu-trade.com.pl/news/n/175/KONTAKT"/>
    <hyperlink ref="Z18" r:id="rId31" display="https://eu-trade.com.pl/offers/type/xml/key/2a54b693f84f2450/lang/pl&#10;"/>
    <hyperlink ref="W19" r:id="rId32" display="https://strefagtx.pl/  "/>
    <hyperlink ref="W20" r:id="rId33" display="https://zwoltex.pl/reczniki-welurowe-107"/>
    <hyperlink ref="Z20" r:id="rId34" display="https://zwoltex.pl/admin0e2k34u8s6cq1/ds-product-photos.php"/>
    <hyperlink ref="W21" r:id="rId35" display="https://www.lampyhurtowo.pl/pl/i/Kontakt-i-dane-firmy/9"/>
    <hyperlink ref="Z21" r:id="rId36" display="sklep617813.shoparena.pl"/>
    <hyperlink ref="W22" r:id="rId37" display="https://e-hedo.pl/user/login"/>
    <hyperlink ref="W23" r:id="rId38" display="https://pronice.pl/pl/basketedit.html?mode=1&amp;t=1701865016 "/>
    <hyperlink ref="Z23" r:id="rId39" display="https://pronice.pl/edi/export-offer.php?client=aniashumee&amp;language=pol&amp;token=04b6e453c1c2ac4c4865201&amp;shop=1&amp;type=full&amp;format=xml&amp;iof_3_0 &#10;&#10;https://pronice.pl/edi/export-offer.php?client=aniashumee&amp;language=pol&amp;token=16620f5522fcc4d8613ff81&amp;shop=1&amp;type=light&amp;format=xml&amp;iof_3_0 &#10; "/>
    <hyperlink ref="W24" r:id="rId40" display="https://www.b2m.online/news/n/142/Kontakt "/>
    <hyperlink ref="Z24" r:id="rId41" display="https://www.b2m.online/offers/type/xml/key/1c179c7cb5a82269/lang/pl "/>
    <hyperlink ref="W25" r:id="rId42" display="https://toolsbeast.com/Dostawa-chelp-pol-17.html "/>
    <hyperlink ref="Z25" r:id="rId43" display="https://toolsbeast.com/data/export/feed10018_186896f35aba93bcefdab7bf.xml  - format standardowy&#10;https://toolsbeast.com/data/export/feed10016_1d8c07978b79c93e78dfcaff.xml  - format do baselinkera"/>
    <hyperlink ref="W26" r:id="rId44" display="https://vidaxl.com"/>
    <hyperlink ref="W27" r:id="rId45" display="https://kinghoff.online/index/login/done/back_url/Lw== "/>
    <hyperlink ref="W28" r:id="rId46" display="http://109.95.119.180/katalog/index.php "/>
    <hyperlink ref="W29" r:id="rId47" display="https://www.ikonka.com.pl/pl"/>
    <hyperlink ref="Z29" r:id="rId48" display="https://api.ikonka.com.pl/api2/index.php/request/?format=xml&amp;hash=bfd19dda44f29ce2b28a7fcc6054061233f4d701&amp;variant=b&amp;lang=pl&amp;currency=PLN &#10;https://api.ikonka.com.pl/api2/index.php/request/?format=xml&amp;hash=bfd19dda44f29ce2b28a7fcc6054061233f4d701&amp;variant=l&amp;lang=pl&amp;currency=PLN &#10; "/>
    <hyperlink ref="W30" r:id="rId49" display="https://b2b.fernity.com/Default.B2B.aspx"/>
    <hyperlink ref="W31" r:id="rId50" display="https://www.hurt.aw-narzedzia.com.pl/Default.B2B.aspx?target=%2fProdukty.aspx"/>
    <hyperlink ref="W32" r:id="rId51" display="https://beliani.pl"/>
    <hyperlink ref="W33" r:id="rId52" display="https://rexproduct.com/?gad_source=1&amp;gclid=CjwKCAiApuCrBhAuEiwA8VJ6JjgPY-jsxjbIXhoDf3p3dkZRq5gyQRsZcm-dEvaUzxIlLC0g7exluBoCVcYQAvD_BwE"/>
    <hyperlink ref="W34" r:id="rId53" display="https://autopartner.com/kontakt/"/>
    <hyperlink ref="W35" r:id="rId54" display="https://www.hurtowniaprzemyslowa.pl/ "/>
    <hyperlink ref="W36" r:id="rId55" display="https://www.primaveraperfum.pl/kontakt.html"/>
    <hyperlink ref="W37" r:id="rId56" display="https://szalejemy.pl/pl/menu/kable-audio-191.html"/>
    <hyperlink ref="W38" r:id="rId57" display="https://adler.abstore.pl/client/loginorcreate/login "/>
    <hyperlink ref="Z38" r:id="rId58" display="https://www.adler.com.pl/index.php/GetXml/W2020/52"/>
    <hyperlink ref="W39" r:id="rId59" display="https://homla.com.pl/?gad_source=1&amp;gclid=Cj0KCQiAm4WsBhCiARIsAEJIEzWskSLUNFBhr2dr6KkbFCAyAYJ1SAN4BLksMs1sTkRvlpDkZbivG5gaAuE2EALw_wcB"/>
    <hyperlink ref="W40" r:id="rId60" display="https://ext.btp.link/"/>
    <hyperlink ref="V41" r:id="rId61" display="partner@kinghome.pl"/>
    <hyperlink ref="W41" r:id="rId62" display="https://b2b.kinghome.pl/PrezentujStroneStatyczna.aspx?id=1288"/>
    <hyperlink ref="W42" r:id="rId63" display="https://stemapartner.eu/"/>
    <hyperlink ref="W43" r:id="rId64" display="https://leantoys.com/login.php "/>
    <hyperlink ref="W44" r:id="rId65" display="https://rovicky.eu/ "/>
    <hyperlink ref="W45" r:id="rId66" display="https://www.unimet.pl/historia-zamowien "/>
    <hyperlink ref="W46" r:id="rId67" display="https://is3.action.pl/user/signin "/>
    <hyperlink ref="W47" r:id="rId68" display="https://andex.pl/ "/>
    <hyperlink ref="W48" r:id="rId69" display="https://b2b.btrzy.pl/kontakt "/>
    <hyperlink ref="Z48" r:id="rId70" display="https://b2b.btrzy.pl/xmlapi/1/3/utf8/6dbc5360-e0e6-4989-b1a0-5ac706f13125 &#10;&#10;https://b2b.btrzy.pl/xmlapi/1/3/windows1250/6dbc5360-e0e6-4989-1a0-5ac706f13125 &#10;&#10; "/>
    <hyperlink ref="W49" r:id="rId71" display="https://www.plejadymix.pl/kontakt/ "/>
    <hyperlink ref="W50" r:id="rId72" display="https://www.basspolska.com/webpage/kontakt.html "/>
    <hyperlink ref="Z50" r:id="rId73" display="https://dkkapusta1997.usermd.net/Jurek/bass/feeds/bass_zero.xml"/>
    <hyperlink ref="W51" r:id="rId74" display="https://sklep.benbaby.pl/ "/>
    <hyperlink ref="W52" r:id="rId75" display="https://bimboland.pl/contact-pol.html "/>
    <hyperlink ref="W53" r:id="rId76" display="https://candellux.com.pl/ "/>
    <hyperlink ref="Z53" r:id="rId77" display="https://dbfot.candellux.pl/shumee.csv"/>
    <hyperlink ref="W54" r:id="rId78" display="https://dywanychemex.pl/?gad_source=1&amp;gclid=CjwKCAiAvoqsBhB9EiwA9XTWGXGxvzLDZoYGTPXb85PNa0f2rj8S-FQdxeJaRJH83SdqhlZAKZKcnhoCMygQAvD_BwE "/>
    <hyperlink ref="W55" r:id="rId79" display="https://emibig.com.pl/sklep/kategoria-produktu/lampy-sufitowe/?gad_source=1&amp;gclid=CjwKCAiAhJWsBhAaEiwAmrNyq_OVeRtgnH-MuXfKWfa9M6du8D74lD99zU0Jn9XML_HQiNvZyzGThRoCtkEQAvD_BwE"/>
    <hyperlink ref="W56" r:id="rId80" display="https://comad.eu/ "/>
    <hyperlink ref="W57" r:id="rId81" display="https://www.b2b.pminvestment.pl/ "/>
    <hyperlink ref="Z57" r:id="rId82" display="https://www.b2b.pminvestment.pl/account/urls "/>
    <hyperlink ref="W58" r:id="rId83" display="http://nini.pl/pl/kolekcje "/>
    <hyperlink ref="W59" r:id="rId84" display="https://eldomagd.eu/ "/>
    <hyperlink ref="W60" r:id="rId85" display="https://www.vershold.com/pl_pl/"/>
    <hyperlink ref="W61" r:id="rId86" display="http://izam.victoriasport.pl/login "/>
    <hyperlink ref="W62" r:id="rId87" display="https://vivaldimeble.pl/ "/>
    <hyperlink ref="W63" r:id="rId88" display="https://woodiq.eu/kategoria-produktu/pudelka/page/2/ "/>
    <hyperlink ref="W64" r:id="rId89" display="https://www.twm-bv.com"/>
    <hyperlink ref="W65" r:id="rId90" display="https://colibra.eu/pl/i/Gdzie-kupic/15 "/>
    <hyperlink ref="Z65" r:id="rId91" display="https://drop.seltu.pl/  "/>
    <hyperlink ref="W66" r:id="rId92" display="https://allegro.pl/uzytkownik/TEXAS-1990 "/>
    <hyperlink ref="W67" r:id="rId93" display="https://b2b.activeshop.com.pl/customer/account/logoutSuccess/ "/>
    <hyperlink ref="Z67" r:id="rId94" display="https://activeshop.com.pl/media/productsfeed/ceneo.xml "/>
    <hyperlink ref="W68" r:id="rId95" display="https://customform.co/"/>
    <hyperlink ref="Z68" r:id="rId96" display="https://b2b.customform.co/generator/354f1355-d271-41d9-b854-9c03c9cf3dba/xml/50efd6c9-a8c4-4d0b-8943-64f8ef617abd"/>
    <hyperlink ref="AG68" r:id="rId97" location="gid=0" display="( https://docs.google.com/spreadsheets/d/1rzFnhDTJ290J-FY-jex7x5YBeqKfI1Y-0fy0tgbrz-Y/edit#gid=0   )  W kolumnie J znajduje się sugerowana cena sprzedaży w EURO  "/>
    <hyperlink ref="W69" r:id="rId98" display="https://vildevik.pl/pl/panel "/>
    <hyperlink ref="W70" r:id="rId99" display="https://feeby.pl/kontakt  / https://docs.google.com/spreadsheets/d/19TPEaqxOSThsDypCbnLsbChfrOTy_u-PIW-j5jIwznU/edit#gid=0 "/>
    <hyperlink ref="Z70" r:id="rId100" display="https://cloud.carogroup.eu/index.php/s/Ho4xTbfKMOcBo19/download  "/>
    <hyperlink ref="W71" r:id="rId101" display="https://b2b.elektromaniacy.pl/pl/contact.html"/>
    <hyperlink ref="Z71" r:id="rId102" display="https://b2b.elektromaniacy.pl/edi/export-offer.php?client=a.hovhannisyan@shumee.pl&amp;language=pol&amp;token=21da1f76d553cc94f6ec9f0&amp;shop=3&amp;type=gateway&amp;format=xml&amp;iof_3_0 "/>
    <hyperlink ref="W72" r:id="rId103" display=" https://www.kokiskashop.pl/o-firmie/ "/>
    <hyperlink ref="W73" r:id="rId104" display="https://online.rekman.com.pl/pl/login "/>
    <hyperlink ref="Z73" r:id="rId105" display="http://api.rekman.com.pl/cennik.php?email=LOGIN&amp;password=HASLO&amp;TylkoNaStanie=TRUE  &#10;możliwe jeset też pobranie danych za pomocą linku&#10;http://api.rekman.com.pl/cennik.php?pki=KLUCZ_PUBLICZNY&amp;prvk=KLUCZ_PRYWATNY&amp;TylkoNaStanie=TRUE &#10;Link do pobrania cennika w formacie CSV:&#10;http://api.rekman.com.pl/cennikcsv.php?email=LOGIN&amp;password=HASLO&amp;TylkoNaStanie=TRUE &#10;możliwe jeset też pobranie danych za pomocą linku&#10;http://api.rekman.com.pl/cennikcsv.php?pki=KLUCZ_PUBLICZNY&amp;prvk=KLUCZ_PRYWATNY&amp;TylkoNaStanie=TRUE &#10;"/>
    <hyperlink ref="W74" r:id="rId106" display="https://prajo.eu/pl/zestawy-nozy-/1430-noze-w-bloku-drewnianym-93307-5902340933077.html "/>
    <hyperlink ref="Z74" r:id="rId107" display="Tutaj pliki XML i CSV dla wszystkich naszych nazw produktów, opisów, EAN, SKU, zdjęć i dostępnych ilości:&#10; &#10;&#10;https://prajo.eu/pl/module/an_export/generator?id_profile=32&amp;token=cbca835e01c150c774866b66cfd1ac3d &#10; &#10;W angielsku XML:&#10; &#10;https://prajo.eu/pl/module/an_export/generator?id_profile=29&amp;token=cbca835e01c150c774866b66cfd1ac3d &#10; &#10;Oto plik CSV:&#10; &#10;https://prajo.eu/pl/module/an_export/generator?id_profile=30&amp;token=cbca835e01c150c774866b66cfd1ac3d &#10; &#10;W angielsku CSV:&#10; &#10;https://prajo.eu/pl/module/an_export/generator?id_profile=31&amp;token=cbca835e01c150c774866b66cfd1ac3d &#10;"/>
    <hyperlink ref="W75" r:id="rId108" display="https://agdpartner.pl/AKCESORIA-BARMANSKIE-c84 "/>
    <hyperlink ref="Z75" r:id="rId109" display="https://agdpartner.pl/offers/type/xml/key/67879bc45e102101/lang/pl "/>
    <hyperlink ref="W76" r:id="rId110" display="https://k2distribution.pl/news/n/286/Kontakt "/>
    <hyperlink ref="Z76" r:id="rId111" display="https://k2distribution.pl/offers/type/xml/key/f35b20e778cb6488/lang/pl "/>
    <hyperlink ref="W77" r:id="rId112" display="https://topstoc.pl/19-dom-i-ogrod?page=5 "/>
    <hyperlink ref="Z77" r:id="rId113" display="https://topstoc.pl/modules/exportproducts/files/TopStoc_Hurt_Cat.xml?fbclid=IwAR2LO51ZuMycT7ye9ae2bUxhQFu99XveROTMIcY0oPLlLiYvuYwYf9wQMHg "/>
    <hyperlink ref="W79" r:id="rId114" display="https://www.lechpol.pl/"/>
    <hyperlink ref="Z79" r:id="rId115" display="https://www.lechpol.pl/pl/page/strefa-klienta "/>
    <hyperlink ref="W80" r:id="rId116" display="https://www.morex.cz/"/>
    <hyperlink ref="W81" r:id="rId117" display="https://b2b.batna24.com/"/>
    <hyperlink ref="Z81" r:id="rId118" display="http://83.13.44.19:60024/file/b7d1f192a6-b7d1f192a68831a902c9180d2e44b22cd9b0ffba0c6c07837148733e3c041c45.xml "/>
    <hyperlink ref="W82" r:id="rId119" display="https://www.ecomzone.eu/catalog?"/>
    <hyperlink ref="Z82" r:id="rId120" display=" https://eurowholesale.eu/partner_exports/ie/ds-pl-shumee-sa/506/ds-pl-shumee-sa-65ae4be15f388.xml"/>
    <hyperlink ref="AN82" r:id="rId121" location="gid=0" display="brak dodatkowych oplat - https://docs.google.com/spreadsheets/d/1jVCxLEPx-Vm909e6IQNK4_5bTjVf83AcCREibne6ENM/edit#gid=0 "/>
    <hyperlink ref="W83" r:id="rId122" display="https://toule24.pl/ "/>
    <hyperlink ref="Z83" r:id="rId123" display="https://toule24.pl/modules/pricewars2/xml/id/23.xml"/>
    <hyperlink ref="W84" r:id="rId124" display="https://b2b.hendi.pl/Index.aspx "/>
    <hyperlink ref="Z84" r:id="rId125" display="https://b2b.hendi.pl/Items.aspx/Export/96508/4ab8cf5d1698e05c39ab546c83f4945e?languageId=5&amp;categoryId=0&amp;  "/>
    <hyperlink ref="W85" r:id="rId126" display="https://zakupowo.sklep.pl/"/>
    <hyperlink ref="Z85" r:id="rId127" display="Link do xml: http://zakupowo.redcart.pl/export/fa6e771bd687e0d2005b1b20055eee05.xml &#10;Link do csv: http://zakupowo.redcart.pl/export/d3f3a0d4ddfbf857540285c84da4c24c.csv &#10;"/>
    <hyperlink ref="W86" r:id="rId128" display="https://www.axihandel.nl/"/>
    <hyperlink ref="Z86" r:id="rId129" display="Url voor XML product datafeed:&#10;https://www.axihandel.nl/datafeed.php?user=kn363601&amp;key=a70119fd0e0f9b07b29747367d1c371e&amp;version=2 &#10;&#10;Url voor CSV product datafeed:&#10;https://www.axihandel.nl/datafeed.php?user=kn363601&amp;key=a70119fd0e0f9b07b29747367d1c371e&amp;type=csv&amp;version=2 &#10;"/>
    <hyperlink ref="W87" r:id="rId130" display="https://www.lamaplus.com.pl/ "/>
    <hyperlink ref="Z87" r:id="rId131" display="https://www.lamaplus.com.pl/index.php?menu=104&amp;menu=284&amp;ID_kdexx=1                   Login - 60361701&#10;Hasło - 0iEB9c2"/>
    <hyperlink ref="W88" r:id="rId132" display="https://mondex.pl/"/>
    <hyperlink ref="Z88" r:id="rId133" display="Twoje dane logowania:&#10;login: 2622454736441&#10;hasło: ojx90tprDBXfs3ik&#10;Instrukcja:&#10;Aby pobrać plik XML:&#10;https://uapi.mondex.pl:9494/inventoryuapi?filetype=xml &#10;Aby pobrać plik CSV:&#10;https://uapi.mondex.pl:9494/inventoryuapi?filetype=csv"/>
    <hyperlink ref="W89" r:id="rId134" display="https://parfumcompany.pl/pl/"/>
    <hyperlink ref="Z89" r:id="rId135" display="https://panel-e.baselinker.com/inventory_export.php?hash=ea23a30d5f1d8c0d53ce177524035715"/>
    <hyperlink ref="W90" r:id="rId136" display="https://www.karo.waw.pl/user_data/userPanel"/>
    <hyperlink ref="Z90" r:id="rId137" display="link do xml https://www.karo.waw.pl/aa_product_feed/download/type/xml/hash/f4c36a8537fe1a5ff2e28af68d8a499c  &#10;link do csv &#10;https://www.karo.waw.pl/aa_product_feed/download/type/csv/hash/f4c36a8537fe1a5ff2e28af68d8a499c  &#10;"/>
    <hyperlink ref="W91" r:id="rId138" display="https://eu.distributor.songmics.com/login "/>
    <hyperlink ref="W92" r:id="rId139" display="https://classbach.pl/_account/index"/>
    <hyperlink ref="Z92" r:id="rId140" display="http://classbach.pl/comparisons/ceneo_pl_f33022ab.xml "/>
    <hyperlink ref="W93" r:id="rId141" display="https://novahurt.pl/youraccount/ "/>
    <hyperlink ref="Z93" r:id="rId142" display="http://stats.poltrade.org/xml  "/>
    <hyperlink ref="W94" r:id="rId143" display="https://www.recovet.pl/profil/"/>
    <hyperlink ref="Z94" r:id="rId144" display="https://recovet.pl/xml/?id=19447&amp;crc=a58274ef37e2f352d2d5352649ce2b19"/>
    <hyperlink ref="W95" r:id="rId145" display="https://mkdom.net/pl/terms/wysylka-14.html"/>
    <hyperlink ref="Z95" r:id="rId146" display="XML: https://panel.baselinker.com/inventory_export.php?hash=e958ef98d5a93d0f520c7abed559a10b &#10;CSV:https://panel.baselinker.com/inventory_export.php?hash=8ae5989db1e3047c1f40b36e6d50b4f2"/>
    <hyperlink ref="W96" r:id="rId147" display="https://cobbo.pl/news/n/167/O-nas"/>
    <hyperlink ref="Z96" r:id="rId148" display="https://cobbo.pl/compare/ceneo "/>
    <hyperlink ref="W97" r:id="rId149" display="https://avex.ro/"/>
    <hyperlink ref="Z97" r:id="rId150" display="https://export.avex.ro/wp-load.php?security_token=167a9328f59c3182&amp;export_id=1&amp;action=get_data  "/>
    <hyperlink ref="W98" r:id="rId151" display="https://e-perfumeria.eu/"/>
    <hyperlink ref="Z98" r:id="rId152" display="Plik ze zdjęciami i opisami https://e-perfumeria.eu/ex-run/produkty-full.xml &#10;Plik do integracji cen i stanów: https://e-perfumeria.eu/ex-run/produkty-light.xml "/>
    <hyperlink ref="W99" r:id="rId153" display="https://dropshipping.venusti.eu/"/>
    <hyperlink ref="Z99" r:id="rId154" display="https://system.baires.pl/api/v1/dropshipping/dropshipping-gateway-62ec51c2ed611c4b9e6d84e762e6707a.xml "/>
    <hyperlink ref="AN99" r:id="rId155" display="https://www.matemundo.pl/zul-delivery.html  / https://docs.google.com/spreadsheets/d/14b2aG9dtVT45VbBc8h-DAj7391VxFXhqxn26bZhKyoA/edit#gid=0 "/>
    <hyperlink ref="W100" r:id="rId156" display="https://lampy.hellux.pl/lampy-sufitowe.html"/>
    <hyperlink ref="Z100" r:id="rId157" display="https://lampy.hellux.pl/integration/oswietlenie-store.xml "/>
    <hyperlink ref="W101" r:id="rId158" display="https://mjwtools.com/ "/>
    <hyperlink ref="Z101" r:id="rId159" display="https://mjwtools.com/xml/google_products.xml  - XML GOOGLE PRODUCTS&#10;https://mjwtools.com/xml/ceneo.xml  - Podstawowy XML"/>
    <hyperlink ref="W102" r:id="rId160" display="https://b2b.euroshop24h.pl/"/>
    <hyperlink ref="Z102" r:id="rId161" display="https://b2b.euroshop24h.pl/edi/export-offer.php?client=aniashumee&amp;language=pol&amp;token=f0e9743e5685c5dc61b1e4c&amp;shop=2&amp;type=full&amp;format=csv &#10;https://b2b.euroshop24h.pl/edi/export-offer.php?client=aniashumee&amp;language=pol&amp;token=21ec900b95618ee60e5040f&amp;shop=2&amp;type=light&amp;format=csv "/>
    <hyperlink ref="W103" r:id="rId162" display="https://www.mattre.pl/"/>
    <hyperlink ref="W104" r:id="rId163" display="https://b2b.zatokakuchni.pl/kategoria-produktu/mlynki/"/>
    <hyperlink ref="Z104" r:id="rId164" display="https://b2b.zatokakuchni.pl/my-account/ "/>
    <hyperlink ref="W105" r:id="rId165" display="https://selsey.pl/k/138/narozniki-z-funkcja-spania"/>
    <hyperlink ref="W106" r:id="rId166" display="https://b2b.darymex.pl/"/>
    <hyperlink ref="Z106" r:id="rId167" display="- oferta główna - oferta z opisami, zdjęciami i cenami (ceny detaliczne (price) oraz ceny zakupu brutto (purchase_price)) &#10;https://b2b.darymex.pl/xml?id=33  &#10;W Sky-Shop ceny detaliczne można uzyskać, ustawiając &quot;Tak&quot; przy opcji &quot;Pobieraj ceny detaliczne&quot;.  &#10;Plik XML można przekonwertować do Excela np. za pomocą poniższej strony:&#10;https://www.convertcsv.com/xml-to-csv.htm &#10;Link do cennika detalicznego:&#10;https://serwer1837213.home.pl/oferta.xlsx &#10;"/>
    <hyperlink ref="W107" r:id="rId168" display="https://poduszkowcy.pl/"/>
    <hyperlink ref="Z107" r:id="rId169" display="https://poduszkowcy.redcart.pl/export/c6749db0c8b8c2332a434f2e5c90dd51.xml"/>
    <hyperlink ref="W108" r:id="rId170" display="https://b2b.molde.pl/"/>
    <hyperlink ref="Z108" r:id="rId171" display="https://b2b.molde.pl/data/export/feed10000_1734d3c52dddbcfa892a66ba.xml "/>
    <hyperlink ref="AG108" r:id="rId172" display="Amazon.de "/>
    <hyperlink ref="W109" r:id="rId173" display="https://b2b2.martom-hurtownia.pl/"/>
    <hyperlink ref="W110" r:id="rId174" display="https://www.eprestige.eu/"/>
    <hyperlink ref="Z110" r:id="rId175" display="https://b2b.eprestige.eu/modules/xmlfeeds/xml_files/feed_23.xml "/>
    <hyperlink ref="W111" r:id="rId176" display="https://arte.artgeist.co/dropshipping/contractors"/>
    <hyperlink ref="AG111" r:id="rId177" display="mozemy sprzedawac tylko w                Bigbang.si&#10;Skroutz.gr&#10;Cdon.fi   &#10;Cdon.dk&#10;Cdon.se"/>
    <hyperlink ref="W112" r:id="rId178" display="https://jumi.pl/o-nas "/>
    <hyperlink ref="Z112" r:id="rId179" display="https://jumi.com.pl/stock/Ceneo/OS_KR_10_23_euro.xml?"/>
    <hyperlink ref="W113" r:id="rId180" display="https://www.comtelgroup.pl/"/>
    <hyperlink ref="Z113" r:id="rId181" display="https://xml.comtelgroup.pl/shumee.xml"/>
    <hyperlink ref="W114" r:id="rId182" display="https://www.mat-online.cz/"/>
    <hyperlink ref="Z114" r:id="rId183" display="Availability&#10;https://www.mat-online.cz/export/dostupnost.xml &#10;&#10;Price (purchase prices) – should work today&#10;https://www.mat-online.cz/export/shumeesa14052024_price.xml &#10;&#10;Products:&#10;https://www.mat-online.cz/export/productfeed.xml &#10;"/>
    <hyperlink ref="W115" r:id="rId184" display="https://wallmarket.pl/gdzie-kupic/ "/>
    <hyperlink ref="Z115" r:id="rId185" display="https://wallmarket.pl/wp-content/uploads/2022/05/Oferta-WallMarket.xml  "/>
    <hyperlink ref="W116" r:id="rId186" display="https://www.dmuchane.pl/"/>
    <hyperlink ref="Z116" r:id="rId187" display="https://www.dmuchane.pl/export/products.xml?uuid=c377597b-db0a-11eb-a644-aaedffa7b65e "/>
    <hyperlink ref="W117" r:id="rId188" display="https://baczek.pl/my_account"/>
    <hyperlink ref="Z117" r:id="rId189" display="https://zabawkarstwo.cloud.cstore.pl/comparisions/ceneo2/index.php?generate=true"/>
    <hyperlink ref="W118" r:id="rId190" display="https://asortyment.eu/"/>
    <hyperlink ref="Z118" r:id="rId191" display="https://asortyment.eu/"/>
    <hyperlink ref="W119" r:id="rId192" display="https://b2b.topeshop.pl/pl/auth/login?ReturnUrl=%2F"/>
    <hyperlink ref="W120" r:id="rId193" display="https://goliathome.pl/boze-narodzenie"/>
    <hyperlink ref="Z120" r:id="rId194" display="https://goliatpolska.pl/wp-load.php?security_key=f7385aa2ce37990a&amp;export_id=6&amp;action=get_data"/>
    <hyperlink ref="W121" r:id="rId195" display="https://biokominkigmt.pl/biokominki"/>
    <hyperlink ref="W122" r:id="rId196" display="https://www.artdog.pl/pl/"/>
    <hyperlink ref="W123" r:id="rId197" display="https://b2b.na-bu.pl/login"/>
    <hyperlink ref="Z123" r:id="rId198" display="https://b2b.na-bu.pl/offers/type/xml/key/49a8d91beb837/lang/pl"/>
    <hyperlink ref="W125" r:id="rId199" display="https://muminky.pl/"/>
    <hyperlink ref="W126" r:id="rId200" display="https://mostizabawki.pl/"/>
    <hyperlink ref="W127" r:id="rId201" display="https://www.hurtmeblowy.pl/"/>
    <hyperlink ref="Z127" r:id="rId202" display="https://hurtmeblowy.pl/upload/drop01.xml "/>
    <hyperlink ref="W128" r:id="rId203" display="https://www.medisleeplife.pl/?gad_source=1&amp;gclid=CjwKCAiA9bq6BhAKEiwAH6bqoAZRR77LB9eJZ627ECATi3V3Z3C2u_q6jGjiW1SAz73qDbCsi1YWmBoCsnEQAvD_BwE"/>
    <hyperlink ref="W129" r:id="rId204" display="https://amzteam.pro/"/>
    <hyperlink ref="W130" r:id="rId205" display="https://slayo.pl/"/>
    <hyperlink ref="W131" r:id="rId206" display="https://oromed.pl/"/>
    <hyperlink ref="Z131" r:id="rId207" display="https://apteczka4u.pl/data/export/feed10002_15a58de51c784ba5bf2f63c0.xml"/>
    <hyperlink ref="V132" r:id="rId208" display="artur@benetechpoland.pl"/>
    <hyperlink ref="W132" r:id="rId209" display="https://benetech-poland.pl/"/>
    <hyperlink ref="W133" r:id="rId210" display="https://e-kuchcikowo.pl/"/>
    <hyperlink ref="Z133" r:id="rId211" display="https://rc49225.redcart.pl/export/82d0240c4fd14292fecc01a6a4ffcc25.xml"/>
    <hyperlink ref="W134" r:id="rId212" display="https://fertone.pl/"/>
    <hyperlink ref="Z134" r:id="rId213" display="https://fertone.pl/edi/export-offer.php?client=m.szczepaniak@shumee.pl&amp;language=pol&amp;token=1ce0eab3c65a2c737028c03&amp;shop=1&amp;type=full&amp;format=xml&amp;iof_3_0"/>
    <hyperlink ref="W135" r:id="rId214" display="https://skleplavre.pl/"/>
    <hyperlink ref="Z135" r:id="rId215" display="https://skleplavre.pl/wp-content/uploads/woo-feed/custom/xml/plikhurtowy.xml"/>
    <hyperlink ref="W136" r:id="rId216" display="https://livinhill.com/"/>
    <hyperlink ref="W137" r:id="rId217" display="https://livinhill.com/"/>
    <hyperlink ref="W138" r:id="rId218" display="https://allegro.pl/uzytkownik/Int_Sell"/>
    <hyperlink ref="W139" r:id="rId219" display="https://www.pawonik.pl/"/>
    <hyperlink ref="Z139" r:id="rId220" display="https://panel46n.megamo.pl/service/json/mcenniki/ceneope/key=eaeda0a90ed250d18ce7e7a44ec517b9//profileId=3958/do=xml/?MDBID=patro-hurt.com-feed"/>
    <hyperlink ref="W140" r:id="rId221" display="https://www.enzopolska.pl/meble-fryzjerskie?gad_source=1&amp;gclid=Cj0KCQiAsOq6BhDuARIsAGQ4-zgeO47g7nGD4f5iMElON2b2vzAyEFJS5k8XNJQJuS03HueiPesX2nwaAkFzEALw_wcB"/>
    <hyperlink ref="W141" r:id="rId222" display="https://cbdgreen.pl/"/>
    <hyperlink ref="W142" r:id="rId223" display="https://winoszarnia.pl/"/>
    <hyperlink ref="W143" r:id="rId224" display="https://hurt.eldar.pl/"/>
    <hyperlink ref="W144" r:id="rId225" display="https://eko-light.com/"/>
    <hyperlink ref="Z144" r:id="rId226" display="https://b2b.eko-light.com/"/>
    <hyperlink ref="V145" r:id="rId227" display="awozniak@waks.pl"/>
    <hyperlink ref="W145" r:id="rId228" display="https://waks.pl/"/>
    <hyperlink ref="W146" r:id="rId229" display="https://rovato.eu/kontakt/"/>
    <hyperlink ref="W147" r:id="rId230" display="https://my-velinda.com/"/>
    <hyperlink ref="W148" r:id="rId231" display="https://thinkleather.pl/"/>
    <hyperlink ref="W149" r:id="rId232" display="https://e-druk.pl/"/>
    <hyperlink ref="W150" r:id="rId233" display="https://pagmil.pl/ "/>
    <hyperlink ref="W151" r:id="rId234" display="https://hdwr.pl/"/>
    <hyperlink ref="W152" r:id="rId235" display="https://eroplace.pl/"/>
    <hyperlink ref="W153" r:id="rId236" display="https://sempler.pl/"/>
    <hyperlink ref="W154" r:id="rId237" display="https://drops.com.pl/"/>
    <hyperlink ref="W155" r:id="rId238" display="https://www.targethome.pl/pl/i/O-firmie/8 "/>
    <hyperlink ref="W157" r:id="rId239" display="https://ralmetal.pl/"/>
    <hyperlink ref="W158" r:id="rId240" display="https://ele-comp.pl/"/>
    <hyperlink ref="W159" r:id="rId241" display="https://motofan.com.pl/"/>
    <hyperlink ref="W160" r:id="rId242" display="https://www.sartrix.pl/?srsltid=AfmBOooSdGTZovK_7F2i-7yW7r515o3qNW8CsJO03bro2dHtI4fXad4s"/>
    <hyperlink ref="V161" r:id="rId243" display="b2bszpak@szpak.com.pl / ura.michal@szpak.com.pl"/>
    <hyperlink ref="W161" r:id="rId244" display="https://www.szpak.com.pl/"/>
    <hyperlink ref="W162" r:id="rId245" display="https://mplpower.pl/"/>
    <hyperlink ref="V163" r:id="rId246" display="biuro@kobisc.pl"/>
    <hyperlink ref="W163" r:id="rId247" display="https://meble-kobi.pl/wspolpraca/"/>
    <hyperlink ref="W164" r:id="rId248" display="https://spali.pl/"/>
    <hyperlink ref="W165" r:id="rId249" display="http://eurofryz.pl/"/>
    <hyperlink ref="W166" r:id="rId250" display="https://galopi.pl/"/>
    <hyperlink ref="W167" r:id="rId251" display="https://coppotech.com/"/>
    <hyperlink ref="W168" r:id="rId252" display="https://www.lgbt-shop.pl/o-nas/"/>
    <hyperlink ref="W169" r:id="rId253" display="https://twojsklep.com.pl/"/>
    <hyperlink ref="W170" r:id="rId254" display="https://victor-polska.pl/"/>
    <hyperlink ref="W171" r:id="rId255" display="https://kidshop.site/"/>
    <hyperlink ref="W172" r:id="rId256" display="https://pupus.pl/"/>
    <hyperlink ref="W173" r:id="rId257" display="https://primohurt.pl/"/>
    <hyperlink ref="W175" r:id="rId258" display="awparts.pl"/>
    <hyperlink ref="W176" r:id="rId259" display="https://www.wenom.pl/"/>
    <hyperlink ref="W177" r:id="rId260" display="https://www.expert.auto.pl/default.b2c.aspx"/>
    <hyperlink ref="W178" r:id="rId261" display="https://shiori.pl/"/>
    <hyperlink ref="W179" r:id="rId262" display="https://najtanszy-sport.pl/"/>
    <hyperlink ref="W180" r:id="rId263" display="https://maksik.pl/"/>
    <hyperlink ref="W181" r:id="rId264" display="https://seger.ede-shop.de/shop.php?SessID=ad07782346bcc612054c0cddd71b90cc"/>
    <hyperlink ref="W182" r:id="rId265" display="https://bisanti.pl/"/>
    <hyperlink ref="W183" r:id="rId266" display="https://www.sternhoff.pl/"/>
    <hyperlink ref="W184" r:id="rId267" display="https://allegro.pl/uzytkownik/CombineSklep"/>
    <hyperlink ref="W185" r:id="rId268" display="https://luxma.pl/"/>
    <hyperlink ref="W186" r:id="rId269" display="https://www.szachowo.pl/"/>
    <hyperlink ref="W187" r:id="rId270" display="https://www.urwiskowo.pl/"/>
    <hyperlink ref="AD187" r:id="rId271" display="14% od cen na urwiskowo.pl"/>
    <hyperlink ref="W188" r:id="rId272" display="https://remanglobal.com/pl/"/>
    <hyperlink ref="W189" r:id="rId273" display="https://pastelowanitka.pl/"/>
    <hyperlink ref="W190" r:id="rId274" display="https://www.sklep.q-box.pl/"/>
    <hyperlink ref="W191" r:id="rId275" display="https://sunen.com/"/>
    <hyperlink ref="W192" r:id="rId276" display="http://www.zenga.pl/"/>
    <hyperlink ref="W193" r:id="rId277" display="https://www.drewdon.pl/"/>
    <hyperlink ref="W194" r:id="rId278" display="https://evillubricants.pl/kontakt/"/>
    <hyperlink ref="W195" r:id="rId279" display="https://erohurtownia.pl/"/>
    <hyperlink ref="W196" r:id="rId280" display="https://ewalizki.pl/o-nas/"/>
    <hyperlink ref="W197" r:id="rId281" display="https://parawanyplazowe.blogspot.com/p/oferta.html"/>
    <hyperlink ref="W198" r:id="rId282" display="https://domowezapachy.pl/"/>
    <hyperlink ref="W199" r:id="rId283" display="https://eoptimo.pl/"/>
    <hyperlink ref="W200" r:id="rId284" display="https://www.naszedzieci.pl/index.php?&amp;vmcchk=1&amp;page=shop.index&amp;option=com_virtuemart&amp;Itemid=64"/>
    <hyperlink ref="W201" r:id="rId285" display="https://allegro.pl/uzytkownik/AIOCOMPANY"/>
    <hyperlink ref="W202" r:id="rId286" display="https://rider.com.pl/"/>
    <hyperlink ref="W204" r:id="rId287" display="https://www.smx.com.pl/"/>
    <hyperlink ref="W206" r:id="rId288" display="sklep24amk.pl"/>
    <hyperlink ref="W207" r:id="rId289" display="https://swiat-laptopow.pl/?gad_source=1&amp;gclid=CjwKCAiA6t-6BhA3EiwAltRFGODNMYK0JhB_ulw7_OVgkSYAxTvG-AweSprKjbFIE2aRoVXsYfDtChoCETMQAvD_BwE"/>
    <hyperlink ref="W208" r:id="rId290" display="https://wezer.pl/"/>
    <hyperlink ref="W209" r:id="rId291" display="https://ssik.love/"/>
    <hyperlink ref="W210" r:id="rId292" display="https://www.emaja24.pl/"/>
    <hyperlink ref="W212" r:id="rId293" display="https://allegro.pl/uzytkownik/Deko_Electronics"/>
    <hyperlink ref="W213" r:id="rId294" display="https://www.dekormanda.pl/"/>
    <hyperlink ref="W215" r:id="rId295" display="https://www.globaldelivery.pl/"/>
    <hyperlink ref="W216" r:id="rId296" display="https://allegro.pl/uzytkownik/HarmonyPosters"/>
    <hyperlink ref="W217" r:id="rId297" display="https://bisanti.pl/"/>
    <hyperlink ref="W218" r:id="rId298" display="https://sklep.kz.com.pl/"/>
    <hyperlink ref="W219" r:id="rId299" display="https://allegro.pl/uzytkownik/kathay_pl"/>
    <hyperlink ref="W220" r:id="rId300" display="zepnij.com"/>
    <hyperlink ref="W221" r:id="rId301" display="https://allegro.pl/uzytkownik/straganikpl"/>
    <hyperlink ref="W222" r:id="rId302" display="https://allegro.pl/uzytkownik/straganikpl"/>
    <hyperlink ref="W223" r:id="rId303" display="https://kunagone.pl/"/>
    <hyperlink ref="W224" r:id="rId304" display="https://www.dipmarsklep.pl/"/>
    <hyperlink ref="W225" r:id="rId305" display="https://arena.pl/sprzedawca/dekor/sklep"/>
    <hyperlink ref="W226" r:id="rId306" display="https://allegro.pl/uzytkownik/Beltimore_eu"/>
    <hyperlink ref="W227" r:id="rId307" display="https://pannellier.pl/"/>
    <hyperlink ref="W228" r:id="rId308" display="https://lendo.biz/"/>
    <hyperlink ref="W229" r:id="rId309" display="https://mamamargaret.erli.pl/"/>
    <hyperlink ref="W230" r:id="rId310" display="https://polzoo.pl/"/>
    <hyperlink ref="W231" r:id="rId311" display="https://allegro.pl/uzytkownik/be4group?srsltid=AfmBOorqnMcwXLLmQPSIUYit7fnytXdDAzHTQH3zkv_tOtOJaQ-f-jhz"/>
    <hyperlink ref="W232" r:id="rId312" display="https://galopi.pl/"/>
    <hyperlink ref="W233" r:id="rId313" display="https://matkam.pl/forms/1/kontakt-z-obsluga"/>
    <hyperlink ref="W234" r:id="rId314" display="https://primetrade.pl/"/>
    <hyperlink ref="W235" r:id="rId315" display="https://bubukids.pl/"/>
    <hyperlink ref="W237" r:id="rId316" display="https://www.ceneo.pl/sklepy/Pure-Wear-s39056?srsltid=AfmBOopew-dl4bg70F7kcVTkxboV_jNbAqb_ANE_3Mjm56FXPZKa8ckp"/>
    <hyperlink ref="W238" r:id="rId317" display="https://photho.pl/"/>
    <hyperlink ref="W239" r:id="rId318" display="https://hands-up.pl/"/>
    <hyperlink ref="W240" r:id="rId319" display="https://www.owg.pl/ceidg/proparts_piotr_krawczyk_9,74,574194,5741949102"/>
    <hyperlink ref="W242" r:id="rId320" location="oferta" display="https://www.empik.com/sklepy/playcob,12359,m#oferta"/>
    <hyperlink ref="W243" r:id="rId321" display="https://www.elavia.eu/pl/i/O-nas/16"/>
    <hyperlink ref="W250" r:id="rId322" display="https://platformab2b.kraven.eu/wspolpraca/"/>
    <hyperlink ref="W251" r:id="rId323" display="http://polishingpads.pl/"/>
    <hyperlink ref="W252" r:id="rId324" display="https://hanex.pl/"/>
    <hyperlink ref="W253" r:id="rId325" display="https://www.regisfood.com/page/pl/surowce"/>
    <hyperlink ref="W254" r:id="rId326" display="kidoocrafts.com"/>
    <hyperlink ref="W255" r:id="rId327" display="https://kelop.pl/"/>
    <hyperlink ref="W256" r:id="rId328" display="https://allegro.pl/uzytkownik/omisport?srsltid=AfmBOop7HoFhEUo54OCbAQHfKAORvp262GK-c_dgorWyNAyeY8q-sedl"/>
    <hyperlink ref="W258" r:id="rId329" display="https://www.kristronik.com/"/>
    <hyperlink ref="W259" r:id="rId330" display="https://sportprise.pl/"/>
    <hyperlink ref="W260" r:id="rId331" display="https://www.facebook.com/mizerafarby/?locale=pl_PL"/>
    <hyperlink ref="W261" r:id="rId332" display="https://shop.itooti.net/"/>
    <hyperlink ref="W262" r:id="rId333" display="https://www.alucon.pl/oknapcv"/>
    <hyperlink ref="W263" r:id="rId334" display="https://www.nte24.pl/"/>
    <hyperlink ref="W264" r:id="rId335" display="https://takapara.com/pl/"/>
    <hyperlink ref="W266" r:id="rId336" display="https://maliciekawscy.pl/"/>
    <hyperlink ref="W267" r:id="rId337" display="https://lamp-art.com.pl/"/>
    <hyperlink ref="W268" r:id="rId338" display="https://sklepikmysliwski.pl/"/>
    <hyperlink ref="W269" r:id="rId339" display="https://sklep.spectrumled.pl/"/>
    <hyperlink ref="W271" r:id="rId340" display="https://www.oknobest.pl/"/>
    <hyperlink ref="W272" r:id="rId341" display="https://zojirushi.com.pl/produkty"/>
    <hyperlink ref="W273" r:id="rId342" display="https://drops.com.pl/"/>
    <hyperlink ref="W274" r:id="rId343" display="https://www.pasazhandlowy.eu/"/>
    <hyperlink ref="W275" r:id="rId344" display="https://okiemmaluszka.pl/"/>
    <hyperlink ref="W276" r:id="rId345" display="https://proadventure.pl/"/>
    <hyperlink ref="W277" r:id="rId346" display="https://iluminar.pl/pl/i/Kontakt/9"/>
    <hyperlink ref="W278" r:id="rId347" display="https://allegro.pl/uzytkownik/FilMalSport/sklep"/>
    <hyperlink ref="W279" r:id="rId348" display="https://www.decolicious.pl/ | https://dekorwnetrz.pl/"/>
    <hyperlink ref="W282" r:id="rId349" display="https://nonabox.pl/"/>
    <hyperlink ref="W284" r:id="rId350" display="https://dotykowewlaczniki.pl/?srsltid=AfmBOopF3qQOEk9nGLC9H8s8IL_tDueqZn9FCE1Xk03OUD6D8gd3mjjH"/>
    <hyperlink ref="W285" r:id="rId351" display="https://sunbedchill.pl/pl/i/Kontakt-i-dane-firmy/9"/>
    <hyperlink ref="W286" r:id="rId352" display="http://www.batimex.pl/index.php"/>
    <hyperlink ref="W287" r:id="rId353" display="https://www.sebmart.pl/"/>
    <hyperlink ref="W288" r:id="rId354" display="https://topkosmetyki.pl/?v=288404204e3d "/>
    <hyperlink ref="W290" r:id="rId355" display="https://arabesque.pl/"/>
    <hyperlink ref="W291" r:id="rId356" display="https://agdwarszawa.pl/?utm_source=iai_ads&amp;utm_medium=google_search_ads&amp;gad_source=1&amp;gclid=Cj0KCQiAz6q-BhCfARIsAOezPxnzRL-mJRnuzrYMfo6EQXDGb9encZcdz-Z2e0fqKNG2yrgA38cHq0caAm74EALw_wcB"/>
    <hyperlink ref="W292" r:id="rId357" display="https://loczek.pl/sklep/"/>
    <hyperlink ref="W293" r:id="rId358" display="https://crazyneedles.pl/pl/menu/czesc-ciala-152"/>
    <hyperlink ref="W294" r:id="rId359" display="https://chefshop.pl/"/>
    <hyperlink ref="W296" r:id="rId360" display="https://szklanemozaiki.pl/"/>
    <hyperlink ref="W297" r:id="rId361" display="https://www.bemitoys.pl/contact"/>
    <hyperlink ref="W298" r:id="rId362" display="https://mevo.sklep.pl/"/>
    <hyperlink ref="W299" r:id="rId363" display="https://aminoplon.pl/"/>
    <hyperlink ref="W300" r:id="rId364" display="https://www.warhouse.pl/o-nas"/>
    <hyperlink ref="W301" r:id="rId365" display="https://sonstory.pl/"/>
    <hyperlink ref="V302" r:id="rId366" display="kontakt.mkhurt@gmail.com"/>
    <hyperlink ref="W302" r:id="rId367" display="https://fryzjerowa.pl/"/>
    <hyperlink ref="W303" r:id="rId368" display="https://www.wrzesinscy.pl/asp/Start"/>
    <hyperlink ref="W304" r:id="rId369" display="https://bloomandglow.pl/"/>
    <hyperlink ref="W307" r:id="rId370" display="https://zenex.pl/"/>
    <hyperlink ref="W308" r:id="rId371" display="https://lerutrade.com/"/>
    <hyperlink ref="W309" r:id="rId372" display="https://bago96.pl/sklep/"/>
    <hyperlink ref="W314" r:id="rId373" display="https://www.kalama.pl/?gad_source=1&amp;gclid=Cj0KCQiAz6q-BhCfARIsAOezPxlMBdYpuHKea2SjG9jT2svMEACyBkRoFs6L9bDCaq6JC1_JkRC4basaAnaKEALw_wcB"/>
    <hyperlink ref="W315" r:id="rId374" display="https://wielganizator.pl/"/>
    <hyperlink ref="W317" r:id="rId375" display="https://missionair.pl/pl/content/dane-kontaktowe"/>
    <hyperlink ref="W318" r:id="rId376" display="https://rem-sen.pl/"/>
    <hyperlink ref="W319" r:id="rId377" display="https://leatherbox.pl/"/>
    <hyperlink ref="W320" r:id="rId378" display="https://luxury-yacht.online/"/>
    <hyperlink ref="W321" r:id="rId379" display="https://mera.eu/pl/about/o-firmie-35"/>
    <hyperlink ref="W323" r:id="rId380" display="https://sovashop.pl/"/>
    <hyperlink ref="W326" r:id="rId381" display="https://www.sklepkiki.pl/"/>
    <hyperlink ref="W327" r:id="rId382" display="https://gigitoys.pl/contact-pol.html"/>
    <hyperlink ref="W328" r:id="rId383" display="https://www.kriscom.com.pl/"/>
    <hyperlink ref="W329" r:id="rId384" display="https://mrugibugi.com/"/>
    <hyperlink ref="W330" r:id="rId385" display="https://cebulki-kwiatowe.pl/"/>
    <hyperlink ref="W331" r:id="rId386" display="https://www.enexus.pl/"/>
    <hyperlink ref="W332" r:id="rId387" display="https://black-tree.eu/kategoria-produktu/skorzane-akcesoria-do-domu-i-na-co-dzien/wszystkie-akcesoria-skorzane/"/>
    <hyperlink ref="W334" r:id="rId388" display="https://todler.pl/"/>
    <hyperlink ref="W335" r:id="rId389" display="https://stiv-meble.pl/"/>
    <hyperlink ref="W336" r:id="rId390" display="http://rio-kosmetyki.pl"/>
    <hyperlink ref="W337" r:id="rId391" display="https://www.luxury4home.pl/"/>
    <hyperlink ref="W340" r:id="rId392" display="https://esew.pl/"/>
    <hyperlink ref="W345" r:id="rId393" display="https://undercarp.pl/"/>
    <hyperlink ref="W347" r:id="rId394" display="https://elty.pl/?gad_source=1&amp;gclid=Cj0KCQjwkZm_BhDrARIsAAEbX1FDR_m1LjbAojhP9zWKTOad3Bxd9Q16OStOwPeCvwwdt95CfFUd2fIaAlXJEALw_wcB"/>
    <hyperlink ref="W348" r:id="rId395" display="https://platforma.aramus.pl/www/"/>
    <hyperlink ref="W349" r:id="rId396" location="produkty" display="https://mochtoys.com/#produkty"/>
    <hyperlink ref="W350" r:id="rId397" display="https://sunled.pl/"/>
    <hyperlink ref="W351" r:id="rId398" display="https://sklep.lemone.pl/?_gl=1*1iwjkm8*_up*MQ..*_gs*MQ..&amp;gclid=Cj0KCQjwkZm_BhDrARIsAAEbX1GKTWb2qLSRXPC122MIh_7NeOWkuHUn5hCh92TmzdWX45DmqIz5wOgaAnp0EALw_wcB"/>
    <hyperlink ref="W352" r:id="rId399" display="https://eartel.pl/"/>
    <hyperlink ref="W353" r:id="rId400" display="https://filarzdrowia.pl/"/>
    <hyperlink ref="W354" r:id="rId401" display="https://raxar.pl/"/>
    <hyperlink ref="W355" r:id="rId402" display="https://hubuform.pl/"/>
    <hyperlink ref="W356" r:id="rId403" display="https://sklepmotocyklowypabianice.pl/"/>
    <hyperlink ref="W357" r:id="rId404" display="https://softmm.com.pl/"/>
    <hyperlink ref="W358" r:id="rId405" display="https://flexistyle.com/pl/i/Ciasteczka/8"/>
    <hyperlink ref="W359" r:id="rId406" display="https://karoplus.com.pl/o-nas/"/>
    <hyperlink ref="W360" r:id="rId407" display="https://www.ebay.pl/str/models118com"/>
    <hyperlink ref="W361" r:id="rId408" display="https://www.ag-artdeco.eu/"/>
    <hyperlink ref="W362" r:id="rId409" display="https://www.cravedrive.pl/"/>
    <hyperlink ref="W363" r:id="rId410" display="https://agmar.sklep.pl/produkty/"/>
    <hyperlink ref="W364" r:id="rId411" display="https://www.mpphydraulic.pl/"/>
    <hyperlink ref="W365" r:id="rId412" display="https://www.kidstown.pl/pl/c/Meble-Paidi/1257"/>
    <hyperlink ref="W366" r:id="rId413" display="https://www.justprint.pl/"/>
    <hyperlink ref="W368" r:id="rId414" display="https://www.genway.pl/"/>
    <hyperlink ref="W369" r:id="rId415" display="https://antyki24.pl/"/>
    <hyperlink ref="W372" r:id="rId416" display="https://bajdrew.pl/"/>
    <hyperlink ref="W373" r:id="rId417" display="http://www.multishop24.warez.pl/"/>
    <hyperlink ref="W374" r:id="rId418" display="https://store4x4.pl/pl/8-pozostale"/>
    <hyperlink ref="W375" r:id="rId419" display="http://odsercadom.pl"/>
    <hyperlink ref="W377" r:id="rId420" display="https://epulo.pl/"/>
    <hyperlink ref="W381" r:id="rId421" display="https://3mk.pl/"/>
    <hyperlink ref="W382" r:id="rId422" display="https://www.lazienkowe.pl/?srsltid=AfmBOorQQZzkWB8G0kW6zgWggbWvApCAOSqo1jO6mpMcU_Ixnf5oiE6_"/>
    <hyperlink ref="W386" r:id="rId423" display="https://onled.pl/?srsltid=AfmBOoqR2MOJaP1t9ldZzg1xOqsihsXxeIHGIfCMC-785Xriu7kNKkGr"/>
    <hyperlink ref="W388" r:id="rId424" display="https://seger.pl/"/>
    <hyperlink ref="W389" r:id="rId425" display="https://metal-plast.com.pl/"/>
    <hyperlink ref="W390" r:id="rId426" display="https://futustal.pl/"/>
    <hyperlink ref="W391" r:id="rId427" display="https://bestore4u.pl"/>
    <hyperlink ref="W392" r:id="rId428" display="https://popventure.pl/"/>
    <hyperlink ref="W393" r:id="rId429" display="https://e-lakiernik.net/"/>
    <hyperlink ref="W394" r:id="rId430" display="https://www.gastro-marinex.pl/"/>
    <hyperlink ref="W395" r:id="rId431" display="http://www.bubalove.pl"/>
    <hyperlink ref="W396" r:id="rId432" display="https://light-home.pl/nowe-produkty?utm_source=google&amp;utm_medium=cpc&amp;utm_campaign=AA_Brandowa%20-%20Sie%C4%87%20Wyszukiwania&amp;utm_id=1057980164&amp;gad_source=1&amp;gclid=CjwKCAjw-qi_BhBxEiwAkxvbkIBHXYy1JA1HGsRqiqmMqgc8tgZysPaCEyMYpGcVRFs0UbpVuCJCqhoClAMQAvD_BwE"/>
    <hyperlink ref="W397" r:id="rId433" display="https://psie-akcesoria.pl/content/3-regulamin-sklepu?srsltid=AfmBOoodq8614Y595es9XyXWievtv4zxEcDXV8p1_kLcviH_6_fjwlVW"/>
    <hyperlink ref="W399" r:id="rId434" display="https://metler.pl/"/>
    <hyperlink ref="W400" r:id="rId435" display="https://www.naostrzu.pl/"/>
    <hyperlink ref="W401" r:id="rId436" display="https://dame.com.pl/"/>
    <hyperlink ref="W402" r:id="rId437" display="http://solar13.pl"/>
    <hyperlink ref="W403" r:id="rId438" display="https://e-kidsplanet.com/"/>
    <hyperlink ref="W404" r:id="rId439" display="https://pepte.eu/pl/index"/>
    <hyperlink ref="W406" r:id="rId440" display="https://monnarita.pl/"/>
    <hyperlink ref="W407" r:id="rId441" display="https://eccoparts.eu/pl/"/>
    <hyperlink ref="W408" r:id="rId442" display="https://inspireddog.pl/"/>
    <hyperlink ref="O409" r:id="rId443" display="soundstage.pl"/>
    <hyperlink ref="W409" r:id="rId444" display="soundstage.pl"/>
    <hyperlink ref="W411" r:id="rId445" location="oferta" display="https://fhupason.pl/#oferta"/>
    <hyperlink ref="W413" r:id="rId446" display="https://zakupynet.eu/"/>
    <hyperlink ref="W417" r:id="rId447" display="https://gamet.eu/"/>
    <hyperlink ref="W418" r:id="rId448" display="https://master-trade.pl/pl/"/>
    <hyperlink ref="W419" r:id="rId449" display="https://mbrands.pl/"/>
    <hyperlink ref="W424" r:id="rId450" display="https://phuhobby.pl/"/>
    <hyperlink ref="W425" r:id="rId451" display="http://audio-video-akcesoria.pl"/>
    <hyperlink ref="W426" r:id="rId452" display="http://www.sport-centrum.pl"/>
    <hyperlink ref="W428" r:id="rId453" display="https://tvprodukt.pl/"/>
    <hyperlink ref="W429" r:id="rId454" display="https://zegarektyka.pl/"/>
    <hyperlink ref="W431" r:id="rId455" display="http://www.moltico.de"/>
    <hyperlink ref="W432" r:id="rId456" display="http://www.euroshop24h.pl"/>
    <hyperlink ref="W434" r:id="rId457" display="https://www.hamradioshop.pl"/>
    <hyperlink ref="W435" r:id="rId458" display="https://www.wasserman.eu/pl"/>
    <hyperlink ref="W438" r:id="rId459" display="https://wings24.pl/?utm_source=google&amp;utm_medium=cpc&amp;utm_campaign=%5BPMax%5D%5BPT%5D%20Zestawy&amp;utm_id=20428794841&amp;gad_source=1&amp;gclid=Cj0KCQjw2N2_BhCAARIsAK4pEkVUlhVc_w4BCWp3bkqyUFZAtISJiW3EdqNeTmqgk2QKVwUrfqiCtl4aAufeEALw_wcB"/>
    <hyperlink ref="W439" r:id="rId460" display="https://yrke.pl/"/>
    <hyperlink ref="W444" r:id="rId461" display="https://sklep.brat.pl/"/>
    <hyperlink ref="W445" r:id="rId462" display="https://jedwabiscie.pl/"/>
    <hyperlink ref="W446" r:id="rId463" display="https://allegro.pl/uzytkownik/Media_SP"/>
    <hyperlink ref="W447" r:id="rId464" display="http://www.bermet.pl/katalog-produktow/"/>
    <hyperlink ref="W448" r:id="rId465" display="https://pomyslowalazienka.pl/"/>
    <hyperlink ref="W449" r:id="rId466" display="https://www.beleco.com.pl/"/>
    <hyperlink ref="W451" r:id="rId467" display="https://pancernik.eu/"/>
    <hyperlink ref="W452" r:id="rId468" display="https://roughradical.com.pl/pl/"/>
    <hyperlink ref="W453" r:id="rId469" display="https://kotarbau.pl/"/>
    <hyperlink ref="W454" r:id="rId470" display="www.ander.net.pl"/>
    <hyperlink ref="W455" r:id="rId471" display="https://bushido-sport.pl/"/>
    <hyperlink ref="W456" r:id="rId472" display="https://www.crocs.pl/"/>
    <hyperlink ref="W457" r:id="rId473" display="http://www.sklep.malinoweskarby.pl"/>
    <hyperlink ref="W458" r:id="rId474" display="https://sklep.fit4med.com/ "/>
    <hyperlink ref="W459" r:id="rId475" display="https://vanuba.com/"/>
    <hyperlink ref="W460" r:id="rId476" display="https://anti-odor.pl/"/>
    <hyperlink ref="W461" r:id="rId477" display="https://www.skyline.sklep.pl/"/>
    <hyperlink ref="W462" r:id="rId478" display="https://tmkart.pl/"/>
    <hyperlink ref="W463" r:id="rId479" location="oferta" display="https://www.empik.com/sklepy/maxxllc,5668,m#oferta"/>
    <hyperlink ref="W464" r:id="rId480" display="https://motorol24.pl/shop/"/>
    <hyperlink ref="W465" r:id="rId481" display="https://rajogrodnika.pl/"/>
    <hyperlink ref="W466" r:id="rId482" display="https://natare.pl/"/>
    <hyperlink ref="W467" r:id="rId483" display="https://maxero.pl/"/>
    <hyperlink ref="W468" r:id="rId484" display="https://phuhobby.pl/"/>
    <hyperlink ref="W469" r:id="rId485" display="https://lepre.pl"/>
    <hyperlink ref="W470" r:id="rId486" display="https://dikel.pl/"/>
    <hyperlink ref="W473" r:id="rId487" display="https://dzikidzins.pl/"/>
    <hyperlink ref="W474" r:id="rId488" display="https://megamarket.pl/"/>
    <hyperlink ref="W475" r:id="rId489" display="http://cake-land.pl"/>
    <hyperlink ref="W476" r:id="rId490" display="https://masazer.pro/"/>
    <hyperlink ref="W477" r:id="rId491" display="https://wilmax.eu/pl/"/>
    <hyperlink ref="W478" r:id="rId492" display="https://b2b.tzpoland.pl/"/>
    <hyperlink ref="W479" r:id="rId493" display="https://wilmax.eu/pl/"/>
    <hyperlink ref="W480" r:id="rId494" display="https://www.naturalexpert.pl/brak-strony.html"/>
    <hyperlink ref="W481" r:id="rId495" display="https://www.naturo.org.pl/"/>
    <hyperlink ref="W483" r:id="rId496" display="https://cubot.net.pl/"/>
    <hyperlink ref="W485" r:id="rId497" display="torrotools.pl"/>
    <hyperlink ref="W488" r:id="rId498" display="https://www.coricamo.pl/"/>
    <hyperlink ref="W490" r:id="rId499" display="https://funwithmum.com/pl/"/>
    <hyperlink ref="W491" r:id="rId500" display="https://mebledlawszystkich.pl/"/>
    <hyperlink ref="W492" r:id="rId501" display="https://maawsport.pl/"/>
    <hyperlink ref="W493" r:id="rId502" display="https://www.tapdruk.pl/"/>
    <hyperlink ref="W494" r:id="rId503" display="https://hefajstos.com.pl/"/>
    <hyperlink ref="W495" r:id="rId504" display="https://bakalu.pl/pl/"/>
    <hyperlink ref="W496" r:id="rId505" display="https://eyoka.com.pl/"/>
    <hyperlink ref="W497" r:id="rId506" display="https://e-lumarko.pl/"/>
    <hyperlink ref="W498" r:id="rId507" display="https://sklepledy.pl"/>
    <hyperlink ref="W499" r:id="rId508" display="https://furgo.pl/"/>
    <hyperlink ref="W500" r:id="rId509" display="http://filtreo.pl"/>
    <hyperlink ref="W501" r:id="rId510" display="https://oakywood.shop"/>
    <hyperlink ref="W502" r:id="rId511" display="https://www.bowlandbone.pl/"/>
    <hyperlink ref="W503" r:id="rId512" display="https://ozzystore.pl/"/>
    <hyperlink ref="W508" r:id="rId513" location="oferta" display="https://www.empik.com/sklepy/dorobota,14647,m#oferta"/>
    <hyperlink ref="W510" r:id="rId514" display="https://ddw24.online/"/>
    <hyperlink ref="W513" r:id="rId515" display="www.eet.pl"/>
    <hyperlink ref="W518" r:id="rId516" display="https://zenwire.eu"/>
    <hyperlink ref="W519" r:id="rId517" display="https://nastopy.pl/"/>
    <hyperlink ref="W522" r:id="rId518" display="https://basketo.pl/"/>
    <hyperlink ref="W523" r:id="rId519" display="https://www.torebki-skorzane.pl/contact-pol.html"/>
    <hyperlink ref="W524" r:id="rId520" display="https://taniecwpowietrzu.pl/"/>
    <hyperlink ref="W525" r:id="rId521" display="http://www.mielpol.pl"/>
    <hyperlink ref="W526" r:id="rId522" display="https://fixclima.pl/"/>
    <hyperlink ref="W527" r:id="rId523" display="https://ksiegarnia.pwn.pl/"/>
    <hyperlink ref="O528" r:id="rId524" display="Happy-Colors.pl"/>
    <hyperlink ref="W528" r:id="rId525" display="https://www.happycolor.pl/"/>
    <hyperlink ref="W529" r:id="rId526" display="https://bagazniki24.pl/"/>
    <hyperlink ref="W530" r:id="rId527" display="https://twistly.pl/"/>
    <hyperlink ref="W532" r:id="rId528" display="https://allegro.pl/uzytkownik/Carss-pol2025"/>
    <hyperlink ref="W533" r:id="rId529" display="https://pmmt.pl/"/>
    <hyperlink ref="W535" r:id="rId530" display="https://4air.pl/"/>
    <hyperlink ref="W540" r:id="rId531" display="https://parts-store.pl/"/>
    <hyperlink ref="W541" r:id="rId532" display="https://rovicky.eu/"/>
    <hyperlink ref="W542" r:id="rId533" display="https://petbox.pl/?cd=21210030173&amp;ad=162735188073&amp;kd=petbox&amp;gad_source=1&amp;gad_campaignid=21210030173&amp;gbraid=0AAAAADniHju63xemluK_x34w6OYP3cBtq&amp;gclid=CjwKCAjwuIbBBhBvEiwAsNypvflfPMnING9QQx5jW9wsU1ZdPiOpuNKgl77rj0BFYWcqXSqBKHoVzBoCX0cQAvD_BwE"/>
    <hyperlink ref="W543" r:id="rId534" display="https://www.modeltoys.pl/news/n/234/Kontakt"/>
    <hyperlink ref="W544" r:id="rId535" display="https://www.lampa24.com/"/>
    <hyperlink ref="W545" r:id="rId536" display="https://allegro.pl/uzytkownik/DrogeriaBRK"/>
    <hyperlink ref="W546" r:id="rId537" display="https://allegro.pl/uzytkownik/FenixVital?srsltid=AfmBOopCFYSQOkuJmxNZ8F7-dt_ZDxboGG_cww2jmRxGtUYuDqWvTfRU"/>
    <hyperlink ref="W547" r:id="rId538" display="https://www.empik.com/sklepy/poszewki,17633,m"/>
    <hyperlink ref="W548" r:id="rId539" display="https://sklep-cedor.pl/"/>
    <hyperlink ref="W549" r:id="rId540" display="https://onninen.pl/"/>
    <hyperlink ref="W554" r:id="rId541" display="http://oponyprzez.net"/>
    <hyperlink ref="W555" r:id="rId542" display="https://decoratore.pl/"/>
    <hyperlink ref="W562" r:id="rId543" display="https://medicalvision.pl/sklep-medicalvision/"/>
    <hyperlink ref="W563" r:id="rId544" display="https://dropnews.pl/"/>
    <hyperlink ref="W564" r:id="rId545" display="https://allegro.pl/uzytkownik/zenetar_official?srsltid=AfmBOoqOlx2oxuUcPQauN8paGyzf4x-mCLWA2MHOc1VoO75VEgwOHpCJ"/>
    <hyperlink ref="W565" r:id="rId546" display="https://pl.discarve.com/"/>
    <hyperlink ref="W566" r:id="rId547" display="https://andyou.com.pl/"/>
    <hyperlink ref="W583" r:id="rId548" display="https://einparts.eu/pl/"/>
    <hyperlink ref="W584" r:id="rId549" display="http://cottonmarket.pl"/>
    <hyperlink ref="W585" r:id="rId550" display="https://krainatuptusia.pl/"/>
    <hyperlink ref="W586" r:id="rId551" display="https://sportcross.pl/sportcross?gad_campaignid=22499693981&amp;gad_source=1&amp;gbraid=0AAAAA-csqbSZcof9LaeyUunKhCKoKNB8I&amp;gclid=Cj0KCQjwuvrBBhDcARIsAKRrkjcd2FA1icq8Be5nUWQTgjVXu9EqltBPUUyW7WcGY0aUfUg-L1bx5D8aAlGNEALw_wcB"/>
    <hyperlink ref="W588" r:id="rId552" display="https://www.wipcar.pl/"/>
    <hyperlink ref="W603" r:id="rId553" display="https://proficentrum.pl/nowe-produkty"/>
    <hyperlink ref="W604" r:id="rId554" display="https://akces-markt.pl/pl/i/Kontakt-i-dane-firmy/9?srsltid=AfmBOooMN67mcwoxo_d_ySO47ogxDGNOS2ua6hN7N7JfdZk5xX8GP2Ft"/>
    <hyperlink ref="W605" r:id="rId555" display="https://www.moto-point.pl/"/>
    <hyperlink ref="W606" r:id="rId556" display="https://hopsklep.pl/promo/"/>
    <hyperlink ref="W607" r:id="rId557" display="https://ekopaka.pl/"/>
    <hyperlink ref="W608" r:id="rId558" display="https://tendina.pl/"/>
    <hyperlink ref="W609" r:id="rId559" display="https://www.ceneo.pl/sklepy/MAGNUS-s29780"/>
    <hyperlink ref="W610" r:id="rId560" display="https://toplanta.com/sklep/"/>
    <hyperlink ref="W612" r:id="rId561" display="https://resrowery.pl/kontakt/"/>
    <hyperlink ref="W613" r:id="rId562" display="https://patimanufaktura.pl/"/>
    <hyperlink ref="W614" r:id="rId563" display="https://www.avmtrade.eu/"/>
    <hyperlink ref="W615" r:id="rId564" display="https://www.zenox.pl/"/>
    <hyperlink ref="W616" r:id="rId565" display="http://ettiene.pl"/>
    <hyperlink ref="W617" r:id="rId566" display="https://stylauto.pl/"/>
    <hyperlink ref="W618" r:id="rId567" display="https://topplant.pl/o-firmie/"/>
    <hyperlink ref="W619" r:id="rId568" display="https://wertes.pl/?gad_source=1&amp;gad_campaignid=22646579248&amp;gbraid=0AAAAAoeyC8p6DGQRBalPvRp_GoSWqQnt3&amp;gclid=Cj0KCQjwgIXCBhDBARIsAELC9ZiIcPfLmOu_STpSS2ZsEGzNRvlSno0Ld1uFLgA4EmZMh5CKVUrmONgaAsNWEALw_wcB"/>
    <hyperlink ref="W625" r:id="rId569" display="http://hitec.pl"/>
    <hyperlink ref="W628" r:id="rId570" display="https://amster.pl/"/>
    <hyperlink ref="W629" r:id="rId571" display="https://shop.wmp24.pl/"/>
    <hyperlink ref="W630" r:id="rId572" display="https://world-style.pl/"/>
    <hyperlink ref="W631" r:id="rId573" display="https://hurteo.com/"/>
    <hyperlink ref="W632" r:id="rId574" display="https://aitbhp.pl/"/>
    <hyperlink ref="W656" r:id="rId575" display="https://slontorbalski.pl/"/>
    <hyperlink ref="W657" r:id="rId576" display="https://millymally.pl/news/n/456/Pm-Investment"/>
    <hyperlink ref="W658" r:id="rId577" display="https://www.multistore.pl/"/>
    <hyperlink ref="W659" r:id="rId578" display="https://ikanat.pl/"/>
    <hyperlink ref="W669" r:id="rId579" display="https://wooltec.pl/pl/?srsltid=AfmBOorw02OWMNUoH2E5UB2s6JYCXvBrLs0ih1q06a2a-svFlOEuXkKp"/>
    <hyperlink ref="W670" r:id="rId580" display="https://www.bioorganicfoods.com/"/>
    <hyperlink ref="W671" r:id="rId581" display="https://chromeauto.eu/pl/"/>
    <hyperlink ref="W673" r:id="rId582" display="http://awkstrade.pl"/>
    <hyperlink ref="W686" r:id="rId583" display="https://safethansorry.pl/"/>
    <hyperlink ref="W687" r:id="rId584" display="https://bhpsklep24.pl/"/>
    <hyperlink ref="W688" r:id="rId585" display="https://www.robartbhp.pl/"/>
    <hyperlink ref="V706" display="info@bazarpupila.pl"/>
    <hyperlink ref="W714" r:id="rId586" display="https://koneser.net.pl/"/>
    <hyperlink ref="W715" r:id="rId587" display="https://naklejkomania.eu/"/>
    <hyperlink ref="W716" r:id="rId588" display="https://podaruje.com/"/>
    <hyperlink ref="W718" r:id="rId589" display="https://zakupywgodzine.pl/kontakt,p1.html?srsltid=AfmBOoo4AG6P1IhlwTD08Bja_y1AQ8jssf-qSX87pv3wkQ1buQyw1J_Q"/>
    <hyperlink ref="W719" r:id="rId590" display="https://www.x.media.pl/?gad_source=1&amp;gad_campaignid=21129719183&amp;gbraid=0AAAAAqW2OmD6sJzBHeRUBDQ_JaHJrDuU0&amp;gclid=CjwKCAjwsZPDBhBWEiwADuO6y7bVUH0F7xe1biwXy7uUqsyw6dwR-YvjEp7hAQ_PJTplkl-E2n3GfRoCupwQAvD_BwE"/>
    <hyperlink ref="W720" r:id="rId591" display="https://aditech24.com/"/>
    <hyperlink ref="W721" r:id="rId592" display="https://setgarden.com/poduszki-ogrodowe/na-meble-rattanowe"/>
    <hyperlink ref="AG826" r:id="rId593" display="allegro, ebay.de, Amazon.de, Amazon.pl, empik, cdiscount, erli, Kaufland.de, Kaufland.at, Kaufland.cz, Kaufland.pl, Kaufland.sk, Pigu (wszystkie kraje), emag.ro, emag.hu, emag.bg"/>
    <hyperlink ref="V921" r:id="rId594" display="firi.office2@gmail.co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worksheet>
</file>

<file path=docProps/app.xml><?xml version="1.0" encoding="utf-8"?>
<Properties xmlns="http://schemas.openxmlformats.org/officeDocument/2006/extended-properties" xmlns:vt="http://schemas.openxmlformats.org/officeDocument/2006/docPropsVTypes">
  <Template/>
  <TotalTime>91</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2025-08-13T11:21:58Z</dcterms:created>
  <dc:creator>openpyxl</dc:creator>
  <dc:description/>
  <dc:language>pl-PL</dc:language>
  <cp:lastModifiedBy/>
  <dcterms:modified xsi:type="dcterms:W3CDTF">2025-08-13T15:56:26Z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