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/>
  <mc:AlternateContent xmlns:mc="http://schemas.openxmlformats.org/markup-compatibility/2006">
    <mc:Choice Requires="x15">
      <x15ac:absPath xmlns:x15ac="http://schemas.microsoft.com/office/spreadsheetml/2010/11/ac" url="/Users/celinepohl/Desktop/Celine/Udacity/Project 2_final/"/>
    </mc:Choice>
  </mc:AlternateContent>
  <xr:revisionPtr revIDLastSave="0" documentId="8_{F727255E-9E1F-264C-AEC8-1A9D96D148F0}" xr6:coauthVersionLast="47" xr6:coauthVersionMax="47" xr10:uidLastSave="{00000000-0000-0000-0000-000000000000}"/>
  <bookViews>
    <workbookView xWindow="1660" yWindow="500" windowWidth="28800" windowHeight="15800" activeTab="6" xr2:uid="{00000000-000D-0000-FFFF-FFFF00000000}"/>
  </bookViews>
  <sheets>
    <sheet name="Original NYSE Numbers" sheetId="1" r:id="rId1"/>
    <sheet name="Task 1 Airline" sheetId="16" r:id="rId2"/>
    <sheet name="Task 1 Aerospace &amp; Defense" sheetId="17" r:id="rId3"/>
    <sheet name="Task 1 Box Plot" sheetId="14" r:id="rId4"/>
    <sheet name="Task 2 Income Statement" sheetId="22" r:id="rId5"/>
    <sheet name="Task 2 Data" sheetId="21" r:id="rId6"/>
    <sheet name="Task 3 Forecast" sheetId="13" r:id="rId7"/>
    <sheet name="Archiv" sheetId="12" r:id="rId8"/>
  </sheets>
  <definedNames>
    <definedName name="_xlnm._FilterDatabase" localSheetId="0" hidden="1">'Original NYSE Numbers'!$A$1:$M$1711</definedName>
    <definedName name="_xlchart.v1.0" hidden="1">'Task 1 Box Plot'!$A$2:$A$21</definedName>
    <definedName name="_xlchart.v1.1" hidden="1">'Task 1 Box Plot'!$B$2:$B$21</definedName>
    <definedName name="Base">'Task 3 Forecast'!#REF!</definedName>
    <definedName name="Base_Case">'Task 3 Forecast'!#REF!</definedName>
    <definedName name="Best_Case">'Task 3 Forecast'!#REF!</definedName>
    <definedName name="CoGS">'Task 2 Data'!$S$5:$S$1654</definedName>
    <definedName name="Company_List">#REF!</definedName>
    <definedName name="Company_Name">'Task 2 Data'!$D$3:$D$433</definedName>
    <definedName name="Cost_GoodSold">'Original NYSE Numbers'!$F:$F</definedName>
    <definedName name="Operating">'Task 2 Data'!$AC$3:$AC$915</definedName>
    <definedName name="Operating_Item">'Original NYSE Numbers'!$I:$I</definedName>
    <definedName name="R_D">'Original NYSE Numbers'!$H:$H</definedName>
    <definedName name="RandD">'Task 2 Data'!$AH$3:$AH$449</definedName>
    <definedName name="Sales">'Task 2 Data'!$X$3:$X$1590</definedName>
    <definedName name="Sales_General_Admin">'Original NYSE Numbers'!$G:$G</definedName>
    <definedName name="Scenarios">#REF!</definedName>
    <definedName name="Strong">'Task 3 Forecast'!#REF!</definedName>
    <definedName name="Ticker_Symbol">'Original NYSE Numbers'!$B$2:$B$1711</definedName>
    <definedName name="TickerSymbol">#REF!</definedName>
    <definedName name="Total_Revenue">'Original NYSE Numbers'!$E:$E</definedName>
    <definedName name="Total_Revenue_NYSE">'Original NYSE Numbers'!$E:$E</definedName>
    <definedName name="TotalRevenue">'Task 2 Data'!$N$4:$N$1693</definedName>
    <definedName name="Weak">'Task 3 Forecast'!#REF!</definedName>
    <definedName name="Weak_Case">'Task 3 Forecast'!#REF!</definedName>
    <definedName name="Year">'Original NYSE Numbers'!$C:$C</definedName>
    <definedName name="Years">'Original NYSE Numbers'!$C:$C</definedName>
    <definedName name="Years_NYSE">'Original NYSE Numbers'!$C:$C</definedName>
  </definedNames>
  <calcPr calcId="191029"/>
  <pivotCaches>
    <pivotCache cacheId="77" r:id="rId9"/>
    <pivotCache cacheId="78" r:id="rId10"/>
    <pivotCache cacheId="79" r:id="rId11"/>
    <pivotCache cacheId="80" r:id="rId12"/>
    <pivotCache cacheId="81" r:id="rId13"/>
    <pivotCache cacheId="82" r:id="rId14"/>
    <pivotCache cacheId="8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2" l="1"/>
  <c r="G9" i="22"/>
  <c r="G14" i="22" s="1"/>
  <c r="F7" i="22"/>
  <c r="F9" i="22" s="1"/>
  <c r="F14" i="22" s="1"/>
  <c r="H7" i="22"/>
  <c r="H9" i="22" s="1"/>
  <c r="H14" i="22" s="1"/>
  <c r="F8" i="22"/>
  <c r="G8" i="22"/>
  <c r="H8" i="22"/>
  <c r="E8" i="22"/>
  <c r="M7" i="22"/>
  <c r="G13" i="21"/>
  <c r="F13" i="22"/>
  <c r="G13" i="22"/>
  <c r="H13" i="22"/>
  <c r="E13" i="22"/>
  <c r="H12" i="22"/>
  <c r="G12" i="22"/>
  <c r="F12" i="22"/>
  <c r="E12" i="22"/>
  <c r="H11" i="22"/>
  <c r="G11" i="22"/>
  <c r="F11" i="22"/>
  <c r="E11" i="22"/>
  <c r="H10" i="22"/>
  <c r="G10" i="22"/>
  <c r="F10" i="22"/>
  <c r="E10" i="22"/>
  <c r="E19" i="13"/>
  <c r="D19" i="13"/>
  <c r="C19" i="13"/>
  <c r="E11" i="13"/>
  <c r="D11" i="13"/>
  <c r="C11" i="13"/>
  <c r="B11" i="13"/>
  <c r="E6" i="13"/>
  <c r="E13" i="13" s="1"/>
  <c r="E22" i="13" s="1"/>
  <c r="D6" i="13"/>
  <c r="D13" i="13" s="1"/>
  <c r="D22" i="13" s="1"/>
  <c r="C6" i="13"/>
  <c r="C13" i="13" s="1"/>
  <c r="C22" i="13" s="1"/>
  <c r="B6" i="13"/>
  <c r="B13" i="13" s="1"/>
  <c r="B22" i="13" s="1"/>
  <c r="E10" i="12"/>
  <c r="E5" i="12"/>
  <c r="E12" i="12" s="1"/>
  <c r="D10" i="12"/>
  <c r="D5" i="12"/>
  <c r="D12" i="12" s="1"/>
  <c r="C10" i="12"/>
  <c r="C5" i="12"/>
  <c r="C12" i="12" s="1"/>
  <c r="B10" i="12"/>
  <c r="B5" i="12"/>
  <c r="E9" i="22" l="1"/>
  <c r="E14" i="22" s="1"/>
  <c r="F31" i="13"/>
  <c r="E20" i="13"/>
  <c r="F39" i="13"/>
  <c r="B21" i="13"/>
  <c r="B20" i="13"/>
  <c r="C20" i="13"/>
  <c r="E21" i="13"/>
  <c r="C21" i="13"/>
  <c r="D20" i="13"/>
  <c r="D21" i="13"/>
  <c r="B12" i="12"/>
  <c r="H28" i="17"/>
  <c r="H27" i="17"/>
  <c r="H26" i="17"/>
  <c r="H25" i="17"/>
  <c r="I27" i="16"/>
  <c r="I28" i="16"/>
  <c r="I25" i="16"/>
  <c r="F30" i="13" l="1"/>
  <c r="F32" i="13"/>
  <c r="F38" i="13"/>
  <c r="F40" i="13"/>
  <c r="F35" i="13"/>
  <c r="F36" i="13" l="1"/>
  <c r="F34" i="13"/>
  <c r="G32" i="13"/>
  <c r="G30" i="13"/>
  <c r="F20" i="13" l="1"/>
  <c r="G35" i="13" s="1"/>
  <c r="F21" i="13"/>
  <c r="F19" i="13"/>
  <c r="G34" i="13" l="1"/>
  <c r="G20" i="13" s="1"/>
  <c r="G36" i="13"/>
  <c r="G31" i="13"/>
  <c r="F3" i="13"/>
  <c r="G21" i="13" l="1"/>
  <c r="G19" i="13"/>
  <c r="G3" i="13" s="1"/>
  <c r="F6" i="13"/>
  <c r="G6" i="13" l="1"/>
  <c r="F22" i="13"/>
  <c r="F13" i="13" s="1"/>
  <c r="G39" i="13" l="1"/>
  <c r="G38" i="13" l="1"/>
  <c r="G22" i="13" s="1"/>
  <c r="G13" i="13" s="1"/>
  <c r="G40" i="13"/>
</calcChain>
</file>

<file path=xl/sharedStrings.xml><?xml version="1.0" encoding="utf-8"?>
<sst xmlns="http://schemas.openxmlformats.org/spreadsheetml/2006/main" count="10215" uniqueCount="665">
  <si>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</si>
  <si>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</si>
  <si>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</si>
  <si>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</si>
  <si>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</si>
  <si>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</si>
  <si>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</si>
  <si>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</si>
  <si>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</si>
  <si>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</si>
  <si>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</si>
  <si>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</si>
  <si>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</si>
  <si>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</si>
  <si>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</si>
  <si>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</si>
  <si>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</si>
  <si>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</si>
  <si>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</si>
  <si>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</si>
  <si>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</si>
  <si>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</si>
  <si>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</si>
  <si>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</si>
  <si>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</si>
  <si>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</si>
  <si>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</si>
  <si>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</si>
  <si>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</si>
  <si>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</si>
  <si>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</si>
  <si>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</si>
  <si>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</si>
  <si>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</si>
  <si>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</si>
  <si>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</si>
  <si>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</si>
  <si>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</si>
  <si>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</si>
  <si>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</si>
  <si>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</si>
  <si>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</si>
  <si>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</si>
  <si>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</si>
  <si>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</si>
  <si>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</si>
  <si>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</si>
  <si>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</si>
  <si>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</si>
  <si>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</si>
  <si>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</si>
  <si>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</si>
  <si>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</si>
  <si>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</si>
  <si>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</si>
  <si>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</si>
  <si>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</si>
  <si>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</si>
  <si>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</si>
  <si>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</si>
  <si>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</si>
  <si>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</si>
  <si>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</si>
  <si>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</si>
  <si>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</si>
  <si>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</si>
  <si>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</si>
  <si>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</si>
  <si>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</si>
  <si>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</si>
  <si>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</si>
  <si>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</si>
  <si>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</si>
  <si>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</si>
  <si>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</si>
  <si>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</si>
  <si>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</si>
  <si>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</si>
  <si>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</si>
  <si>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</si>
  <si>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</si>
  <si>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</si>
  <si>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</si>
  <si>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</si>
  <si>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</si>
  <si>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</si>
  <si>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</si>
  <si>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</si>
  <si>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</si>
  <si>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</si>
  <si>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</si>
  <si>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</si>
  <si>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</si>
  <si>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</si>
  <si>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</si>
  <si>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</si>
  <si>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</si>
  <si>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</si>
  <si>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</si>
  <si>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</si>
  <si>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</si>
  <si>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</si>
  <si>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</si>
  <si>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</si>
  <si>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</si>
  <si>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</si>
  <si>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</si>
  <si>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</si>
  <si>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</si>
  <si>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</si>
  <si>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</si>
  <si>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</si>
  <si>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</si>
  <si>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</si>
  <si>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</si>
  <si>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</si>
  <si>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</si>
  <si>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</si>
  <si>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</si>
  <si>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</si>
  <si>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</si>
  <si>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</si>
  <si>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</si>
  <si>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</si>
  <si>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</si>
  <si>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</si>
  <si>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</si>
  <si>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</si>
  <si>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</si>
  <si>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</si>
  <si>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</si>
  <si>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</si>
  <si>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</si>
  <si>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</si>
  <si>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</si>
  <si>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</si>
  <si>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</si>
  <si>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</si>
  <si>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</si>
  <si>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</si>
  <si>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</si>
  <si>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</si>
  <si>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</si>
  <si>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</si>
  <si>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</si>
  <si>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</si>
  <si>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</si>
  <si>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</si>
  <si>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</si>
  <si>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</si>
  <si>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</si>
  <si>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</si>
  <si>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</si>
  <si>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</si>
  <si>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</si>
  <si>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</si>
  <si>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</si>
  <si>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</si>
  <si>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</si>
  <si>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</si>
  <si>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</si>
  <si>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</si>
  <si>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</si>
  <si>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</si>
  <si>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</si>
  <si>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</si>
  <si>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</si>
  <si>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</si>
  <si>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</si>
  <si>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</si>
  <si>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</si>
  <si>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</si>
  <si>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</si>
  <si>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</si>
  <si>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</si>
  <si>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</si>
  <si>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</si>
  <si>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</si>
  <si>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</si>
  <si>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</si>
  <si>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</si>
  <si>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</si>
  <si>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</si>
  <si>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</si>
  <si>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</si>
  <si>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</si>
  <si>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</si>
  <si>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</si>
  <si>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</si>
  <si>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</si>
  <si>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</si>
  <si>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</si>
  <si>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</si>
  <si>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</si>
  <si>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</si>
  <si>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</si>
  <si>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</si>
  <si>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</si>
  <si>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</si>
  <si>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</si>
  <si>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</si>
  <si>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</si>
  <si>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</si>
  <si>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</si>
  <si>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</si>
  <si>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</si>
  <si>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</si>
  <si>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</si>
  <si>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</si>
  <si>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</si>
  <si>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</si>
  <si>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</si>
  <si>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</si>
  <si>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</si>
  <si>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</si>
  <si>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</si>
  <si>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</si>
  <si>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</si>
  <si>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</si>
  <si>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</si>
  <si>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</si>
  <si>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</si>
  <si>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</si>
  <si>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</si>
  <si>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</si>
  <si>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</si>
  <si>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</si>
  <si>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</si>
  <si>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</si>
  <si>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</si>
  <si>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</si>
  <si>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</si>
  <si>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</si>
  <si>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</si>
  <si>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</si>
  <si>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</si>
  <si>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</si>
  <si>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</si>
  <si>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</si>
  <si>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</si>
  <si>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</si>
  <si>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</si>
  <si>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</si>
  <si>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</si>
  <si>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</si>
  <si>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</si>
  <si>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</si>
  <si>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</si>
  <si>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</si>
  <si>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</si>
  <si>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</si>
  <si>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</si>
  <si>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</si>
  <si>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</si>
  <si>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</si>
  <si>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</si>
  <si>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</si>
  <si>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</si>
  <si>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</si>
  <si>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</si>
  <si>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</si>
  <si>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</si>
  <si>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</si>
  <si>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</si>
  <si>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</si>
  <si>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</si>
  <si>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</si>
  <si>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</si>
  <si>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</si>
  <si>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</si>
  <si>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</si>
  <si>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</si>
  <si>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</si>
  <si>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</si>
  <si>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</si>
  <si>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</si>
  <si>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</si>
  <si>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</si>
  <si>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</si>
  <si>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</si>
  <si>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</si>
  <si>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</si>
  <si>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</si>
  <si>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</si>
  <si>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</si>
  <si>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</si>
  <si>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</si>
  <si>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</si>
  <si>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</si>
  <si>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</si>
  <si>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</si>
  <si>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</si>
  <si>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</si>
  <si>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</si>
  <si>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</si>
  <si>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</si>
  <si>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</si>
  <si>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</si>
  <si>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</si>
  <si>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</si>
  <si>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</si>
  <si>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</si>
  <si>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</si>
  <si>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</si>
  <si>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</si>
  <si>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</si>
  <si>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</si>
  <si>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</si>
  <si>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</si>
  <si>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</si>
  <si>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</si>
  <si>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</si>
  <si>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</si>
  <si>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</si>
  <si>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</si>
  <si>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</si>
  <si>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</si>
  <si>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</si>
  <si>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</si>
  <si>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</si>
  <si>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</si>
  <si>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</si>
  <si>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</si>
  <si>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</si>
  <si>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</si>
  <si>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</si>
  <si>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</si>
  <si>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</si>
  <si>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</si>
  <si>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</si>
  <si>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</si>
  <si>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</si>
  <si>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</si>
  <si>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</si>
  <si>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</si>
  <si>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</si>
  <si>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</si>
  <si>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</si>
  <si>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</si>
  <si>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</si>
  <si>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</si>
  <si>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</si>
  <si>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</si>
  <si>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</si>
  <si>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</si>
  <si>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</si>
  <si>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</si>
  <si>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</si>
  <si>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</si>
  <si>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</si>
  <si>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</si>
  <si>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</si>
  <si>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</si>
  <si>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</si>
  <si>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</si>
  <si>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</si>
  <si>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</si>
  <si>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</si>
  <si>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</si>
  <si>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</si>
  <si>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</si>
  <si>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</si>
  <si>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</si>
  <si>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</si>
  <si>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</si>
  <si>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</si>
  <si>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</si>
  <si>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</si>
  <si>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</si>
  <si>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</si>
  <si>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</si>
  <si>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</si>
  <si>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</si>
  <si>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</si>
  <si>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</si>
  <si>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</si>
  <si>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</si>
  <si>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</si>
  <si>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</si>
  <si>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</si>
  <si>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</si>
  <si>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</si>
  <si>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</si>
  <si>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</si>
  <si>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</si>
  <si>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</si>
  <si>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</si>
  <si>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</si>
  <si>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</si>
  <si>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</si>
  <si>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</si>
  <si>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</si>
  <si>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</si>
  <si>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</si>
  <si>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</si>
  <si>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</si>
  <si>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</si>
  <si>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</si>
  <si>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</si>
  <si>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</si>
  <si>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</si>
  <si>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</si>
  <si>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</si>
  <si>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</si>
  <si>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</si>
  <si>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</si>
  <si>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</si>
  <si>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</si>
  <si>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</si>
  <si>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</si>
  <si>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</si>
  <si>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</si>
  <si>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</si>
  <si>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</si>
  <si>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</si>
  <si>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</si>
  <si>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</si>
  <si>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</si>
  <si>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</si>
  <si>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</si>
  <si>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</si>
  <si>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</si>
  <si>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</si>
  <si>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</si>
  <si>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</si>
  <si>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</si>
  <si>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</si>
  <si>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</si>
  <si>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</si>
  <si>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</si>
  <si>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</si>
  <si>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</si>
  <si>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</si>
  <si>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</si>
  <si>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</si>
  <si>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</si>
  <si>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</si>
  <si>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</si>
  <si>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</si>
  <si>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</si>
  <si>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</si>
  <si>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</si>
  <si>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</si>
  <si>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</si>
  <si>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</si>
  <si>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</si>
  <si>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</si>
  <si>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</si>
  <si>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</si>
  <si>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</si>
  <si>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</si>
  <si>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</si>
  <si>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</si>
  <si>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</si>
  <si>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</si>
  <si>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</si>
  <si>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</si>
  <si>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</si>
  <si>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</si>
  <si>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</si>
  <si>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</si>
  <si>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</si>
  <si>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</si>
  <si>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</si>
  <si>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</si>
  <si>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</si>
  <si>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</si>
  <si>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</si>
  <si>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</si>
  <si>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</si>
  <si>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</si>
  <si>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</si>
  <si>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</si>
  <si>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</si>
  <si>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</si>
  <si>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</si>
  <si>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</si>
  <si>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</si>
  <si>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</si>
  <si>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</si>
  <si>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</si>
  <si>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</si>
  <si>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</si>
  <si>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</si>
  <si>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</si>
  <si>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</si>
  <si>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</si>
  <si>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</si>
  <si>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</si>
  <si>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</si>
  <si>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</si>
  <si>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</si>
  <si>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</si>
  <si>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</si>
  <si>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</si>
  <si>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</si>
  <si>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</si>
  <si>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</si>
  <si>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</si>
  <si>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</si>
  <si>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</si>
  <si>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</si>
  <si>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</si>
  <si>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</si>
  <si>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</si>
  <si>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</si>
  <si>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</si>
  <si>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</si>
  <si>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</si>
  <si>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</si>
  <si>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</si>
  <si>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</si>
  <si>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</si>
  <si>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</si>
  <si>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</si>
  <si>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</si>
  <si>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</si>
  <si>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</si>
  <si>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</si>
  <si>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</si>
  <si>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</si>
  <si>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</si>
  <si>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</si>
  <si>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</si>
  <si>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</si>
  <si>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</si>
  <si>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</si>
  <si>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</si>
  <si>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</si>
  <si>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</si>
  <si>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</si>
  <si>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</si>
  <si>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</si>
  <si>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</si>
  <si>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</si>
  <si>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</si>
  <si>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</si>
  <si>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</si>
  <si>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</si>
  <si>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</si>
  <si>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</si>
  <si>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</si>
  <si>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</si>
  <si>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</si>
  <si>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</si>
  <si>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</si>
  <si>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</si>
  <si>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</si>
  <si>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</si>
  <si>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</si>
  <si>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</si>
  <si>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</si>
  <si>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</si>
  <si>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</si>
  <si>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</si>
  <si>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</si>
  <si>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</si>
  <si>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</si>
  <si>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</si>
  <si>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</si>
  <si>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</si>
  <si>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</si>
  <si>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</si>
  <si>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</si>
  <si>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</si>
  <si>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</si>
  <si>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</si>
  <si>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</si>
  <si>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</si>
  <si>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</si>
  <si>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</si>
  <si>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</si>
  <si>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</si>
  <si>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</si>
  <si>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</si>
  <si>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</si>
  <si>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</si>
  <si>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</si>
  <si>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</si>
  <si>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</si>
  <si>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</si>
  <si>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</si>
  <si>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</si>
  <si>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</si>
  <si>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</si>
  <si>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</si>
  <si>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</si>
  <si>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</si>
  <si>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</si>
  <si>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Revenue</t>
  </si>
  <si>
    <t xml:space="preserve"> Total Revenue Airlines</t>
  </si>
  <si>
    <t xml:space="preserve"> Total Revenue Aerospace</t>
  </si>
  <si>
    <t>Box Plot:</t>
  </si>
  <si>
    <t>Minimum of data set</t>
  </si>
  <si>
    <t>Maximum of data set</t>
  </si>
  <si>
    <t>Median of data set</t>
  </si>
  <si>
    <t>Mean of data set</t>
  </si>
  <si>
    <t>1st Quartile of data set</t>
  </si>
  <si>
    <t>2nd Quartile of data set</t>
  </si>
  <si>
    <t>3rd Quartile of data set</t>
  </si>
  <si>
    <t>Formula</t>
  </si>
  <si>
    <t>Cost of Goods Sold</t>
  </si>
  <si>
    <t>Gross Profit</t>
  </si>
  <si>
    <t>Selling, General, etc.</t>
  </si>
  <si>
    <t>Total Operating Cost</t>
  </si>
  <si>
    <t>Operating Profit/Income/EBIT</t>
  </si>
  <si>
    <t>Gross Margin in $</t>
  </si>
  <si>
    <t>B9/B2</t>
  </si>
  <si>
    <t>Gross Margin in %</t>
  </si>
  <si>
    <t>(B9/B2)*100</t>
  </si>
  <si>
    <t>Other operating Items</t>
  </si>
  <si>
    <t>R&amp;D</t>
  </si>
  <si>
    <t>Profit and Loss Statement of AAL</t>
  </si>
  <si>
    <t>Year  5</t>
  </si>
  <si>
    <t>Year 6</t>
  </si>
  <si>
    <t>Revenue growth</t>
  </si>
  <si>
    <t>Gross Profit/Total Revenue</t>
  </si>
  <si>
    <t>Operating Margin</t>
  </si>
  <si>
    <t>$C$2/$B$2-1</t>
  </si>
  <si>
    <t>Scenario</t>
  </si>
  <si>
    <t>Operating Scenarios - sensitivity analysis</t>
  </si>
  <si>
    <t>Revenue growth (%)</t>
  </si>
  <si>
    <t>Strong Case</t>
  </si>
  <si>
    <t>Base Case</t>
  </si>
  <si>
    <t>Weak Case</t>
  </si>
  <si>
    <t>Gross Margin</t>
  </si>
  <si>
    <t>Operating Statistics</t>
  </si>
  <si>
    <t>Historical</t>
  </si>
  <si>
    <t>Assumptions</t>
  </si>
  <si>
    <t>Formel</t>
  </si>
  <si>
    <t>OFFSET(B28,F28,G28)</t>
  </si>
  <si>
    <t>F27</t>
  </si>
  <si>
    <t>F31</t>
  </si>
  <si>
    <t>F35</t>
  </si>
  <si>
    <t>Year 5</t>
  </si>
  <si>
    <t>F3*F20</t>
  </si>
  <si>
    <t>E3*(1+F18)</t>
  </si>
  <si>
    <t>F3*(1+G19)</t>
  </si>
  <si>
    <t>G3*G20</t>
  </si>
  <si>
    <t>F3*F22</t>
  </si>
  <si>
    <t>G3*G22</t>
  </si>
  <si>
    <t>Count of Ticker Symbol</t>
  </si>
  <si>
    <t>Row Labels</t>
  </si>
  <si>
    <t>(blank)</t>
  </si>
  <si>
    <t>Grand Total</t>
  </si>
  <si>
    <t>Count of Years</t>
  </si>
  <si>
    <t>Income Statement</t>
  </si>
  <si>
    <t>I7-I8</t>
  </si>
  <si>
    <t>I9-I13</t>
  </si>
  <si>
    <t>INDEX(Total_revenue,1))</t>
  </si>
  <si>
    <t>INDEX(Cost_of_revenue,1))</t>
  </si>
  <si>
    <t>INDEX(SAGs,1)</t>
  </si>
  <si>
    <t>INDEX(Other_operating_item,1)</t>
  </si>
  <si>
    <t>INDEX(R_andD,1)</t>
  </si>
  <si>
    <t>SUM(I10:I12)</t>
  </si>
  <si>
    <t xml:space="preserve">Sum of  Total Revenue </t>
  </si>
  <si>
    <t xml:space="preserve">Count of  Cost of Goods Sold </t>
  </si>
  <si>
    <t xml:space="preserve">Count of  Sales, General and Admin. </t>
  </si>
  <si>
    <t xml:space="preserve">Count of  Other Operating Items </t>
  </si>
  <si>
    <t xml:space="preserve">Count of  Research and Development </t>
  </si>
  <si>
    <t>One criterion</t>
  </si>
  <si>
    <t>Match(H2,tickersymbol,0)</t>
  </si>
  <si>
    <t>Formula for one</t>
  </si>
  <si>
    <t>Formula for multiple</t>
  </si>
  <si>
    <t>INDEX(Total_Revenue,MATCH(B2,Ticker_Symbol,0))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</si>
</sst>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b/>
      <sz val="16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1" fontId="0" fillId="0" borderId="0" xfId="0" applyNumberFormat="1"/>
    <xf numFmtId="0" fontId="0" fillId="0" borderId="0" xfId="0" applyBorder="1"/>
    <xf numFmtId="0" fontId="17" fillId="0" borderId="0" xfId="0" applyFont="1"/>
    <xf numFmtId="0" fontId="0" fillId="33" borderId="0" xfId="0" applyFill="1"/>
    <xf numFmtId="0" fontId="19" fillId="0" borderId="0" xfId="0" applyFont="1" applyFill="1" applyBorder="1" applyAlignment="1">
      <alignment horizontal="centerContinuous"/>
    </xf>
    <xf numFmtId="0" fontId="21" fillId="0" borderId="0" xfId="0" applyFont="1"/>
    <xf numFmtId="0" fontId="0" fillId="34" borderId="0" xfId="0" applyFill="1"/>
    <xf numFmtId="0" fontId="0" fillId="35" borderId="0" xfId="0" applyFill="1"/>
    <xf numFmtId="0" fontId="20" fillId="35" borderId="0" xfId="0" applyFont="1" applyFill="1"/>
    <xf numFmtId="44" fontId="0" fillId="0" borderId="0" xfId="42" applyFont="1"/>
    <xf numFmtId="44" fontId="20" fillId="34" borderId="0" xfId="42" applyFont="1" applyFill="1"/>
    <xf numFmtId="0" fontId="22" fillId="0" borderId="0" xfId="0" applyFont="1" applyFill="1" applyBorder="1" applyAlignment="1">
      <alignment horizontal="centerContinuous"/>
    </xf>
    <xf numFmtId="0" fontId="21" fillId="0" borderId="0" xfId="0" applyFont="1" applyBorder="1"/>
    <xf numFmtId="0" fontId="21" fillId="36" borderId="12" xfId="0" applyFont="1" applyFill="1" applyBorder="1"/>
    <xf numFmtId="1" fontId="21" fillId="36" borderId="12" xfId="0" applyNumberFormat="1" applyFont="1" applyFill="1" applyBorder="1"/>
    <xf numFmtId="0" fontId="20" fillId="0" borderId="0" xfId="0" applyFont="1"/>
    <xf numFmtId="0" fontId="21" fillId="36" borderId="0" xfId="0" applyFont="1" applyFill="1"/>
    <xf numFmtId="6" fontId="0" fillId="0" borderId="0" xfId="42" applyNumberFormat="1" applyFont="1"/>
    <xf numFmtId="0" fontId="23" fillId="0" borderId="0" xfId="0" applyFont="1"/>
    <xf numFmtId="0" fontId="24" fillId="0" borderId="0" xfId="0" applyFont="1"/>
    <xf numFmtId="6" fontId="20" fillId="0" borderId="0" xfId="0" applyNumberFormat="1" applyFont="1"/>
    <xf numFmtId="0" fontId="25" fillId="0" borderId="0" xfId="0" applyFont="1"/>
    <xf numFmtId="0" fontId="1" fillId="0" borderId="0" xfId="0" applyFont="1"/>
    <xf numFmtId="0" fontId="26" fillId="36" borderId="0" xfId="0" applyFont="1" applyFill="1"/>
    <xf numFmtId="0" fontId="27" fillId="36" borderId="0" xfId="0" applyFont="1" applyFill="1"/>
    <xf numFmtId="0" fontId="27" fillId="0" borderId="0" xfId="0" applyFont="1" applyFill="1"/>
    <xf numFmtId="6" fontId="17" fillId="0" borderId="0" xfId="0" applyNumberFormat="1" applyFont="1"/>
    <xf numFmtId="6" fontId="1" fillId="0" borderId="0" xfId="0" applyNumberFormat="1" applyFont="1"/>
    <xf numFmtId="6" fontId="1" fillId="0" borderId="0" xfId="42" applyNumberFormat="1" applyFont="1"/>
    <xf numFmtId="6" fontId="0" fillId="37" borderId="0" xfId="0" applyNumberFormat="1" applyFill="1" applyBorder="1"/>
    <xf numFmtId="0" fontId="1" fillId="37" borderId="0" xfId="0" applyFont="1" applyFill="1" applyBorder="1"/>
    <xf numFmtId="6" fontId="20" fillId="37" borderId="0" xfId="0" applyNumberFormat="1" applyFont="1" applyFill="1" applyBorder="1"/>
    <xf numFmtId="0" fontId="20" fillId="37" borderId="0" xfId="0" applyFont="1" applyFill="1" applyBorder="1"/>
    <xf numFmtId="6" fontId="1" fillId="37" borderId="0" xfId="0" applyNumberFormat="1" applyFont="1" applyFill="1" applyBorder="1"/>
    <xf numFmtId="0" fontId="24" fillId="0" borderId="16" xfId="0" applyFont="1" applyBorder="1"/>
    <xf numFmtId="6" fontId="0" fillId="0" borderId="0" xfId="0" applyNumberFormat="1" applyBorder="1"/>
    <xf numFmtId="6" fontId="0" fillId="0" borderId="17" xfId="0" applyNumberFormat="1" applyBorder="1"/>
    <xf numFmtId="0" fontId="25" fillId="0" borderId="16" xfId="0" applyFont="1" applyBorder="1"/>
    <xf numFmtId="0" fontId="1" fillId="0" borderId="0" xfId="0" applyFont="1" applyBorder="1"/>
    <xf numFmtId="0" fontId="1" fillId="0" borderId="17" xfId="0" applyFont="1" applyBorder="1"/>
    <xf numFmtId="6" fontId="20" fillId="0" borderId="0" xfId="0" applyNumberFormat="1" applyFont="1" applyBorder="1"/>
    <xf numFmtId="6" fontId="20" fillId="0" borderId="17" xfId="0" applyNumberFormat="1" applyFont="1" applyBorder="1"/>
    <xf numFmtId="0" fontId="20" fillId="0" borderId="0" xfId="0" applyFont="1" applyBorder="1"/>
    <xf numFmtId="0" fontId="20" fillId="0" borderId="17" xfId="0" applyFont="1" applyBorder="1"/>
    <xf numFmtId="6" fontId="1" fillId="0" borderId="0" xfId="0" applyNumberFormat="1" applyFont="1" applyBorder="1"/>
    <xf numFmtId="6" fontId="1" fillId="0" borderId="17" xfId="0" applyNumberFormat="1" applyFont="1" applyBorder="1"/>
    <xf numFmtId="0" fontId="24" fillId="0" borderId="18" xfId="0" applyFont="1" applyBorder="1"/>
    <xf numFmtId="6" fontId="20" fillId="37" borderId="19" xfId="0" applyNumberFormat="1" applyFont="1" applyFill="1" applyBorder="1"/>
    <xf numFmtId="6" fontId="20" fillId="0" borderId="19" xfId="0" applyNumberFormat="1" applyFont="1" applyBorder="1"/>
    <xf numFmtId="6" fontId="20" fillId="0" borderId="20" xfId="0" applyNumberFormat="1" applyFont="1" applyBorder="1"/>
    <xf numFmtId="6" fontId="20" fillId="37" borderId="0" xfId="42" applyNumberFormat="1" applyFont="1" applyFill="1" applyBorder="1"/>
    <xf numFmtId="6" fontId="20" fillId="0" borderId="0" xfId="42" applyNumberFormat="1" applyFont="1" applyBorder="1"/>
    <xf numFmtId="6" fontId="20" fillId="0" borderId="17" xfId="42" applyNumberFormat="1" applyFont="1" applyBorder="1"/>
    <xf numFmtId="9" fontId="0" fillId="0" borderId="0" xfId="43" applyFont="1"/>
    <xf numFmtId="0" fontId="28" fillId="0" borderId="0" xfId="0" applyFont="1"/>
    <xf numFmtId="9" fontId="0" fillId="0" borderId="0" xfId="0" applyNumberFormat="1"/>
    <xf numFmtId="9" fontId="0" fillId="0" borderId="0" xfId="43" applyNumberFormat="1" applyFont="1"/>
    <xf numFmtId="2" fontId="0" fillId="0" borderId="0" xfId="0" applyNumberFormat="1"/>
    <xf numFmtId="6" fontId="20" fillId="0" borderId="0" xfId="0" applyNumberFormat="1" applyFont="1" applyFill="1" applyBorder="1"/>
    <xf numFmtId="0" fontId="26" fillId="38" borderId="0" xfId="0" applyFont="1" applyFill="1"/>
    <xf numFmtId="0" fontId="28" fillId="38" borderId="0" xfId="0" applyFont="1" applyFill="1"/>
    <xf numFmtId="0" fontId="24" fillId="38" borderId="16" xfId="0" applyFont="1" applyFill="1" applyBorder="1"/>
    <xf numFmtId="0" fontId="0" fillId="38" borderId="0" xfId="0" applyFill="1"/>
    <xf numFmtId="9" fontId="0" fillId="0" borderId="13" xfId="43" applyFont="1" applyBorder="1"/>
    <xf numFmtId="9" fontId="0" fillId="0" borderId="14" xfId="43" applyFont="1" applyBorder="1"/>
    <xf numFmtId="9" fontId="0" fillId="0" borderId="15" xfId="43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6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3" fillId="0" borderId="16" xfId="0" applyFont="1" applyBorder="1"/>
    <xf numFmtId="0" fontId="0" fillId="0" borderId="21" xfId="0" applyBorder="1"/>
    <xf numFmtId="0" fontId="0" fillId="0" borderId="23" xfId="0" applyBorder="1"/>
    <xf numFmtId="0" fontId="17" fillId="33" borderId="0" xfId="0" applyFont="1" applyFill="1" applyAlignment="1">
      <alignment horizontal="right"/>
    </xf>
    <xf numFmtId="6" fontId="0" fillId="0" borderId="16" xfId="0" applyNumberFormat="1" applyBorder="1"/>
    <xf numFmtId="0" fontId="26" fillId="36" borderId="21" xfId="0" applyFont="1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27" fillId="34" borderId="21" xfId="0" applyFont="1" applyFill="1" applyBorder="1"/>
    <xf numFmtId="0" fontId="27" fillId="34" borderId="23" xfId="0" applyFont="1" applyFill="1" applyBorder="1"/>
    <xf numFmtId="6" fontId="0" fillId="0" borderId="18" xfId="0" applyNumberFormat="1" applyBorder="1"/>
    <xf numFmtId="6" fontId="0" fillId="0" borderId="20" xfId="0" applyNumberFormat="1" applyBorder="1"/>
    <xf numFmtId="0" fontId="27" fillId="0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27" fillId="34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Fill="1"/>
    <xf numFmtId="0" fontId="24" fillId="39" borderId="0" xfId="0" applyFont="1" applyFill="1"/>
    <xf numFmtId="0" fontId="0" fillId="39" borderId="0" xfId="0" applyFill="1"/>
    <xf numFmtId="0" fontId="17" fillId="0" borderId="0" xfId="0" applyFont="1" applyAlignment="1">
      <alignment wrapText="1"/>
    </xf>
    <xf numFmtId="0" fontId="17" fillId="0" borderId="0" xfId="0" applyFont="1" applyFill="1"/>
    <xf numFmtId="0" fontId="17" fillId="39" borderId="0" xfId="0" applyFont="1" applyFill="1"/>
    <xf numFmtId="0" fontId="21" fillId="39" borderId="0" xfId="0" applyFont="1" applyFill="1"/>
    <xf numFmtId="0" fontId="17" fillId="38" borderId="0" xfId="0" applyFont="1" applyFill="1" applyAlignment="1">
      <alignment wrapText="1"/>
    </xf>
    <xf numFmtId="0" fontId="17" fillId="0" borderId="0" xfId="0" quotePrefix="1" applyFont="1" applyAlignment="1">
      <alignment wrapText="1"/>
    </xf>
    <xf numFmtId="0" fontId="17" fillId="0" borderId="24" xfId="0" applyFont="1" applyBorder="1" applyAlignment="1">
      <alignment horizontal="center"/>
    </xf>
    <xf numFmtId="0" fontId="24" fillId="0" borderId="21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Airlines</a:t>
            </a:r>
          </a:p>
          <a:p>
            <a:pPr>
              <a:defRPr/>
            </a:pPr>
            <a:r>
              <a:rPr lang="en-US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Airline'!$I$24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Airline'!$H$25:$H$28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Airline'!$I$25:$I$28</c:f>
              <c:numCache>
                <c:formatCode>_("$"* #,##0.00_);_("$"* \(#,##0.00\);_("$"* "-"??_);_(@_)</c:formatCode>
                <c:ptCount val="4"/>
                <c:pt idx="0" formatCode="&quot;$&quot;#,##0_);[Red]\(&quot;$&quot;#,##0\)">
                  <c:v>1434116798000</c:v>
                </c:pt>
                <c:pt idx="1">
                  <c:v>0</c:v>
                </c:pt>
                <c:pt idx="2" formatCode="&quot;$&quot;#,##0_);[Red]\(&quot;$&quot;#,##0\)">
                  <c:v>75137588000</c:v>
                </c:pt>
                <c:pt idx="3" formatCode="&quot;$&quot;#,##0_);[Red]\(&quot;$&quot;#,##0\)">
                  <c:v>29849000000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D-7C4E-BDDB-D8BCB27C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8992"/>
        <c:axId val="642530640"/>
      </c:scatterChart>
      <c:valAx>
        <c:axId val="64252899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0640"/>
        <c:crosses val="autoZero"/>
        <c:crossBetween val="midCat"/>
        <c:majorUnit val="1"/>
      </c:valAx>
      <c:valAx>
        <c:axId val="642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Revenue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Aerospace</a:t>
            </a:r>
            <a:r>
              <a:rPr lang="en-US" baseline="0"/>
              <a:t> &amp; Defense</a:t>
            </a:r>
          </a:p>
          <a:p>
            <a:pPr>
              <a:defRPr/>
            </a:pPr>
            <a:r>
              <a:rPr lang="en-US" baseline="0"/>
              <a:t>(2012-2016)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Aerospace &amp; Defense'!$H$24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Aerospace &amp; Defense'!$G$25:$G$28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Aerospace &amp; Defense'!$H$25:$H$28</c:f>
              <c:numCache>
                <c:formatCode>"$"#,##0_);[Red]\("$"#,##0\)</c:formatCode>
                <c:ptCount val="4"/>
                <c:pt idx="0">
                  <c:v>93699268000</c:v>
                </c:pt>
                <c:pt idx="1">
                  <c:v>30412134000</c:v>
                </c:pt>
                <c:pt idx="2">
                  <c:v>88519000000</c:v>
                </c:pt>
                <c:pt idx="3">
                  <c:v>48708400000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A-8E4E-810F-53C054E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25455"/>
        <c:axId val="1495127103"/>
      </c:scatterChart>
      <c:valAx>
        <c:axId val="149512545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7103"/>
        <c:crosses val="autoZero"/>
        <c:crossBetween val="midCat"/>
        <c:majorUnit val="1"/>
      </c:valAx>
      <c:valAx>
        <c:axId val="1495127103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Revenue of Airlines and Aerospance &amp; Defenses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(Year 2012-2016)</a:t>
            </a:r>
          </a:p>
        </cx:rich>
      </cx:tx>
    </cx:title>
    <cx:plotArea>
      <cx:plotAreaRegion>
        <cx:series layoutId="boxWhisker" uniqueId="{0E463DE0-17AD-914F-91F0-DC3178B8A0DF}"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E433402F-BA4F-6246-8FFB-9A7A61924BA4}"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80000000000" min="0"/>
        <cx:majorGridlines/>
        <cx:tickLabels/>
        <cx:numFmt formatCode="#,##0" sourceLinked="0"/>
      </cx:axis>
    </cx:plotArea>
    <cx:legend pos="b" align="ctr" overlay="0"/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29</xdr:row>
      <xdr:rowOff>19050</xdr:rowOff>
    </xdr:from>
    <xdr:to>
      <xdr:col>9</xdr:col>
      <xdr:colOff>1358900</xdr:colOff>
      <xdr:row>43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09C24-64BC-A84F-8BB4-5E414301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29</xdr:row>
      <xdr:rowOff>6350</xdr:rowOff>
    </xdr:from>
    <xdr:to>
      <xdr:col>10</xdr:col>
      <xdr:colOff>406400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C9E3-A5AF-E148-B5F0-3160526F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7</xdr:col>
      <xdr:colOff>127000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699689-9DEA-4D4A-BDA8-B22DE0F59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203200"/>
              <a:ext cx="461645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399851851849" createdVersion="7" refreshedVersion="7" minRefreshableVersion="3" recordCount="1711" xr:uid="{DC28DBD4-CFA0-4F4B-BBEE-B6ADC21BE4DD}">
  <cacheSource type="worksheet">
    <worksheetSource ref="B1:B1048576" sheet="Original NYSE Numbers"/>
  </cacheSource>
  <cacheFields count="1">
    <cacheField name="Ticker Symbol" numFmtId="0">
      <sharedItems containsBlank="1" count="431">
        <s v="WMT"/>
        <s v="XOM"/>
        <s v="CVX"/>
        <s v="PSX"/>
        <s v="AAPL"/>
        <s v="GM"/>
        <s v="F"/>
        <s v="VLO"/>
        <s v="T"/>
        <s v="CVS"/>
        <s v="UNH"/>
        <s v="MCK"/>
        <s v="VZ"/>
        <s v="HPQ"/>
        <s v="COST"/>
        <s v="IBM"/>
        <s v="CAH"/>
        <s v="BAC"/>
        <s v="KR"/>
        <s v="JPM"/>
        <s v="WFC"/>
        <s v="ADM"/>
        <s v="ABC"/>
        <s v="BA"/>
        <s v="PRU"/>
        <s v="MPC"/>
        <s v="PM"/>
        <s v="MSFT"/>
        <s v="HD"/>
        <s v="AMZN"/>
        <s v="TGT"/>
        <s v="AIG"/>
        <s v="MET"/>
        <s v="PEP"/>
        <s v="ANTM"/>
        <s v="UTX"/>
        <s v="CAT"/>
        <s v="HPE"/>
        <s v="PFE"/>
        <s v="UPS"/>
        <s v="INTC"/>
        <s v="LOW"/>
        <s v="CSCO"/>
        <s v="KO"/>
        <s v="MRK"/>
        <s v="BBY"/>
        <s v="LMT"/>
        <s v="LYB"/>
        <s v="DIS"/>
        <s v="SYY"/>
        <s v="FDX"/>
        <s v="HUM"/>
        <s v="HON"/>
        <s v="DE"/>
        <s v="DAL"/>
        <s v="UAL"/>
        <s v="MDLZ"/>
        <s v="TSN"/>
        <s v="AXP"/>
        <s v="ALL"/>
        <s v="HCA"/>
        <s v="GD"/>
        <s v="MMM"/>
        <s v="TSO"/>
        <s v="HAL"/>
        <s v="CI"/>
        <s v="DD"/>
        <s v="M"/>
        <s v="MCD"/>
        <s v="FLR"/>
        <s v="TRV"/>
        <s v="TJX"/>
        <s v="AFL"/>
        <s v="NKE"/>
        <s v="EXC"/>
        <s v="QCOM"/>
        <s v="AAL"/>
        <s v="EMR"/>
        <s v="MO"/>
        <s v="SPLS"/>
        <s v="COF"/>
        <s v="ARNC"/>
        <s v="LLY"/>
        <s v="BHI"/>
        <s v="HIG"/>
        <s v="UNP"/>
        <s v="IP"/>
        <s v="XRX"/>
        <s v="OXY"/>
        <s v="KMB"/>
        <s v="GT"/>
        <s v="NUE"/>
        <s v="KSS"/>
        <s v="ABT"/>
        <s v="WHR"/>
        <s v="AMGN"/>
        <s v="ABBV"/>
        <s v="CTL"/>
        <s v="DHR"/>
        <s v="FCX"/>
        <s v="CB"/>
        <s v="DUK"/>
        <s v="GIS"/>
        <s v="LUV"/>
        <s v="BMY"/>
        <s v="AN"/>
        <s v="CMI"/>
        <s v="NOV"/>
        <s v="CL"/>
        <s v="PGR"/>
        <s v="PNC"/>
        <s v="PCAR"/>
        <s v="SO"/>
        <s v="APA"/>
        <s v="ETN"/>
        <s v="DG"/>
        <s v="GPS"/>
        <s v="PCG"/>
        <s v="CCL"/>
        <s v="WDC"/>
        <s v="OMC"/>
        <s v="FE"/>
        <s v="DLPH"/>
        <s v="AEP"/>
        <s v="SBUX"/>
        <s v="MON"/>
        <s v="APC"/>
        <s v="STX"/>
        <s v="PPG"/>
        <s v="NEE"/>
        <s v="K"/>
        <s v="ITW"/>
        <s v="KMI"/>
        <s v="WM"/>
        <s v="BAX"/>
        <s v="VIAB"/>
        <s v="YUM"/>
        <s v="CAG"/>
        <s v="LLL"/>
        <s v="PH"/>
        <s v="GPC"/>
        <s v="WFM"/>
        <s v="D"/>
        <s v="TXN"/>
        <s v="TMO"/>
        <s v="ED"/>
        <s v="CHK"/>
        <s v="HES"/>
        <s v="TXT"/>
        <s v="JWN"/>
        <s v="PPL"/>
        <s v="CSX"/>
        <s v="MRO"/>
        <s v="MMC"/>
        <s v="EIX"/>
        <s v="ECL"/>
        <s v="JEC"/>
        <s v="MAR"/>
        <s v="V"/>
        <s v="EOG"/>
        <s v="TEL"/>
        <s v="CHRW"/>
        <s v="NSC"/>
        <s v="STI"/>
        <s v="PX"/>
        <s v="KMX"/>
        <s v="BBBY"/>
        <s v="SWK"/>
        <s v="VFC"/>
        <s v="SYF"/>
        <s v="BBT"/>
        <s v="UNM"/>
        <s v="LB"/>
        <s v="DVN"/>
        <s v="ETR"/>
        <s v="AMP"/>
        <s v="OKE"/>
        <s v="EL"/>
        <s v="APD"/>
        <s v="XEL"/>
        <s v="MOS"/>
        <s v="NEM"/>
        <s v="WRK"/>
        <s v="PEG"/>
        <s v="ROST"/>
        <s v="GILD"/>
        <s v="SRE"/>
        <s v="SHW"/>
        <s v="PFG"/>
        <s v="AZO"/>
        <s v="MU"/>
        <s v="AIZ"/>
        <s v="SYK"/>
        <s v="DFS"/>
        <s v="GWW"/>
        <s v="HSIC"/>
        <s v="HRL"/>
        <s v="BLL"/>
        <s v="RSG"/>
        <s v="MA"/>
        <s v="EBAY"/>
        <s v="DVA"/>
        <s v="CHTR"/>
        <s v="CNC"/>
        <s v="EMN"/>
        <s v="BDX"/>
        <s v="CPB"/>
        <s v="FB"/>
        <s v="GLW"/>
        <s v="LUK"/>
        <s v="MYL"/>
        <s v="SEE"/>
        <s v="RCL"/>
        <s v="AMAT"/>
        <s v="WMB"/>
        <s v="CNP"/>
        <s v="BWA"/>
        <s v="DLTR"/>
        <s v="DGX"/>
        <s v="CTSH"/>
        <s v="BSX"/>
        <s v="XL"/>
        <s v="DOV"/>
        <s v="IPG"/>
        <s v="RL"/>
        <s v="BIIB"/>
        <s v="SYMC"/>
        <s v="AVGO"/>
        <s v="MAS"/>
        <s v="HSY"/>
        <s v="CMS"/>
        <s v="CBG"/>
        <s v="CELG"/>
        <s v="MAT"/>
        <s v="R"/>
        <s v="LVLT"/>
        <s v="ROK"/>
        <s v="NTAP"/>
        <s v="ES"/>
        <s v="DHI"/>
        <s v="AAP"/>
        <s v="ORLY"/>
        <s v="FL"/>
        <s v="CF"/>
        <s v="PVH"/>
        <s v="DPS"/>
        <s v="EXPD"/>
        <s v="WY"/>
        <s v="LEN"/>
        <s v="DRI"/>
        <s v="PWR"/>
        <s v="SJM"/>
        <s v="AVY"/>
        <s v="FIS"/>
        <s v="MHK"/>
        <s v="AEE"/>
        <s v="NLSN"/>
        <s v="PHM"/>
        <s v="LH"/>
        <s v="WU"/>
        <s v="HOG"/>
        <s v="DISCA"/>
        <s v="DISCK"/>
        <s v="CLX"/>
        <s v="CFG"/>
        <s v="NWL"/>
        <s v="TGNA"/>
        <s v="PCLN"/>
        <s v="WYNN"/>
        <s v="HRS"/>
        <s v="SE"/>
        <s v="HST"/>
        <s v="JBHT"/>
        <s v="NBL"/>
        <s v="FTR"/>
        <s v="YHOO"/>
        <s v="FLS"/>
        <s v="ATVI"/>
        <s v="EXPE"/>
        <s v="TSCO"/>
        <s v="ALK"/>
        <s v="HBI"/>
        <s v="MTB"/>
        <s v="MUR"/>
        <s v="ZTS"/>
        <s v="WYN"/>
        <s v="COL"/>
        <s v="ZBH"/>
        <s v="FISV"/>
        <s v="NFLX"/>
        <s v="JNPR"/>
        <s v="PNR"/>
        <s v="HAR"/>
        <s v="APH"/>
        <s v="NVDA"/>
        <s v="SPG"/>
        <s v="WEC"/>
        <s v="CTAS"/>
        <s v="RHI"/>
        <s v="TAP"/>
        <s v="SCG"/>
        <s v="MKC"/>
        <s v="LKQ"/>
        <s v="CINF"/>
        <s v="HAS"/>
        <s v="CSRA"/>
        <s v="ADBE"/>
        <s v="IVZ"/>
        <s v="SIG"/>
        <s v="INTU"/>
        <s v="MJN"/>
        <s v="PBI"/>
        <s v="EA"/>
        <s v="TIF"/>
        <s v="XYL"/>
        <s v="ADS"/>
        <s v="PDCO"/>
        <s v="LRCX"/>
        <s v="TMK"/>
        <s v="LEG"/>
        <s v="FMC"/>
        <s v="HP"/>
        <s v="FSLR"/>
        <s v="AME"/>
        <s v="FAST"/>
        <s v="PNW"/>
        <s v="SNA"/>
        <s v="CMG"/>
        <s v="FBHS"/>
        <s v="LNT"/>
        <s v="CRM"/>
        <s v="BCR"/>
        <s v="HBAN"/>
        <s v="NDAQ"/>
        <s v="IRM"/>
        <s v="ROP"/>
        <s v="VAR"/>
        <s v="XRAY"/>
        <s v="CHD"/>
        <s v="CTXS"/>
        <s v="CERN"/>
        <s v="AMT"/>
        <s v="AWK"/>
        <s v="KLAC"/>
        <s v="IFF"/>
        <s v="HRB"/>
        <s v="STZ"/>
        <s v="URBN"/>
        <s v="MCO"/>
        <s v="SWN"/>
        <s v="GRMN"/>
        <s v="CMA"/>
        <s v="TDC"/>
        <s v="ADI"/>
        <s v="VMC"/>
        <s v="ALB"/>
        <s v="VTR"/>
        <s v="HOLX"/>
        <s v="ZION"/>
        <s v="USB"/>
        <s v="CCI"/>
        <s v="GGP"/>
        <s v="MTD"/>
        <s v="GPN"/>
        <s v="KSU"/>
        <s v="ADSK"/>
        <s v="SNI"/>
        <s v="VNO"/>
        <s v="ISRG"/>
        <s v="ULTA"/>
        <s v="KORS"/>
        <s v="XLNX"/>
        <s v="PKI"/>
        <s v="PG"/>
        <s v="REGN"/>
        <s v="AYI"/>
        <s v="EFX"/>
        <s v="ALLE"/>
        <s v="MNST"/>
        <s v="MLM"/>
        <s v="HCP"/>
        <s v="TDG"/>
        <s v="SRCL"/>
        <s v="EW"/>
        <s v="EQIX"/>
        <s v="EQT"/>
        <s v="BXP"/>
        <s v="WAT"/>
        <s v="UA"/>
        <s v="UAA"/>
        <s v="CXO"/>
        <s v="TSS"/>
        <s v="SWKS"/>
        <s v="HCN"/>
        <s v="EQR"/>
        <s v="DNB"/>
        <s v="XEC"/>
        <s v="COO"/>
        <s v="MCHP"/>
        <s v="NFX"/>
        <s v="ALXN"/>
        <s v="VRTX"/>
        <s v="FFIV"/>
        <s v="ILMN"/>
        <s v="VRSK"/>
        <s v="FLIR"/>
        <s v="AKAM"/>
        <s v="RRC"/>
        <s v="ETFC"/>
        <s v="PBCT"/>
        <s v="RHT"/>
        <s v="IDXX"/>
        <s v="SLG"/>
        <s v="KEY"/>
        <s v="LLTC"/>
        <s v="DLR"/>
        <s v="COG"/>
        <s v="QRVO"/>
        <s v="AIV"/>
        <s v="VRSN"/>
        <s v="MAC"/>
        <s v="KIM"/>
        <s v="TRIP"/>
        <s v="UDR"/>
        <s v="FRT"/>
        <s v="ESS"/>
        <s v="O"/>
        <s v="MAA"/>
        <s v="EXR"/>
        <s v="CO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31713773149" createdVersion="7" refreshedVersion="7" minRefreshableVersion="3" recordCount="1711" xr:uid="{9EC78F0F-BA8C-7544-A23E-13C341FD5968}">
  <cacheSource type="worksheet">
    <worksheetSource ref="C1:C1048576" sheet="Original NYSE Numbers"/>
  </cacheSource>
  <cacheFields count="1">
    <cacheField name="Years" numFmtId="0">
      <sharedItems containsBlank="1" count="5">
        <s v="Year 1"/>
        <s v="Year 2"/>
        <s v="Year 3"/>
        <s v="Year 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35278703706" createdVersion="7" refreshedVersion="7" minRefreshableVersion="3" recordCount="1715" xr:uid="{52FA392C-68CE-DC47-B9A5-129E714EB529}">
  <cacheSource type="worksheet">
    <worksheetSource ref="E1:E1048576" sheet="Original NYSE Numbers"/>
  </cacheSource>
  <cacheFields count="1">
    <cacheField name=" Total Revenue " numFmtId="0">
      <sharedItems containsString="0" containsBlank="1" containsNumber="1" containsInteger="1" minValue="1514000" maxValue="485651000000" count="1691">
        <n v="468651000000"/>
        <n v="451509000000"/>
        <n v="230590000000"/>
        <n v="179290000000"/>
        <n v="170910000000"/>
        <n v="155427000000"/>
        <n v="146917000000"/>
        <n v="138393000000"/>
        <n v="127434000000"/>
        <n v="126761000000"/>
        <n v="122489000000"/>
        <n v="122196000000"/>
        <n v="115846000000"/>
        <n v="112298000000"/>
        <n v="105156000000"/>
        <n v="102874000000"/>
        <n v="101093000000"/>
        <n v="100078000000"/>
        <n v="96619000000"/>
        <n v="93646000000"/>
        <n v="91247000000"/>
        <n v="90559000000"/>
        <n v="87959167000"/>
        <n v="86623000000"/>
        <n v="84847000000"/>
        <n v="82243000000"/>
        <n v="80029000000"/>
        <n v="77849000000"/>
        <n v="74754000000"/>
        <n v="74452000000"/>
        <n v="73301000000"/>
        <n v="71214000000"/>
        <n v="68150000000"/>
        <n v="66415000000"/>
        <n v="61497200000"/>
        <n v="56600000000"/>
        <n v="55656000000"/>
        <n v="55123000000"/>
        <n v="54657000000"/>
        <n v="54127000000"/>
        <n v="52708000000"/>
        <n v="50521000000"/>
        <n v="48607000000"/>
        <n v="48017000000"/>
        <n v="47267000000"/>
        <n v="45457000000"/>
        <n v="45358000000"/>
        <n v="45352000000"/>
        <n v="45041000000"/>
        <n v="44411233000"/>
        <n v="44287000000"/>
        <n v="41313000000"/>
        <n v="39055000000"/>
        <n v="37795400000"/>
        <n v="37773000000"/>
        <n v="37152000000"/>
        <n v="35015000000"/>
        <n v="34374000000"/>
        <n v="33781000000"/>
        <n v="33315000000"/>
        <n v="33013000000"/>
        <n v="30930000000"/>
        <n v="30871000000"/>
        <n v="29809000000"/>
        <n v="29402000000"/>
        <n v="29119000000"/>
        <n v="28998000000"/>
        <n v="27686000000"/>
        <n v="27567000000"/>
        <n v="27351573000"/>
        <n v="26191000000"/>
        <n v="25878372000"/>
        <n v="25364000000"/>
        <n v="25313000000"/>
        <n v="24888000000"/>
        <n v="24866000000"/>
        <n v="24855000000"/>
        <n v="24669000000"/>
        <n v="24618000000"/>
        <n v="24380510000"/>
        <n v="23771000000"/>
        <n v="23700000000"/>
        <n v="22603400000"/>
        <n v="22364000000"/>
        <n v="22086000000"/>
        <n v="21963000000"/>
        <n v="21852000000"/>
        <n v="20421000000"/>
        <n v="20100000000"/>
        <n v="19561000000"/>
        <n v="19540000000"/>
        <n v="19429273000"/>
        <n v="19279000000"/>
        <n v="19050000000"/>
        <n v="18769000000"/>
        <n v="18676000000"/>
        <n v="18380000000"/>
        <n v="18376000000"/>
        <n v="18260400000"/>
        <n v="18010000000"/>
        <n v="17936000000"/>
        <n v="17912000000"/>
        <n v="17774100000"/>
        <n v="17699000000"/>
        <n v="17621000000"/>
        <n v="17517600000"/>
        <n v="17301000000"/>
        <n v="17194000000"/>
        <n v="17085000000"/>
        <n v="17083900000"/>
        <n v="16606000000"/>
        <n v="16596800000"/>
        <n v="16537000000"/>
        <n v="16428000000"/>
        <n v="16311000000"/>
        <n v="16022128000"/>
        <n v="15651000000"/>
        <n v="15598000000"/>
        <n v="15456000000"/>
        <n v="15351000000"/>
        <n v="15317800000"/>
        <n v="15255000000"/>
        <n v="15051000000"/>
        <n v="14945000000"/>
        <n v="14866800000"/>
        <n v="14861000000"/>
        <n v="14581000000"/>
        <n v="14351000000"/>
        <n v="14265000000"/>
        <n v="14256000000"/>
        <n v="14197000000"/>
        <n v="14135000000"/>
        <n v="14070000000"/>
        <n v="13983000000"/>
        <n v="13936000000"/>
        <n v="13794000000"/>
        <n v="13633000000"/>
        <n v="13469300000"/>
        <n v="13107000000"/>
        <n v="13015704000"/>
        <n v="13013868000"/>
        <n v="12917000000"/>
        <n v="12835000000"/>
        <n v="12825000000"/>
        <n v="12509900000"/>
        <n v="12354000000"/>
        <n v="12316000000"/>
        <n v="12245000000"/>
        <n v="12237000000"/>
        <n v="12134000000"/>
        <n v="12132000000"/>
        <n v="12026000000"/>
        <n v="11966000000"/>
        <n v="11924000000"/>
        <n v="11862000000"/>
        <n v="11838700000"/>
        <n v="11818376000"/>
        <n v="11814000000"/>
        <n v="11778000000"/>
        <n v="11682636000"/>
        <n v="11390000000"/>
        <n v="11359113000"/>
        <n v="11245000000"/>
        <n v="11240000000"/>
        <n v="11224000000"/>
        <n v="10962818000"/>
        <n v="10914585000"/>
        <n v="10889500000"/>
        <n v="10879855000"/>
        <n v="10793000000"/>
        <n v="10737000000"/>
        <n v="10515400000"/>
        <n v="10459000000"/>
        <n v="10397000000"/>
        <n v="10302079000"/>
        <n v="10259000000"/>
        <n v="10184121000"/>
        <n v="10181700000"/>
        <n v="10180400000"/>
        <n v="10128223000"/>
        <n v="9974100000"/>
        <n v="9964000000"/>
        <n v="9895100000"/>
        <n v="9781000000"/>
        <n v="9721065000"/>
        <n v="9702000000"/>
        <n v="9647000000"/>
        <n v="9534462000"/>
        <n v="9289500000"/>
        <n v="9147530000"/>
        <n v="9073000000"/>
        <n v="9047657000"/>
        <n v="9021000000"/>
        <n v="8984000000"/>
        <n v="8950045000"/>
        <n v="8939967000"/>
        <n v="8751654000"/>
        <n v="8735700000"/>
        <n v="8417200000"/>
        <n v="8312000000"/>
        <n v="8257000000"/>
        <n v="8186280000"/>
        <n v="8155000000"/>
        <n v="8110000000"/>
        <n v="8102000000"/>
        <n v="8054000000"/>
        <n v="8052000000"/>
        <n v="7872000000"/>
        <n v="7819000000"/>
        <n v="7810610000"/>
        <n v="7719600000"/>
        <n v="7690800000"/>
        <n v="7688024000"/>
        <n v="7509000000"/>
        <n v="7486000000"/>
        <n v="7452000000"/>
        <n v="7436600000"/>
        <n v="7394500000"/>
        <n v="7383000000"/>
        <n v="7346472000"/>
        <n v="7249000000"/>
        <n v="7232397000"/>
        <n v="7155096000"/>
        <n v="6956200000"/>
        <n v="6945000000"/>
        <n v="6932200000"/>
        <n v="6906000000"/>
        <n v="6824000000"/>
        <n v="6761000000"/>
        <n v="6644252000"/>
        <n v="6566000000"/>
        <n v="6514099000"/>
        <n v="6493900000"/>
        <n v="6420881000"/>
        <n v="6419285000"/>
        <n v="6376000000"/>
        <n v="6351900000"/>
        <n v="6332400000"/>
        <n v="6273787000"/>
        <n v="6259300000"/>
        <n v="6205003000"/>
        <n v="6182184000"/>
        <n v="6182000000"/>
        <n v="6104000000"/>
        <n v="6043000000"/>
        <n v="5997000000"/>
        <n v="5992215000"/>
        <n v="5989000000"/>
        <n v="5935095000"/>
        <n v="5921000000"/>
        <n v="5920269000"/>
        <n v="5897700000"/>
        <n v="5863500000"/>
        <n v="5795800000"/>
        <n v="5787980000"/>
        <n v="5781000000"/>
        <n v="5703000000"/>
        <n v="5679595000"/>
        <n v="5671400000"/>
        <n v="5664800000"/>
        <n v="5580506000"/>
        <n v="5535000000"/>
        <n v="5533000000"/>
        <n v="5513000000"/>
        <n v="5508500000"/>
        <n v="5353197000"/>
        <n v="5260956000"/>
        <n v="5154284000"/>
        <n v="5112000000"/>
        <n v="5075000000"/>
        <n v="5059000000"/>
        <n v="5054980000"/>
        <n v="5015000000"/>
        <n v="5011853000"/>
        <n v="4986566000"/>
        <n v="4954619000"/>
        <n v="4856000000"/>
        <n v="4771259000"/>
        <n v="4664120000"/>
        <n v="4657000000"/>
        <n v="4627802000"/>
        <n v="4608955000"/>
        <n v="4608563000"/>
        <n v="4561000000"/>
        <n v="4534000000"/>
        <n v="4474000000"/>
        <n v="4471700000"/>
        <n v="4436000000"/>
        <n v="4374562000"/>
        <n v="4365400000"/>
        <n v="4306800000"/>
        <n v="4297842000"/>
        <n v="4292100000"/>
        <n v="4280159000"/>
        <n v="4256157000"/>
        <n v="4246400000"/>
        <n v="4245964000"/>
        <n v="4245895000"/>
        <n v="4206100000"/>
        <n v="4176000000"/>
        <n v="4123400000"/>
        <n v="4122930000"/>
        <n v="4111000000"/>
        <n v="4088983000"/>
        <n v="4069746000"/>
        <n v="4055240000"/>
        <n v="4050400000"/>
        <n v="3983400000"/>
        <n v="3946000000"/>
        <n v="3901300000"/>
        <n v="3823713000"/>
        <n v="3797000000"/>
        <n v="3794249000"/>
        <n v="3791000000"/>
        <n v="3641390000"/>
        <n v="3637212000"/>
        <n v="3598916000"/>
        <n v="3589516000"/>
        <n v="3414500000"/>
        <n v="3409900000"/>
        <n v="3387614000"/>
        <n v="3368545000"/>
        <n v="3334213000"/>
        <n v="3326106000"/>
        <n v="3301804000"/>
        <n v="3237500000"/>
        <n v="3214591000"/>
        <n v="3134800000"/>
        <n v="3094500000"/>
        <n v="3050195000"/>
        <n v="3049500000"/>
        <n v="3036584000"/>
        <n v="3023000000"/>
        <n v="3003955000"/>
        <n v="2993489000"/>
        <n v="2942897000"/>
        <n v="2928429000"/>
        <n v="2921900000"/>
        <n v="2918434000"/>
        <n v="2910748000"/>
        <n v="2875960000"/>
        <n v="2853926000"/>
        <n v="2842781000"/>
        <n v="2821446000"/>
        <n v="2807114000"/>
        <n v="2796100000"/>
        <n v="2794925000"/>
        <n v="2730300000"/>
        <n v="2730000000"/>
        <n v="2715675000"/>
        <n v="2666000000"/>
        <n v="2665000000"/>
        <n v="2633689000"/>
        <n v="2567310000"/>
        <n v="2519154000"/>
        <n v="2514595000"/>
        <n v="2492300000"/>
        <n v="2458592000"/>
        <n v="2436948000"/>
        <n v="2432680000"/>
        <n v="2426301000"/>
        <n v="2378972000"/>
        <n v="2375923000"/>
        <n v="2369300000"/>
        <n v="2312200000"/>
        <n v="2307182000"/>
        <n v="2299176000"/>
        <n v="2265100000"/>
        <n v="2220256000"/>
        <n v="2181732000"/>
        <n v="2168652000"/>
        <n v="2105188000"/>
        <n v="2104745000"/>
        <n v="2089100000"/>
        <n v="2073000000"/>
        <n v="2069600000"/>
        <n v="2060702000"/>
        <n v="2031901000"/>
        <n v="2013719000"/>
        <n v="1924400000"/>
        <n v="1913149000"/>
        <n v="1899600000"/>
        <n v="1887376000"/>
        <n v="1859177000"/>
        <n v="1847186000"/>
        <n v="1843641000"/>
        <n v="1834921000"/>
        <n v="1819814000"/>
        <n v="1793557000"/>
        <n v="1792000000"/>
        <n v="1765979000"/>
        <n v="1747502000"/>
        <n v="1663000000"/>
        <n v="1623938000"/>
        <n v="1587725000"/>
        <n v="1581623000"/>
        <n v="1562000000"/>
        <n v="1551346000"/>
        <n v="1527042000"/>
        <n v="1481314000"/>
        <n v="1421178000"/>
        <n v="1407848000"/>
        <n v="1405358000"/>
        <n v="1373947000"/>
        <n v="1367135000"/>
        <n v="1365000000"/>
        <n v="1355300000"/>
        <n v="1328817000"/>
        <n v="1293338000"/>
        <n v="1290052000"/>
        <n v="1287577000"/>
        <n v="1282236000"/>
        <n v="1279067000"/>
        <n v="1204546000"/>
        <n v="1148231000"/>
        <n v="958511000"/>
        <n v="873592000"/>
        <n v="797517000"/>
        <n v="793373000"/>
        <n v="763000000"/>
        <n v="716612000"/>
        <n v="637413000"/>
        <n v="535153000"/>
        <n v="484581000"/>
        <n v="475888000"/>
        <n v="409396000"/>
        <n v="1577000"/>
        <n v="476294000000"/>
        <n v="420836000000"/>
        <n v="220156000000"/>
        <n v="182795000000"/>
        <n v="171596000000"/>
        <n v="155929000000"/>
        <n v="144077000000"/>
        <n v="139367000000"/>
        <n v="138074000000"/>
        <n v="137392000000"/>
        <n v="130474000000"/>
        <n v="128752000000"/>
        <n v="120550000000"/>
        <n v="119569127000"/>
        <n v="112640000000"/>
        <n v="101697000000"/>
        <n v="100160000000"/>
        <n v="98375000000"/>
        <n v="98367000000"/>
        <n v="97142000000"/>
        <n v="91084000000"/>
        <n v="90762000000"/>
        <n v="89804000000"/>
        <n v="88988000000"/>
        <n v="88069000000"/>
        <n v="86833000000"/>
        <n v="80106000000"/>
        <n v="78812000000"/>
        <n v="71279000000"/>
        <n v="71023500000"/>
        <n v="68874000000"/>
        <n v="68199000000"/>
        <n v="66683000000"/>
        <n v="57900000000"/>
        <n v="56651000000"/>
        <n v="55870000000"/>
        <n v="55438000000"/>
        <n v="55184000000"/>
        <n v="53417000000"/>
        <n v="52107000000"/>
        <n v="51584000000"/>
        <n v="48813000000"/>
        <n v="48500000000"/>
        <n v="47142000000"/>
        <n v="46854000000"/>
        <n v="46516712000"/>
        <n v="45567000000"/>
        <n v="44062000000"/>
        <n v="44033000000"/>
        <n v="41461000000"/>
        <n v="40611000000"/>
        <n v="40362000000"/>
        <n v="40306000000"/>
        <n v="39946000000"/>
        <n v="38279000000"/>
        <n v="37601000000"/>
        <n v="37580000000"/>
        <n v="36066900000"/>
        <n v="35299000000"/>
        <n v="34828000000"/>
        <n v="34507000000"/>
        <n v="34182000000"/>
        <n v="32870000000"/>
        <n v="32380000000"/>
        <n v="31821000000"/>
        <n v="30852000000"/>
        <n v="28406000000"/>
        <n v="28105700000"/>
        <n v="27931000000"/>
        <n v="27799000000"/>
        <n v="27429000000"/>
        <n v="27422696000"/>
        <n v="27174000000"/>
        <n v="26743000000"/>
        <n v="26487000000"/>
        <n v="24551000000"/>
        <n v="24466000000"/>
        <n v="24176000000"/>
        <n v="23988000000"/>
        <n v="23939000000"/>
        <n v="23483000000"/>
        <n v="23114000000"/>
        <n v="23113100000"/>
        <n v="23032000000"/>
        <n v="22756000000"/>
        <n v="22046000000"/>
        <n v="21531577000"/>
        <n v="20921000000"/>
        <n v="20673000000"/>
        <n v="20638000000"/>
        <n v="20170000000"/>
        <n v="20063000000"/>
        <n v="20006000000"/>
        <n v="19872000000"/>
        <n v="19724000000"/>
        <n v="19657000000"/>
        <n v="19261000000"/>
        <n v="19221000000"/>
        <n v="19108800000"/>
        <n v="19080000000"/>
        <n v="19052046000"/>
        <n v="19031000000"/>
        <n v="18790000000"/>
        <n v="18605000000"/>
        <n v="18470000000"/>
        <n v="18283100000"/>
        <n v="18170900000"/>
        <n v="18138000000"/>
        <n v="18095000000"/>
        <n v="17909600000"/>
        <n v="17733000000"/>
        <n v="17504167000"/>
        <n v="17420000000"/>
        <n v="17090000000"/>
        <n v="17087000000"/>
        <n v="16872000000"/>
        <n v="16661000000"/>
        <n v="16447800000"/>
        <n v="16385000000"/>
        <n v="16358000000"/>
        <n v="16226000000"/>
        <n v="16148000000"/>
        <n v="15884000000"/>
        <n v="15855000000"/>
        <n v="15499000000"/>
        <n v="15136000000"/>
        <n v="15134400000"/>
        <n v="15130000000"/>
        <n v="14892000000"/>
        <n v="14813500000"/>
        <n v="14792000000"/>
        <n v="14791000000"/>
        <n v="14771000000"/>
        <n v="14487118000"/>
        <n v="14484000000"/>
        <n v="14194000000"/>
        <n v="14077843000"/>
        <n v="13996000000"/>
        <n v="13783000000"/>
        <n v="13724000000"/>
        <n v="13253400000"/>
        <n v="13240000000"/>
        <n v="13215971000"/>
        <n v="13120000000"/>
        <n v="13090300000"/>
        <n v="13084000000"/>
        <n v="12919000000"/>
        <n v="12784000000"/>
        <n v="12752076000"/>
        <n v="12702000000"/>
        <n v="12695157000"/>
        <n v="12669000000"/>
        <n v="12581000000"/>
        <n v="12574299000"/>
        <n v="12540000000"/>
        <n v="12466000000"/>
        <n v="12261000000"/>
        <n v="12205000000"/>
        <n v="12104000000"/>
        <n v="11973000000"/>
        <n v="11925000000"/>
        <n v="11905000000"/>
        <n v="11871879000"/>
        <n v="11838200000"/>
        <n v="11813000000"/>
        <n v="11764050000"/>
        <n v="11624000000"/>
        <n v="11503963000"/>
        <n v="11420000000"/>
        <n v="11419648000"/>
        <n v="11390947000"/>
        <n v="11338600000"/>
        <n v="11325000000"/>
        <n v="11230000000"/>
        <n v="11202000000"/>
        <n v="11124800000"/>
        <n v="10968800000"/>
        <n v="10914922000"/>
        <n v="10863000000"/>
        <n v="10773000000"/>
        <n v="10557000000"/>
        <n v="10543000000"/>
        <n v="10477600000"/>
        <n v="10439000000"/>
        <n v="10381653000"/>
        <n v="10368600000"/>
        <n v="10230353000"/>
        <n v="10185532000"/>
        <n v="9968000000"/>
        <n v="9715000000"/>
        <n v="9703300000"/>
        <n v="9675000000"/>
        <n v="9560647000"/>
        <n v="9531778000"/>
        <n v="9475313000"/>
        <n v="9441000000"/>
        <n v="9437758000"/>
        <n v="9429300000"/>
        <n v="9413000000"/>
        <n v="9370000000"/>
        <n v="9350000000"/>
        <n v="9316256000"/>
        <n v="9108000000"/>
        <n v="9072000000"/>
        <n v="9055800000"/>
        <n v="8843200000"/>
        <n v="8803300000"/>
        <n v="8790000000"/>
        <n v="8602000000"/>
        <n v="8468100000"/>
        <n v="8446000000"/>
        <n v="8414000000"/>
        <n v="8305100000"/>
        <n v="8268000000"/>
        <n v="8186400000"/>
        <n v="8106000000"/>
        <n v="8024900000"/>
        <n v="7959894000"/>
        <n v="7840300000"/>
        <n v="7779812000"/>
        <n v="7752728000"/>
        <n v="7750500000"/>
        <n v="7670400000"/>
        <n v="7541234000"/>
        <n v="7450000000"/>
        <n v="7348754000"/>
        <n v="7301204000"/>
        <n v="7263000000"/>
        <n v="7254000000"/>
        <n v="7184794000"/>
        <n v="7179000000"/>
        <n v="7146079000"/>
        <n v="7146000000"/>
        <n v="7143000000"/>
        <n v="7122300000"/>
        <n v="7006000000"/>
        <n v="6999700000"/>
        <n v="6860000000"/>
        <n v="6793306000"/>
        <n v="6649237000"/>
        <n v="6638774000"/>
        <n v="6623500000"/>
        <n v="6505000000"/>
        <n v="6493814000"/>
        <n v="6484892000"/>
        <n v="6411577000"/>
        <n v="6325000000"/>
        <n v="6313000000"/>
        <n v="6288000000"/>
        <n v="6285600000"/>
        <n v="6265000000"/>
        <n v="6140000000"/>
        <n v="6121000000"/>
        <n v="6080257000"/>
        <n v="6063400000"/>
        <n v="5899872000"/>
        <n v="5838000000"/>
        <n v="5822363000"/>
        <n v="5808300000"/>
        <n v="5763485000"/>
        <n v="5620936000"/>
        <n v="5610600000"/>
        <n v="5607000000"/>
        <n v="5584571000"/>
        <n v="5542000000"/>
        <n v="5518000000"/>
        <n v="5514000000"/>
        <n v="5504656000"/>
        <n v="5474700000"/>
        <n v="5348483000"/>
        <n v="5324746000"/>
        <n v="5312686000"/>
        <n v="5166000000"/>
        <n v="5164784000"/>
        <n v="5156000000"/>
        <n v="5133000000"/>
        <n v="5115000000"/>
        <n v="5062528000"/>
        <n v="5012000000"/>
        <n v="5009000000"/>
        <n v="4979000000"/>
        <n v="4877885000"/>
        <n v="4867700000"/>
        <n v="4822539000"/>
        <n v="4814000000"/>
        <n v="4785000000"/>
        <n v="4762000000"/>
        <n v="4695014000"/>
        <n v="4680380000"/>
        <n v="4669100000"/>
        <n v="4644600000"/>
        <n v="4623400000"/>
        <n v="4614700000"/>
        <n v="4607309000"/>
        <n v="4583000000"/>
        <n v="4543849000"/>
        <n v="4531000000"/>
        <n v="4519000000"/>
        <n v="4495000000"/>
        <n v="4319063000"/>
        <n v="4250447000"/>
        <n v="4243200000"/>
        <n v="4243000000"/>
        <n v="4209200000"/>
        <n v="4200700000"/>
        <n v="4193844000"/>
        <n v="4183000000"/>
        <n v="4147065000"/>
        <n v="4146300000"/>
        <n v="4130000000"/>
        <n v="4108269000"/>
        <n v="4082157000"/>
        <n v="4071003000"/>
        <n v="4031100000"/>
        <n v="3837000000"/>
        <n v="3791335000"/>
        <n v="3733507000"/>
        <n v="3715968000"/>
        <n v="3703600000"/>
        <n v="3594136000"/>
        <n v="3585141000"/>
        <n v="3575000000"/>
        <n v="3494253000"/>
        <n v="3492600000"/>
        <n v="3477200000"/>
        <n v="3454628000"/>
        <n v="3402703000"/>
        <n v="3371000000"/>
        <n v="3361407000"/>
        <n v="3323600000"/>
        <n v="3310800000"/>
        <n v="3309616000"/>
        <n v="3276800000"/>
        <n v="3238128000"/>
        <n v="3194300000"/>
        <n v="3142856000"/>
        <n v="3130700000"/>
        <n v="3100000000"/>
        <n v="3086608000"/>
        <n v="3049800000"/>
        <n v="3024623000"/>
        <n v="3024295000"/>
        <n v="2972500000"/>
        <n v="2952896000"/>
        <n v="2950800000"/>
        <n v="2929408000"/>
        <n v="2879000000"/>
        <n v="2872833000"/>
        <n v="2865751000"/>
        <n v="2864773000"/>
        <n v="2847945000"/>
        <n v="2819557000"/>
        <n v="2772550000"/>
        <n v="2770709000"/>
        <n v="2692000000"/>
        <n v="2670573000"/>
        <n v="2631851000"/>
        <n v="2607000000"/>
        <n v="2577100000"/>
        <n v="2554236000"/>
        <n v="2530809000"/>
        <n v="2530700000"/>
        <n v="2486017000"/>
        <n v="2485983000"/>
        <n v="2473500000"/>
        <n v="2394270000"/>
        <n v="2393500000"/>
        <n v="2388768000"/>
        <n v="2387702000"/>
        <n v="2382531000"/>
        <n v="2372906000"/>
        <n v="2332051000"/>
        <n v="2319919000"/>
        <n v="2312512000"/>
        <n v="2303900000"/>
        <n v="2291500000"/>
        <n v="2278812000"/>
        <n v="2273900000"/>
        <n v="2246428000"/>
        <n v="2234000000"/>
        <n v="2157586000"/>
        <n v="2155551000"/>
        <n v="2152766000"/>
        <n v="2142807000"/>
        <n v="2135539000"/>
        <n v="2131700000"/>
        <n v="2118300000"/>
        <n v="2064305000"/>
        <n v="2045500000"/>
        <n v="1998051000"/>
        <n v="1931217000"/>
        <n v="1904218000"/>
        <n v="1861358000"/>
        <n v="1857000000"/>
        <n v="1832253000"/>
        <n v="1746278000"/>
        <n v="1732046000"/>
        <n v="1717776000"/>
        <n v="1710966000"/>
        <n v="1603123000"/>
        <n v="1595703000"/>
        <n v="1577922000"/>
        <n v="1563210000"/>
        <n v="1558400000"/>
        <n v="1534615000"/>
        <n v="1496372000"/>
        <n v="1482259000"/>
        <n v="1466000000"/>
        <n v="1463767000"/>
        <n v="1388386000"/>
        <n v="1377058000"/>
        <n v="1371065000"/>
        <n v="1346100000"/>
        <n v="1211975000"/>
        <n v="1029475000"/>
        <n v="974053000"/>
        <n v="965087000"/>
        <n v="945000000"/>
        <n v="861527000"/>
        <n v="780209000"/>
        <n v="758926000"/>
        <n v="686090000"/>
        <n v="635490000"/>
        <n v="610590000"/>
        <n v="520613000"/>
        <n v="1514000"/>
        <n v="485651000000"/>
        <n v="394105000000"/>
        <n v="233715000000"/>
        <n v="200494000000"/>
        <n v="179045000000"/>
        <n v="161212000000"/>
        <n v="157107000000"/>
        <n v="153290000000"/>
        <n v="152356000000"/>
        <n v="149558000000"/>
        <n v="135961803000"/>
        <n v="132447000000"/>
        <n v="130844000000"/>
        <n v="127079000000"/>
        <n v="116199000000"/>
        <n v="108465000000"/>
        <n v="107006000000"/>
        <n v="102531000000"/>
        <n v="97817000000"/>
        <n v="96114000000"/>
        <n v="95181000000"/>
        <n v="93580000000"/>
        <n v="92793000000"/>
        <n v="91973000000"/>
        <n v="88372000000"/>
        <n v="83176000000"/>
        <n v="81201000000"/>
        <n v="73908000000"/>
        <n v="73874100000"/>
        <n v="73316000000"/>
        <n v="72618000000"/>
        <n v="64406000000"/>
        <n v="63056000000"/>
        <n v="58232000000"/>
        <n v="56223000000"/>
        <n v="56098000000"/>
        <n v="55355000000"/>
        <n v="54289000000"/>
        <n v="54105000000"/>
        <n v="52465000000"/>
        <n v="51463000000"/>
        <n v="50123000000"/>
        <n v="49605000000"/>
        <n v="49161000000"/>
        <n v="48680752000"/>
        <n v="47453000000"/>
        <n v="47011000000"/>
        <n v="45998000000"/>
        <n v="45608000000"/>
        <n v="42650000000"/>
        <n v="42237000000"/>
        <n v="41373000000"/>
        <n v="40704000000"/>
        <n v="40633000000"/>
        <n v="40536000000"/>
        <n v="40339000000"/>
        <n v="38901000000"/>
        <n v="38581000000"/>
        <n v="36918000000"/>
        <n v="35895000000"/>
        <n v="35239000000"/>
        <n v="34914000000"/>
        <n v="34244000000"/>
        <n v="31469000000"/>
        <n v="30601000000"/>
        <n v="30274000000"/>
        <n v="29447000000"/>
        <n v="29078407000"/>
        <n v="28862800000"/>
        <n v="28105000000"/>
        <n v="27441300000"/>
        <n v="26815000000"/>
        <n v="25281000000"/>
        <n v="25130000000"/>
        <n v="24890000000"/>
        <n v="24522000000"/>
        <n v="23925000000"/>
        <n v="23906000000"/>
        <n v="23869000000"/>
        <n v="23633000000"/>
        <n v="23617000000"/>
        <n v="23125000000"/>
        <n v="22728000000"/>
        <n v="22552000000"/>
        <n v="22492000000"/>
        <n v="21813000000"/>
        <n v="21662000000"/>
        <n v="21440000000"/>
        <n v="21438000000"/>
        <n v="21105141000"/>
        <n v="20891000000"/>
        <n v="20862000000"/>
        <n v="20247000000"/>
        <n v="19960000000"/>
        <n v="19820000000"/>
        <n v="19615600000"/>
        <n v="19391400000"/>
        <n v="19312000000"/>
        <n v="19171000000"/>
        <n v="19162700000"/>
        <n v="19154000000"/>
        <n v="19110000000"/>
        <n v="19023000000"/>
        <n v="18909588000"/>
        <n v="18614000000"/>
        <n v="18591000000"/>
        <n v="18534400000"/>
        <n v="18467000000"/>
        <n v="18114048000"/>
        <n v="18035340000"/>
        <n v="18031000000"/>
        <n v="17928000000"/>
        <n v="17630300000"/>
        <n v="17277000000"/>
        <n v="17021000000"/>
        <n v="16889600000"/>
        <n v="16833000000"/>
        <n v="16560000000"/>
        <n v="16443000000"/>
        <n v="16435000000"/>
        <n v="16378600000"/>
        <n v="16281000000"/>
        <n v="16249000000"/>
        <n v="16192000000"/>
        <n v="15879000000"/>
        <n v="15742000000"/>
        <n v="15714000000"/>
        <n v="15416900000"/>
        <n v="15389000000"/>
        <n v="15341647000"/>
        <n v="15165000000"/>
        <n v="15049000000"/>
        <n v="15001000000"/>
        <n v="14766000000"/>
        <n v="14580000000"/>
        <n v="14572000000"/>
        <n v="14403000000"/>
        <n v="14280500000"/>
        <n v="14268716000"/>
        <n v="14171800000"/>
        <n v="13880000000"/>
        <n v="13878000000"/>
        <n v="13796000000"/>
        <n v="13739000000"/>
        <n v="13506000000"/>
        <n v="13470067000"/>
        <n v="13413000000"/>
        <n v="13405000000"/>
        <n v="13279000000"/>
        <n v="13268000000"/>
        <n v="13145000000"/>
        <n v="13045000000"/>
        <n v="12961000000"/>
        <n v="12951000000"/>
        <n v="12795106000"/>
        <n v="12727000000"/>
        <n v="12711744000"/>
        <n v="12691000000"/>
        <n v="12554000000"/>
        <n v="12494921000"/>
        <n v="12436000000"/>
        <n v="12296000000"/>
        <n v="12282161000"/>
        <n v="12273000000"/>
        <n v="12233000000"/>
        <n v="12195091000"/>
        <n v="12114832000"/>
        <n v="11964400000"/>
        <n v="11937000000"/>
        <n v="11881176000"/>
        <n v="11811000000"/>
        <n v="11686135000"/>
        <n v="11454000000"/>
        <n v="11171800000"/>
        <n v="11129533000"/>
        <n v="11041677000"/>
        <n v="11035000000"/>
        <n v="10986000000"/>
        <n v="10886000000"/>
        <n v="10846000000"/>
        <n v="10824000000"/>
        <n v="10780400000"/>
        <n v="10763800000"/>
        <n v="10719000000"/>
        <n v="10681897000"/>
        <n v="10524500000"/>
        <n v="10511000000"/>
        <n v="10371390000"/>
        <n v="10325494000"/>
        <n v="10282000000"/>
        <n v="10262700000"/>
        <n v="10187340000"/>
        <n v="9998000000"/>
        <n v="9964953000"/>
        <n v="9946000000"/>
        <n v="9894900000"/>
        <n v="9843861000"/>
        <n v="9754000000"/>
        <n v="9667000000"/>
        <n v="9659000000"/>
        <n v="9611000000"/>
        <n v="9527000000"/>
        <n v="9474008000"/>
        <n v="9263863000"/>
        <n v="9256000000"/>
        <n v="9226000000"/>
        <n v="9115000000"/>
        <n v="9111000000"/>
        <n v="9049918000"/>
        <n v="8895300000"/>
        <n v="8707000000"/>
        <n v="8698000000"/>
        <n v="8602200000"/>
        <n v="8592000000"/>
        <n v="8570000000"/>
        <n v="8441971000"/>
        <n v="8241200000"/>
        <n v="8082000000"/>
        <n v="8073855000"/>
        <n v="8023200000"/>
        <n v="7852000000"/>
        <n v="7803446000"/>
        <n v="7747229000"/>
        <n v="7741856000"/>
        <n v="7637000000"/>
        <n v="7620000000"/>
        <n v="7537100000"/>
        <n v="7435000000"/>
        <n v="7421768000"/>
        <n v="7403000000"/>
        <n v="7380000000"/>
        <n v="7292000000"/>
        <n v="7216081000"/>
        <n v="7151000000"/>
        <n v="7142000000"/>
        <n v="7039000000"/>
        <n v="7031500000"/>
        <n v="6956311000"/>
        <n v="6779511000"/>
        <n v="6777000000"/>
        <n v="6764000000"/>
        <n v="6740064000"/>
        <n v="6672317000"/>
        <n v="6602267000"/>
        <n v="6571893000"/>
        <n v="6564721000"/>
        <n v="6456000000"/>
        <n v="6413800000"/>
        <n v="6394000000"/>
        <n v="6330300000"/>
        <n v="6307900000"/>
        <n v="6282000000"/>
        <n v="6228508000"/>
        <n v="6172000000"/>
        <n v="6165441000"/>
        <n v="6155297000"/>
        <n v="6123000000"/>
        <n v="6053000000"/>
        <n v="6028000000"/>
        <n v="6023819000"/>
        <n v="6011600000"/>
        <n v="5981964000"/>
        <n v="5903000000"/>
        <n v="5736300000"/>
        <n v="5731549000"/>
        <n v="5727000000"/>
        <n v="5711715000"/>
        <n v="5692700000"/>
        <n v="5655000000"/>
        <n v="5607200000"/>
        <n v="5433661000"/>
        <n v="5373586000"/>
        <n v="5368000000"/>
        <n v="5354000000"/>
        <n v="5345500000"/>
        <n v="5342000000"/>
        <n v="5302940000"/>
        <n v="5288933000"/>
        <n v="5281000000"/>
        <n v="5259312000"/>
        <n v="5244000000"/>
        <n v="5147100000"/>
        <n v="5094933000"/>
        <n v="5083000000"/>
        <n v="5066000000"/>
        <n v="4997100000"/>
        <n v="4951000000"/>
        <n v="4945000000"/>
        <n v="4870818000"/>
        <n v="4795511000"/>
        <n v="4772000000"/>
        <n v="4765000000"/>
        <n v="4743200000"/>
        <n v="4736150000"/>
        <n v="4682000000"/>
        <n v="4673300000"/>
        <n v="4627100000"/>
        <n v="4618133000"/>
        <n v="4561030000"/>
        <n v="4515000000"/>
        <n v="4501223000"/>
        <n v="4476886000"/>
        <n v="4425267000"/>
        <n v="4409300000"/>
        <n v="4408000000"/>
        <n v="4371500000"/>
        <n v="4296300000"/>
        <n v="4277207000"/>
        <n v="4249900000"/>
        <n v="4192000000"/>
        <n v="4103728000"/>
        <n v="4100048000"/>
        <n v="4038000000"/>
        <n v="4021964000"/>
        <n v="4013600000"/>
        <n v="3956000000"/>
        <n v="3916000000"/>
        <n v="3910865000"/>
        <n v="3869187000"/>
        <n v="3821504000"/>
        <n v="3782300000"/>
        <n v="3620095000"/>
        <n v="3593100000"/>
        <n v="3567500000"/>
        <n v="3549494000"/>
        <n v="3538756000"/>
        <n v="3491632000"/>
        <n v="3435092000"/>
        <n v="3416000000"/>
        <n v="3391187000"/>
        <n v="3383000000"/>
        <n v="3350300000"/>
        <n v="3334300000"/>
        <n v="3323077000"/>
        <n v="3305879000"/>
        <n v="3297600000"/>
        <n v="3285346000"/>
        <n v="3275594000"/>
        <n v="3258700000"/>
        <n v="3258400000"/>
        <n v="3241369000"/>
        <n v="3183000000"/>
        <n v="3161702000"/>
        <n v="3117693000"/>
        <n v="3099100000"/>
        <n v="3088533000"/>
        <n v="3084370000"/>
        <n v="3078658000"/>
        <n v="3011000000"/>
        <n v="2994169000"/>
        <n v="2957951000"/>
        <n v="2955641000"/>
        <n v="2922600000"/>
        <n v="2870658000"/>
        <n v="2819000000"/>
        <n v="2814049000"/>
        <n v="2773718000"/>
        <n v="2732000000"/>
        <n v="2707115000"/>
        <n v="2706700000"/>
        <n v="2705000000"/>
        <n v="2665456000"/>
        <n v="2660147000"/>
        <n v="2626141000"/>
        <n v="2614748000"/>
        <n v="2610726000"/>
        <n v="2604000000"/>
        <n v="2555601000"/>
        <n v="2535559000"/>
        <n v="2512200000"/>
        <n v="2502267000"/>
        <n v="2464867000"/>
        <n v="2446877000"/>
        <n v="2445548000"/>
        <n v="2443776000"/>
        <n v="2436400000"/>
        <n v="2424176000"/>
        <n v="2418800000"/>
        <n v="2396998000"/>
        <n v="2395447000"/>
        <n v="2384400000"/>
        <n v="2377344000"/>
        <n v="2371200000"/>
        <n v="2361631000"/>
        <n v="2322900000"/>
        <n v="2288000000"/>
        <n v="2237219000"/>
        <n v="2219762000"/>
        <n v="2173011000"/>
        <n v="2147036000"/>
        <n v="2068100000"/>
        <n v="2042537000"/>
        <n v="1989344000"/>
        <n v="1963874000"/>
        <n v="1954000000"/>
        <n v="1919823000"/>
        <n v="1828305000"/>
        <n v="1797060000"/>
        <n v="1789489000"/>
        <n v="1746726000"/>
        <n v="1665000000"/>
        <n v="1627413000"/>
        <n v="1616438000"/>
        <n v="1584500000"/>
        <n v="1530654000"/>
        <n v="1519978000"/>
        <n v="1485807000"/>
        <n v="1475139000"/>
        <n v="1381400000"/>
        <n v="1246000000"/>
        <n v="1105247000"/>
        <n v="1010117000"/>
        <n v="993897000"/>
        <n v="992332000"/>
        <n v="984363000"/>
        <n v="970938000"/>
        <n v="933505000"/>
        <n v="818046000"/>
        <n v="744012000"/>
        <n v="647155000"/>
        <n v="580415000"/>
        <n v="79562000"/>
        <n v="482130000000"/>
        <n v="259488000000"/>
        <n v="215639000000"/>
        <n v="190884000000"/>
        <n v="184840000000"/>
        <n v="177526000000"/>
        <n v="166380000000"/>
        <n v="151800000000"/>
        <n v="146849686000"/>
        <n v="146801000000"/>
        <n v="135987000000"/>
        <n v="131620000000"/>
        <n v="129925000000"/>
        <n v="121546000000"/>
        <n v="118719000000"/>
        <n v="109830000000"/>
        <n v="98975000000"/>
        <n v="94571000000"/>
        <n v="93056000000"/>
        <n v="90033000000"/>
        <n v="89716000000"/>
        <n v="88519000000"/>
        <n v="87804000000"/>
        <n v="85320000000"/>
        <n v="81741000000"/>
        <n v="79156500000"/>
        <n v="74953000000"/>
        <n v="73785000000"/>
        <n v="72051000000"/>
        <n v="69951000000"/>
        <n v="67702000000"/>
        <n v="62799000000"/>
        <n v="59387000000"/>
        <n v="59074000000"/>
        <n v="58363000000"/>
        <n v="58327000000"/>
        <n v="57244000000"/>
        <n v="57119000000"/>
        <n v="55632000000"/>
        <n v="54379000000"/>
        <n v="50366919000"/>
        <n v="50365000000"/>
        <n v="49247000000"/>
        <n v="48851000000"/>
        <n v="48238000000"/>
        <n v="47248000000"/>
        <n v="44294000000"/>
        <n v="40990000000"/>
        <n v="39678000000"/>
        <n v="39639000000"/>
        <n v="39528000000"/>
        <n v="39498000000"/>
        <n v="39302000000"/>
        <n v="38537000000"/>
        <n v="37876000000"/>
        <n v="37864000000"/>
        <n v="36881000000"/>
        <n v="35653000000"/>
        <n v="34441000000"/>
        <n v="32735000000"/>
        <n v="32639000000"/>
        <n v="32376000000"/>
        <n v="31360000000"/>
        <n v="31353000000"/>
        <n v="30944938000"/>
        <n v="30109000000"/>
        <n v="29636000000"/>
        <n v="29003000000"/>
        <n v="28711000000"/>
        <n v="27638000000"/>
        <n v="27625000000"/>
        <n v="27079000000"/>
        <n v="26644000000"/>
        <n v="25434000000"/>
        <n v="25413000000"/>
        <n v="25038000000"/>
        <n v="24594000000"/>
        <n v="23554000000"/>
        <n v="23459000000"/>
        <n v="22991000000"/>
        <n v="22859000000"/>
        <n v="22760000000"/>
        <n v="22534000000"/>
        <n v="22365000000"/>
        <n v="21609000000"/>
        <n v="21315900000"/>
        <n v="21059000000"/>
        <n v="20872000000"/>
        <n v="20855000000"/>
        <n v="20853800000"/>
        <n v="20718000000"/>
        <n v="20563100000"/>
        <n v="20425000000"/>
        <n v="20405000000"/>
        <n v="20368562000"/>
        <n v="19958700000"/>
        <n v="19941000000"/>
        <n v="19204000000"/>
        <n v="19036525000"/>
        <n v="18987000000"/>
        <n v="18671300000"/>
        <n v="18377000000"/>
        <n v="18202000000"/>
        <n v="18045000000"/>
        <n v="17900000000"/>
        <n v="17666000000"/>
        <n v="17509000000"/>
        <n v="17489000000"/>
        <n v="17486000000"/>
        <n v="16965400000"/>
        <n v="16563100000"/>
        <n v="16453200000"/>
        <n v="16439276000"/>
        <n v="16389000000"/>
        <n v="16270000000"/>
        <n v="16034000000"/>
        <n v="15887000000"/>
        <n v="15877000000"/>
        <n v="15797000000"/>
        <n v="15724000000"/>
        <n v="15498400000"/>
        <n v="15280044000"/>
        <n v="15158000000"/>
        <n v="15149675000"/>
        <n v="15082000000"/>
        <n v="15026000000"/>
        <n v="14757000000"/>
        <n v="14751000000"/>
        <n v="14522000000"/>
        <n v="14486000000"/>
        <n v="14437000000"/>
        <n v="13781837000"/>
        <n v="13620000000"/>
        <n v="13609000000"/>
        <n v="13599000000"/>
        <n v="13545100000"/>
        <n v="13525000000"/>
        <n v="13502000000"/>
        <n v="13476084000"/>
        <n v="13423000000"/>
        <n v="13105000000"/>
        <n v="13058000000"/>
        <n v="13000000000"/>
        <n v="12994000000"/>
        <n v="12893000000"/>
        <n v="12764000000"/>
        <n v="12488000000"/>
        <n v="12483000000"/>
        <n v="12480000000"/>
        <n v="12416000000"/>
        <n v="12399000000"/>
        <n v="12394100000"/>
        <n v="12376744000"/>
        <n v="12238000000"/>
        <n v="12200000000"/>
        <n v="12197000000"/>
        <n v="12157400000"/>
        <n v="12154000000"/>
        <n v="12103887000"/>
        <n v="12075000000"/>
        <n v="11939999000"/>
        <n v="11683000000"/>
        <n v="11642900000"/>
        <n v="11524000000"/>
        <n v="11513251000"/>
        <n v="11448800000"/>
        <n v="11406900000"/>
        <n v="11360753000"/>
        <n v="11339304000"/>
        <n v="11262300000"/>
        <n v="11229200000"/>
        <n v="11160000000"/>
        <n v="11069000000"/>
        <n v="11024486000"/>
        <n v="10964157000"/>
        <n v="10949999000"/>
        <n v="10855810000"/>
        <n v="10825000000"/>
        <n v="10776000000"/>
        <n v="10731300000"/>
        <n v="10635676000"/>
        <n v="10629719000"/>
        <n v="10466000000"/>
        <n v="10415000000"/>
        <n v="10346000000"/>
        <n v="10231000000"/>
        <n v="10116502000"/>
        <n v="10002000000"/>
        <n v="9973384000"/>
        <n v="9888000000"/>
        <n v="9841000000"/>
        <n v="9737018000"/>
        <n v="9648000000"/>
        <n v="9524400000"/>
        <n v="9523224000"/>
        <n v="9390000000"/>
        <n v="9387700000"/>
        <n v="9308926000"/>
        <n v="9223987000"/>
        <n v="9071000000"/>
        <n v="8979000000"/>
        <n v="8830669000"/>
        <n v="8773564000"/>
        <n v="8757428000"/>
        <n v="8680100000"/>
        <n v="8533000000"/>
        <n v="8299074000"/>
        <n v="8229000000"/>
        <n v="8071563000"/>
        <n v="8020300000"/>
        <n v="7997000000"/>
        <n v="7966674000"/>
        <n v="7961000000"/>
        <n v="7954827000"/>
        <n v="7869000000"/>
        <n v="7811200000"/>
        <n v="7763206000"/>
        <n v="7729000000"/>
        <n v="7669000000"/>
        <n v="7668476000"/>
        <n v="7613800000"/>
        <n v="7572436000"/>
        <n v="7531780000"/>
        <n v="7493000000"/>
        <n v="7477000000"/>
        <n v="7467000000"/>
        <n v="7412000000"/>
        <n v="7405000000"/>
        <n v="7386626000"/>
        <n v="7386000000"/>
        <n v="7360000000"/>
        <n v="7357000000"/>
        <n v="7192633000"/>
        <n v="7162800000"/>
        <n v="7082000000"/>
        <n v="6933500000"/>
        <n v="6911676000"/>
        <n v="6794342000"/>
        <n v="6786984000"/>
        <n v="6778300000"/>
        <n v="6667216000"/>
        <n v="6636000000"/>
        <n v="6616632000"/>
        <n v="6595200000"/>
        <n v="6550200000"/>
        <n v="6548400000"/>
        <n v="6497000000"/>
        <n v="6449000000"/>
        <n v="6440000000"/>
        <n v="6439746000"/>
        <n v="6399000000"/>
        <n v="6383000000"/>
        <n v="6309000000"/>
        <n v="6226507000"/>
        <n v="6187646000"/>
        <n v="6098000000"/>
        <n v="6028199000"/>
        <n v="5997800000"/>
        <n v="5995402000"/>
        <n v="5966900000"/>
        <n v="5926100000"/>
        <n v="5915700000"/>
        <n v="5885893000"/>
        <n v="5879500000"/>
        <n v="5854430000"/>
        <n v="5761000000"/>
        <n v="5702613000"/>
        <n v="5598000000"/>
        <n v="5576000000"/>
        <n v="5568700000"/>
        <n v="5546000000"/>
        <n v="5536000000"/>
        <n v="5522000000"/>
        <n v="5483700000"/>
        <n v="5387000000"/>
        <n v="5386703000"/>
        <n v="5276000000"/>
        <n v="5266103000"/>
        <n v="5259000000"/>
        <n v="5254000000"/>
        <n v="5250399000"/>
        <n v="5234000000"/>
        <n v="5142000000"/>
        <n v="5122900000"/>
        <n v="5010000000"/>
        <n v="4995881000"/>
        <n v="4968301000"/>
        <n v="4905458000"/>
        <n v="4888000000"/>
        <n v="4885000000"/>
        <n v="4860427000"/>
        <n v="4857800000"/>
        <n v="4796473000"/>
        <n v="4771516000"/>
        <n v="4712100000"/>
        <n v="4694000000"/>
        <n v="4664000000"/>
        <n v="4579400000"/>
        <n v="4447509000"/>
        <n v="4411500000"/>
        <n v="4396000000"/>
        <n v="4380000000"/>
        <n v="4308300000"/>
        <n v="4104900000"/>
        <n v="4075883000"/>
        <n v="4071300000"/>
        <n v="3991462000"/>
        <n v="3974295000"/>
        <n v="3963313000"/>
        <n v="3962036000"/>
        <n v="3924116000"/>
        <n v="3917200000"/>
        <n v="3904384000"/>
        <n v="3775685000"/>
        <n v="3766065000"/>
        <n v="3714000000"/>
        <n v="3711800000"/>
        <n v="3663851000"/>
        <n v="3653000000"/>
        <n v="3651335000"/>
        <n v="3600000000"/>
        <n v="3582395000"/>
        <n v="3578995000"/>
        <n v="3578060000"/>
        <n v="3539570000"/>
        <n v="3495443000"/>
        <n v="3491000000"/>
        <n v="3484500000"/>
        <n v="3445134000"/>
        <n v="3442646000"/>
        <n v="3422181000"/>
        <n v="3421409000"/>
        <n v="3418265000"/>
        <n v="3394800000"/>
        <n v="3292000000"/>
        <n v="3291300000"/>
        <n v="3289000000"/>
        <n v="3276500000"/>
        <n v="3253600000"/>
        <n v="3217800000"/>
        <n v="3171411000"/>
        <n v="3159000000"/>
        <n v="3153251000"/>
        <n v="3133000000"/>
        <n v="3084000000"/>
        <n v="3050945000"/>
        <n v="3038153000"/>
        <n v="3023189000"/>
        <n v="3018227000"/>
        <n v="3007976000"/>
        <n v="2985908000"/>
        <n v="2984493000"/>
        <n v="2960000000"/>
        <n v="2898150000"/>
        <n v="2832700000"/>
        <n v="2820270000"/>
        <n v="2787116000"/>
        <n v="2779541000"/>
        <n v="2744965000"/>
        <n v="2725867000"/>
        <n v="2722564000"/>
        <n v="2704400000"/>
        <n v="2674300000"/>
        <n v="2663600000"/>
        <n v="2530000000"/>
        <n v="2508257000"/>
        <n v="2506202000"/>
        <n v="2504100000"/>
        <n v="2493700000"/>
        <n v="2490821000"/>
        <n v="2403906000"/>
        <n v="2398373000"/>
        <n v="2334200000"/>
        <n v="2262359000"/>
        <n v="2238000000"/>
        <n v="2220300000"/>
        <n v="2213881000"/>
        <n v="2210591000"/>
        <n v="2197448000"/>
        <n v="2173334000"/>
        <n v="2068010000"/>
        <n v="2052230000"/>
        <n v="2042332000"/>
        <n v="2040486000"/>
        <n v="1995034000"/>
        <n v="1966814000"/>
        <n v="1857339000"/>
        <n v="1822114000"/>
        <n v="1803573000"/>
        <n v="1763336000"/>
        <n v="1662829000"/>
        <n v="1637100000"/>
        <n v="1624232000"/>
        <n v="1601892000"/>
        <n v="1557067000"/>
        <n v="1557000000"/>
        <n v="1492000000"/>
        <n v="1452619000"/>
        <n v="1423936000"/>
        <n v="1421300000"/>
        <n v="1403000000"/>
        <n v="1357150000"/>
        <n v="1288149000"/>
        <n v="1194407000"/>
        <n v="1181704000"/>
        <n v="1166769000"/>
        <n v="1059366000"/>
        <n v="1042779000"/>
        <n v="1032336000"/>
        <n v="1023285000"/>
        <n v="981310000"/>
        <n v="894638000"/>
        <n v="801591000"/>
        <n v="782270000"/>
        <n v="9964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4768784722" createdVersion="7" refreshedVersion="7" minRefreshableVersion="3" recordCount="1710" xr:uid="{45AE3821-9F37-8B49-858B-7BB17BDAF3C4}">
  <cacheSource type="worksheet">
    <worksheetSource ref="F1:F1711" sheet="Original NYSE Numbers"/>
  </cacheSource>
  <cacheFields count="1">
    <cacheField name=" Cost of Goods Sold " numFmtId="0">
      <sharedItems containsMixedTypes="1" containsNumber="1" containsInteger="1" minValue="142000" maxValue="365086000000" count="1650">
        <n v="10499000000"/>
        <n v="11019000000"/>
        <n v="15620000000"/>
        <n v="11096000000"/>
        <n v="3106967000"/>
        <n v="3241668000"/>
        <n v="5390248000"/>
        <n v="5314246000"/>
        <n v="106606000000"/>
        <n v="112258000000"/>
        <n v="140089000000"/>
        <n v="131376000000"/>
        <n v="4508000000"/>
        <n v="4581000000"/>
        <n v="4426000000"/>
        <n v="4500000000"/>
        <n v="85451348000"/>
        <n v="116586761000"/>
        <n v="132432490000"/>
        <n v="142577080000"/>
        <n v="8899000000"/>
        <n v="9193000000"/>
        <n v="9218000000"/>
        <n v="8747000000"/>
        <n v="586557000"/>
        <n v="622080000"/>
        <n v="744317000"/>
        <n v="819908000"/>
        <n v="941278000"/>
        <n v="1034585000"/>
        <n v="1175830000"/>
        <n v="1194236000"/>
        <n v="86936000000"/>
        <n v="85915000000"/>
        <n v="76433000000"/>
        <n v="63682000000"/>
        <n v="2392091000"/>
        <n v="2894917000"/>
        <n v="3643979000"/>
        <n v="4482700000"/>
        <n v="238500000"/>
        <n v="274300000"/>
        <n v="342100000"/>
        <n v="370700000"/>
        <n v="3477000000"/>
        <n v="3490000000"/>
        <n v="3586000000"/>
        <n v="3501000000"/>
        <n v="6395000000"/>
        <n v="6722300000"/>
        <n v="7685700000"/>
        <n v="7433500000"/>
        <n v="17074000000"/>
        <n v="15341000000"/>
        <n v="14373000000"/>
        <n v="13049000000"/>
        <n v="37745000000"/>
        <n v="34660000000"/>
        <n v="33611000000"/>
        <n v="36581000000"/>
        <n v="386355000"/>
        <n v="380051000"/>
        <n v="380964000"/>
        <n v="365248000"/>
        <n v="6709936000"/>
        <n v="8093563000"/>
        <n v="8666624000"/>
        <n v="5251228000"/>
        <n v="529900000"/>
        <n v="511087000"/>
        <n v="610943000"/>
        <n v="725620000"/>
        <n v="1620311000"/>
        <n v="1543799000"/>
        <n v="1674700000"/>
        <n v="2454463000"/>
        <n v="2319000000"/>
        <n v="2355000000"/>
        <n v="2325000000"/>
        <n v="1935000000"/>
        <n v="21618000000"/>
        <n v="19828000000"/>
        <n v="21193000000"/>
        <n v="22837000000"/>
        <n v="1208100000"/>
        <n v="1264600000"/>
        <n v="1199000000"/>
        <n v="1252700000"/>
        <n v="177556000"/>
        <n v="174000000"/>
        <n v="233000000"/>
        <n v="258000000"/>
        <n v="4518000000"/>
        <n v="5229000000"/>
        <n v="5707000000"/>
        <n v="6314000000"/>
        <n v="2154132000"/>
        <n v="2323642000"/>
        <n v="2597017000"/>
        <n v="2549280000"/>
        <n v="3346000000"/>
        <n v="4422000000"/>
        <n v="4227000000"/>
        <n v="4162000000"/>
        <n v="1899000000"/>
        <n v="1954000000"/>
        <n v="1982000000"/>
        <n v="2261000000"/>
        <n v="722479000"/>
        <n v="859873000"/>
        <n v="1094265000"/>
        <n v="1308868000"/>
        <n v="54181000000"/>
        <n v="62752000000"/>
        <n v="71651000000"/>
        <n v="88265000000"/>
        <n v="14757700000"/>
        <n v="16120100000"/>
        <n v="17600500000"/>
        <n v="18295800000"/>
        <n v="48213600000"/>
        <n v="56237100000"/>
        <n v="56854900000"/>
        <n v="61116900000"/>
        <n v="3079000000"/>
        <n v="2938000000"/>
        <n v="2511000000"/>
        <n v="2065000000"/>
        <n v="2942000000"/>
        <n v="3317000000"/>
        <n v="3185000000"/>
        <n v="2900000000"/>
        <n v="7472100000"/>
        <n v="7629900000"/>
        <n v="6939000000"/>
        <n v="6402700000"/>
        <n v="2948900000"/>
        <n v="3163900000"/>
        <n v="3651700000"/>
        <n v="3789200000"/>
        <n v="20401000000"/>
        <n v="19286000000"/>
        <n v="19137000000"/>
        <n v="18069000000"/>
        <n v="1662000000"/>
        <n v="1531000000"/>
        <n v="1525000000"/>
        <n v="1585000000"/>
        <n v="3271000000"/>
        <n v="7300000000"/>
        <n v="4335300000"/>
        <n v="4502300000"/>
        <n v="4679100000"/>
        <n v="4321100000"/>
        <n v="1329500000"/>
        <n v="1289000000"/>
        <n v="1350000000"/>
        <n v="1404000000"/>
        <n v="480000000"/>
        <n v="442000000"/>
        <n v="373000000"/>
        <n v="475000000"/>
        <n v="1251500000"/>
        <n v="1414300000"/>
        <n v="1561100000"/>
        <n v="1855100000"/>
        <n v="4406595000"/>
        <n v="4540406000"/>
        <n v="4860309000"/>
        <n v="5026940000"/>
        <n v="73268000000"/>
        <n v="76752000000"/>
        <n v="82088000000"/>
        <n v="80790000000"/>
        <n v="3753000000"/>
        <n v="3034000000"/>
        <n v="2656000000"/>
        <n v="2204000000"/>
        <n v="6802000000"/>
        <n v="5251000000"/>
        <n v="6138000000"/>
        <n v="5822000000"/>
        <n v="6525830000"/>
        <n v="6938381000"/>
        <n v="7261397000"/>
        <n v="7483577000"/>
        <n v="429000000"/>
        <n v="301000000"/>
        <n v="239000000"/>
        <n v="34473000000"/>
        <n v="31212000000"/>
        <n v="31292000000"/>
        <n v="30337000000"/>
        <n v="1194400000"/>
        <n v="1258600000"/>
        <n v="1301200000"/>
        <n v="1371700000"/>
        <n v="3883000000"/>
        <n v="4145000000"/>
        <n v="5587000000"/>
        <n v="6492000000"/>
        <n v="18553000000"/>
        <n v="19746000000"/>
        <n v="14415000000"/>
        <n v="9973000000"/>
        <n v="857700000"/>
        <n v="1171000000"/>
        <n v="1240400000"/>
        <n v="1478700000"/>
        <n v="7174000000"/>
        <n v="6875400000"/>
        <n v="6903500000"/>
        <n v="6460300000"/>
        <n v="4610000000"/>
        <n v="4619000000"/>
        <n v="3932000000"/>
        <n v="3909000000"/>
        <n v="2349000000"/>
        <n v="2174000000"/>
        <n v="2210000000"/>
        <n v="2173000000"/>
        <n v="5879100000"/>
        <n v="6548700000"/>
        <n v="6320100000"/>
        <n v="7137900000"/>
        <n v="667208000"/>
        <n v="771403000"/>
        <n v="864526000"/>
        <n v="904336000"/>
        <n v="10104400000"/>
        <n v="8910800000"/>
        <n v="9061400000"/>
        <n v="8552100000"/>
        <n v="96172000000"/>
        <n v="85923000000"/>
        <n v="96819000000"/>
        <n v="115003000000"/>
        <n v="41454000000"/>
        <n v="41342000000"/>
        <n v="34133000000"/>
        <n v="28905000000"/>
        <n v="12620000000"/>
        <n v="12522000000"/>
        <n v="13241000000"/>
        <n v="12968000000"/>
        <n v="5745428000"/>
        <n v="6293699000"/>
        <n v="8050222000"/>
        <n v="9716541000"/>
        <n v="728989000"/>
        <n v="991017000"/>
        <n v="1306606000"/>
        <n v="1321426000"/>
        <n v="10645000000"/>
        <n v="10421000000"/>
        <n v="9447000000"/>
        <n v="9383000000"/>
        <n v="340400000"/>
        <n v="385900000"/>
        <n v="420100000"/>
        <n v="438000000"/>
        <n v="514722000"/>
        <n v="604377000"/>
        <n v="750781000"/>
        <n v="779116000"/>
        <n v="2990700000"/>
        <n v="2954500000"/>
        <n v="2964700000"/>
        <n v="2761200000"/>
        <n v="375000000"/>
        <n v="216000000"/>
        <n v="160000000"/>
        <n v="237000000"/>
        <n v="1630500000"/>
        <n v="1756300000"/>
        <n v="1844700000"/>
        <n v="1883000000"/>
        <n v="7081000000"/>
        <n v="12930000000"/>
        <n v="16049000000"/>
        <n v="10295000000"/>
        <n v="9641542000"/>
        <n v="10915981000"/>
        <n v="11462415000"/>
        <n v="11207604000"/>
        <n v="5345000000"/>
        <n v="5973000000"/>
        <n v="6426000000"/>
        <n v="18655000000"/>
        <n v="17900000000"/>
        <n v="20865000000"/>
        <n v="21334000000"/>
        <n v="23290000000"/>
        <n v="3748000000"/>
        <n v="4157000000"/>
        <n v="4195000000"/>
        <n v="7153000000"/>
        <n v="7219000000"/>
        <n v="7168000000"/>
        <n v="6635000000"/>
        <n v="3142000000"/>
        <n v="3158000000"/>
        <n v="3190000000"/>
        <n v="3163000000"/>
        <n v="55000000"/>
        <n v="45000000"/>
        <n v="43000000"/>
        <n v="40000000"/>
        <n v="2359822000"/>
        <n v="2990513000"/>
        <n v="3326936000"/>
        <n v="3406170000"/>
        <n v="13021000000"/>
        <n v="14360000000"/>
        <n v="14163000000"/>
        <n v="13057000000"/>
        <n v="4562000000"/>
        <n v="5090000000"/>
        <n v="4281000000"/>
        <n v="4010000000"/>
        <n v="6781000000"/>
        <n v="8995000000"/>
        <n v="12678000000"/>
        <n v="17242000000"/>
        <n v="4747000000"/>
        <n v="5755000000"/>
        <n v="6890000000"/>
        <n v="5109000000"/>
        <n v="1403000000"/>
        <n v="1241000000"/>
        <n v="1088000000"/>
        <n v="1091000000"/>
        <n v="290054000"/>
        <n v="400281000"/>
        <n v="524880000"/>
        <n v="580994000"/>
        <n v="3103000000"/>
        <n v="3469000000"/>
        <n v="3630000000"/>
        <n v="3642000000"/>
        <n v="560917000"/>
        <n v="626206000"/>
        <n v="726798000"/>
        <n v="793735000"/>
        <n v="91948000000"/>
        <n v="98458000000"/>
        <n v="101065000000"/>
        <n v="102901000000"/>
        <n v="258000"/>
        <n v="142000"/>
        <n v="75508000"/>
        <n v="84477000"/>
        <n v="5140000000"/>
        <n v="5297000000"/>
        <n v="5300000000"/>
        <n v="5181000000"/>
        <n v="683579000"/>
        <n v="968428000"/>
        <n v="1289270000"/>
        <n v="1654548000"/>
        <n v="19167000000"/>
        <n v="19373000000"/>
        <n v="19480000000"/>
        <n v="18287000000"/>
        <n v="3282301000"/>
        <n v="3575631000"/>
        <n v="3931000000"/>
        <n v="4100000000"/>
        <n v="3293000000"/>
        <n v="2782000000"/>
        <n v="2492655000"/>
        <n v="2444085000"/>
        <n v="2555549000"/>
        <n v="2775588000"/>
        <n v="7639000000"/>
        <n v="7507000000"/>
        <n v="7846000000"/>
        <n v="7778000000"/>
        <n v="4278241000"/>
        <n v="5265500000"/>
        <n v="6141100000"/>
        <n v="7440200000"/>
        <n v="502795000"/>
        <n v="620219000"/>
        <n v="614364000"/>
        <n v="559541000"/>
        <n v="102978000000"/>
        <n v="114000000000"/>
        <n v="126762000000"/>
        <n v="148669000000"/>
        <n v="163336000000"/>
        <n v="159323000000"/>
        <n v="144956000000"/>
        <n v="92785000000"/>
        <n v="343743000"/>
        <n v="455436000"/>
        <n v="538374000"/>
        <n v="541359000"/>
        <n v="8300000000"/>
        <n v="8033000000"/>
        <n v="7881000000"/>
        <n v="6201000000"/>
        <n v="20964000000"/>
        <n v="22967000000"/>
        <n v="17096000000"/>
        <n v="15940000000"/>
        <n v="17642000000"/>
        <n v="17023000000"/>
        <n v="15112000000"/>
        <n v="14469000000"/>
        <n v="25667300000"/>
        <n v="24775800000"/>
        <n v="20143200000"/>
        <n v="18248900000"/>
        <n v="845000000"/>
        <n v="698000000"/>
        <n v="614000000"/>
        <n v="623000000"/>
        <n v="10936727000"/>
        <n v="12068425000"/>
        <n v="13107081000"/>
        <n v="14062471000"/>
        <n v="4365000000"/>
        <n v="4326000000"/>
        <n v="4637000000"/>
        <n v="4657000000"/>
        <n v="4853500000"/>
        <n v="6268600000"/>
        <n v="8535700000"/>
        <n v="9502600000"/>
        <n v="8846100000"/>
        <n v="8941100000"/>
        <n v="9261400000"/>
        <n v="9800600000"/>
        <n v="25034000000"/>
        <n v="26420000000"/>
        <n v="28364000000"/>
        <n v="29993000000"/>
        <n v="1689000000"/>
        <n v="2124000000"/>
        <n v="2343000000"/>
        <n v="2432000000"/>
        <n v="12274000000"/>
        <n v="12471000000"/>
        <n v="12155000000"/>
        <n v="13107000000"/>
        <n v="461898000"/>
        <n v="555660000"/>
        <n v="603321000"/>
        <n v="651282000"/>
        <n v="4741800000"/>
        <n v="5050500000"/>
        <n v="5568200000"/>
        <n v="10841700000"/>
        <s v=" $-   "/>
        <n v="4376505000"/>
        <n v="4778479000"/>
        <n v="4388167000"/>
        <n v="4322373000"/>
        <n v="2499000000"/>
        <n v="2491000000"/>
        <n v="2559000000"/>
        <n v="2582000000"/>
        <n v="4616600000"/>
        <n v="4990500000"/>
        <n v="5341500000"/>
        <n v="5392400000"/>
        <n v="11235000000"/>
        <n v="13545000000"/>
        <n v="14323000000"/>
        <n v="13728000000"/>
        <n v="5583549000"/>
        <n v="8198377000"/>
        <n v="9119305000"/>
        <n v="9824834000"/>
        <n v="2268000000"/>
        <n v="2332000000"/>
        <n v="2104000000"/>
        <n v="1582000000"/>
        <n v="1388000000"/>
        <n v="1347000000"/>
        <n v="1429000000"/>
        <n v="1354000000"/>
        <n v="1492000000"/>
        <n v="1663000000"/>
        <n v="1771000000"/>
        <n v="2007000000"/>
        <n v="6385400000"/>
        <n v="7161200000"/>
        <n v="7679100000"/>
        <n v="7223500000"/>
        <n v="7191000000"/>
        <n v="7807000000"/>
        <n v="7060000000"/>
        <n v="6357000000"/>
        <n v="759500000"/>
        <n v="787300000"/>
        <n v="844700000"/>
        <n v="887400000"/>
        <n v="7747000000"/>
        <n v="8364000000"/>
        <n v="8742000000"/>
        <n v="7256000000"/>
        <n v="2025900000"/>
        <n v="2158200000"/>
        <n v="2100600000"/>
        <n v="2181100000"/>
        <n v="6340000000"/>
        <n v="6574000000"/>
        <n v="7306000000"/>
        <n v="7068000000"/>
        <n v="14717000000"/>
        <n v="9971000000"/>
        <n v="9241000000"/>
        <n v="8260000000"/>
        <n v="1699428000"/>
        <n v="2066893000"/>
        <n v="2534389000"/>
        <n v="2177757000"/>
        <n v="944617000"/>
        <n v="1064403000"/>
        <n v="1197885000"/>
        <n v="1291506000"/>
        <n v="625507000"/>
        <n v="834228000"/>
        <n v="883564000"/>
        <n v="905168000"/>
        <n v="354561000"/>
        <n v="443974000"/>
        <n v="523043000"/>
        <n v="613909000"/>
        <n v="3667434000"/>
        <n v="3997940000"/>
        <n v="4449139000"/>
        <n v="4416194000"/>
        <n v="172167000"/>
        <n v="197336000"/>
        <n v="312546000"/>
        <n v="363508000"/>
        <n v="11448000000"/>
        <n v="15369000000"/>
        <n v="15646000000"/>
        <n v="14292000000"/>
        <n v="6583627000"/>
        <n v="7588885000"/>
        <n v="8126187000"/>
        <n v="7449273000"/>
        <n v="491000000"/>
        <n v="516600000"/>
        <n v="625600000"/>
        <n v="617200000"/>
        <n v="17994000000"/>
        <n v="21571000000"/>
        <n v="21406000000"/>
        <n v="22688000000"/>
        <n v="4156845000"/>
        <n v="4197404000"/>
        <n v="4583294000"/>
        <n v="4428855000"/>
        <n v="1038034000"/>
        <n v="1179081000"/>
        <n v="1309559000"/>
        <n v="1596698000"/>
        <n v="114028000"/>
        <n v="140012000"/>
        <n v="172416000"/>
        <n v="203965000"/>
        <n v="123050000000"/>
        <n v="131903000000"/>
        <n v="131409000000"/>
        <n v="135488000000"/>
        <n v="1606661000"/>
        <n v="1836105000"/>
        <n v="1920253000"/>
        <n v="1997259000"/>
        <n v="1875000000"/>
        <n v="2153000000"/>
        <n v="2867000000"/>
        <n v="3789000000"/>
        <n v="2093200000"/>
        <n v="2408500000"/>
        <n v="2646700000"/>
        <n v="2997500000"/>
        <n v="11561000000"/>
        <n v="14637000000"/>
        <n v="19504000000"/>
        <n v="28524000000"/>
        <n v="16448000000"/>
        <n v="17052000000"/>
        <n v="16984000000"/>
        <n v="17327000000"/>
        <n v="6717000000"/>
        <n v="6459000000"/>
        <n v="6996000000"/>
        <n v="6173000000"/>
        <n v="253047000"/>
        <n v="309959000"/>
        <n v="332261000"/>
        <n v="337205000"/>
        <n v="3956200000"/>
        <n v="4092700000"/>
        <n v="4328300000"/>
        <n v="4393200000"/>
        <n v="2564000000"/>
        <n v="2776000000"/>
        <n v="2881000000"/>
        <n v="2909000000"/>
        <n v="4148000000"/>
        <n v="4372000000"/>
        <n v="4777000000"/>
        <n v="4907000000"/>
        <n v="670174000"/>
        <n v="759362000"/>
        <n v="780281000"/>
        <n v="803506000"/>
        <n v="25986382000"/>
        <n v="20132544000"/>
        <n v="17019352000"/>
        <n v="18246209000"/>
        <n v="3266524000"/>
        <n v="3163268000"/>
        <n v="3073712000"/>
        <n v="2759908000"/>
        <n v="2141600000"/>
        <n v="1929800000"/>
        <n v="2047800000"/>
        <n v="2201100000"/>
        <n v="190454000"/>
        <n v="211923000"/>
        <n v="233417000"/>
        <n v="253612000"/>
        <n v="2515796000"/>
        <n v="2444984000"/>
        <n v="2566246000"/>
        <n v="2659728000"/>
        <n v="25202000000"/>
        <n v="24979000000"/>
        <n v="25339000000"/>
        <n v="25104000000"/>
        <n v="800336000"/>
        <n v="815095000"/>
        <n v="783602000"/>
        <n v="747276000"/>
        <n v="2471000000"/>
        <n v="2859000000"/>
        <n v="3788000000"/>
        <n v="4006000000"/>
        <n v="11350200000"/>
        <n v="11539800000"/>
        <n v="11681100000"/>
        <n v="10733600000"/>
        <n v="4495000000"/>
        <n v="5663000000"/>
        <n v="5458000000"/>
        <n v="5644000000"/>
        <n v="137373000000"/>
        <n v="142121000000"/>
        <n v="134054000000"/>
        <n v="145125000000"/>
        <n v="9235777000"/>
        <n v="9857923000"/>
        <n v="10747886000"/>
        <n v="10724192000"/>
        <n v="862075000"/>
        <n v="952225000"/>
        <n v="1022107000"/>
        <n v="1147639000"/>
        <n v="9480000000"/>
        <n v="9855000000"/>
        <n v="10146000000"/>
        <n v="10077000000"/>
        <n v="1277195000"/>
        <n v="1224551000"/>
        <n v="1266246000"/>
        <n v="1281566000"/>
        <n v="15422000000"/>
        <n v="13906000000"/>
        <n v="12164000000"/>
        <n v="10972000000"/>
        <n v="5033885000"/>
        <n v="5301275000"/>
        <n v="5650711000"/>
        <n v="5741956000"/>
        <n v="24931000000"/>
        <n v="27334000000"/>
        <n v="21113000000"/>
        <n v="15023000000"/>
        <n v="3193722000"/>
        <n v="3891816000"/>
        <n v="4338193000"/>
        <n v="4818585000"/>
        <n v="1671980000"/>
        <n v="1672901000"/>
        <n v="1698372000"/>
        <n v="1677033000"/>
        <n v="162167000"/>
        <n v="116241000"/>
        <n v="86453000"/>
        <n v="82175000"/>
        <n v="3016109000"/>
        <n v="3420339000"/>
        <n v="3595217000"/>
        <n v="3752151000"/>
        <n v="5717000000"/>
        <n v="5970000000"/>
        <n v="6262000000"/>
        <n v="6638000000"/>
        <n v="567989000"/>
        <n v="1206813000"/>
        <n v="1403358000"/>
        <n v="1622257000"/>
        <n v="48912000000"/>
        <n v="51897000000"/>
        <n v="54787000000"/>
        <n v="58254000000"/>
        <n v="3535000000"/>
        <n v="3969000000"/>
        <n v="3323000000"/>
        <n v="13195000000"/>
        <n v="11048000000"/>
        <n v="10805000000"/>
        <n v="10775000000"/>
        <n v="3440623000"/>
        <n v="3621417000"/>
        <n v="3788023000"/>
        <n v="3619612000"/>
        <n v="1330900000"/>
        <n v="1285200000"/>
        <n v="1272300000"/>
        <n v="1269400000"/>
        <n v="28957000000"/>
        <n v="26747000000"/>
        <n v="27150000000"/>
        <n v="1852768000"/>
        <n v="2006715000"/>
        <n v="1703476000"/>
        <n v="898805000"/>
        <n v="39486000000"/>
        <n v="37168000000"/>
        <n v="35507000000"/>
        <n v="86380000000"/>
        <n v="45431000000"/>
        <n v="41524000000"/>
        <n v="39240000000"/>
        <n v="1123773000"/>
        <n v="1179405000"/>
        <n v="1231104000"/>
        <n v="1250320000"/>
        <n v="7338838000"/>
        <n v="7751273000"/>
        <n v="7455282000"/>
        <n v="7365049000"/>
        <n v="3385000000"/>
        <n v="3310000000"/>
        <n v="3348000000"/>
        <n v="5132000000"/>
        <n v="6432454000"/>
        <n v="6904633000"/>
        <n v="7460075000"/>
        <n v="7617460000"/>
        <n v="1885000000"/>
        <n v="1989000000"/>
        <n v="2033000000"/>
        <n v="2012000000"/>
        <n v="3784370000"/>
        <n v="3865231000"/>
        <n v="4085602000"/>
        <n v="4003951000"/>
        <n v="32564000000"/>
        <n v="38166000000"/>
        <n v="44269000000"/>
        <n v="45007000000"/>
        <n v="52513000000"/>
        <n v="49683000000"/>
        <n v="46386000000"/>
        <n v="41057000000"/>
        <n v="594190000"/>
        <n v="620940000"/>
        <n v="669691000"/>
        <n v="711622000"/>
        <n v="1645912000"/>
        <n v="1668691000"/>
        <n v="1726383000"/>
        <n v="1671590000"/>
        <n v="509291000"/>
        <n v="563648000"/>
        <n v="670472000"/>
        <n v="731925000"/>
        <n v="21187000000"/>
        <n v="20261000000"/>
        <n v="20676000000"/>
        <n v="23196000000"/>
        <n v="527000000"/>
        <n v="603000000"/>
        <n v="695000000"/>
        <n v="730000000"/>
        <n v="15287000000"/>
        <n v="16282000000"/>
        <n v="16254000000"/>
        <n v="15468000000"/>
        <n v="1277113000"/>
        <n v="1288878000"/>
        <n v="1344636000"/>
        <n v="1290025000"/>
        <n v="670900000"/>
        <n v="717900000"/>
        <n v="806500000"/>
        <n v="814300000"/>
        <n v="8554000000"/>
        <n v="8673000000"/>
        <n v="7888000000"/>
        <n v="7896000000"/>
        <n v="3230857000"/>
        <n v="3570801000"/>
        <n v="3898403000"/>
        <n v="3665578000"/>
        <n v="9976057000"/>
        <n v="10621373000"/>
        <n v="10146494000"/>
        <n v="9196326000"/>
        <n v="1656600000"/>
        <n v="1727700000"/>
        <n v="1768900000"/>
        <n v="1779200000"/>
        <n v="7432000000"/>
        <n v="7737000000"/>
        <n v="8406000000"/>
        <n v="9168000000"/>
        <n v="8763000000"/>
        <n v="8689000000"/>
        <n v="9517000000"/>
        <n v="8844000000"/>
        <n v="1073447000"/>
        <n v="1200308000"/>
        <n v="1354969000"/>
        <n v="1524907000"/>
        <n v="206974000"/>
        <n v="221498000"/>
        <n v="258617000"/>
        <n v="304477000"/>
        <n v="1237452000"/>
        <n v="1232962000"/>
        <n v="1215229000"/>
        <n v="1163391000"/>
        <n v="12952000000"/>
        <n v="13041000000"/>
        <n v="11967000000"/>
        <n v="11551000000"/>
        <n v="7365000000"/>
        <n v="8435000000"/>
        <n v="6452000000"/>
        <n v="5801000000"/>
        <n v="9498456000"/>
        <n v="10925598000"/>
        <n v="12381189000"/>
        <n v="13130915000"/>
        <n v="19053000000"/>
        <n v="18421000000"/>
        <n v="17889000000"/>
        <n v="17482000000"/>
        <n v="875166000"/>
        <n v="1294700000"/>
        <n v="1723800000"/>
        <n v="1914900000"/>
        <n v="76726000000"/>
        <n v="78138000000"/>
        <n v="85512000000"/>
        <n v="85496000000"/>
        <n v="12289000000"/>
        <n v="12087000000"/>
        <n v="12098000000"/>
        <n v="12265000000"/>
        <n v="805300000"/>
        <n v="877900000"/>
        <n v="759200000"/>
        <n v="691100000"/>
        <n v="6073000000"/>
        <n v="6344000000"/>
        <n v="6646000000"/>
        <n v="6950000000"/>
        <n v="2718900000"/>
        <n v="2767300000"/>
        <n v="2991900000"/>
        <n v="2994000000"/>
        <n v="4920664000"/>
        <n v="6336272000"/>
        <n v="7757571000"/>
        <n v="8923519000"/>
        <n v="3421700000"/>
        <n v="3585100000"/>
        <n v="3808500000"/>
        <n v="5776800000"/>
        <n v="2398790000"/>
        <n v="2987126000"/>
        <n v="4088151000"/>
        <n v="4359104000"/>
        <n v="11799000000"/>
        <n v="10303000000"/>
        <n v="9974000000"/>
        <n v="9576000000"/>
        <n v="322516000"/>
        <n v="338580000"/>
        <n v="355727000"/>
        <n v="343801000"/>
        <n v="4796500000"/>
        <n v="4908100000"/>
        <n v="4932500000"/>
        <n v="5037200000"/>
        <n v="41171000000"/>
        <n v="35263000000"/>
        <n v="36044000000"/>
        <n v="42186000000"/>
        <n v="2144200000"/>
        <n v="2272400000"/>
        <n v="2317500000"/>
        <n v="2171600000"/>
        <n v="33194000000"/>
        <n v="34941000000"/>
        <n v="36665000000"/>
        <n v="38504000000"/>
        <n v="2195857000"/>
        <n v="2599828000"/>
        <n v="2974976000"/>
        <n v="3266971000"/>
        <n v="7479746000"/>
        <n v="7567707000"/>
        <n v="8024286000"/>
        <n v="7677233000"/>
        <n v="8307000000"/>
        <n v="7677000000"/>
        <n v="6025000000"/>
        <n v="6132000000"/>
        <n v="3851000000"/>
        <n v="3685000000"/>
        <n v="3775000000"/>
        <n v="4265000000"/>
        <n v="39595000000"/>
        <n v="37940000000"/>
        <n v="38939000000"/>
        <n v="25683000000"/>
        <n v="16538000000"/>
        <n v="16725000000"/>
        <n v="16863000000"/>
        <n v="16496000000"/>
        <n v="117275000"/>
        <n v="172050000"/>
        <n v="275379000"/>
        <n v="280901000"/>
        <n v="337533000"/>
        <n v="423256000"/>
        <n v="441929000"/>
        <n v="497359000"/>
        <n v="10190000000"/>
        <n v="11020000000"/>
        <n v="11830000000"/>
        <n v="12363000000"/>
        <n v="4802000000"/>
        <n v="4946000000"/>
        <n v="4889000000"/>
        <n v="4901000000"/>
        <n v="3011684000"/>
        <n v="3006009000"/>
        <n v="3022797000"/>
        <n v="2896255000"/>
        <n v="16750700000"/>
        <n v="17203000000"/>
        <n v="16985600000"/>
        <n v="15623800000"/>
        <n v="743164000"/>
        <n v="802474000"/>
        <n v="917472000"/>
        <n v="967870000"/>
        <n v="115315000000"/>
        <n v="129040000000"/>
        <n v="167634000000"/>
        <n v="179468000000"/>
        <n v="795000000"/>
        <n v="822400000"/>
        <n v="930300000"/>
        <n v="976300000"/>
        <n v="21939000000"/>
        <n v="22189000000"/>
        <n v="21647000000"/>
        <n v="18124000000"/>
        <n v="37987000000"/>
        <n v="38107000000"/>
        <n v="39102000000"/>
        <n v="38714000000"/>
        <n v="4297922000"/>
        <n v="5427945000"/>
        <n v="5649254000"/>
        <n v="5660877000"/>
        <n v="1503800000"/>
        <n v="1528500000"/>
        <n v="1700600000"/>
        <n v="1455300000"/>
        <n v="2457600000"/>
        <n v="2513000000"/>
        <n v="2579800000"/>
        <n v="1704767000"/>
        <n v="1791594000"/>
        <n v="2435591000"/>
        <n v="2817803000"/>
        <n v="16106000000"/>
        <n v="16447000000"/>
        <n v="15383000000"/>
        <n v="15040000000"/>
        <n v="995046000"/>
        <n v="1073497000"/>
        <n v="1125057000"/>
        <n v="1090263000"/>
        <n v="15055000000"/>
        <n v="14009000000"/>
        <n v="14362000000"/>
        <n v="14320000000"/>
        <n v="7208000000"/>
        <n v="7281000000"/>
        <n v="6819000000"/>
        <n v="6485000000"/>
        <n v="7213900000"/>
        <n v="7129200000"/>
        <n v="7177400000"/>
        <n v="6352800000"/>
        <n v="68948000000"/>
        <n v="87758000000"/>
        <n v="84275000000"/>
        <n v="55891000000"/>
        <n v="16446000000"/>
        <n v="16954000000"/>
        <n v="16768000000"/>
        <n v="14934000000"/>
        <n v="2079000000"/>
        <n v="2156000000"/>
        <n v="2246000000"/>
        <n v="1694000000"/>
        <n v="20385000000"/>
        <n v="27078000000"/>
        <n v="33038000000"/>
        <n v="32780000000"/>
        <n v="116586000"/>
        <n v="83692000"/>
        <n v="63083000"/>
        <n v="73814000"/>
        <n v="1097041000"/>
        <n v="1127233000"/>
        <n v="1043454000"/>
        <n v="1072670000"/>
        <n v="7226000000"/>
        <n v="10921000000"/>
        <n v="10977000000"/>
        <n v="9894000000"/>
        <n v="1079136000"/>
        <n v="1252812000"/>
        <n v="1089888000"/>
        <n v="832306000"/>
        <n v="4191600000"/>
        <n v="5213200000"/>
        <n v="844000000"/>
        <n v="945000000"/>
        <n v="979000000"/>
        <n v="1083000000"/>
        <n v="1446000000"/>
        <n v="1316000000"/>
        <n v="1433000000"/>
        <n v="1313000000"/>
        <n v="8276000000"/>
        <n v="8152000000"/>
        <n v="8751000000"/>
        <n v="8596000000"/>
        <n v="4334000000"/>
        <n v="5299000000"/>
        <n v="4457000000"/>
        <n v="4312000000"/>
        <n v="3117203000"/>
        <n v="3752760000"/>
        <n v="4591476000"/>
        <n v="6029901000"/>
        <n v="413000000"/>
        <n v="411000000"/>
        <n v="485000000"/>
        <n v="497000000"/>
        <n v="14279000000"/>
        <n v="15353000000"/>
        <n v="16534000000"/>
        <n v="17405000000"/>
        <n v="2398000000"/>
        <n v="2620000000"/>
        <n v="2539000000"/>
        <n v="2607000000"/>
        <n v="12151000000"/>
        <n v="14117000000"/>
        <n v="15631000000"/>
        <n v="11694000000"/>
        <n v="4070000000"/>
        <n v="4201000000"/>
        <n v="3662000000"/>
        <n v="3045000000"/>
        <n v="2571300000"/>
        <n v="2406000000"/>
        <n v="2290000000"/>
        <n v="17915735000"/>
        <n v="17641421000"/>
        <n v="19198615000"/>
        <n v="14858014000"/>
        <n v="2053816000"/>
        <n v="1862000000"/>
        <n v="2083000000"/>
        <n v="2199000000"/>
        <n v="3414400000"/>
        <n v="3482100000"/>
        <n v="3523600000"/>
        <n v="3611100000"/>
        <n v="21306000"/>
        <n v="38851000"/>
        <n v="53871000"/>
        <n v="55352000"/>
        <n v="8540319000"/>
        <n v="10222213000"/>
        <n v="10088548000"/>
        <n v="5641052000"/>
        <n v="12602100000"/>
        <n v="12491400000"/>
        <n v="12671200000"/>
        <n v="3084766000"/>
        <n v="3280236000"/>
        <n v="3507180000"/>
        <n v="3804031000"/>
        <n v="6530000000"/>
        <n v="6497000000"/>
        <n v="6803000000"/>
        <n v="5804000000"/>
        <n v="90800000"/>
        <n v="81100000"/>
        <n v="80900000"/>
        <n v="95500000"/>
        <n v="1582398000"/>
        <n v="1650622000"/>
        <n v="1680791000"/>
        <n v="1558591000"/>
        <n v="13908300000"/>
        <n v="13900700000"/>
        <n v="15481600000"/>
        <n v="15292100000"/>
        <n v="11759000000"/>
        <n v="12207000000"/>
        <n v="12713000000"/>
        <n v="12734000000"/>
        <n v="1177275000"/>
        <n v="1077420000"/>
        <n v="857841000"/>
        <n v="632180000"/>
        <n v="2446443000"/>
        <n v="2566444000"/>
        <n v="2850316000"/>
        <n v="4063955000"/>
        <n v="6351000000"/>
        <n v="6423000000"/>
        <n v="7036000000"/>
        <n v="6239000000"/>
        <n v="31243000000"/>
        <n v="31238000000"/>
        <n v="28731000000"/>
        <n v="28209000000"/>
        <n v="9821000000"/>
        <n v="9586000000"/>
        <n v="9577000000"/>
        <n v="9648000000"/>
        <n v="4683600000"/>
        <n v="5231000000"/>
        <n v="6697700000"/>
        <n v="6913200000"/>
        <n v="155355000"/>
        <n v="205018000"/>
        <n v="392709000"/>
        <n v="299694000"/>
        <n v="15590900000"/>
        <n v="16275100000"/>
        <n v="17297300000"/>
        <n v="18705900000"/>
        <n v="10086675000"/>
        <n v="10188227000"/>
        <n v="9655245000"/>
        <n v="8823384000"/>
        <n v="4507196000"/>
        <n v="4244479000"/>
        <n v="4353850000"/>
        <n v="5728662000"/>
        <n v="1143659000"/>
        <n v="1181444000"/>
        <n v="1232611000"/>
        <n v="1237859000"/>
        <n v="59222000000"/>
        <n v="60775000000"/>
        <n v="56479000000"/>
        <n v="57659000000"/>
        <n v="386000000"/>
        <n v="344000000"/>
        <n v="325000000"/>
        <n v="403000000"/>
        <n v="3040900000"/>
        <n v="4629600000"/>
        <n v="4576000000"/>
        <n v="4263200000"/>
        <n v="1879559000"/>
        <n v="2020436000"/>
        <n v="2087854000"/>
        <n v="1969675000"/>
        <n v="8314000000"/>
        <n v="8348000000"/>
        <n v="8206000000"/>
        <n v="8063000000"/>
        <n v="4876000000"/>
        <n v="1751000000"/>
        <n v="1889000000"/>
        <n v="1718000000"/>
        <n v="66635000000"/>
        <n v="26973000000"/>
        <n v="33560000000"/>
        <n v="32747000000"/>
        <n v="158446000000"/>
        <n v="152451000000"/>
        <n v="140183000000"/>
        <n v="77693000000"/>
        <n v="2793800000"/>
        <n v="3967100000"/>
        <n v="3914500000"/>
        <n v="3858700000"/>
        <n v="4982562000"/>
        <n v="5424644000"/>
        <n v="6578435000"/>
        <n v="6648771000"/>
        <n v="6396000000"/>
        <n v="6744000000"/>
        <n v="6962000000"/>
        <n v="5960000000"/>
        <n v="9820000000"/>
        <n v="10686000000"/>
        <n v="10378000000"/>
        <n v="9749000000"/>
        <n v="743304000"/>
        <n v="1021658000"/>
        <n v="1561173000"/>
        <n v="5099484000"/>
        <n v="5253040000"/>
        <n v="5086449000"/>
        <n v="5285568000"/>
        <n v="5157434000"/>
        <n v="5305270000"/>
        <n v="5306281000"/>
        <n v="5099393000"/>
        <n v="2522803000"/>
        <n v="2772098000"/>
        <n v="2980462000"/>
        <n v="3089723000"/>
        <n v="200600000"/>
        <n v="232600000"/>
        <n v="273199000"/>
        <n v="309629000"/>
        <n v="2789000000"/>
        <n v="3140000000"/>
        <n v="3242000000"/>
        <n v="3218000000"/>
        <n v="3778100000"/>
        <n v="3869600000"/>
        <n v="3604800000"/>
        <n v="3404000000"/>
        <n v="1321772000"/>
        <n v="1355200000"/>
        <n v="1447595000"/>
        <n v="1417749000"/>
        <n v="7011428000"/>
        <n v="7360924000"/>
        <n v="7937956000"/>
        <n v="8576873000"/>
        <n v="328784000"/>
        <n v="516119000"/>
        <n v="605752000"/>
        <n v="648968000"/>
        <n v="5234700000"/>
        <n v="5643100000"/>
        <n v="5518600000"/>
        <n v="5764000000"/>
        <n v="6382300000"/>
        <n v="6858800000"/>
        <n v="7787500000"/>
        <n v="8511100000"/>
        <n v="2754000000"/>
        <n v="2987000000"/>
        <n v="3331000000"/>
        <n v="2714000000"/>
        <n v="2417000000"/>
        <n v="2707000000"/>
        <n v="2790000000"/>
        <n v="2335000000"/>
        <n v="5100900000"/>
        <n v="5062900000"/>
        <n v="4444900000"/>
        <n v="4246700000"/>
        <n v="5328236000"/>
        <n v="5568966000"/>
        <n v="5965049000"/>
        <n v="5780078000"/>
        <n v="2446000000"/>
        <n v="2628700000"/>
        <n v="3662100000"/>
        <n v="4109800000"/>
        <n v="3870100000"/>
        <n v="3579600000"/>
        <n v="3724000000"/>
        <n v="4843400000"/>
        <n v="470243000"/>
        <n v="479665000"/>
        <n v="500126000"/>
        <n v="534326000"/>
        <n v="1638900000"/>
        <n v="1759200000"/>
        <n v="1774600000"/>
        <n v="1803500000"/>
        <n v="610836000"/>
        <n v="699294000"/>
        <n v="778896000"/>
        <n v="987357000"/>
        <n v="9373000000"/>
        <n v="9817000000"/>
        <n v="11031000000"/>
        <n v="9811000000"/>
        <n v="800380000"/>
        <n v="837946000"/>
        <n v="882803000"/>
        <n v="960192000"/>
        <n v="17889249000"/>
        <n v="17082000000"/>
        <n v="16691000000"/>
        <n v="15545000000"/>
        <n v="1055844000"/>
        <n v="1178173000"/>
        <n v="1461190000"/>
        <n v="1719723000"/>
        <n v="7186000000"/>
        <n v="7689000000"/>
        <n v="6648000000"/>
        <n v="291000000"/>
        <n v="235000000"/>
        <n v="219000000"/>
        <n v="10411000000"/>
        <n v="9878000000"/>
        <n v="9930000000"/>
        <n v="8545000000"/>
        <n v="1687800000"/>
        <n v="2876000000"/>
        <n v="3449400000"/>
        <n v="3606100000"/>
        <n v="6985800000"/>
        <n v="7235900000"/>
        <n v="7099800000"/>
        <n v="7139700000"/>
        <n v="1025400000"/>
        <n v="1268800000"/>
        <n v="1703900000"/>
        <n v="1623800000"/>
        <n v="245000000"/>
        <n v="328000000"/>
        <n v="427000000"/>
        <n v="689000000"/>
        <n v="362000000"/>
        <n v="374000000"/>
        <n v="470000000"/>
        <n v="607000000"/>
        <n v="3002000000"/>
        <n v="3319000000"/>
        <n v="3344000000"/>
        <n v="3830000000"/>
        <n v="1175000000"/>
        <n v="791000000"/>
        <n v="727000000"/>
        <n v="615000000"/>
        <n v="36414626000"/>
        <n v="38335677000"/>
        <n v="40129236000"/>
        <n v="41326447000"/>
        <n v="55228000000"/>
        <n v="51191000000"/>
        <n v="60145000000"/>
        <n v="67046000000"/>
        <n v="2545600000"/>
        <n v="2493300000"/>
        <n v="2163500000"/>
        <n v="3003100000"/>
        <n v="1174000000"/>
        <n v="1219000000"/>
        <n v="1253000000"/>
        <n v="1254000000"/>
        <n v="874838000"/>
        <n v="1105032000"/>
        <n v="1257270000"/>
        <n v="1443348000"/>
        <n v="7739000000"/>
        <n v="8001000000"/>
        <n v="8146000000"/>
        <n v="8205000000"/>
        <n v="2943847000"/>
        <n v="662769000"/>
        <n v="954990000"/>
        <n v="923336000"/>
        <n v="50568000000"/>
        <n v="50039000000"/>
        <n v="51278000000"/>
        <n v="51997000000"/>
        <n v="1630965000"/>
        <n v="1690700000"/>
        <n v="1712700000"/>
        <n v="1613600000"/>
        <n v="18521400000"/>
        <n v="19605037000"/>
        <n v="20776522000"/>
        <n v="22034523000"/>
        <n v="1955682000"/>
        <n v="1838766000"/>
        <n v="1903384000"/>
        <n v="2016212000"/>
        <n v="7214400000"/>
        <n v="7561200000"/>
        <n v="9397600000"/>
        <n v="9209500000"/>
        <n v="12000000"/>
        <n v="18000000"/>
        <n v="58000000"/>
        <n v="13307000000"/>
        <n v="13870000000"/>
        <n v="13723000000"/>
        <n v="15070000000"/>
        <n v="3098066000"/>
        <n v="3411175000"/>
        <n v="3761300000"/>
        <n v="4083333000"/>
        <n v="32016000000"/>
        <n v="34895000000"/>
        <n v="37456000000"/>
        <n v="32184000000"/>
        <n v="26045000000"/>
        <n v="34085000000"/>
        <n v="35673000000"/>
        <n v="22466000000"/>
        <n v="1189341000"/>
        <n v="1369438000"/>
        <n v="1668892000"/>
        <n v="1855181000"/>
        <n v="6457000000"/>
        <n v="5841000000"/>
        <n v="5618000000"/>
        <n v="5440000000"/>
        <n v="10019000000"/>
        <n v="10131000000"/>
        <n v="11421000000"/>
        <n v="10979000000"/>
        <n v="955624000"/>
        <n v="1195381000"/>
        <n v="1572164000"/>
        <n v="2057766000"/>
        <n v="17820000000"/>
        <n v="17192000000"/>
        <n v="16611000000"/>
        <n v="12130000000"/>
        <n v="245316000"/>
        <n v="258612000"/>
        <n v="270741000"/>
        <n v="282037000"/>
        <n v="1436582000"/>
        <n v="1729325000"/>
        <n v="2104582000"/>
        <n v="2539783000"/>
        <n v="89659000000"/>
        <n v="93633000000"/>
        <n v="103875000000"/>
        <n v="117038000000"/>
        <n v="7172100000"/>
        <n v="7038400000"/>
        <n v="7722100000"/>
        <n v="7209400000"/>
        <n v="5849000000"/>
        <n v="6097000000"/>
        <n v="4434000000"/>
        <n v="3747000000"/>
        <n v="13574000000"/>
        <n v="13703000000"/>
        <n v="14758000000"/>
        <n v="12947000000"/>
        <n v="1763394000"/>
        <n v="1925266000"/>
        <n v="2148147000"/>
        <n v="2243232000"/>
        <n v="1589821000"/>
        <n v="1595700000"/>
        <n v="1562600000"/>
        <n v="1465500000"/>
        <n v="40468000000"/>
        <n v="40898000000"/>
        <n v="40431000000"/>
        <n v="41460000000"/>
        <n v="1932000000"/>
        <n v="2226000000"/>
        <n v="1693210000"/>
        <n v="1748100000"/>
        <n v="1816400000"/>
        <n v="1856500000"/>
        <n v="5817880000"/>
        <n v="5931469000"/>
        <n v="6288190000"/>
        <n v="6393800000"/>
        <n v="6799000000"/>
        <n v="6542000000"/>
        <n v="6868000000"/>
        <n v="6684000000"/>
        <n v="126485000000"/>
        <n v="127316000000"/>
        <n v="118141000000"/>
        <n v="74651000000"/>
        <n v="2233284000"/>
        <n v="2343829000"/>
        <n v="2406587000"/>
        <n v="2564648000"/>
        <n v="928565000"/>
        <n v="953611000"/>
        <n v="1011249000"/>
        <n v="1024336000"/>
        <n v="516708000"/>
        <n v="622523000"/>
        <n v="716598000"/>
        <n v="803274000"/>
        <n v="167600000"/>
        <n v="187013000"/>
        <n v="188425000"/>
        <n v="192788000"/>
        <n v="279885000"/>
        <n v="130277000"/>
        <n v="60987000"/>
        <n v="124512000"/>
        <n v="1118240000"/>
        <n v="1212480000"/>
        <n v="1410205000"/>
        <n v="1442073000"/>
        <n v="46275000000"/>
        <n v="44887000000"/>
        <n v="49931000000"/>
        <n v="52557000000"/>
        <n v="737614000"/>
        <n v="783456000"/>
        <n v="824913000"/>
        <n v="842672000"/>
        <n v="10988000000"/>
        <n v="10770000000"/>
        <n v="10351000000"/>
        <n v="9559000000"/>
        <n v="2760500000"/>
        <n v="2982100000"/>
        <n v="3371800000"/>
        <n v="3949400000"/>
        <n v="1727000000"/>
        <n v="1337000000"/>
        <n v="1096000000"/>
        <n v="963000000"/>
        <n v="8288000000"/>
        <n v="9150000000"/>
        <n v="10313000000"/>
        <n v="15471000000"/>
        <n v="16477000000"/>
        <n v="17201000000"/>
        <n v="17036000000"/>
        <n v="9112000000"/>
        <n v="9002000000"/>
        <n v="8231000000"/>
        <n v="8486000000"/>
        <n v="4523000000"/>
        <n v="4124000000"/>
        <n v="3434000000"/>
        <n v="352297000000"/>
        <n v="358069000000"/>
        <n v="365086000000"/>
        <n v="360984000000"/>
        <n v="7961500000"/>
        <n v="8986500000"/>
        <n v="11413200000"/>
        <n v="3194200000"/>
        <n v="3235000000"/>
        <n v="3297400000"/>
        <n v="3199400000"/>
        <n v="4993000000"/>
        <n v="5716000000"/>
        <n v="5763000000"/>
        <n v="5694000000"/>
        <n v="2093000000"/>
        <n v="2394000000"/>
        <n v="2504000000"/>
        <n v="2700000000"/>
        <n v="3251575000"/>
        <n v="3478822000"/>
        <n v="3316311000"/>
        <n v="2530374000"/>
        <n v="337903000"/>
        <n v="406198000"/>
        <n v="572831000"/>
        <n v="519874000"/>
        <n v="6710036000"/>
        <n v="7408278000"/>
        <n v="7951352000"/>
        <n v="7033633000"/>
        <n v="5165169000"/>
        <n v="5106489000"/>
        <n v="4239474000"/>
        <n v="6199645000"/>
        <n v="737206000"/>
        <n v="743253000"/>
        <n v="708823000"/>
        <n v="671907000"/>
        <n v="302056000000"/>
        <n v="284681000000"/>
        <n v="266831000000"/>
        <n v="165590000000"/>
        <n v="1372042000"/>
        <n v="1373400000"/>
        <n v="1322800000"/>
        <n v="1157100000"/>
        <n v="13634000000"/>
        <n v="13521000000"/>
        <n v="13294000000"/>
        <n v="12782000000"/>
        <n v="2289000000"/>
        <n v="2338000000"/>
        <n v="2403000000"/>
        <n v="2249000000"/>
        <n v="1620566000"/>
        <n v="1349380000"/>
        <n v="1387375000"/>
        <n v="2077748000"/>
        <n v="9852000000"/>
        <n v="9501000000"/>
        <n v="9682000000"/>
        <n v="9359000000"/>
        <n v="1125200000"/>
        <n v="1266700000"/>
        <n v="1242800000"/>
        <n v="1800600000"/>
        <n v="80146000"/>
        <n v="58913000"/>
        <n v="49736000"/>
        <n v="49344000"/>
        <n v="1669000000"/>
        <n v="1717000000"/>
        <n v="1738000000"/>
        <n v="1666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49142245372" createdVersion="7" refreshedVersion="7" minRefreshableVersion="3" recordCount="1711" xr:uid="{89477156-8427-274C-86C0-5E90929B57FB}">
  <cacheSource type="worksheet">
    <worksheetSource ref="G1:G1048576" sheet="Original NYSE Numbers"/>
  </cacheSource>
  <cacheFields count="1">
    <cacheField name=" Sales, General and Admin. " numFmtId="0">
      <sharedItems containsBlank="1" containsMixedTypes="1" containsNumber="1" containsInteger="1" minValue="-487000000" maxValue="97041000000" count="1588">
        <n v="12977000000"/>
        <n v="12913000000"/>
        <n v="20686000000"/>
        <n v="21275000000"/>
        <n v="2440721000"/>
        <n v="2591828000"/>
        <n v="3601903000"/>
        <n v="3596992000"/>
        <n v="10830000000"/>
        <n v="11993000000"/>
        <n v="14329000000"/>
        <n v="14194000000"/>
        <n v="4989000000"/>
        <n v="5352000000"/>
        <n v="8474000000"/>
        <n v="6387000000"/>
        <n v="1447234000"/>
        <n v="2011595000"/>
        <n v="2858458000"/>
        <n v="2382097000"/>
        <n v="6735000000"/>
        <n v="6372000000"/>
        <n v="6530000000"/>
        <n v="6785000000"/>
        <n v="2140578000"/>
        <n v="2195640000"/>
        <n v="2215161000"/>
        <n v="2487907000"/>
        <n v="396233000"/>
        <n v="454676000"/>
        <n v="702644000"/>
        <n v="461438000"/>
        <n v="1665000000"/>
        <n v="1759000000"/>
        <n v="1907000000"/>
        <n v="2010000000"/>
        <n v="108059000"/>
        <n v="109115000"/>
        <n v="247412000"/>
        <n v="203046000"/>
        <n v="1081800000"/>
        <n v="1054400000"/>
        <n v="1281300000"/>
        <n v="1308900000"/>
        <n v="443000000"/>
        <n v="458000000"/>
        <n v="468000000"/>
        <n v="542000000"/>
        <n v="3812000000"/>
        <n v="3329800000"/>
        <n v="3667900000"/>
        <n v="3676500000"/>
        <s v=" $-   "/>
        <n v="21491000000"/>
        <n v="22005000000"/>
        <n v="18491000000"/>
        <n v="16417000000"/>
        <n v="61732000"/>
        <n v="53073000"/>
        <n v="56621000"/>
        <n v="53546000"/>
        <n v="433448000"/>
        <n v="535598000"/>
        <n v="704880000"/>
        <n v="829253000"/>
        <n v="308456000"/>
        <n v="158189000"/>
        <n v="355135000"/>
        <n v="512274000"/>
        <n v="1542000000"/>
        <n v="1693000000"/>
        <n v="1817000000"/>
        <n v="2013000000"/>
        <n v="1278000000"/>
        <n v="919000000"/>
        <n v="761000000"/>
        <n v="483100000"/>
        <n v="527400000"/>
        <n v="510500000"/>
        <n v="559800000"/>
        <n v="493726000"/>
        <n v="650000000"/>
        <n v="927000000"/>
        <n v="990000000"/>
        <n v="898000000"/>
        <n v="895000000"/>
        <n v="808000000"/>
        <n v="819000000"/>
        <n v="380532000"/>
        <n v="398177000"/>
        <n v="462637000"/>
        <n v="448592000"/>
        <n v="5380000000"/>
        <n v="5153000000"/>
        <n v="4895000000"/>
        <n v="5195000000"/>
        <n v="3927000000"/>
        <n v="3862000000"/>
        <n v="3808000000"/>
        <n v="3750000000"/>
        <n v="389486000"/>
        <n v="487084000"/>
        <n v="515059000"/>
        <n v="564531000"/>
        <n v="19526000000"/>
        <n v="26058000000"/>
        <n v="33122000000"/>
        <n v="43536000000"/>
        <n v="1924300000"/>
        <n v="2061000000"/>
        <n v="2245600000"/>
        <n v="2280300000"/>
        <n v="8680500000"/>
        <n v="9952900000"/>
        <n v="11748400000"/>
        <n v="12534800000"/>
        <n v="1333000000"/>
        <n v="1286000000"/>
        <n v="1095000000"/>
        <n v="791000000"/>
        <n v="2256000000"/>
        <n v="2725000000"/>
        <n v="2000000000"/>
        <n v="2094000000"/>
        <n v="1018600000"/>
        <n v="1007400000"/>
        <n v="895300000"/>
        <n v="797600000"/>
        <n v="512900000"/>
        <n v="548000000"/>
        <n v="645100000"/>
        <n v="669100000"/>
        <n v="997000000"/>
        <n v="1008000000"/>
        <n v="995000000"/>
        <n v="979000000"/>
        <n v="1139000000"/>
        <n v="1096000000"/>
        <n v="1129000000"/>
        <n v="1114000000"/>
        <n v="486000000"/>
        <n v="806000000"/>
        <n v="1148900000"/>
        <n v="1174200000"/>
        <n v="1158900000"/>
        <n v="1108100000"/>
        <n v="220758000"/>
        <n v="234000000"/>
        <n v="236000000"/>
        <n v="243000000"/>
        <n v="23392000000"/>
        <n v="23150000000"/>
        <n v="23153000000"/>
        <n v="22892000000"/>
        <n v="607600000"/>
        <n v="680300000"/>
        <n v="756900000"/>
        <n v="946000000"/>
        <n v="2967837000"/>
        <n v="3104684000"/>
        <n v="3373980000"/>
        <n v="3548341000"/>
        <n v="3742000000"/>
        <n v="3480000000"/>
        <n v="3251000000"/>
        <n v="3313000000"/>
        <n v="70829000000"/>
        <n v="68128000000"/>
        <n v="74181000000"/>
        <n v="56358000000"/>
        <n v="3283000000"/>
        <n v="3084000000"/>
        <n v="3315000000"/>
        <n v="3094000000"/>
        <n v="2750537000"/>
        <n v="2950995000"/>
        <n v="3065486000"/>
        <n v="3205407000"/>
        <n v="5650000000"/>
        <n v="5625000000"/>
        <n v="5715000000"/>
        <n v="5996000000"/>
        <n v="8755000000"/>
        <n v="8106000000"/>
        <n v="7592000000"/>
        <n v="7618000000"/>
        <n v="920300000"/>
        <n v="981500000"/>
        <n v="1012100000"/>
        <n v="1101900000"/>
        <n v="2422000000"/>
        <n v="2145000000"/>
        <n v="2563000000"/>
        <n v="3005000000"/>
        <n v="1306000000"/>
        <n v="969000000"/>
        <n v="815000000"/>
        <n v="1797000000"/>
        <n v="2193400000"/>
        <n v="2143600000"/>
        <n v="1972900000"/>
        <n v="488300000"/>
        <n v="497400000"/>
        <n v="547000000"/>
        <n v="646000000"/>
        <n v="5017000000"/>
        <n v="4939000000"/>
        <n v="4822000000"/>
        <n v="4841000000"/>
        <n v="2529000000"/>
        <n v="2678000000"/>
        <n v="2817000000"/>
        <n v="2996000000"/>
        <n v="702300000"/>
        <n v="792700000"/>
        <n v="763400000"/>
        <n v="1707200000"/>
        <n v="93782000"/>
        <n v="117073000"/>
        <n v="102077000"/>
        <n v="97578000"/>
        <n v="2065900000"/>
        <n v="1778900000"/>
        <n v="1545300000"/>
        <n v="2209400000"/>
        <n v="2875000000"/>
        <n v="3028000000"/>
        <n v="3240000000"/>
        <n v="3648000000"/>
        <n v="6528000000"/>
        <n v="8148000000"/>
        <n v="6974000000"/>
        <n v="6588000000"/>
        <n v="2096000000"/>
        <n v="2211000000"/>
        <n v="2245000000"/>
        <n v="2270000000"/>
        <n v="212572000"/>
        <n v="213519000"/>
        <n v="257296000"/>
        <n v="310921000"/>
        <n v="1879000000"/>
        <n v="2054000000"/>
        <n v="2067000000"/>
        <n v="2197000000"/>
        <n v="1684500000"/>
        <n v="2027900000"/>
        <n v="2305400000"/>
        <n v="2657700000"/>
        <n v="1468434000"/>
        <n v="1628961000"/>
        <n v="2262024000"/>
        <n v="2464380000"/>
        <n v="200900000"/>
        <n v="150200000"/>
        <n v="205200000"/>
        <n v="319000000"/>
        <n v="3380000000"/>
        <n v="3142000000"/>
        <n v="3247000000"/>
        <n v="3113000000"/>
        <n v="746300000"/>
        <n v="815800000"/>
        <n v="811700000"/>
        <n v="837600000"/>
        <n v="723000000"/>
        <n v="686000000"/>
        <n v="554000000"/>
        <n v="334000000"/>
        <n v="1042251000"/>
        <n v="1153445000"/>
        <n v="1259234000"/>
        <n v="1410170000"/>
        <n v="47000000"/>
        <n v="62000000"/>
        <n v="89000000"/>
        <n v="86000000"/>
        <n v="6043000000"/>
        <n v="6645000000"/>
        <n v="6552000000"/>
        <n v="6610000000"/>
        <n v="1291000000"/>
        <n v="1254000000"/>
        <n v="1321000000"/>
        <n v="1393000000"/>
        <n v="1670000000"/>
        <n v="1611000000"/>
        <n v="1859000000"/>
        <n v="1836000000"/>
        <n v="203733000"/>
        <n v="273897000"/>
        <n v="250214000"/>
        <n v="276240000"/>
        <n v="1827000000"/>
        <n v="2112000000"/>
        <n v="2169000000"/>
        <n v="2189000000"/>
        <n v="252000000"/>
        <n v="262000000"/>
        <n v="281000000"/>
        <n v="1105000000"/>
        <n v="1264000000"/>
        <n v="2012000000"/>
        <n v="2977000000"/>
        <n v="365000000"/>
        <n v="387000000"/>
        <n v="388000000"/>
        <n v="374000000"/>
        <n v="11188000000"/>
        <n v="11682000000"/>
        <n v="11648000000"/>
        <n v="12566000000"/>
        <n v="170113000"/>
        <n v="147651000"/>
        <n v="129602000"/>
        <n v="112253000"/>
        <n v="495000000"/>
        <n v="594000000"/>
        <n v="606000000"/>
        <n v="638000000"/>
        <n v="610735000"/>
        <n v="683115000"/>
        <n v="712543000"/>
        <n v="722798000"/>
        <n v="10104000000"/>
        <n v="10899000000"/>
        <n v="11445000000"/>
        <n v="12068000000"/>
        <n v="2410000"/>
        <n v="3940000"/>
        <n v="15359000"/>
        <n v="25853000"/>
        <n v="1653000000"/>
        <n v="1527000000"/>
        <n v="1509000000"/>
        <n v="2047847000"/>
        <n v="2764851000"/>
        <n v="3437032000"/>
        <n v="3951445000"/>
        <n v="11802000000"/>
        <n v="11437000000"/>
        <n v="11861000000"/>
        <n v="11433000000"/>
        <n v="194207000"/>
        <n v="187244000"/>
        <n v="3518000000"/>
        <n v="3805000000"/>
        <n v="3726000000"/>
        <n v="3597000000"/>
        <n v="1187331000"/>
        <n v="1147039000"/>
        <n v="1224930000"/>
        <n v="1348122000"/>
        <n v="3244000000"/>
        <n v="3502000000"/>
        <n v="3347000000"/>
        <n v="3328000000"/>
        <n v="1557646000"/>
        <n v="1727600000"/>
        <n v="2037000000"/>
        <n v="2508600000"/>
        <n v="1476916000"/>
        <n v="1600187000"/>
        <n v="1538027000"/>
        <n v="1620006000"/>
        <n v="17100000000"/>
        <n v="17573000000"/>
        <n v="17034000000"/>
        <n v="16473000000"/>
        <n v="133796000"/>
        <n v="169815000"/>
        <n v="204161000"/>
        <n v="230734000"/>
        <n v="550000000"/>
        <n v="563000000"/>
        <n v="551000000"/>
        <n v="11349000000"/>
        <n v="12702000000"/>
        <n v="13936000000"/>
        <n v="14845000000"/>
        <n v="6564000000"/>
        <n v="5536000000"/>
        <n v="5074000000"/>
        <n v="5005000000"/>
        <n v="4426100000"/>
        <n v="4377700000"/>
        <n v="3834400000"/>
        <n v="4018300000"/>
        <n v="3052000000"/>
        <n v="3194000000"/>
        <n v="3340000000"/>
        <n v="3615000000"/>
        <n v="3430125000"/>
        <n v="3699557000"/>
        <n v="4033414000"/>
        <n v="4365797000"/>
        <n v="1742000000"/>
        <n v="1740000000"/>
        <n v="1721000000"/>
        <n v="1356000000"/>
        <n v="649900000"/>
        <n v="826900000"/>
        <n v="1003000000"/>
        <n v="1100300000"/>
        <n v="5181200000"/>
        <n v="5117100000"/>
        <n v="5389000000"/>
        <n v="6054300000"/>
        <n v="8365000000"/>
        <n v="8565000000"/>
        <n v="8523000000"/>
        <n v="8754000000"/>
        <n v="1598000000"/>
        <n v="1692000000"/>
        <n v="1669000000"/>
        <n v="1690000000"/>
        <n v="916000000"/>
        <n v="1036000000"/>
        <n v="1017000000"/>
        <n v="1145000000"/>
        <n v="68538000"/>
        <n v="69323000"/>
        <n v="89468000"/>
        <n v="139616000"/>
        <n v="1732600000"/>
        <n v="1819500000"/>
        <n v="1993800000"/>
        <n v="3607000000"/>
        <n v="1123200000"/>
        <n v="1058000000"/>
        <n v="1105700000"/>
        <n v="1209100000"/>
        <n v="1616921000"/>
        <n v="1758765000"/>
        <n v="1647382000"/>
        <n v="1757523000"/>
        <n v="2337000000"/>
        <n v="2335000000"/>
        <n v="2320000000"/>
        <n v="2326000000"/>
        <n v="625200000"/>
        <n v="665400000"/>
        <n v="673500000"/>
        <n v="622900000"/>
        <n v="965000000"/>
        <n v="1274000000"/>
        <n v="1213000000"/>
        <n v="1135000000"/>
        <n v="889879000"/>
        <n v="1516508000"/>
        <n v="1278506000"/>
        <n v="1947135000"/>
        <n v="2743000000"/>
        <n v="8290000000"/>
        <n v="7741000000"/>
        <n v="6476000000"/>
        <n v="1078000000"/>
        <n v="1055000000"/>
        <n v="1030000000"/>
        <n v="1028000000"/>
        <n v="3260000000"/>
        <n v="3593000000"/>
        <n v="3660000000"/>
        <n v="3499000000"/>
        <n v="4360300000"/>
        <n v="4577600000"/>
        <n v="4345500000"/>
        <n v="1895000000"/>
        <n v="1877000000"/>
        <n v="1937000000"/>
        <n v="2031000000"/>
        <n v="715800000"/>
        <n v="751700000"/>
        <n v="884300000"/>
        <n v="296000000"/>
        <n v="309000000"/>
        <n v="322000000"/>
        <n v="336000000"/>
        <n v="6597000000"/>
        <n v="6985900000"/>
        <n v="7073500000"/>
        <n v="7337800000"/>
        <n v="644000000"/>
        <n v="645000000"/>
        <n v="755000000"/>
        <n v="762000000"/>
        <n v="6010000000"/>
        <n v="4375000000"/>
        <n v="4065000000"/>
        <n v="3758000000"/>
        <n v="3862434000"/>
        <n v="4621096000"/>
        <n v="5285634000"/>
        <n v="3174320000"/>
        <n v="531180000"/>
        <n v="621413000"/>
        <n v="734119000"/>
        <n v="825296000"/>
        <n v="47233000"/>
        <n v="62179000"/>
        <n v="50948000"/>
        <n v="65082000"/>
        <n v="200849000"/>
        <n v="238134000"/>
        <n v="249925000"/>
        <n v="272747000"/>
        <n v="747356000"/>
        <n v="914149000"/>
        <n v="1034507000"/>
        <n v="1086274000"/>
        <n v="24573000"/>
        <n v="26684000"/>
        <n v="40878000"/>
        <n v="40090000"/>
        <n v="921000000"/>
        <n v="888000000"/>
        <n v="958000000"/>
        <n v="1048000000"/>
        <n v="2894000000"/>
        <n v="3886000000"/>
        <n v="3810000000"/>
        <n v="3596000000"/>
        <n v="917162000"/>
        <n v="888051000"/>
        <n v="863455000"/>
        <n v="1074998000"/>
        <n v="697400000"/>
        <n v="749700000"/>
        <n v="928700000"/>
        <n v="850700000"/>
        <n v="1154000000"/>
        <n v="1200000000"/>
        <n v="1576000000"/>
        <n v="1264632000"/>
        <n v="1282709000"/>
        <n v="1337487000"/>
        <n v="1420281000"/>
        <n v="3151043000"/>
        <n v="3919856000"/>
        <n v="4785243000"/>
        <n v="6280728000"/>
        <n v="58323000"/>
        <n v="63268000"/>
        <n v="71369000"/>
        <n v="80791000"/>
        <n v="10850000000"/>
        <n v="11842000000"/>
        <n v="10502000000"/>
        <n v="12196000000"/>
        <n v="1007431000"/>
        <n v="1110776000"/>
        <n v="1121590000"/>
        <n v="1169470000"/>
        <n v="1778000000"/>
        <n v="2653000000"/>
        <n v="4020000000"/>
        <n v="5503000000"/>
        <n v="873100000"/>
        <n v="938700000"/>
        <n v="943300000"/>
        <n v="1047600000"/>
        <n v="431000000"/>
        <n v="657000000"/>
        <n v="592000000"/>
        <n v="569000000"/>
        <n v="20359000000"/>
        <n v="22113000000"/>
        <n v="25715000000"/>
        <n v="27330000000"/>
        <n v="5353000000"/>
        <n v="4315000000"/>
        <n v="5759000000"/>
        <n v="4969000000"/>
        <n v="587835000"/>
        <n v="664738000"/>
        <n v="738080000"/>
        <n v="767174000"/>
        <n v="763300000"/>
        <n v="907800000"/>
        <n v="814900000"/>
        <n v="1102800000"/>
        <n v="824000000"/>
        <n v="977000000"/>
        <n v="975000000"/>
        <n v="1034000000"/>
        <n v="1294000000"/>
        <n v="1334000000"/>
        <n v="1426000000"/>
        <n v="1415000000"/>
        <n v="292500000"/>
        <n v="322739000"/>
        <n v="331995000"/>
        <n v="313544000"/>
        <n v="175148000"/>
        <n v="182711000"/>
        <n v="408225000"/>
        <n v="191073000"/>
        <n v="966829000"/>
        <n v="936900000"/>
        <n v="971611000"/>
        <n v="965322000"/>
        <n v="489700000"/>
        <n v="496100000"/>
        <n v="589800000"/>
        <n v="737900000"/>
        <n v="31970000"/>
        <n v="32316000"/>
        <n v="35645000"/>
        <n v="33399000"/>
        <n v="280928000"/>
        <n v="270261000"/>
        <n v="253827000"/>
        <n v="255192000"/>
        <n v="2676141000"/>
        <n v="2616000000"/>
        <n v="2671000000"/>
        <n v="3275000000"/>
        <n v="2039000000"/>
        <n v="1984000000"/>
        <n v="1952000000"/>
        <n v="1940000000"/>
        <n v="72163000"/>
        <n v="76864000"/>
        <n v="88705000"/>
        <n v="72363000"/>
        <n v="1461000000"/>
        <n v="1699000000"/>
        <n v="2983000000"/>
        <n v="3426000000"/>
        <n v="3552300000"/>
        <n v="3474300000"/>
        <n v="3118900000"/>
        <n v="1126000000"/>
        <n v="1202000000"/>
        <n v="1508000000"/>
        <n v="1472000000"/>
        <n v="12382000000"/>
        <n v="12158000000"/>
        <n v="13405000000"/>
        <n v="11710000000"/>
        <n v="2656530000"/>
        <n v="3028028000"/>
        <n v="3314030000"/>
        <n v="3277390000"/>
        <n v="1156635000"/>
        <n v="1196512000"/>
        <n v="1295014000"/>
        <n v="1325567000"/>
        <n v="508547000"/>
        <n v="468345000"/>
        <n v="518665000"/>
        <n v="562080000"/>
        <n v="2816000000"/>
        <n v="2815000000"/>
        <n v="2728000000"/>
        <n v="2617000000"/>
        <n v="2785035000"/>
        <n v="2839629000"/>
        <n v="2967125000"/>
        <n v="2931108000"/>
        <n v="293000000"/>
        <n v="200000000"/>
        <n v="228000000"/>
        <n v="902869000"/>
        <n v="1126940000"/>
        <n v="1347510000"/>
        <n v="1513064000"/>
        <n v="1269586000"/>
        <n v="1269777000"/>
        <n v="1315793000"/>
        <n v="1370183000"/>
        <n v="1789327000"/>
        <n v="1716639000"/>
        <n v="1843069000"/>
        <n v="1948041000"/>
        <n v="1096507000"/>
        <n v="1340453000"/>
        <n v="1541214000"/>
        <n v="1500399000"/>
        <n v="20801000000"/>
        <n v="21667000000"/>
        <n v="23271000000"/>
        <n v="25171000000"/>
        <n v="158950000"/>
        <n v="241719000"/>
        <n v="212481000"/>
        <n v="258342000"/>
        <n v="401324000"/>
        <n v="463059000"/>
        <n v="706644000"/>
        <n v="842010000"/>
        <n v="16508000000"/>
        <n v="16122000000"/>
        <n v="16280000000"/>
        <n v="16801000000"/>
        <n v="1045000000"/>
        <n v="863000000"/>
        <n v="703000000"/>
        <n v="1111232000"/>
        <n v="1124753000"/>
        <n v="1159502000"/>
        <n v="1220095000"/>
        <n v="661100000"/>
        <n v="591500000"/>
        <n v="624000000"/>
        <n v="682400000"/>
        <n v="5190000000"/>
        <n v="5518000000"/>
        <n v="5006000000"/>
        <n v="5469000000"/>
        <n v="126250000"/>
        <n v="116190000"/>
        <n v="122878000"/>
        <n v="136287000"/>
        <n v="8717000000"/>
        <n v="9047000000"/>
        <n v="8419000000"/>
        <n v="13267000000"/>
        <n v="5361000000"/>
        <n v="4663000000"/>
        <n v="4019000000"/>
        <n v="828095000"/>
        <n v="830789000"/>
        <n v="818091000"/>
        <n v="905648000"/>
        <n v="627340000"/>
        <n v="650948000"/>
        <n v="743611000"/>
        <n v="871974000"/>
        <n v="914000000"/>
        <n v="820000000"/>
        <n v="976000000"/>
        <n v="1186000000"/>
        <n v="1873360000"/>
        <n v="1978960000"/>
        <n v="2196173000"/>
        <n v="2243356000"/>
        <n v="2101000000"/>
        <n v="1968000000"/>
        <n v="1920000000"/>
        <n v="2011000000"/>
        <n v="1703796000"/>
        <n v="1924132000"/>
        <n v="1898284000"/>
        <n v="1969308000"/>
        <n v="22389000000"/>
        <n v="22629000000"/>
        <n v="22438000000"/>
        <n v="19748000000"/>
        <n v="354571000"/>
        <n v="401353000"/>
        <n v="457598000"/>
        <n v="482465000"/>
        <n v="453535000"/>
        <n v="505877000"/>
        <n v="514891000"/>
        <n v="509557000"/>
        <n v="397285000"/>
        <n v="471921000"/>
        <n v="522046000"/>
        <n v="584491000"/>
        <n v="8088000000"/>
        <n v="8136000000"/>
        <n v="7930000000"/>
        <n v="8397000000"/>
        <n v="1534000000"/>
        <n v="1601000000"/>
        <n v="1771000000"/>
        <n v="1807000000"/>
        <n v="3303000000"/>
        <n v="3557000000"/>
        <n v="3494000000"/>
        <n v="3219000000"/>
        <n v="6279100000"/>
        <n v="6463400000"/>
        <n v="6748500000"/>
        <n v="6742700000"/>
        <n v="850371000"/>
        <n v="924031000"/>
        <n v="869572000"/>
        <n v="844960000"/>
        <n v="574000000"/>
        <n v="691000000"/>
        <n v="640500000"/>
        <n v="705300000"/>
        <n v="2417000000"/>
        <n v="2415000000"/>
        <n v="3207800000"/>
        <n v="3524400000"/>
        <n v="3870200000"/>
        <n v="3764500000"/>
        <n v="1064757000"/>
        <n v="1183682000"/>
        <n v="1341000000"/>
        <n v="1466761000"/>
        <n v="1173340000"/>
        <n v="1545716000"/>
        <n v="1522811000"/>
        <n v="1429233000"/>
        <n v="1252300000"/>
        <n v="1293200000"/>
        <n v="1254700000"/>
        <n v="1172700000"/>
        <n v="64729000000"/>
        <n v="70467000000"/>
        <n v="61274000000"/>
        <n v="59014000000"/>
        <n v="3357000000"/>
        <n v="3453000000"/>
        <n v="3777000000"/>
        <n v="4168000000"/>
        <n v="3872000000"/>
        <n v="3266000000"/>
        <n v="4039000000"/>
        <n v="3590000000"/>
        <n v="174085000"/>
        <n v="194491000"/>
        <n v="207519000"/>
        <n v="224088000"/>
        <n v="123524000"/>
        <n v="127470000"/>
        <n v="122201000"/>
        <n v="122735000"/>
        <n v="387812000"/>
        <n v="384907000"/>
        <n v="406864000"/>
        <n v="379399000"/>
        <n v="3706000000"/>
        <n v="4162000000"/>
        <n v="5011000000"/>
        <n v="3334000000"/>
        <n v="1007000000"/>
        <n v="1029000000"/>
        <n v="1089000000"/>
        <n v="731767000"/>
        <n v="819048000"/>
        <n v="890431000"/>
        <n v="959899000"/>
        <n v="18185000000"/>
        <n v="18205000000"/>
        <n v="18401000000"/>
        <n v="18084000000"/>
        <n v="621536000"/>
        <n v="926900000"/>
        <n v="1251500000"/>
        <n v="1428000000"/>
        <n v="15477000000"/>
        <n v="15809000000"/>
        <n v="17868000000"/>
        <n v="18669000000"/>
        <n v="4267000000"/>
        <n v="4313000000"/>
        <n v="4350000000"/>
        <n v="4452000000"/>
        <n v="602100000"/>
        <n v="632000000"/>
        <n v="571200000"/>
        <n v="519600000"/>
        <n v="2720000000"/>
        <n v="2686000000"/>
        <n v="2855000000"/>
        <n v="3012000000"/>
        <n v="346100000"/>
        <n v="346900000"/>
        <n v="439200000"/>
        <n v="411800000"/>
        <n v="328595000"/>
        <n v="521502000"/>
        <n v="630421000"/>
        <n v="764117000"/>
        <n v="1114600000"/>
        <n v="1128800000"/>
        <n v="1198200000"/>
        <n v="1622000000"/>
        <n v="1219343000"/>
        <n v="1454080000"/>
        <n v="1866520000"/>
        <n v="1987271000"/>
        <n v="151382000"/>
        <n v="159642000"/>
        <n v="169952000"/>
        <n v="170120000"/>
        <n v="6839500000"/>
        <n v="6606700000"/>
        <n v="6280300000"/>
        <n v="6432400000"/>
        <n v="-318000000"/>
        <n v="-329000000"/>
        <n v="-220000000"/>
        <n v="-487000000"/>
        <n v="98200000"/>
        <n v="99600000"/>
        <n v="101100000"/>
        <n v="103700000"/>
        <n v="12244000000"/>
        <n v="12865000000"/>
        <n v="13281000000"/>
        <n v="14115000000"/>
        <n v="601300000"/>
        <n v="613341000"/>
        <n v="591611000"/>
        <n v="630954000"/>
        <n v="360586000"/>
        <n v="2177616000"/>
        <n v="2856642000"/>
        <n v="2620072000"/>
        <n v="7161000000"/>
        <n v="7639000000"/>
        <n v="8625000000"/>
        <n v="9312000000"/>
        <n v="1201000000"/>
        <n v="1162000000"/>
        <n v="1181000000"/>
        <n v="1467000000"/>
        <n v="909000000"/>
        <n v="870000000"/>
        <n v="828000000"/>
        <n v="8482000000"/>
        <n v="8440000000"/>
        <n v="8355000000"/>
        <n v="8256000000"/>
        <n v="3456000000"/>
        <n v="4014000000"/>
        <n v="4525000000"/>
        <n v="47115000"/>
        <n v="43720000"/>
        <n v="57664000"/>
        <n v="53992000"/>
        <n v="20412000"/>
        <n v="27772000"/>
        <n v="29412000"/>
        <n v="29870000"/>
        <n v="582000000"/>
        <n v="649000000"/>
        <n v="659000000"/>
        <n v="634000000"/>
        <n v="1347000000"/>
        <n v="1338000000"/>
        <n v="1339000000"/>
        <n v="1403000000"/>
        <n v="2388182000"/>
        <n v="2310780000"/>
        <n v="2347308000"/>
        <n v="2265436000"/>
        <n v="2211700000"/>
        <n v="2138400000"/>
        <n v="2506500000"/>
        <n v="2643700000"/>
        <n v="261471000"/>
        <n v="267278000"/>
        <n v="274815000"/>
        <n v="301670000"/>
        <n v="4110000000"/>
        <n v="5388000000"/>
        <n v="7901000000"/>
        <n v="7276000000"/>
        <n v="752200000"/>
        <n v="822100000"/>
        <n v="869300000"/>
        <n v="921300000"/>
        <n v="9176000000"/>
        <n v="8679000000"/>
        <n v="8457000000"/>
        <n v="7577000000"/>
        <n v="9098000000"/>
        <n v="9438000000"/>
        <n v="8319000000"/>
        <n v="6998000000"/>
        <n v="1110550000"/>
        <n v="1373878000"/>
        <n v="1381396000"/>
        <n v="1573120000"/>
        <n v="1457300000"/>
        <n v="1548600000"/>
        <n v="1617600000"/>
        <n v="1532400000"/>
        <n v="1090300000"/>
        <n v="1122000000"/>
        <n v="1127400000"/>
        <n v="1175000000"/>
        <n v="135824000"/>
        <n v="145298000"/>
        <n v="164596000"/>
        <n v="233887000"/>
        <n v="7134000000"/>
        <n v="7226000000"/>
        <n v="7515000000"/>
        <n v="7334000000"/>
        <n v="6384000000"/>
        <n v="6469000000"/>
        <n v="6182000000"/>
        <n v="6111000000"/>
        <n v="2249000000"/>
        <n v="2362000000"/>
        <n v="2541000000"/>
        <n v="2749000000"/>
        <n v="2550000000"/>
        <n v="2774000000"/>
        <n v="2833000000"/>
        <n v="550600000"/>
        <n v="505800000"/>
        <n v="439100000"/>
        <n v="491000000"/>
        <n v="7202000000"/>
        <n v="7851000000"/>
        <n v="8450000000"/>
        <n v="10029000000"/>
        <n v="12776000000"/>
        <n v="11911000000"/>
        <n v="11606000000"/>
        <n v="10313000000"/>
        <n v="4017000000"/>
        <n v="3469000000"/>
        <n v="3627000000"/>
        <n v="1831000000"/>
        <n v="20289000000"/>
        <n v="20488000000"/>
        <n v="20324000000"/>
        <n v="19260000000"/>
        <n v="2448629000"/>
        <n v="2540954000"/>
        <n v="2655650000"/>
        <n v="2796508000"/>
        <n v="692693000"/>
        <n v="728582000"/>
        <n v="700810000"/>
        <n v="732622000"/>
        <n v="939000000"/>
        <n v="674000000"/>
        <n v="653000000"/>
        <n v="285144000"/>
        <n v="466498000"/>
        <n v="471219000"/>
        <n v="372457000"/>
        <n v="1545700000"/>
        <n v="2180700000"/>
        <n v="446000000"/>
        <n v="745000000"/>
        <n v="233000000"/>
        <n v="832000000"/>
        <n v="1054000000"/>
        <n v="1050000000"/>
        <n v="1280000000"/>
        <n v="1324000000"/>
        <n v="1399000000"/>
        <n v="757000000"/>
        <n v="584000000"/>
        <n v="545000000"/>
        <n v="670000000"/>
        <n v="650243000"/>
        <n v="876927000"/>
        <n v="1231421000"/>
        <n v="1568877000"/>
        <n v="311000000"/>
        <n v="358000000"/>
        <n v="5204000000"/>
        <n v="7796000000"/>
        <n v="8766000000"/>
        <n v="9892000000"/>
        <n v="10469000000"/>
        <n v="1815000000"/>
        <n v="1917000000"/>
        <n v="1915000000"/>
        <n v="1851000000"/>
        <n v="1654000000"/>
        <n v="1905000000"/>
        <n v="2092000000"/>
        <n v="1764000000"/>
        <n v="3002000000"/>
        <n v="2897000000"/>
        <n v="2911000000"/>
        <n v="2247400000"/>
        <n v="2179000000"/>
        <n v="2099000000"/>
        <n v="454900000"/>
        <n v="467904000"/>
        <n v="520805000"/>
        <n v="458989000"/>
        <n v="430822000"/>
        <n v="436000000"/>
        <n v="480000000"/>
        <n v="602000000"/>
        <n v="1403500000"/>
        <n v="1399500000"/>
        <n v="1545900000"/>
        <n v="1626000000"/>
        <n v="38123000"/>
        <n v="56881000"/>
        <n v="51085000"/>
        <n v="49298000"/>
        <n v="491725000"/>
        <n v="541586000"/>
        <n v="674887000"/>
        <n v="693331000"/>
        <n v="477200000"/>
        <n v="431800000"/>
        <n v="443900000"/>
        <n v="2120025000"/>
        <n v="2265516000"/>
        <n v="2438527000"/>
        <n v="2648622000"/>
        <n v="2108000000"/>
        <n v="2053000000"/>
        <n v="1613000000"/>
        <n v="803800000"/>
        <n v="812800000"/>
        <n v="816700000"/>
        <n v="836700000"/>
        <n v="1489735000"/>
        <n v="1420096000"/>
        <n v="1378400000"/>
        <n v="1279961000"/>
        <n v="571600000"/>
        <n v="559500000"/>
        <n v="561400000"/>
        <n v="541500000"/>
        <n v="2188747000"/>
        <n v="3185497000"/>
        <n v="4302998000"/>
        <n v="5060406000"/>
        <n v="98000000"/>
        <n v="68000000"/>
        <n v="25357000000"/>
        <n v="25772000000"/>
        <n v="24538000000"/>
        <n v="24735000000"/>
        <n v="15171000000"/>
        <n v="14355000000"/>
        <n v="14097000000"/>
        <n v="14809000000"/>
        <n v="189000000"/>
        <n v="177400000"/>
        <n v="163500000"/>
        <n v="156600000"/>
        <n v="346393000"/>
        <n v="519267000"/>
        <n v="838526000"/>
        <n v="1177697000"/>
        <n v="15400000"/>
        <n v="18800000"/>
        <n v="18900000"/>
        <n v="22800000"/>
        <n v="1554973000"/>
        <n v="1633992000"/>
        <n v="1544746000"/>
        <n v="1359360000"/>
        <n v="568500000"/>
        <n v="861390000"/>
        <n v="794728000"/>
        <n v="957150000"/>
        <n v="627370000"/>
        <n v="581898000"/>
        <n v="659335000"/>
        <n v="598848000"/>
        <n v="6890000000"/>
        <n v="7001000000"/>
        <n v="6656000000"/>
        <n v="6405000000"/>
        <n v="10486000000"/>
        <n v="9681000000"/>
        <n v="9488000000"/>
        <n v="9463000000"/>
        <n v="1117700000"/>
        <n v="1493700000"/>
        <n v="1493800000"/>
        <n v="1334300000"/>
        <n v="166154000"/>
        <n v="172161000"/>
        <n v="175178000"/>
        <n v="176744000"/>
        <n v="3486000000"/>
        <n v="4013000000"/>
        <n v="3624000000"/>
        <n v="4630000000"/>
        <n v="3143000000"/>
        <n v="2173000000"/>
        <n v="2237000000"/>
        <n v="17504000000"/>
        <n v="16172000000"/>
        <n v="18786000000"/>
        <n v="16603000000"/>
        <n v="15443000000"/>
        <n v="15597000000"/>
        <n v="16703000000"/>
        <n v="15747000000"/>
        <n v="2594300000"/>
        <n v="3673500000"/>
        <n v="3713600000"/>
        <n v="3417700000"/>
        <n v="434894000"/>
        <n v="485069000"/>
        <n v="705477000"/>
        <n v="592863000"/>
        <n v="1227000000"/>
        <n v="1349000000"/>
        <n v="1437000000"/>
        <n v="1296000000"/>
        <n v="2849000000"/>
        <n v="3637000000"/>
        <n v="2159000000"/>
        <n v="180317000"/>
        <n v="309348000"/>
        <n v="588822000"/>
        <n v="922340000"/>
        <n v="1030014000"/>
        <n v="961579000"/>
        <n v="956158000"/>
        <n v="1011543000"/>
        <n v="1044819000"/>
        <n v="1048952000"/>
        <n v="1086504000"/>
        <n v="1324815000"/>
        <n v="1425734000"/>
        <n v="1533799000"/>
        <n v="1606217000"/>
        <n v="660887000"/>
        <n v="750292000"/>
        <n v="898440000"/>
        <n v="1041231000"/>
        <n v="2971000000"/>
        <n v="3301000000"/>
        <n v="3389000000"/>
        <n v="1537700000"/>
        <n v="1570100000"/>
        <n v="1506400000"/>
        <n v="1467400000"/>
        <n v="914130000"/>
        <n v="1040567000"/>
        <n v="1102426000"/>
        <n v="1136728000"/>
        <n v="1437886000"/>
        <n v="1526366000"/>
        <n v="1615371000"/>
        <n v="1738755000"/>
        <n v="248136000"/>
        <n v="391707000"/>
        <n v="191802000"/>
        <n v="165318000"/>
        <n v="1088100000"/>
        <n v="998400000"/>
        <n v="1067000000"/>
        <n v="1054500000"/>
        <n v="5655800000"/>
        <n v="6086800000"/>
        <n v="7130200000"/>
        <n v="7970300000"/>
        <n v="207000000"/>
        <n v="220000000"/>
        <n v="229000000"/>
        <n v="337000000"/>
        <n v="373000000"/>
        <n v="393000000"/>
        <n v="353000000"/>
        <n v="1788300000"/>
        <n v="1849400000"/>
        <n v="1656200000"/>
        <n v="1604400000"/>
        <n v="3264896000"/>
        <n v="3470200000"/>
        <n v="3860448000"/>
        <n v="3943786000"/>
        <n v="976900000"/>
        <n v="1010000000"/>
        <n v="1497600000"/>
        <n v="1736700000"/>
        <n v="1020400000"/>
        <n v="1013100000"/>
        <n v="1085800000"/>
        <n v="1614100000"/>
        <n v="120310000"/>
        <n v="122128000"/>
        <n v="133502000"/>
        <n v="139137000"/>
        <n v="1012400000"/>
        <n v="1048700000"/>
        <n v="1053700000"/>
        <n v="1054100000"/>
        <n v="655473000"/>
        <n v="729055000"/>
        <n v="764799000"/>
        <n v="785179000"/>
        <n v="934000000"/>
        <n v="981000000"/>
        <n v="376687000"/>
        <n v="402369000"/>
        <n v="446845000"/>
        <n v="452835000"/>
        <n v="4884284000"/>
        <n v="4735000000"/>
        <n v="4816000000"/>
        <n v="4600000000"/>
        <n v="356817000"/>
        <n v="390610000"/>
        <n v="489937000"/>
        <n v="712803000"/>
        <n v="359000000"/>
        <n v="414000000"/>
        <n v="397000000"/>
        <n v="6073000000"/>
        <n v="5808000000"/>
        <n v="5120000000"/>
        <n v="635000000"/>
        <n v="722000000"/>
        <n v="237000000"/>
        <n v="585400000"/>
        <n v="895100000"/>
        <n v="1078400000"/>
        <n v="1177200000"/>
        <n v="2960300000"/>
        <n v="2814600000"/>
        <n v="2681100000"/>
        <n v="2798900000"/>
        <n v="159700000"/>
        <n v="179100000"/>
        <n v="191300000"/>
        <n v="195900000"/>
        <n v="835000000"/>
        <n v="1052000000"/>
        <n v="1208000000"/>
        <n v="2123000000"/>
        <n v="2484000000"/>
        <n v="2927000000"/>
        <n v="3264000000"/>
        <n v="4089000000"/>
        <n v="4308000000"/>
        <n v="3906000000"/>
        <n v="4295000000"/>
        <n v="3236000000"/>
        <n v="2186000000"/>
        <n v="1587000000"/>
        <n v="6338129000"/>
        <n v="41066000000"/>
        <n v="28414000000"/>
        <n v="41817000000"/>
        <n v="32954000000"/>
        <n v="1193800000"/>
        <n v="1163900000"/>
        <n v="1051800000"/>
        <n v="1597300000"/>
        <n v="728000000"/>
        <n v="770000000"/>
        <n v="765000000"/>
        <n v="254468000"/>
        <n v="276446000"/>
        <n v="321624000"/>
        <n v="382858000"/>
        <n v="1440000000"/>
        <n v="1504000000"/>
        <n v="1463000000"/>
        <n v="1303427000"/>
        <n v="531932000"/>
        <n v="766854000"/>
        <n v="1068221000"/>
        <n v="15110000000"/>
        <n v="14465000000"/>
        <n v="14676000000"/>
        <n v="14665000000"/>
        <n v="1466067000"/>
        <n v="2036100000"/>
        <n v="1645800000"/>
        <n v="1731200000"/>
        <n v="4250446000"/>
        <n v="4467089000"/>
        <n v="4695384000"/>
        <n v="5205715000"/>
        <n v="3354900000"/>
        <n v="3446300000"/>
        <n v="4896100000"/>
        <n v="4612100000"/>
        <n v="429000000"/>
        <n v="597000000"/>
        <n v="801000000"/>
        <n v="1109000000"/>
        <n v="3757000000"/>
        <n v="3964000000"/>
        <n v="4094000000"/>
        <n v="4154000000"/>
        <n v="1040287000"/>
        <n v="1138934000"/>
        <n v="1246308000"/>
        <n v="1369097000"/>
        <n v="983000000"/>
        <n v="1255000000"/>
        <n v="1748000000"/>
        <n v="1864000000"/>
        <n v="1702000000"/>
        <n v="2248000000"/>
        <n v="2762000000"/>
        <n v="2620000000"/>
        <n v="247597000"/>
        <n v="312367000"/>
        <n v="346345000"/>
        <n v="390253000"/>
        <n v="1804000000"/>
        <n v="1858000000"/>
        <n v="1843000000"/>
        <n v="1165000000"/>
        <n v="1361000000"/>
        <n v="1304000000"/>
        <n v="670602000"/>
        <n v="871572000"/>
        <n v="1158251000"/>
        <n v="1497000000"/>
        <n v="16448000000"/>
        <n v="17629000000"/>
        <n v="17795000000"/>
        <n v="18423000000"/>
        <n v="58005000"/>
        <n v="37121000"/>
        <n v="56612000"/>
        <n v="71733000"/>
        <n v="488880000"/>
        <n v="596390000"/>
        <n v="712006000"/>
        <n v="863354000"/>
        <n v="786800000"/>
        <n v="790400000"/>
        <n v="820900000"/>
        <n v="835100000"/>
        <n v="6891000000"/>
        <n v="7234000000"/>
        <n v="7315000000"/>
        <n v="6884000000"/>
        <n v="37352000000"/>
        <n v="32834000000"/>
        <n v="36583000000"/>
        <n v="35664000000"/>
        <n v="657246000"/>
        <n v="734511000"/>
        <n v="809545000"/>
        <n v="848323000"/>
        <n v="441168000"/>
        <n v="460300000"/>
        <n v="460100000"/>
        <n v="425100000"/>
        <n v="5241000000"/>
        <n v="4934000000"/>
        <n v="6097000000"/>
        <n v="5275000000"/>
        <n v="2207000000"/>
        <n v="2242000000"/>
        <n v="2229000000"/>
        <n v="4469000000"/>
        <n v="432589000"/>
        <n v="470600000"/>
        <n v="488500000"/>
        <n v="557000000"/>
        <n v="3596708000"/>
        <n v="3841032000"/>
        <n v="4159885000"/>
        <n v="4178386000"/>
        <n v="2829000000"/>
        <n v="2899000000"/>
        <n v="2860000000"/>
        <n v="2851000000"/>
        <n v="5229000000"/>
        <n v="5081000000"/>
        <n v="5111000000"/>
        <n v="4953000000"/>
        <n v="308143000"/>
        <n v="274217000"/>
        <n v="292358000"/>
        <n v="312694000"/>
        <n v="177366000"/>
        <n v="169270000"/>
        <n v="175307000"/>
        <n v="179279000"/>
        <n v="220068000"/>
        <n v="228982000"/>
        <n v="227306000"/>
        <n v="312690000"/>
        <n v="186971000"/>
        <n v="179545000"/>
        <n v="189488000"/>
        <n v="196914000"/>
        <n v="432681000"/>
        <n v="356188000"/>
        <n v="305409000"/>
        <n v="376575000"/>
        <n v="132447000"/>
        <n v="147481000"/>
        <n v="145992000"/>
        <n v="136863000"/>
        <n v="39951000000"/>
        <n v="27089000000"/>
        <n v="41016000000"/>
        <n v="29986000000"/>
        <n v="477270000"/>
        <n v="492965000"/>
        <n v="512707000"/>
        <n v="495747000"/>
        <n v="1525000000"/>
        <n v="908000000"/>
        <n v="964000000"/>
        <n v="1342000000"/>
        <n v="121400000"/>
        <n v="116700000"/>
        <n v="121800000"/>
        <n v="164400000"/>
        <n v="48724000000"/>
        <n v="47338000000"/>
        <n v="47667000000"/>
        <n v="48728000000"/>
        <n v="3682000000"/>
        <n v="4032000000"/>
        <n v="4472000000"/>
        <n v="4477000000"/>
        <n v="1828000000"/>
        <n v="2038000000"/>
        <n v="2130000000"/>
        <n v="2084000000"/>
        <n v="1468000000"/>
        <n v="1481000000"/>
        <n v="1343000000"/>
        <n v="1410000000"/>
        <n v="595000000"/>
        <n v="546000000"/>
        <n v="384000000"/>
        <n v="864000000"/>
        <n v="88629000000"/>
        <n v="91353000000"/>
        <n v="93418000000"/>
        <n v="97041000000"/>
        <n v="937600000"/>
        <n v="1026100000"/>
        <n v="1750100000"/>
        <n v="1140600000"/>
        <n v="1199600000"/>
        <n v="1169300000"/>
        <n v="1174900000"/>
        <n v="320000000"/>
        <n v="494000000"/>
        <n v="249000000"/>
        <n v="420000000"/>
        <n v="1389000000"/>
        <n v="1471000000"/>
        <n v="1557000000"/>
        <n v="1574000000"/>
        <n v="481677000"/>
        <n v="465926000"/>
        <n v="502901000"/>
        <n v="475328000"/>
        <n v="188302000"/>
        <n v="72143000"/>
        <n v="225070000"/>
        <n v="179867000"/>
        <n v="669451000"/>
        <n v="681226000"/>
        <n v="767608000"/>
        <n v="865817000"/>
        <n v="365684000"/>
        <n v="378607000"/>
        <n v="353670000"/>
        <n v="331652000"/>
        <n v="81844000000"/>
        <n v="76696000000"/>
        <n v="74226000000"/>
        <n v="61444000000"/>
        <n v="1148731000"/>
        <n v="1144800000"/>
        <n v="1143100000"/>
        <n v="1077300000"/>
        <n v="4398000000"/>
        <n v="4219000000"/>
        <n v="3792000000"/>
        <n v="936000000"/>
        <n v="920000000"/>
        <n v="854000000"/>
        <n v="1641819000"/>
        <n v="1751275000"/>
        <n v="1770710000"/>
        <n v="1768522000"/>
        <n v="1450000000"/>
        <n v="1454000000"/>
        <n v="1505000000"/>
        <n v="1746000000"/>
        <n v="1822100000"/>
        <n v="1796300000"/>
        <n v="1772200000"/>
        <n v="2291900000"/>
        <n v="1579007000"/>
        <n v="1700064000"/>
        <n v="1654369000"/>
        <n v="1591239000"/>
        <n v="1643000000"/>
        <n v="1532000000"/>
        <n v="1364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50481481479" createdVersion="7" refreshedVersion="7" minRefreshableVersion="3" recordCount="1711" xr:uid="{624780EB-620E-1B48-9152-0AA292E40512}">
  <cacheSource type="worksheet">
    <worksheetSource ref="I1:I1048576" sheet="Original NYSE Numbers"/>
  </cacheSource>
  <cacheFields count="1">
    <cacheField name=" Other Operating Items " numFmtId="0">
      <sharedItems containsBlank="1" containsMixedTypes="1" containsNumber="1" containsInteger="1" minValue="-87159000" maxValue="54872000000" count="913">
        <n v="845000000"/>
        <n v="853000000"/>
        <n v="1295000000"/>
        <n v="1364000000"/>
        <s v=" $-   "/>
        <n v="162186000"/>
        <n v="188680000"/>
        <n v="248635000"/>
        <n v="364735000"/>
        <n v="595000000"/>
        <n v="588000000"/>
        <n v="555000000"/>
        <n v="601000000"/>
        <n v="52254000"/>
        <n v="52424000"/>
        <n v="68649000"/>
        <n v="78534000"/>
        <n v="220000"/>
        <n v="26020000"/>
        <n v="88318000"/>
        <n v="70123000"/>
        <n v="166876000"/>
        <n v="216119000"/>
        <n v="313082000"/>
        <n v="492140000"/>
        <n v="42100000"/>
        <n v="36500000"/>
        <n v="39800000"/>
        <n v="33200000"/>
        <n v="673000000"/>
        <n v="706000000"/>
        <n v="745000000"/>
        <n v="796000000"/>
        <n v="1782000000"/>
        <n v="1712500000"/>
        <n v="1897600000"/>
        <n v="2009700000"/>
        <n v="3727000000"/>
        <n v="3489000000"/>
        <n v="3547000000"/>
        <n v="3672000000"/>
        <n v="325173000"/>
        <n v="291910000"/>
        <n v="282608000"/>
        <n v="306301000"/>
        <n v="1470287000"/>
        <n v="1485558000"/>
        <n v="1402573000"/>
        <n v="1351314000"/>
        <n v="20962000"/>
        <n v="21547000"/>
        <n v="32057000"/>
        <n v="27067000"/>
        <n v="264000000"/>
        <n v="270000000"/>
        <n v="294000000"/>
        <n v="320000000"/>
        <n v="8002000000"/>
        <n v="8389000000"/>
        <n v="8476000000"/>
        <n v="8445000000"/>
        <n v="417000"/>
        <n v="117000000"/>
        <n v="322000000"/>
        <n v="53677000"/>
        <n v="57238000"/>
        <n v="63724000"/>
        <n v="68707000"/>
        <n v="2877000000"/>
        <n v="3132000000"/>
        <n v="3603000000"/>
        <n v="3630000000"/>
        <n v="644276000"/>
        <n v="800145000"/>
        <n v="1003802000"/>
        <n v="1285328000"/>
        <n v="95300000"/>
        <n v="106900000"/>
        <n v="127400000"/>
        <n v="143400000"/>
        <n v="233000000"/>
        <n v="245300000"/>
        <n v="220900000"/>
        <n v="230100000"/>
        <n v="6881000000"/>
        <n v="5866000000"/>
        <n v="9720000000"/>
        <n v="29372000000"/>
        <n v="3927000000"/>
        <n v="4550000000"/>
        <n v="4603000000"/>
        <n v="4301000000"/>
        <n v="1460000000"/>
        <n v="1421000000"/>
        <n v="1371000000"/>
        <n v="1280000000"/>
        <n v="249000000"/>
        <n v="1873000000"/>
        <n v="380402000"/>
        <n v="407000000"/>
        <n v="424000000"/>
        <n v="440000000"/>
        <n v="1712000000"/>
        <n v="1832000000"/>
        <n v="2044000000"/>
        <n v="1988000000"/>
        <n v="9433000000"/>
        <n v="4642000000"/>
        <n v="3211000000"/>
        <n v="3995000000"/>
        <n v="1167000000"/>
        <n v="698000000"/>
        <n v="342000000"/>
        <n v="533000000"/>
        <n v="342900000"/>
        <n v="489800000"/>
        <n v="382600000"/>
        <n v="385600000"/>
        <n v="282900000"/>
        <n v="299900000"/>
        <n v="280900000"/>
        <n v="285500000"/>
        <n v="395000000"/>
        <n v="410000000"/>
        <n v="438000000"/>
        <n v="495000000"/>
        <n v="445875000"/>
        <n v="560637000"/>
        <n v="628573000"/>
        <n v="639542000"/>
        <n v="158000000"/>
        <n v="223000000"/>
        <n v="281000000"/>
        <n v="459000000"/>
        <n v="-6000000"/>
        <n v="15000000"/>
        <n v="-82000000"/>
        <n v="120000000"/>
        <n v="169645000"/>
        <n v="190390000"/>
        <n v="265101000"/>
        <n v="314096000"/>
        <n v="622592000"/>
        <n v="741342000"/>
        <n v="985781000"/>
        <n v="1036178000"/>
        <n v="1590000000"/>
        <n v="1637000000"/>
        <n v="1626000000"/>
        <n v="1738000000"/>
        <n v="262800000"/>
        <n v="258300000"/>
        <n v="279000000"/>
        <n v="12794000"/>
        <n v="13476000"/>
        <n v="91527000"/>
        <n v="90546000"/>
        <n v="490000000"/>
        <n v="581000000"/>
        <n v="464000000"/>
        <n v="448000000"/>
        <n v="2811000000"/>
        <n v="2903000000"/>
        <n v="2915000000"/>
        <n v="2229000000"/>
        <n v="1854000000"/>
        <n v="2102000000"/>
        <n v="2125000000"/>
        <n v="6907000000"/>
        <n v="8742000000"/>
        <n v="9339000000"/>
        <n v="10276000000"/>
        <n v="11259000000"/>
        <n v="14000000"/>
        <n v="13000000"/>
        <n v="46000000"/>
        <n v="27000000"/>
        <n v="147000000"/>
        <n v="248000000"/>
        <n v="96054000"/>
        <n v="110474000"/>
        <n v="130368000"/>
        <n v="146368000"/>
        <n v="628000000"/>
        <n v="685000000"/>
        <n v="750000000"/>
        <n v="811000000"/>
        <n v="88000000"/>
        <n v="327000000"/>
        <n v="1406000000"/>
        <n v="1836000000"/>
        <n v="1050000000"/>
        <n v="954000000"/>
        <n v="1013000000"/>
        <n v="970000000"/>
        <n v="5024000000"/>
        <n v="4124000000"/>
        <n v="4073000000"/>
        <n v="4966000000"/>
        <n v="451405000"/>
        <n v="651052000"/>
        <n v="632760000"/>
        <n v="622211000"/>
        <n v="30239000"/>
        <n v="35710000"/>
        <n v="51459000"/>
        <n v="60790000"/>
        <n v="163000"/>
        <n v="275000000"/>
        <n v="359000000"/>
        <n v="303000000"/>
        <n v="137058000"/>
        <n v="182242000"/>
        <n v="1104000000"/>
        <n v="1151000000"/>
        <n v="1208000000"/>
        <n v="1301000000"/>
        <n v="4780000000"/>
        <n v="4541000000"/>
        <n v="4428000000"/>
        <n v="4189000000"/>
        <n v="149089000"/>
        <n v="172200000"/>
        <n v="199700000"/>
        <n v="325200000"/>
        <n v="41668000"/>
        <n v="39577000"/>
        <n v="41595000"/>
        <n v="29173000"/>
        <n v="13413000000"/>
        <n v="14186000000"/>
        <n v="16793000000"/>
        <n v="21037000000"/>
        <n v="579315000"/>
        <n v="778655000"/>
        <n v="986812000"/>
        <n v="1230853000"/>
        <n v="1127000000"/>
        <n v="1292000000"/>
        <n v="1395000000"/>
        <n v="1658000000"/>
        <n v="1771000000"/>
        <n v="1835000000"/>
        <n v="1902000000"/>
        <n v="848000000"/>
        <n v="1086000000"/>
        <n v="1443000000"/>
        <n v="1512000000"/>
        <n v="75000000"/>
        <n v="79000000"/>
        <n v="94000000"/>
        <n v="81000000"/>
        <n v="2192000000"/>
        <n v="2288000000"/>
        <n v="2354000000"/>
        <n v="2527000000"/>
        <n v="276000000"/>
        <n v="329000000"/>
        <n v="330000000"/>
        <n v="97000000"/>
        <n v="93000000"/>
        <n v="134000000"/>
        <n v="382553000"/>
        <n v="475464000"/>
        <n v="538513000"/>
        <n v="570527000"/>
        <n v="78300000"/>
        <n v="60400000"/>
        <n v="52500000"/>
        <n v="58700000"/>
        <n v="115000000"/>
        <n v="105000000"/>
        <n v="99000000"/>
        <n v="278300000"/>
        <n v="304400000"/>
        <n v="319300000"/>
        <n v="290200000"/>
        <n v="2145000000"/>
        <n v="2668000000"/>
        <n v="3066000000"/>
        <n v="3144000000"/>
        <n v="341969000"/>
        <n v="528737000"/>
        <n v="590935000"/>
        <n v="638024000"/>
        <n v="2780000000"/>
        <n v="3319000000"/>
        <n v="3129000000"/>
        <n v="1792000000"/>
        <n v="30000000"/>
        <n v="16000000"/>
        <n v="7000000"/>
        <n v="136000000"/>
        <n v="41000000"/>
        <n v="34000000"/>
        <n v="1024000000"/>
        <n v="1071000000"/>
        <n v="1130000000"/>
        <n v="1216000000"/>
        <n v="160000000"/>
        <n v="189600000"/>
        <n v="201800000"/>
        <n v="198000000"/>
        <n v="1562000000"/>
        <n v="1622000000"/>
        <n v="1720000000"/>
        <n v="1919000000"/>
        <n v="3169703000"/>
        <n v="3600976000"/>
        <n v="3997041000"/>
        <n v="3313644000"/>
        <n v="560669000"/>
        <n v="978973000"/>
        <n v="758861000"/>
        <n v="765895000"/>
        <n v="653132000"/>
        <n v="679298000"/>
        <n v="819216000"/>
        <n v="927920000"/>
        <n v="740791000"/>
        <n v="859680000"/>
        <n v="625361000"/>
        <n v="688195000"/>
        <n v="169173000"/>
        <n v="192420000"/>
        <n v="360592000"/>
        <n v="453423000"/>
        <n v="471000000"/>
        <n v="256000000"/>
        <n v="61000000"/>
        <n v="1144585000"/>
        <n v="1261044000"/>
        <n v="1318638000"/>
        <n v="1337276000"/>
        <n v="2153000000"/>
        <n v="2314000000"/>
        <n v="2450000000"/>
        <n v="3936000000"/>
        <n v="39940000"/>
        <n v="48071000"/>
        <n v="49292000"/>
        <n v="46012000"/>
        <n v="71731000"/>
        <n v="76773000"/>
        <n v="156458000"/>
        <n v="317141000"/>
        <n v="74453000"/>
        <n v="95232000"/>
        <n v="115076000"/>
        <n v="133457000"/>
        <n v="7400000"/>
        <n v="9400000"/>
        <n v="13100000"/>
        <n v="21600000"/>
        <n v="2386000000"/>
        <n v="2587000000"/>
        <n v="2611000000"/>
        <n v="2631000000"/>
        <n v="1051000000"/>
        <n v="1741000000"/>
        <n v="1232000000"/>
        <n v="1550000000"/>
        <n v="118000000"/>
        <n v="133000000"/>
        <n v="139000000"/>
        <n v="148000000"/>
        <n v="160828000"/>
        <n v="170814000"/>
        <n v="174796000"/>
        <n v="193585000"/>
        <n v="1266807000"/>
        <n v="1170000000"/>
        <n v="1139000000"/>
        <n v="1320000000"/>
        <n v="768820000"/>
        <n v="749722000"/>
        <n v="708406000"/>
        <n v="643689000"/>
        <n v="31000000"/>
        <n v="33000000"/>
        <n v="54000000"/>
        <n v="64000000"/>
        <n v="98383000"/>
        <n v="133957000"/>
        <n v="148313000"/>
        <n v="141675000"/>
        <n v="92369000"/>
        <n v="125876000"/>
        <n v="99794000"/>
        <n v="86171000"/>
        <n v="193937000"/>
        <n v="131409000"/>
        <n v="120266000"/>
        <n v="127821000"/>
        <n v="1679000000"/>
        <n v="1753000000"/>
        <n v="1820000000"/>
        <n v="1904000000"/>
        <n v="506220000"/>
        <n v="865800000"/>
        <n v="844130000"/>
        <n v="826240000"/>
        <n v="423312000"/>
        <n v="455016000"/>
        <n v="504905000"/>
        <n v="568108000"/>
        <n v="1568000000"/>
        <n v="1627000000"/>
        <n v="1640000000"/>
        <n v="1690000000"/>
        <n v="2866000000"/>
        <n v="2687000000"/>
        <n v="3224000000"/>
        <n v="3955000000"/>
        <n v="7080000000"/>
        <n v="5970000000"/>
        <n v="5757000000"/>
        <n v="5274000000"/>
        <n v="112600000"/>
        <n v="113800000"/>
        <n v="110200000"/>
        <n v="89700000"/>
        <n v="455623000"/>
        <n v="523984000"/>
        <n v="608039000"/>
        <n v="598587000"/>
        <n v="906000000"/>
        <n v="852000000"/>
        <n v="755000000"/>
        <n v="1373000000"/>
        <n v="129000000"/>
        <n v="102000000"/>
        <n v="92407000"/>
        <n v="115604000"/>
        <n v="159804000"/>
        <n v="173598000"/>
        <n v="722000000"/>
        <n v="697000000"/>
        <n v="701000000"/>
        <n v="716000000"/>
        <n v="6688000000"/>
        <n v="7972000000"/>
        <n v="7673000000"/>
        <n v="7631000000"/>
        <n v="291000000"/>
        <n v="265000000"/>
        <n v="25000000"/>
        <n v="42000000"/>
        <n v="1473000000"/>
        <n v="1531000000"/>
        <n v="1294000000"/>
        <n v="316344000"/>
        <n v="322037000"/>
        <n v="353143000"/>
        <n v="345464000"/>
        <n v="250000000"/>
        <n v="245000000"/>
        <n v="224000000"/>
        <n v="229166000"/>
        <n v="253380000"/>
        <n v="294496000"/>
        <n v="339613000"/>
        <n v="3385000000"/>
        <n v="225000000"/>
        <n v="3139000000"/>
        <n v="3827000000"/>
        <n v="12784000"/>
        <n v="13279000"/>
        <n v="13338000"/>
        <n v="13794000"/>
        <n v="214827000"/>
        <n v="224713000"/>
        <n v="258074000"/>
        <n v="344527000"/>
        <n v="1806000000"/>
        <n v="2040000000"/>
        <n v="2309000000"/>
        <n v="2209000000"/>
        <n v="54291000"/>
        <n v="79700000"/>
        <n v="138400000"/>
        <n v="183200000"/>
        <n v="1652000000"/>
        <n v="1703000000"/>
        <n v="1948000000"/>
        <n v="2089000000"/>
        <n v="833000000"/>
        <n v="889000000"/>
        <n v="886000000"/>
        <n v="934000000"/>
        <n v="223300000"/>
        <n v="258100000"/>
        <n v="284600000"/>
        <n v="305000000"/>
        <n v="25100000"/>
        <n v="25400000"/>
        <n v="19700000"/>
        <n v="20800000"/>
        <n v="86300000"/>
        <n v="81700000"/>
        <n v="76700000"/>
        <n v="164500000"/>
        <n v="64093000"/>
        <n v="80969000"/>
        <n v="120719000"/>
        <n v="122120000"/>
        <n v="332400000"/>
        <n v="370900000"/>
        <n v="388100000"/>
        <n v="401300000"/>
        <n v="1523000000"/>
        <n v="1462000000"/>
        <n v="1485000000"/>
        <n v="1484000000"/>
        <n v="116388000"/>
        <n v="167425000"/>
        <n v="185993000"/>
        <n v="224133000"/>
        <n v="867000000"/>
        <n v="938000000"/>
        <n v="1015000000"/>
        <n v="1221000000"/>
        <n v="749000000"/>
        <n v="800000000"/>
        <n v="808000000"/>
        <n v="1166000000"/>
        <n v="258000000"/>
        <n v="321000000"/>
        <n v="366000000"/>
        <n v="373000000"/>
        <n v="121211000"/>
        <n v="186979000"/>
        <n v="301812000"/>
        <n v="294520000"/>
        <n v="277621000"/>
        <n v="357165000"/>
        <n v="378716000"/>
        <n v="464472000"/>
        <n v="127000000"/>
        <n v="111537000"/>
        <n v="94534000"/>
        <n v="176746000"/>
        <n v="174896000"/>
        <n v="93500000"/>
        <n v="93400000"/>
        <n v="95600000"/>
        <n v="113500000"/>
        <n v="217000000"/>
        <n v="206000000"/>
        <n v="181000000"/>
        <n v="17755000000"/>
        <n v="16602000000"/>
        <n v="17091000000"/>
        <n v="16769000000"/>
        <n v="2961000000"/>
        <n v="2958000000"/>
        <n v="3135000000"/>
        <n v="3140000000"/>
        <n v="995000000"/>
        <n v="1220000000"/>
        <n v="1326000000"/>
        <n v="1646000000"/>
        <n v="2008000000"/>
        <n v="2500000000"/>
        <n v="2861000000"/>
        <n v="2957000000"/>
        <n v="264631000"/>
        <n v="231912000"/>
        <n v="157824000"/>
        <n v="196424000"/>
        <n v="24539000"/>
        <n v="29185000"/>
        <n v="30951000"/>
        <n v="36052000"/>
        <n v="1291456000"/>
        <n v="1602390000"/>
        <n v="1957025000"/>
        <n v="1668489000"/>
        <n v="1759000000"/>
        <n v="2131000000"/>
        <n v="2454000000"/>
        <n v="104000000"/>
        <n v="122000000"/>
        <n v="137000000"/>
        <n v="138000000"/>
        <n v="1518000000"/>
        <n v="2163000000"/>
        <n v="2551000000"/>
        <n v="2831000000"/>
        <n v="1032000000"/>
        <n v="1362000000"/>
        <n v="1229000000"/>
        <n v="1239000000"/>
        <n v="704000000"/>
        <n v="870000000"/>
        <n v="917000000"/>
        <n v="510000000"/>
        <n v="573000000"/>
        <n v="574000000"/>
        <n v="603000000"/>
        <n v="916000000"/>
        <n v="951000000"/>
        <n v="1054000000"/>
        <n v="1026000000"/>
        <n v="147515000"/>
        <n v="306769000"/>
        <n v="374661000"/>
        <n v="409215000"/>
        <n v="205334000"/>
        <n v="239343000"/>
        <n v="294684000"/>
        <n v="354620000"/>
        <n v="294400000"/>
        <n v="291100000"/>
        <n v="292900000"/>
        <n v="3585000000"/>
        <n v="4203000000"/>
        <n v="4261000000"/>
        <n v="4544000000"/>
        <n v="76000000"/>
        <n v="69900000"/>
        <n v="65400000"/>
        <n v="57300000"/>
        <n v="517400000"/>
        <n v="571700000"/>
        <n v="588500000"/>
        <n v="583700000"/>
        <n v="2077000000"/>
        <n v="2433000000"/>
        <n v="2612000000"/>
        <n v="2755000000"/>
        <n v="65141000"/>
        <n v="117975000"/>
        <n v="207820000"/>
        <n v="272494000"/>
        <n v="1178000000"/>
        <n v="1227000000"/>
        <n v="1214000000"/>
        <n v="110000000"/>
        <n v="92000000"/>
        <n v="70000000"/>
        <n v="5109000000"/>
        <n v="4599000000"/>
        <n v="4039000000"/>
        <n v="3728000000"/>
        <n v="3292900000"/>
        <n v="3574300000"/>
        <n v="3672400000"/>
        <n v="3732600000"/>
        <n v="36100000"/>
        <n v="38800000"/>
        <n v="50900000"/>
        <n v="77500000"/>
        <n v="82000000"/>
        <n v="74000000"/>
        <n v="987000000"/>
        <n v="643000000"/>
        <n v="273000000"/>
        <n v="255000000"/>
        <n v="404336000"/>
        <n v="415708000"/>
        <n v="417358000"/>
        <n v="494422000"/>
        <n v="452000000"/>
        <n v="450000000"/>
        <n v="462000000"/>
        <n v="1087000000"/>
        <n v="843000000"/>
        <n v="923000000"/>
        <n v="883000000"/>
        <n v="931000000"/>
        <n v="971000000"/>
        <n v="1019000000"/>
        <n v="1099000000"/>
        <n v="37691000"/>
        <n v="25865000"/>
        <n v="34257000"/>
        <n v="34848000"/>
        <n v="1001000000"/>
        <n v="1109000000"/>
        <n v="1106000000"/>
        <n v="730493000"/>
        <n v="754711000"/>
        <n v="772445000"/>
        <n v="827008000"/>
        <n v="1700000"/>
        <n v="557000"/>
        <n v="192000"/>
        <n v="1237000"/>
        <n v="35000000"/>
        <n v="24000000"/>
        <n v="445228000"/>
        <n v="492397000"/>
        <n v="551032000"/>
        <n v="581155000"/>
        <n v="877400000"/>
        <n v="906900000"/>
        <n v="970600000"/>
        <n v="991100000"/>
        <n v="621400000"/>
        <n v="709600000"/>
        <n v="893900000"/>
        <n v="980800000"/>
        <n v="356000000"/>
        <n v="378000000"/>
        <n v="384000000"/>
        <n v="358000000"/>
        <n v="746000000"/>
        <n v="772000000"/>
        <n v="764000000"/>
        <n v="123200000"/>
        <n v="118900000"/>
        <n v="88700000"/>
        <n v="94900000"/>
        <n v="96800000"/>
        <n v="98900000"/>
        <n v="110900000"/>
        <n v="208400000"/>
        <n v="330418000"/>
        <n v="340316000"/>
        <n v="393987000"/>
        <n v="588235000"/>
        <n v="107591000"/>
        <n v="117580000"/>
        <n v="128582000"/>
        <n v="137596000"/>
        <n v="1787000000"/>
        <n v="1901000000"/>
        <n v="1945000000"/>
        <n v="2034000000"/>
        <n v="1068382000"/>
        <n v="1107700000"/>
        <n v="1143827000"/>
        <n v="1177568000"/>
        <n v="78900000"/>
        <n v="55000000"/>
        <n v="62000000"/>
        <n v="67000000"/>
        <n v="31652000"/>
        <n v="38405000"/>
        <n v="48138000"/>
        <n v="65770000"/>
        <n v="1090000000"/>
        <n v="1113000000"/>
        <n v="1156000000"/>
        <n v="1250000000"/>
        <n v="1441000000"/>
        <n v="576000000"/>
        <n v="367000000"/>
        <n v="205000000"/>
        <n v="98000000"/>
        <n v="123000000"/>
        <n v="29100000"/>
        <n v="25900000"/>
        <n v="33500000"/>
        <n v="33400000"/>
        <n v="787000000"/>
        <n v="942000000"/>
        <n v="1091000000"/>
        <n v="4549000000"/>
        <n v="5445000000"/>
        <n v="5492000000"/>
        <n v="5690000000"/>
        <n v="188000000"/>
        <n v="210000000"/>
        <n v="319000000"/>
        <n v="286000000"/>
        <n v="87000000"/>
        <n v="57000000"/>
        <n v="18143000000"/>
        <n v="18395000000"/>
        <n v="18273000000"/>
        <n v="22016000000"/>
        <n v="45639000"/>
        <n v="63608000"/>
        <n v="54219000"/>
        <n v="77445000"/>
        <n v="194039000"/>
        <n v="74833000"/>
        <n v="151837000"/>
        <n v="205087000"/>
        <n v="1996000000"/>
        <n v="2129000000"/>
        <n v="2213000000"/>
        <n v="787329000"/>
        <n v="819711000"/>
        <n v="855908000"/>
        <n v="907024000"/>
        <n v="26000000"/>
        <n v="36000000"/>
        <n v="65000000"/>
        <n v="3821000000"/>
        <n v="3882000000"/>
        <n v="3885000000"/>
        <n v="3985000000"/>
        <n v="88975000"/>
        <n v="100025000"/>
        <n v="114635000"/>
        <n v="123569000"/>
        <n v="418000000"/>
        <n v="489000000"/>
        <n v="562000000"/>
        <n v="756000000"/>
        <n v="1522000000"/>
        <n v="1689000000"/>
        <n v="1819000000"/>
        <n v="346031000"/>
        <n v="346273000"/>
        <n v="363929000"/>
        <n v="381277000"/>
        <n v="23207000000"/>
        <n v="26567000000"/>
        <n v="42211000000"/>
        <n v="54872000000"/>
        <n v="1161600000"/>
        <n v="1170400000"/>
        <n v="1272000000"/>
        <n v="1295700000"/>
        <n v="1777000000"/>
        <n v="2012000000"/>
        <n v="2038000000"/>
        <n v="1858000000"/>
        <n v="1867000000"/>
        <n v="1923000000"/>
        <n v="2084000000"/>
        <n v="397000000"/>
        <n v="435000000"/>
        <n v="494000000"/>
        <n v="502000000"/>
        <n v="237000000"/>
        <n v="222000000"/>
        <n v="221000000"/>
        <n v="1549000000"/>
        <n v="1842000000"/>
        <n v="461627000"/>
        <n v="481303000"/>
        <n v="542952000"/>
        <n v="565059000"/>
        <n v="98844000"/>
        <n v="129931000"/>
        <n v="142376000"/>
        <n v="215484000"/>
        <n v="629908000"/>
        <n v="725216000"/>
        <n v="894057000"/>
        <n v="898924000"/>
        <n v="16460000000"/>
        <n v="16606000000"/>
        <n v="16533000000"/>
        <n v="16017000000"/>
        <n v="13829000"/>
        <n v="9918000"/>
        <n v="10634000"/>
        <n v="10123000"/>
        <n v="364200000"/>
        <n v="340100000"/>
        <n v="391400000"/>
        <n v="561800000"/>
        <n v="8891000000"/>
        <n v="3813000000"/>
        <n v="2765000000"/>
        <n v="3688000000"/>
        <n v="71000000"/>
        <n v="1333000000"/>
        <n v="1245000000"/>
        <n v="815000000"/>
        <n v="1176000000"/>
        <n v="86000000"/>
        <n v="211800000"/>
        <n v="185000000"/>
        <n v="216000000"/>
        <n v="234000000"/>
        <n v="373199000"/>
        <n v="371051000"/>
        <n v="314119000"/>
        <n v="322629000"/>
        <n v="513916000"/>
        <n v="615874000"/>
        <n v="806021000"/>
        <n v="778923000"/>
        <n v="926053000"/>
        <n v="977863000"/>
        <n v="1019045000"/>
        <n v="1124524000"/>
        <n v="1173955000"/>
        <n v="1213178000"/>
        <n v="1341315000"/>
        <n v="1966939000"/>
        <n v="9508000"/>
        <n v="9887000"/>
        <n v="9537000"/>
        <n v="6550000"/>
        <n v="15888000000"/>
        <n v="17182000000"/>
        <n v="17297000000"/>
        <n v="18048000000"/>
        <n v="301000000"/>
        <n v="315000000"/>
        <n v="310000000"/>
        <n v="35819000"/>
        <n v="44841000"/>
        <n v="66750000"/>
        <n v="79042000"/>
        <n v="78500000"/>
        <n v="92500000"/>
        <n v="337400000"/>
        <n v="31237000"/>
        <n v="-72761000"/>
        <n v="-87159000"/>
        <n v="49282000"/>
        <n v="60000000"/>
        <n v="85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Pohl" refreshedDate="44634.451638425926" createdVersion="7" refreshedVersion="7" minRefreshableVersion="3" recordCount="1711" xr:uid="{EA597EE6-55D3-5648-8EEA-1FC37A64FE40}">
  <cacheSource type="worksheet">
    <worksheetSource ref="H1:H1048576" sheet="Original NYSE Numbers"/>
  </cacheSource>
  <cacheFields count="1">
    <cacheField name=" Research and Development " numFmtId="0">
      <sharedItems containsBlank="1" containsMixedTypes="1" containsNumber="1" containsInteger="1" minValue="30000" maxValue="12740000000" count="447">
        <s v=" $-   "/>
        <n v="4475000000"/>
        <n v="6041000000"/>
        <n v="8067000000"/>
        <n v="10045000000"/>
        <n v="2778000000"/>
        <n v="2855000000"/>
        <n v="3297000000"/>
        <n v="4285000000"/>
        <n v="1461000000"/>
        <n v="1371000000"/>
        <n v="1345000000"/>
        <n v="1405000000"/>
        <n v="826631000"/>
        <n v="844353000"/>
        <n v="862730000"/>
        <n v="975987000"/>
        <n v="513035000"/>
        <n v="559686000"/>
        <n v="637459000"/>
        <n v="653816000"/>
        <n v="600000000"/>
        <n v="611100000"/>
        <n v="725200000"/>
        <n v="790000000"/>
        <n v="74744000"/>
        <n v="93879000"/>
        <n v="125286000"/>
        <n v="148591000"/>
        <n v="78919000"/>
        <n v="82246000"/>
        <n v="88310000"/>
        <n v="102871000"/>
        <n v="317093000"/>
        <n v="514000000"/>
        <n v="709000000"/>
        <n v="757000000"/>
        <n v="1320000000"/>
        <n v="1428000000"/>
        <n v="1451000000"/>
        <n v="1540000000"/>
        <n v="4083000000"/>
        <n v="4297000000"/>
        <n v="4070000000"/>
        <n v="3840000000"/>
        <n v="133700000"/>
        <n v="139800000"/>
        <n v="137100000"/>
        <n v="132000000"/>
        <n v="197000000"/>
        <n v="192000000"/>
        <n v="218000000"/>
        <n v="238000000"/>
        <n v="604000000"/>
        <n v="584000000"/>
        <n v="571000000"/>
        <n v="646000000"/>
        <n v="1049000000"/>
        <n v="2674000000"/>
        <n v="3071000000"/>
        <n v="3047000000"/>
        <n v="3331000000"/>
        <n v="4627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556000000"/>
        <n v="613000000"/>
        <n v="466000000"/>
        <n v="384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046000000"/>
        <n v="2380000000"/>
        <n v="2119000000"/>
        <n v="1951000000"/>
        <n v="2226200000"/>
        <n v="2430600000"/>
        <n v="3697300000"/>
        <n v="4470100000"/>
        <n v="338786000"/>
        <n v="392805000"/>
        <n v="539799000"/>
        <n v="551418000"/>
        <n v="130000000"/>
        <n v="125000000"/>
        <n v="136000000"/>
        <n v="141000000"/>
        <n v="713000000"/>
        <n v="754000000"/>
        <n v="735000000"/>
        <n v="636000000"/>
        <n v="58827000"/>
        <n v="66259000"/>
        <n v="69589000"/>
        <n v="65411000"/>
        <n v="65000"/>
        <n v="30000"/>
        <n v="128000000"/>
        <n v="122000000"/>
        <n v="117000000"/>
        <n v="124000000"/>
        <n v="429479000"/>
        <n v="623798000"/>
        <n v="792917000"/>
        <n v="946300000"/>
        <n v="5942000000"/>
        <n v="6294000000"/>
        <n v="6207000000"/>
        <n v="6296000000"/>
        <n v="516338000"/>
        <n v="553817000"/>
        <n v="563975000"/>
        <n v="489265000"/>
        <n v="2037000000"/>
        <n v="1958000000"/>
        <n v="1898000000"/>
        <n v="1641000000"/>
        <n v="1477300000"/>
        <n v="1452000000"/>
        <n v="1425100000"/>
        <n v="1389100000"/>
        <n v="1137900000"/>
        <n v="1104400000"/>
        <n v="1157000000"/>
        <n v="1239100000"/>
        <n v="1153000000"/>
        <n v="1125000000"/>
        <n v="1094000000"/>
        <n v="1109000000"/>
        <n v="915000000"/>
        <n v="983000000"/>
        <n v="923000000"/>
        <n v="1114000000"/>
        <n v="198000000"/>
        <n v="193000000"/>
        <n v="227000000"/>
        <n v="251000000"/>
        <n v="439000000"/>
        <n v="644000000"/>
        <n v="647000000"/>
        <n v="625000000"/>
        <n v="291300000"/>
        <n v="323000000"/>
        <n v="346500000"/>
        <n v="383100000"/>
        <n v="1415000000"/>
        <n v="2666000000"/>
        <n v="4816000000"/>
        <n v="5919000000"/>
        <n v="285000000"/>
        <n v="210000000"/>
        <n v="126000000"/>
        <n v="127000000"/>
        <n v="209614000"/>
        <n v="263792000"/>
        <n v="296583000"/>
        <n v="334227000"/>
        <n v="137354000"/>
        <n v="147696000"/>
        <n v="142751000"/>
        <n v="132892000"/>
        <n v="112000000"/>
        <n v="115600000"/>
        <n v="126300000"/>
        <n v="143700000"/>
        <n v="132460000"/>
        <n v="134300000"/>
        <n v="143969000"/>
        <n v="130593000"/>
        <n v="1760000000"/>
        <n v="2120000000"/>
        <n v="2854000000"/>
        <n v="3014000000"/>
        <n v="710000000"/>
        <n v="815000000"/>
        <n v="769000000"/>
        <n v="742000000"/>
        <n v="325773000"/>
        <n v="364923000"/>
        <n v="395121000"/>
        <n v="427043000"/>
        <n v="201197000"/>
        <n v="207591000"/>
        <n v="222556000"/>
        <n v="242944000"/>
        <n v="197600000"/>
        <n v="203200000"/>
        <n v="214900000"/>
        <n v="232100000"/>
        <n v="15235000"/>
        <n v="15905000"/>
        <n v="16104000"/>
        <n v="10269000"/>
        <n v="2197000000"/>
        <n v="2338000000"/>
        <n v="2298000000"/>
        <n v="3135000000"/>
        <n v="1298000000"/>
        <n v="1191000000"/>
        <n v="1209000000"/>
        <n v="5816000000"/>
        <n v="5743000000"/>
        <n v="5437000000"/>
        <n v="5247000000"/>
        <n v="82014000"/>
        <n v="88003000"/>
        <n v="98263000"/>
        <n v="99681000"/>
        <n v="233713000"/>
        <n v="259838000"/>
        <n v="253640000"/>
        <n v="246101000"/>
        <n v="276743000"/>
        <n v="388055000"/>
        <n v="401527000"/>
        <n v="504415000"/>
        <n v="10611000000"/>
        <n v="11537000000"/>
        <n v="12128000000"/>
        <n v="12740000000"/>
        <n v="714000000"/>
        <n v="798000000"/>
        <n v="881000000"/>
        <n v="167700000"/>
        <n v="178000000"/>
        <n v="197400000"/>
        <n v="239600000"/>
        <n v="1101600000"/>
        <n v="1043200000"/>
        <n v="1006200000"/>
        <n v="994500000"/>
        <n v="487832000"/>
        <n v="539469000"/>
        <n v="530616000"/>
        <n v="481258000"/>
        <n v="235184000"/>
        <n v="250434000"/>
        <n v="266761000"/>
        <n v="276462000"/>
        <n v="5278100000"/>
        <n v="5531300000"/>
        <n v="4733600000"/>
        <n v="4796400000"/>
        <n v="683688000"/>
        <n v="716471000"/>
        <n v="825242000"/>
        <n v="913712000"/>
        <n v="172000000"/>
        <n v="150000000"/>
        <n v="102000000"/>
        <n v="254723000"/>
        <n v="305043000"/>
        <n v="349543000"/>
        <n v="372596000"/>
        <n v="433000000"/>
        <n v="457000000"/>
        <n v="392000000"/>
        <n v="100100000"/>
        <n v="100200000"/>
        <n v="115100000"/>
        <n v="108400000"/>
        <n v="1715000000"/>
        <n v="1770000000"/>
        <n v="1763000000"/>
        <n v="1735000000"/>
        <n v="1533000000"/>
        <n v="1725000000"/>
        <n v="1580000000"/>
        <n v="1512000000"/>
        <n v="8168000000"/>
        <n v="7503000000"/>
        <n v="7180000000"/>
        <n v="6704000000"/>
        <n v="10411000000"/>
        <n v="11381000000"/>
        <n v="12046000000"/>
        <n v="11988000000"/>
        <n v="116346000"/>
        <n v="123297000"/>
        <n v="119076000"/>
        <n v="119968000"/>
        <n v="931000000"/>
        <n v="1617000000"/>
        <n v="581800000"/>
        <n v="671900000"/>
        <n v="704000000"/>
        <n v="469000000"/>
        <n v="325000000"/>
        <n v="289000000"/>
        <n v="378769000"/>
        <n v="472321000"/>
        <n v="650788000"/>
        <n v="852098000"/>
        <n v="904200000"/>
        <n v="918000000"/>
        <n v="920000000"/>
        <n v="1147282000"/>
        <n v="1336000000"/>
        <n v="1360000000"/>
        <n v="1331000000"/>
        <n v="114250000"/>
        <n v="110412000"/>
        <n v="109931000"/>
        <n v="110156000"/>
        <n v="279300000"/>
        <n v="251400000"/>
        <n v="215600000"/>
        <n v="239800000"/>
        <n v="7482000000"/>
        <n v="6678000000"/>
        <n v="8393000000"/>
        <n v="7690000000"/>
        <n v="859947000"/>
        <n v="1271353000"/>
        <n v="1620577000"/>
        <n v="2052295000"/>
        <n v="131835000"/>
        <n v="132400000"/>
        <n v="121141000"/>
        <n v="125928000"/>
        <n v="92300000"/>
        <n v="122800000"/>
        <n v="117300000"/>
        <n v="119600000"/>
        <n v="463000000"/>
        <n v="483000000"/>
        <n v="476000000"/>
        <n v="98000000"/>
        <n v="96000000"/>
        <n v="93000000"/>
        <n v="4967000000"/>
        <n v="5477000000"/>
        <n v="5490000000"/>
        <n v="5151000000"/>
        <n v="197269000"/>
        <n v="257494000"/>
        <n v="448763000"/>
        <n v="263150000"/>
        <n v="317263000"/>
        <n v="367856000"/>
        <n v="413322000"/>
        <n v="1133000000"/>
        <n v="1226000000"/>
        <n v="1353000000"/>
        <n v="1237000000"/>
        <n v="226300000"/>
        <n v="252200000"/>
        <n v="303200000"/>
        <n v="312400000"/>
        <n v="536000000"/>
        <n v="614000000"/>
        <n v="715000000"/>
        <n v="1026000000"/>
        <n v="722000000"/>
        <n v="812000000"/>
        <n v="748000000"/>
        <n v="183000000"/>
        <n v="184000000"/>
        <n v="206000000"/>
        <n v="228000000"/>
        <n v="590000000"/>
        <n v="583000000"/>
        <n v="627000000"/>
        <n v="376400000"/>
        <n v="395500000"/>
        <n v="691100000"/>
        <n v="692300000"/>
        <n v="1877000000"/>
        <n v="1522000000"/>
        <n v="1358000000"/>
        <n v="1280000000"/>
        <n v="62630000"/>
        <n v="61800000"/>
        <n v="60200000"/>
        <n v="55500000"/>
        <n v="2342000000"/>
        <n v="2475000000"/>
        <n v="2279000000"/>
        <n v="2337000000"/>
        <n v="208208000"/>
        <n v="234800000"/>
        <n v="245200000"/>
        <n v="253500000"/>
        <n v="32210000"/>
        <n v="61694000"/>
        <n v="70297000"/>
        <n v="67777000"/>
        <n v="63718000"/>
        <n v="765905000"/>
        <n v="882097000"/>
        <n v="855506000"/>
        <n v="995922000"/>
        <n v="96004000"/>
        <n v="100536000"/>
        <n v="107726000"/>
        <n v="118545000"/>
        <n v="1572000000"/>
        <n v="1661000000"/>
        <n v="1646000000"/>
        <n v="1627000000"/>
        <n v="32000000"/>
        <n v="33000000"/>
        <n v="27000000"/>
        <n v="24000000"/>
        <n v="475522000"/>
        <n v="492447000"/>
        <n v="525745000"/>
        <n v="533891000"/>
        <n v="655000000"/>
        <n v="577000000"/>
        <n v="563000000"/>
        <n v="106000000"/>
        <n v="104000000"/>
        <n v="95000000"/>
        <n v="885824000"/>
        <n v="957587000"/>
        <n v="1156386000"/>
        <n v="1177923000"/>
        <n v="225600000"/>
        <n v="203000000"/>
        <n v="187400000"/>
        <n v="268800000"/>
        <n v="399000000"/>
        <n v="396000000"/>
        <n v="364000000"/>
        <n v="3760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0"/>
  </r>
  <r>
    <x v="1"/>
  </r>
  <r>
    <x v="2"/>
  </r>
  <r>
    <x v="4"/>
  </r>
  <r>
    <x v="3"/>
  </r>
  <r>
    <x v="5"/>
  </r>
  <r>
    <x v="6"/>
  </r>
  <r>
    <x v="9"/>
  </r>
  <r>
    <x v="7"/>
  </r>
  <r>
    <x v="11"/>
  </r>
  <r>
    <x v="10"/>
  </r>
  <r>
    <x v="8"/>
  </r>
  <r>
    <x v="12"/>
  </r>
  <r>
    <x v="22"/>
  </r>
  <r>
    <x v="14"/>
  </r>
  <r>
    <x v="17"/>
  </r>
  <r>
    <x v="25"/>
  </r>
  <r>
    <x v="18"/>
  </r>
  <r>
    <x v="15"/>
  </r>
  <r>
    <x v="19"/>
  </r>
  <r>
    <x v="16"/>
  </r>
  <r>
    <x v="23"/>
  </r>
  <r>
    <x v="21"/>
  </r>
  <r>
    <x v="29"/>
  </r>
  <r>
    <x v="20"/>
  </r>
  <r>
    <x v="27"/>
  </r>
  <r>
    <x v="26"/>
  </r>
  <r>
    <x v="28"/>
  </r>
  <r>
    <x v="30"/>
  </r>
  <r>
    <x v="34"/>
  </r>
  <r>
    <x v="31"/>
  </r>
  <r>
    <x v="32"/>
  </r>
  <r>
    <x v="33"/>
  </r>
  <r>
    <x v="35"/>
  </r>
  <r>
    <x v="13"/>
  </r>
  <r>
    <x v="40"/>
  </r>
  <r>
    <x v="39"/>
  </r>
  <r>
    <x v="36"/>
  </r>
  <r>
    <x v="41"/>
  </r>
  <r>
    <x v="37"/>
  </r>
  <r>
    <x v="38"/>
  </r>
  <r>
    <x v="48"/>
  </r>
  <r>
    <x v="51"/>
  </r>
  <r>
    <x v="42"/>
  </r>
  <r>
    <x v="43"/>
  </r>
  <r>
    <x v="49"/>
  </r>
  <r>
    <x v="50"/>
  </r>
  <r>
    <x v="47"/>
  </r>
  <r>
    <x v="44"/>
  </r>
  <r>
    <x v="24"/>
  </r>
  <r>
    <x v="45"/>
  </r>
  <r>
    <x v="54"/>
  </r>
  <r>
    <x v="52"/>
  </r>
  <r>
    <x v="46"/>
  </r>
  <r>
    <x v="55"/>
  </r>
  <r>
    <x v="63"/>
  </r>
  <r>
    <x v="57"/>
  </r>
  <r>
    <x v="53"/>
  </r>
  <r>
    <x v="56"/>
  </r>
  <r>
    <x v="58"/>
  </r>
  <r>
    <x v="59"/>
  </r>
  <r>
    <x v="60"/>
  </r>
  <r>
    <x v="64"/>
  </r>
  <r>
    <x v="65"/>
  </r>
  <r>
    <x v="62"/>
  </r>
  <r>
    <x v="61"/>
  </r>
  <r>
    <x v="66"/>
  </r>
  <r>
    <x v="68"/>
  </r>
  <r>
    <x v="67"/>
  </r>
  <r>
    <x v="73"/>
  </r>
  <r>
    <x v="74"/>
  </r>
  <r>
    <x v="71"/>
  </r>
  <r>
    <x v="70"/>
  </r>
  <r>
    <x v="76"/>
  </r>
  <r>
    <x v="75"/>
  </r>
  <r>
    <x v="83"/>
  </r>
  <r>
    <x v="78"/>
  </r>
  <r>
    <x v="80"/>
  </r>
  <r>
    <x v="85"/>
  </r>
  <r>
    <x v="72"/>
  </r>
  <r>
    <x v="86"/>
  </r>
  <r>
    <x v="79"/>
  </r>
  <r>
    <x v="82"/>
  </r>
  <r>
    <x v="81"/>
  </r>
  <r>
    <x v="101"/>
  </r>
  <r>
    <x v="114"/>
  </r>
  <r>
    <x v="69"/>
  </r>
  <r>
    <x v="99"/>
  </r>
  <r>
    <x v="84"/>
  </r>
  <r>
    <x v="173"/>
  </r>
  <r>
    <x v="88"/>
  </r>
  <r>
    <x v="95"/>
  </r>
  <r>
    <x v="87"/>
  </r>
  <r>
    <x v="94"/>
  </r>
  <r>
    <x v="89"/>
  </r>
  <r>
    <x v="93"/>
  </r>
  <r>
    <x v="100"/>
  </r>
  <r>
    <x v="106"/>
  </r>
  <r>
    <x v="107"/>
  </r>
  <r>
    <x v="105"/>
  </r>
  <r>
    <x v="146"/>
  </r>
  <r>
    <x v="91"/>
  </r>
  <r>
    <x v="92"/>
  </r>
  <r>
    <x v="96"/>
  </r>
  <r>
    <x v="103"/>
  </r>
  <r>
    <x v="126"/>
  </r>
  <r>
    <x v="98"/>
  </r>
  <r>
    <x v="109"/>
  </r>
  <r>
    <x v="90"/>
  </r>
  <r>
    <x v="97"/>
  </r>
  <r>
    <x v="102"/>
  </r>
  <r>
    <x v="77"/>
  </r>
  <r>
    <x v="115"/>
  </r>
  <r>
    <x v="108"/>
  </r>
  <r>
    <x v="117"/>
  </r>
  <r>
    <x v="112"/>
  </r>
  <r>
    <x v="110"/>
  </r>
  <r>
    <x v="111"/>
  </r>
  <r>
    <x v="124"/>
  </r>
  <r>
    <x v="104"/>
  </r>
  <r>
    <x v="190"/>
  </r>
  <r>
    <x v="132"/>
  </r>
  <r>
    <x v="116"/>
  </r>
  <r>
    <x v="118"/>
  </r>
  <r>
    <x v="125"/>
  </r>
  <r>
    <x v="122"/>
  </r>
  <r>
    <x v="129"/>
  </r>
  <r>
    <x v="120"/>
  </r>
  <r>
    <x v="119"/>
  </r>
  <r>
    <x v="121"/>
  </r>
  <r>
    <x v="123"/>
  </r>
  <r>
    <x v="130"/>
  </r>
  <r>
    <x v="128"/>
  </r>
  <r>
    <x v="113"/>
  </r>
  <r>
    <x v="159"/>
  </r>
  <r>
    <x v="131"/>
  </r>
  <r>
    <x v="141"/>
  </r>
  <r>
    <x v="140"/>
  </r>
  <r>
    <x v="133"/>
  </r>
  <r>
    <x v="135"/>
  </r>
  <r>
    <x v="127"/>
  </r>
  <r>
    <x v="155"/>
  </r>
  <r>
    <x v="227"/>
  </r>
  <r>
    <x v="139"/>
  </r>
  <r>
    <x v="142"/>
  </r>
  <r>
    <x v="144"/>
  </r>
  <r>
    <x v="136"/>
  </r>
  <r>
    <x v="145"/>
  </r>
  <r>
    <x v="157"/>
  </r>
  <r>
    <x v="161"/>
  </r>
  <r>
    <x v="158"/>
  </r>
  <r>
    <x v="156"/>
  </r>
  <r>
    <x v="151"/>
  </r>
  <r>
    <x v="154"/>
  </r>
  <r>
    <x v="165"/>
  </r>
  <r>
    <x v="149"/>
  </r>
  <r>
    <x v="207"/>
  </r>
  <r>
    <x v="153"/>
  </r>
  <r>
    <x v="143"/>
  </r>
  <r>
    <x v="148"/>
  </r>
  <r>
    <x v="160"/>
  </r>
  <r>
    <x v="164"/>
  </r>
  <r>
    <x v="147"/>
  </r>
  <r>
    <x v="176"/>
  </r>
  <r>
    <x v="137"/>
  </r>
  <r>
    <x v="169"/>
  </r>
  <r>
    <x v="201"/>
  </r>
  <r>
    <x v="162"/>
  </r>
  <r>
    <x v="166"/>
  </r>
  <r>
    <x v="138"/>
  </r>
  <r>
    <x v="168"/>
  </r>
  <r>
    <x v="174"/>
  </r>
  <r>
    <x v="167"/>
  </r>
  <r>
    <x v="152"/>
  </r>
  <r>
    <x v="175"/>
  </r>
  <r>
    <x v="185"/>
  </r>
  <r>
    <x v="182"/>
  </r>
  <r>
    <x v="177"/>
  </r>
  <r>
    <x v="179"/>
  </r>
  <r>
    <x v="203"/>
  </r>
  <r>
    <x v="172"/>
  </r>
  <r>
    <x v="186"/>
  </r>
  <r>
    <x v="170"/>
  </r>
  <r>
    <x v="188"/>
  </r>
  <r>
    <x v="178"/>
  </r>
  <r>
    <x v="191"/>
  </r>
  <r>
    <x v="171"/>
  </r>
  <r>
    <x v="184"/>
  </r>
  <r>
    <x v="187"/>
  </r>
  <r>
    <x v="183"/>
  </r>
  <r>
    <x v="208"/>
  </r>
  <r>
    <x v="225"/>
  </r>
  <r>
    <x v="192"/>
  </r>
  <r>
    <x v="195"/>
  </r>
  <r>
    <x v="209"/>
  </r>
  <r>
    <x v="189"/>
  </r>
  <r>
    <x v="199"/>
  </r>
  <r>
    <x v="194"/>
  </r>
  <r>
    <x v="210"/>
  </r>
  <r>
    <x v="134"/>
  </r>
  <r>
    <x v="193"/>
  </r>
  <r>
    <x v="204"/>
  </r>
  <r>
    <x v="196"/>
  </r>
  <r>
    <x v="202"/>
  </r>
  <r>
    <x v="213"/>
  </r>
  <r>
    <x v="180"/>
  </r>
  <r>
    <x v="219"/>
  </r>
  <r>
    <x v="198"/>
  </r>
  <r>
    <x v="200"/>
  </r>
  <r>
    <x v="163"/>
  </r>
  <r>
    <x v="197"/>
  </r>
  <r>
    <x v="205"/>
  </r>
  <r>
    <x v="181"/>
  </r>
  <r>
    <x v="216"/>
  </r>
  <r>
    <x v="206"/>
  </r>
  <r>
    <x v="244"/>
  </r>
  <r>
    <x v="215"/>
  </r>
  <r>
    <x v="239"/>
  </r>
  <r>
    <x v="212"/>
  </r>
  <r>
    <x v="217"/>
  </r>
  <r>
    <x v="248"/>
  </r>
  <r>
    <x v="222"/>
  </r>
  <r>
    <x v="211"/>
  </r>
  <r>
    <x v="232"/>
  </r>
  <r>
    <x v="221"/>
  </r>
  <r>
    <x v="224"/>
  </r>
  <r>
    <x v="254"/>
  </r>
  <r>
    <x v="238"/>
  </r>
  <r>
    <x v="150"/>
  </r>
  <r>
    <x v="247"/>
  </r>
  <r>
    <x v="231"/>
  </r>
  <r>
    <x v="230"/>
  </r>
  <r>
    <x v="229"/>
  </r>
  <r>
    <x v="218"/>
  </r>
  <r>
    <x v="220"/>
  </r>
  <r>
    <x v="223"/>
  </r>
  <r>
    <x v="228"/>
  </r>
  <r>
    <x v="291"/>
  </r>
  <r>
    <x v="214"/>
  </r>
  <r>
    <x v="267"/>
  </r>
  <r>
    <x v="241"/>
  </r>
  <r>
    <x v="234"/>
  </r>
  <r>
    <x v="236"/>
  </r>
  <r>
    <x v="242"/>
  </r>
  <r>
    <x v="240"/>
  </r>
  <r>
    <x v="233"/>
  </r>
  <r>
    <x v="250"/>
  </r>
  <r>
    <x v="237"/>
  </r>
  <r>
    <x v="235"/>
  </r>
  <r>
    <x v="256"/>
  </r>
  <r>
    <x v="249"/>
  </r>
  <r>
    <x v="261"/>
  </r>
  <r>
    <x v="262"/>
  </r>
  <r>
    <x v="252"/>
  </r>
  <r>
    <x v="245"/>
  </r>
  <r>
    <x v="246"/>
  </r>
  <r>
    <x v="253"/>
  </r>
  <r>
    <x v="260"/>
  </r>
  <r>
    <x v="255"/>
  </r>
  <r>
    <x v="257"/>
  </r>
  <r>
    <x v="258"/>
  </r>
  <r>
    <x v="278"/>
  </r>
  <r>
    <x v="268"/>
  </r>
  <r>
    <x v="251"/>
  </r>
  <r>
    <x v="265"/>
  </r>
  <r>
    <x v="272"/>
  </r>
  <r>
    <x v="259"/>
  </r>
  <r>
    <x v="270"/>
  </r>
  <r>
    <x v="263"/>
  </r>
  <r>
    <x v="289"/>
  </r>
  <r>
    <x v="243"/>
  </r>
  <r>
    <x v="292"/>
  </r>
  <r>
    <x v="281"/>
  </r>
  <r>
    <x v="283"/>
  </r>
  <r>
    <x v="271"/>
  </r>
  <r>
    <x v="279"/>
  </r>
  <r>
    <x v="280"/>
  </r>
  <r>
    <x v="264"/>
  </r>
  <r>
    <x v="273"/>
  </r>
  <r>
    <x v="302"/>
  </r>
  <r>
    <x v="269"/>
  </r>
  <r>
    <x v="285"/>
  </r>
  <r>
    <x v="286"/>
  </r>
  <r>
    <x v="276"/>
  </r>
  <r>
    <x v="346"/>
  </r>
  <r>
    <x v="282"/>
  </r>
  <r>
    <x v="288"/>
  </r>
  <r>
    <x v="284"/>
  </r>
  <r>
    <x v="274"/>
  </r>
  <r>
    <x v="298"/>
  </r>
  <r>
    <x v="275"/>
  </r>
  <r>
    <x v="290"/>
  </r>
  <r>
    <x v="307"/>
  </r>
  <r>
    <x v="287"/>
  </r>
  <r>
    <x v="293"/>
  </r>
  <r>
    <x v="317"/>
  </r>
  <r>
    <x v="277"/>
  </r>
  <r>
    <x v="295"/>
  </r>
  <r>
    <x v="303"/>
  </r>
  <r>
    <x v="296"/>
  </r>
  <r>
    <x v="300"/>
  </r>
  <r>
    <x v="315"/>
  </r>
  <r>
    <x v="305"/>
  </r>
  <r>
    <x v="301"/>
  </r>
  <r>
    <x v="309"/>
  </r>
  <r>
    <x v="308"/>
  </r>
  <r>
    <x v="310"/>
  </r>
  <r>
    <x v="297"/>
  </r>
  <r>
    <x v="226"/>
  </r>
  <r>
    <x v="306"/>
  </r>
  <r>
    <x v="299"/>
  </r>
  <r>
    <x v="294"/>
  </r>
  <r>
    <x v="327"/>
  </r>
  <r>
    <x v="304"/>
  </r>
  <r>
    <x v="330"/>
  </r>
  <r>
    <x v="313"/>
  </r>
  <r>
    <x v="314"/>
  </r>
  <r>
    <x v="311"/>
  </r>
  <r>
    <x v="324"/>
  </r>
  <r>
    <x v="321"/>
  </r>
  <r>
    <x v="328"/>
  </r>
  <r>
    <x v="323"/>
  </r>
  <r>
    <x v="316"/>
  </r>
  <r>
    <x v="312"/>
  </r>
  <r>
    <x v="318"/>
  </r>
  <r>
    <x v="326"/>
  </r>
  <r>
    <x v="319"/>
  </r>
  <r>
    <x v="325"/>
  </r>
  <r>
    <x v="340"/>
  </r>
  <r>
    <x v="349"/>
  </r>
  <r>
    <x v="341"/>
  </r>
  <r>
    <x v="331"/>
  </r>
  <r>
    <x v="370"/>
  </r>
  <r>
    <x v="322"/>
  </r>
  <r>
    <x v="329"/>
  </r>
  <r>
    <x v="335"/>
  </r>
  <r>
    <x v="338"/>
  </r>
  <r>
    <x v="339"/>
  </r>
  <r>
    <x v="320"/>
  </r>
  <r>
    <x v="333"/>
  </r>
  <r>
    <x v="347"/>
  </r>
  <r>
    <x v="336"/>
  </r>
  <r>
    <x v="334"/>
  </r>
  <r>
    <x v="345"/>
  </r>
  <r>
    <x v="348"/>
  </r>
  <r>
    <x v="344"/>
  </r>
  <r>
    <x v="337"/>
  </r>
  <r>
    <x v="343"/>
  </r>
  <r>
    <x v="342"/>
  </r>
  <r>
    <x v="332"/>
  </r>
  <r>
    <x v="360"/>
  </r>
  <r>
    <x v="353"/>
  </r>
  <r>
    <x v="393"/>
  </r>
  <r>
    <x v="373"/>
  </r>
  <r>
    <x v="374"/>
  </r>
  <r>
    <x v="356"/>
  </r>
  <r>
    <x v="354"/>
  </r>
  <r>
    <x v="352"/>
  </r>
  <r>
    <x v="369"/>
  </r>
  <r>
    <x v="350"/>
  </r>
  <r>
    <x v="351"/>
  </r>
  <r>
    <x v="364"/>
  </r>
  <r>
    <x v="363"/>
  </r>
  <r>
    <x v="366"/>
  </r>
  <r>
    <x v="357"/>
  </r>
  <r>
    <x v="361"/>
  </r>
  <r>
    <x v="362"/>
  </r>
  <r>
    <x v="359"/>
  </r>
  <r>
    <x v="355"/>
  </r>
  <r>
    <x v="375"/>
  </r>
  <r>
    <x v="385"/>
  </r>
  <r>
    <x v="394"/>
  </r>
  <r>
    <x v="371"/>
  </r>
  <r>
    <x v="381"/>
  </r>
  <r>
    <x v="388"/>
  </r>
  <r>
    <x v="389"/>
  </r>
  <r>
    <x v="390"/>
  </r>
  <r>
    <x v="367"/>
  </r>
  <r>
    <x v="376"/>
  </r>
  <r>
    <x v="392"/>
  </r>
  <r>
    <x v="358"/>
  </r>
  <r>
    <x v="365"/>
  </r>
  <r>
    <x v="378"/>
  </r>
  <r>
    <x v="400"/>
  </r>
  <r>
    <x v="372"/>
  </r>
  <r>
    <x v="379"/>
  </r>
  <r>
    <x v="384"/>
  </r>
  <r>
    <x v="382"/>
  </r>
  <r>
    <x v="386"/>
  </r>
  <r>
    <x v="368"/>
  </r>
  <r>
    <x v="377"/>
  </r>
  <r>
    <x v="391"/>
  </r>
  <r>
    <x v="383"/>
  </r>
  <r>
    <x v="396"/>
  </r>
  <r>
    <x v="398"/>
  </r>
  <r>
    <x v="387"/>
  </r>
  <r>
    <x v="403"/>
  </r>
  <r>
    <x v="399"/>
  </r>
  <r>
    <x v="407"/>
  </r>
  <r>
    <x v="416"/>
  </r>
  <r>
    <x v="402"/>
  </r>
  <r>
    <x v="397"/>
  </r>
  <r>
    <x v="417"/>
  </r>
  <r>
    <x v="266"/>
  </r>
  <r>
    <x v="404"/>
  </r>
  <r>
    <x v="406"/>
  </r>
  <r>
    <x v="380"/>
  </r>
  <r>
    <x v="395"/>
  </r>
  <r>
    <x v="410"/>
  </r>
  <r>
    <x v="405"/>
  </r>
  <r>
    <x v="415"/>
  </r>
  <r>
    <x v="408"/>
  </r>
  <r>
    <x v="413"/>
  </r>
  <r>
    <x v="414"/>
  </r>
  <r>
    <x v="411"/>
  </r>
  <r>
    <x v="412"/>
  </r>
  <r>
    <x v="409"/>
  </r>
  <r>
    <x v="401"/>
  </r>
  <r>
    <x v="420"/>
  </r>
  <r>
    <x v="418"/>
  </r>
  <r>
    <x v="419"/>
  </r>
  <r>
    <x v="422"/>
  </r>
  <r>
    <x v="421"/>
  </r>
  <r>
    <x v="426"/>
  </r>
  <r>
    <x v="423"/>
  </r>
  <r>
    <x v="424"/>
  </r>
  <r>
    <x v="427"/>
  </r>
  <r>
    <x v="425"/>
  </r>
  <r>
    <x v="428"/>
  </r>
  <r>
    <x v="429"/>
  </r>
  <r>
    <x v="0"/>
  </r>
  <r>
    <x v="1"/>
  </r>
  <r>
    <x v="4"/>
  </r>
  <r>
    <x v="2"/>
  </r>
  <r>
    <x v="11"/>
  </r>
  <r>
    <x v="3"/>
  </r>
  <r>
    <x v="10"/>
  </r>
  <r>
    <x v="9"/>
  </r>
  <r>
    <x v="5"/>
  </r>
  <r>
    <x v="6"/>
  </r>
  <r>
    <x v="22"/>
  </r>
  <r>
    <x v="8"/>
  </r>
  <r>
    <x v="7"/>
  </r>
  <r>
    <x v="12"/>
  </r>
  <r>
    <x v="14"/>
  </r>
  <r>
    <x v="18"/>
  </r>
  <r>
    <x v="29"/>
  </r>
  <r>
    <x v="16"/>
  </r>
  <r>
    <x v="25"/>
  </r>
  <r>
    <x v="23"/>
  </r>
  <r>
    <x v="17"/>
  </r>
  <r>
    <x v="27"/>
  </r>
  <r>
    <x v="15"/>
  </r>
  <r>
    <x v="19"/>
  </r>
  <r>
    <x v="20"/>
  </r>
  <r>
    <x v="28"/>
  </r>
  <r>
    <x v="21"/>
  </r>
  <r>
    <x v="26"/>
  </r>
  <r>
    <x v="34"/>
  </r>
  <r>
    <x v="32"/>
  </r>
  <r>
    <x v="30"/>
  </r>
  <r>
    <x v="31"/>
  </r>
  <r>
    <x v="33"/>
  </r>
  <r>
    <x v="39"/>
  </r>
  <r>
    <x v="41"/>
  </r>
  <r>
    <x v="35"/>
  </r>
  <r>
    <x v="40"/>
  </r>
  <r>
    <x v="51"/>
  </r>
  <r>
    <x v="24"/>
  </r>
  <r>
    <x v="48"/>
  </r>
  <r>
    <x v="13"/>
  </r>
  <r>
    <x v="37"/>
  </r>
  <r>
    <x v="38"/>
  </r>
  <r>
    <x v="42"/>
  </r>
  <r>
    <x v="49"/>
  </r>
  <r>
    <x v="50"/>
  </r>
  <r>
    <x v="36"/>
  </r>
  <r>
    <x v="43"/>
  </r>
  <r>
    <x v="47"/>
  </r>
  <r>
    <x v="76"/>
  </r>
  <r>
    <x v="44"/>
  </r>
  <r>
    <x v="57"/>
  </r>
  <r>
    <x v="54"/>
  </r>
  <r>
    <x v="63"/>
  </r>
  <r>
    <x v="46"/>
  </r>
  <r>
    <x v="45"/>
  </r>
  <r>
    <x v="55"/>
  </r>
  <r>
    <x v="52"/>
  </r>
  <r>
    <x v="60"/>
  </r>
  <r>
    <x v="58"/>
  </r>
  <r>
    <x v="59"/>
  </r>
  <r>
    <x v="65"/>
  </r>
  <r>
    <x v="56"/>
  </r>
  <r>
    <x v="61"/>
  </r>
  <r>
    <x v="73"/>
  </r>
  <r>
    <x v="62"/>
  </r>
  <r>
    <x v="74"/>
  </r>
  <r>
    <x v="71"/>
  </r>
  <r>
    <x v="53"/>
  </r>
  <r>
    <x v="67"/>
  </r>
  <r>
    <x v="68"/>
  </r>
  <r>
    <x v="70"/>
  </r>
  <r>
    <x v="75"/>
  </r>
  <r>
    <x v="66"/>
  </r>
  <r>
    <x v="185"/>
  </r>
  <r>
    <x v="78"/>
  </r>
  <r>
    <x v="101"/>
  </r>
  <r>
    <x v="81"/>
  </r>
  <r>
    <x v="80"/>
  </r>
  <r>
    <x v="64"/>
  </r>
  <r>
    <x v="86"/>
  </r>
  <r>
    <x v="146"/>
  </r>
  <r>
    <x v="72"/>
  </r>
  <r>
    <x v="114"/>
  </r>
  <r>
    <x v="79"/>
  </r>
  <r>
    <x v="85"/>
  </r>
  <r>
    <x v="95"/>
  </r>
  <r>
    <x v="107"/>
  </r>
  <r>
    <x v="99"/>
  </r>
  <r>
    <x v="91"/>
  </r>
  <r>
    <x v="94"/>
  </r>
  <r>
    <x v="105"/>
  </r>
  <r>
    <x v="93"/>
  </r>
  <r>
    <x v="96"/>
  </r>
  <r>
    <x v="103"/>
  </r>
  <r>
    <x v="82"/>
  </r>
  <r>
    <x v="87"/>
  </r>
  <r>
    <x v="109"/>
  </r>
  <r>
    <x v="88"/>
  </r>
  <r>
    <x v="100"/>
  </r>
  <r>
    <x v="124"/>
  </r>
  <r>
    <x v="98"/>
  </r>
  <r>
    <x v="106"/>
  </r>
  <r>
    <x v="92"/>
  </r>
  <r>
    <x v="115"/>
  </r>
  <r>
    <x v="84"/>
  </r>
  <r>
    <x v="89"/>
  </r>
  <r>
    <x v="111"/>
  </r>
  <r>
    <x v="112"/>
  </r>
  <r>
    <x v="69"/>
  </r>
  <r>
    <x v="159"/>
  </r>
  <r>
    <x v="97"/>
  </r>
  <r>
    <x v="207"/>
  </r>
  <r>
    <x v="102"/>
  </r>
  <r>
    <x v="108"/>
  </r>
  <r>
    <x v="129"/>
  </r>
  <r>
    <x v="144"/>
  </r>
  <r>
    <x v="117"/>
  </r>
  <r>
    <x v="203"/>
  </r>
  <r>
    <x v="90"/>
  </r>
  <r>
    <x v="116"/>
  </r>
  <r>
    <x v="123"/>
  </r>
  <r>
    <x v="110"/>
  </r>
  <r>
    <x v="77"/>
  </r>
  <r>
    <x v="190"/>
  </r>
  <r>
    <x v="104"/>
  </r>
  <r>
    <x v="83"/>
  </r>
  <r>
    <x v="118"/>
  </r>
  <r>
    <x v="120"/>
  </r>
  <r>
    <x v="141"/>
  </r>
  <r>
    <x v="140"/>
  </r>
  <r>
    <x v="122"/>
  </r>
  <r>
    <x v="121"/>
  </r>
  <r>
    <x v="125"/>
  </r>
  <r>
    <x v="128"/>
  </r>
  <r>
    <x v="130"/>
  </r>
  <r>
    <x v="119"/>
  </r>
  <r>
    <x v="132"/>
  </r>
  <r>
    <x v="155"/>
  </r>
  <r>
    <x v="165"/>
  </r>
  <r>
    <x v="182"/>
  </r>
  <r>
    <x v="158"/>
  </r>
  <r>
    <x v="148"/>
  </r>
  <r>
    <x v="157"/>
  </r>
  <r>
    <x v="127"/>
  </r>
  <r>
    <x v="149"/>
  </r>
  <r>
    <x v="161"/>
  </r>
  <r>
    <x v="154"/>
  </r>
  <r>
    <x v="131"/>
  </r>
  <r>
    <x v="136"/>
  </r>
  <r>
    <x v="135"/>
  </r>
  <r>
    <x v="173"/>
  </r>
  <r>
    <x v="143"/>
  </r>
  <r>
    <x v="133"/>
  </r>
  <r>
    <x v="153"/>
  </r>
  <r>
    <x v="201"/>
  </r>
  <r>
    <x v="169"/>
  </r>
  <r>
    <x v="139"/>
  </r>
  <r>
    <x v="113"/>
  </r>
  <r>
    <x v="145"/>
  </r>
  <r>
    <x v="174"/>
  </r>
  <r>
    <x v="142"/>
  </r>
  <r>
    <x v="175"/>
  </r>
  <r>
    <x v="168"/>
  </r>
  <r>
    <x v="164"/>
  </r>
  <r>
    <x v="160"/>
  </r>
  <r>
    <x v="176"/>
  </r>
  <r>
    <x v="156"/>
  </r>
  <r>
    <x v="188"/>
  </r>
  <r>
    <x v="137"/>
  </r>
  <r>
    <x v="166"/>
  </r>
  <r>
    <x v="151"/>
  </r>
  <r>
    <x v="179"/>
  </r>
  <r>
    <x v="172"/>
  </r>
  <r>
    <x v="167"/>
  </r>
  <r>
    <x v="187"/>
  </r>
  <r>
    <x v="184"/>
  </r>
  <r>
    <x v="186"/>
  </r>
  <r>
    <x v="138"/>
  </r>
  <r>
    <x v="183"/>
  </r>
  <r>
    <x v="152"/>
  </r>
  <r>
    <x v="239"/>
  </r>
  <r>
    <x v="177"/>
  </r>
  <r>
    <x v="225"/>
  </r>
  <r>
    <x v="147"/>
  </r>
  <r>
    <x v="134"/>
  </r>
  <r>
    <x v="209"/>
  </r>
  <r>
    <x v="171"/>
  </r>
  <r>
    <x v="162"/>
  </r>
  <r>
    <x v="195"/>
  </r>
  <r>
    <x v="191"/>
  </r>
  <r>
    <x v="205"/>
  </r>
  <r>
    <x v="219"/>
  </r>
  <r>
    <x v="189"/>
  </r>
  <r>
    <x v="170"/>
  </r>
  <r>
    <x v="194"/>
  </r>
  <r>
    <x v="192"/>
  </r>
  <r>
    <x v="178"/>
  </r>
  <r>
    <x v="240"/>
  </r>
  <r>
    <x v="202"/>
  </r>
  <r>
    <x v="199"/>
  </r>
  <r>
    <x v="213"/>
  </r>
  <r>
    <x v="193"/>
  </r>
  <r>
    <x v="204"/>
  </r>
  <r>
    <x v="248"/>
  </r>
  <r>
    <x v="196"/>
  </r>
  <r>
    <x v="232"/>
  </r>
  <r>
    <x v="215"/>
  </r>
  <r>
    <x v="198"/>
  </r>
  <r>
    <x v="208"/>
  </r>
  <r>
    <x v="231"/>
  </r>
  <r>
    <x v="180"/>
  </r>
  <r>
    <x v="163"/>
  </r>
  <r>
    <x v="126"/>
  </r>
  <r>
    <x v="217"/>
  </r>
  <r>
    <x v="200"/>
  </r>
  <r>
    <x v="197"/>
  </r>
  <r>
    <x v="267"/>
  </r>
  <r>
    <x v="244"/>
  </r>
  <r>
    <x v="206"/>
  </r>
  <r>
    <x v="212"/>
  </r>
  <r>
    <x v="216"/>
  </r>
  <r>
    <x v="150"/>
  </r>
  <r>
    <x v="254"/>
  </r>
  <r>
    <x v="250"/>
  </r>
  <r>
    <x v="238"/>
  </r>
  <r>
    <x v="214"/>
  </r>
  <r>
    <x v="224"/>
  </r>
  <r>
    <x v="223"/>
  </r>
  <r>
    <x v="218"/>
  </r>
  <r>
    <x v="229"/>
  </r>
  <r>
    <x v="247"/>
  </r>
  <r>
    <x v="220"/>
  </r>
  <r>
    <x v="181"/>
  </r>
  <r>
    <x v="241"/>
  </r>
  <r>
    <x v="242"/>
  </r>
  <r>
    <x v="228"/>
  </r>
  <r>
    <x v="291"/>
  </r>
  <r>
    <x v="211"/>
  </r>
  <r>
    <x v="222"/>
  </r>
  <r>
    <x v="289"/>
  </r>
  <r>
    <x v="235"/>
  </r>
  <r>
    <x v="249"/>
  </r>
  <r>
    <x v="302"/>
  </r>
  <r>
    <x v="278"/>
  </r>
  <r>
    <x v="221"/>
  </r>
  <r>
    <x v="234"/>
  </r>
  <r>
    <x v="246"/>
  </r>
  <r>
    <x v="230"/>
  </r>
  <r>
    <x v="253"/>
  </r>
  <r>
    <x v="261"/>
  </r>
  <r>
    <x v="262"/>
  </r>
  <r>
    <x v="252"/>
  </r>
  <r>
    <x v="236"/>
  </r>
  <r>
    <x v="245"/>
  </r>
  <r>
    <x v="260"/>
  </r>
  <r>
    <x v="256"/>
  </r>
  <r>
    <x v="272"/>
  </r>
  <r>
    <x v="292"/>
  </r>
  <r>
    <x v="237"/>
  </r>
  <r>
    <x v="255"/>
  </r>
  <r>
    <x v="346"/>
  </r>
  <r>
    <x v="233"/>
  </r>
  <r>
    <x v="258"/>
  </r>
  <r>
    <x v="257"/>
  </r>
  <r>
    <x v="270"/>
  </r>
  <r>
    <x v="308"/>
  </r>
  <r>
    <x v="281"/>
  </r>
  <r>
    <x v="265"/>
  </r>
  <r>
    <x v="279"/>
  </r>
  <r>
    <x v="251"/>
  </r>
  <r>
    <x v="263"/>
  </r>
  <r>
    <x v="259"/>
  </r>
  <r>
    <x v="268"/>
  </r>
  <r>
    <x v="330"/>
  </r>
  <r>
    <x v="280"/>
  </r>
  <r>
    <x v="271"/>
  </r>
  <r>
    <x v="293"/>
  </r>
  <r>
    <x v="264"/>
  </r>
  <r>
    <x v="315"/>
  </r>
  <r>
    <x v="283"/>
  </r>
  <r>
    <x v="285"/>
  </r>
  <r>
    <x v="317"/>
  </r>
  <r>
    <x v="286"/>
  </r>
  <r>
    <x v="307"/>
  </r>
  <r>
    <x v="298"/>
  </r>
  <r>
    <x v="269"/>
  </r>
  <r>
    <x v="288"/>
  </r>
  <r>
    <x v="296"/>
  </r>
  <r>
    <x v="300"/>
  </r>
  <r>
    <x v="303"/>
  </r>
  <r>
    <x v="295"/>
  </r>
  <r>
    <x v="306"/>
  </r>
  <r>
    <x v="274"/>
  </r>
  <r>
    <x v="284"/>
  </r>
  <r>
    <x v="243"/>
  </r>
  <r>
    <x v="282"/>
  </r>
  <r>
    <x v="294"/>
  </r>
  <r>
    <x v="287"/>
  </r>
  <r>
    <x v="290"/>
  </r>
  <r>
    <x v="275"/>
  </r>
  <r>
    <x v="276"/>
  </r>
  <r>
    <x v="312"/>
  </r>
  <r>
    <x v="327"/>
  </r>
  <r>
    <x v="297"/>
  </r>
  <r>
    <x v="340"/>
  </r>
  <r>
    <x v="310"/>
  </r>
  <r>
    <x v="277"/>
  </r>
  <r>
    <x v="370"/>
  </r>
  <r>
    <x v="301"/>
  </r>
  <r>
    <x v="304"/>
  </r>
  <r>
    <x v="313"/>
  </r>
  <r>
    <x v="309"/>
  </r>
  <r>
    <x v="373"/>
  </r>
  <r>
    <x v="374"/>
  </r>
  <r>
    <x v="341"/>
  </r>
  <r>
    <x v="349"/>
  </r>
  <r>
    <x v="323"/>
  </r>
  <r>
    <x v="328"/>
  </r>
  <r>
    <x v="226"/>
  </r>
  <r>
    <x v="314"/>
  </r>
  <r>
    <x v="316"/>
  </r>
  <r>
    <x v="324"/>
  </r>
  <r>
    <x v="311"/>
  </r>
  <r>
    <x v="319"/>
  </r>
  <r>
    <x v="318"/>
  </r>
  <r>
    <x v="326"/>
  </r>
  <r>
    <x v="299"/>
  </r>
  <r>
    <x v="335"/>
  </r>
  <r>
    <x v="360"/>
  </r>
  <r>
    <x v="325"/>
  </r>
  <r>
    <x v="353"/>
  </r>
  <r>
    <x v="331"/>
  </r>
  <r>
    <x v="322"/>
  </r>
  <r>
    <x v="333"/>
  </r>
  <r>
    <x v="329"/>
  </r>
  <r>
    <x v="348"/>
  </r>
  <r>
    <x v="347"/>
  </r>
  <r>
    <x v="393"/>
  </r>
  <r>
    <x v="338"/>
  </r>
  <r>
    <x v="356"/>
  </r>
  <r>
    <x v="339"/>
  </r>
  <r>
    <x v="320"/>
  </r>
  <r>
    <x v="392"/>
  </r>
  <r>
    <x v="369"/>
  </r>
  <r>
    <x v="273"/>
  </r>
  <r>
    <x v="321"/>
  </r>
  <r>
    <x v="334"/>
  </r>
  <r>
    <x v="336"/>
  </r>
  <r>
    <x v="344"/>
  </r>
  <r>
    <x v="388"/>
  </r>
  <r>
    <x v="389"/>
  </r>
  <r>
    <x v="345"/>
  </r>
  <r>
    <x v="342"/>
  </r>
  <r>
    <x v="354"/>
  </r>
  <r>
    <x v="379"/>
  </r>
  <r>
    <x v="332"/>
  </r>
  <r>
    <x v="337"/>
  </r>
  <r>
    <x v="350"/>
  </r>
  <r>
    <x v="351"/>
  </r>
  <r>
    <x v="343"/>
  </r>
  <r>
    <x v="363"/>
  </r>
  <r>
    <x v="352"/>
  </r>
  <r>
    <x v="381"/>
  </r>
  <r>
    <x v="375"/>
  </r>
  <r>
    <x v="357"/>
  </r>
  <r>
    <x v="366"/>
  </r>
  <r>
    <x v="390"/>
  </r>
  <r>
    <x v="266"/>
  </r>
  <r>
    <x v="394"/>
  </r>
  <r>
    <x v="417"/>
  </r>
  <r>
    <x v="400"/>
  </r>
  <r>
    <x v="382"/>
  </r>
  <r>
    <x v="361"/>
  </r>
  <r>
    <x v="365"/>
  </r>
  <r>
    <x v="367"/>
  </r>
  <r>
    <x v="378"/>
  </r>
  <r>
    <x v="391"/>
  </r>
  <r>
    <x v="355"/>
  </r>
  <r>
    <x v="384"/>
  </r>
  <r>
    <x v="376"/>
  </r>
  <r>
    <x v="396"/>
  </r>
  <r>
    <x v="364"/>
  </r>
  <r>
    <x v="386"/>
  </r>
  <r>
    <x v="362"/>
  </r>
  <r>
    <x v="368"/>
  </r>
  <r>
    <x v="371"/>
  </r>
  <r>
    <x v="359"/>
  </r>
  <r>
    <x v="358"/>
  </r>
  <r>
    <x v="383"/>
  </r>
  <r>
    <x v="399"/>
  </r>
  <r>
    <x v="372"/>
  </r>
  <r>
    <x v="403"/>
  </r>
  <r>
    <x v="416"/>
  </r>
  <r>
    <x v="398"/>
  </r>
  <r>
    <x v="377"/>
  </r>
  <r>
    <x v="407"/>
  </r>
  <r>
    <x v="387"/>
  </r>
  <r>
    <x v="406"/>
  </r>
  <r>
    <x v="385"/>
  </r>
  <r>
    <x v="402"/>
  </r>
  <r>
    <x v="380"/>
  </r>
  <r>
    <x v="397"/>
  </r>
  <r>
    <x v="410"/>
  </r>
  <r>
    <x v="404"/>
  </r>
  <r>
    <x v="408"/>
  </r>
  <r>
    <x v="413"/>
  </r>
  <r>
    <x v="415"/>
  </r>
  <r>
    <x v="395"/>
  </r>
  <r>
    <x v="405"/>
  </r>
  <r>
    <x v="412"/>
  </r>
  <r>
    <x v="411"/>
  </r>
  <r>
    <x v="414"/>
  </r>
  <r>
    <x v="409"/>
  </r>
  <r>
    <x v="422"/>
  </r>
  <r>
    <x v="420"/>
  </r>
  <r>
    <x v="419"/>
  </r>
  <r>
    <x v="421"/>
  </r>
  <r>
    <x v="427"/>
  </r>
  <r>
    <x v="418"/>
  </r>
  <r>
    <x v="425"/>
  </r>
  <r>
    <x v="426"/>
  </r>
  <r>
    <x v="423"/>
  </r>
  <r>
    <x v="424"/>
  </r>
  <r>
    <x v="428"/>
  </r>
  <r>
    <x v="401"/>
  </r>
  <r>
    <x v="429"/>
  </r>
  <r>
    <x v="0"/>
  </r>
  <r>
    <x v="1"/>
  </r>
  <r>
    <x v="4"/>
  </r>
  <r>
    <x v="11"/>
  </r>
  <r>
    <x v="10"/>
  </r>
  <r>
    <x v="9"/>
  </r>
  <r>
    <x v="5"/>
  </r>
  <r>
    <x v="6"/>
  </r>
  <r>
    <x v="22"/>
  </r>
  <r>
    <x v="8"/>
  </r>
  <r>
    <x v="29"/>
  </r>
  <r>
    <x v="12"/>
  </r>
  <r>
    <x v="2"/>
  </r>
  <r>
    <x v="16"/>
  </r>
  <r>
    <x v="14"/>
  </r>
  <r>
    <x v="18"/>
  </r>
  <r>
    <x v="3"/>
  </r>
  <r>
    <x v="23"/>
  </r>
  <r>
    <x v="17"/>
  </r>
  <r>
    <x v="20"/>
  </r>
  <r>
    <x v="19"/>
  </r>
  <r>
    <x v="28"/>
  </r>
  <r>
    <x v="7"/>
  </r>
  <r>
    <x v="27"/>
  </r>
  <r>
    <x v="15"/>
  </r>
  <r>
    <x v="34"/>
  </r>
  <r>
    <x v="26"/>
  </r>
  <r>
    <x v="30"/>
  </r>
  <r>
    <x v="25"/>
  </r>
  <r>
    <x v="32"/>
  </r>
  <r>
    <x v="21"/>
  </r>
  <r>
    <x v="33"/>
  </r>
  <r>
    <x v="40"/>
  </r>
  <r>
    <x v="41"/>
  </r>
  <r>
    <x v="39"/>
  </r>
  <r>
    <x v="31"/>
  </r>
  <r>
    <x v="35"/>
  </r>
  <r>
    <x v="24"/>
  </r>
  <r>
    <x v="48"/>
  </r>
  <r>
    <x v="51"/>
  </r>
  <r>
    <x v="49"/>
  </r>
  <r>
    <x v="50"/>
  </r>
  <r>
    <x v="42"/>
  </r>
  <r>
    <x v="38"/>
  </r>
  <r>
    <x v="13"/>
  </r>
  <r>
    <x v="46"/>
  </r>
  <r>
    <x v="43"/>
  </r>
  <r>
    <x v="76"/>
  </r>
  <r>
    <x v="60"/>
  </r>
  <r>
    <x v="54"/>
  </r>
  <r>
    <x v="45"/>
  </r>
  <r>
    <x v="44"/>
  </r>
  <r>
    <x v="52"/>
  </r>
  <r>
    <x v="36"/>
  </r>
  <r>
    <x v="65"/>
  </r>
  <r>
    <x v="55"/>
  </r>
  <r>
    <x v="57"/>
  </r>
  <r>
    <x v="59"/>
  </r>
  <r>
    <x v="58"/>
  </r>
  <r>
    <x v="47"/>
  </r>
  <r>
    <x v="185"/>
  </r>
  <r>
    <x v="73"/>
  </r>
  <r>
    <x v="74"/>
  </r>
  <r>
    <x v="61"/>
  </r>
  <r>
    <x v="71"/>
  </r>
  <r>
    <x v="62"/>
  </r>
  <r>
    <x v="56"/>
  </r>
  <r>
    <x v="202"/>
  </r>
  <r>
    <x v="63"/>
  </r>
  <r>
    <x v="207"/>
  </r>
  <r>
    <x v="70"/>
  </r>
  <r>
    <x v="67"/>
  </r>
  <r>
    <x v="53"/>
  </r>
  <r>
    <x v="78"/>
  </r>
  <r>
    <x v="68"/>
  </r>
  <r>
    <x v="80"/>
  </r>
  <r>
    <x v="66"/>
  </r>
  <r>
    <x v="75"/>
  </r>
  <r>
    <x v="101"/>
  </r>
  <r>
    <x v="95"/>
  </r>
  <r>
    <x v="96"/>
  </r>
  <r>
    <x v="203"/>
  </r>
  <r>
    <x v="81"/>
  </r>
  <r>
    <x v="86"/>
  </r>
  <r>
    <x v="105"/>
  </r>
  <r>
    <x v="124"/>
  </r>
  <r>
    <x v="79"/>
  </r>
  <r>
    <x v="72"/>
  </r>
  <r>
    <x v="114"/>
  </r>
  <r>
    <x v="109"/>
  </r>
  <r>
    <x v="94"/>
  </r>
  <r>
    <x v="98"/>
  </r>
  <r>
    <x v="103"/>
  </r>
  <r>
    <x v="93"/>
  </r>
  <r>
    <x v="115"/>
  </r>
  <r>
    <x v="82"/>
  </r>
  <r>
    <x v="85"/>
  </r>
  <r>
    <x v="92"/>
  </r>
  <r>
    <x v="69"/>
  </r>
  <r>
    <x v="100"/>
  </r>
  <r>
    <x v="111"/>
  </r>
  <r>
    <x v="84"/>
  </r>
  <r>
    <x v="89"/>
  </r>
  <r>
    <x v="87"/>
  </r>
  <r>
    <x v="97"/>
  </r>
  <r>
    <x v="117"/>
  </r>
  <r>
    <x v="106"/>
  </r>
  <r>
    <x v="112"/>
  </r>
  <r>
    <x v="129"/>
  </r>
  <r>
    <x v="144"/>
  </r>
  <r>
    <x v="122"/>
  </r>
  <r>
    <x v="102"/>
  </r>
  <r>
    <x v="104"/>
  </r>
  <r>
    <x v="123"/>
  </r>
  <r>
    <x v="91"/>
  </r>
  <r>
    <x v="118"/>
  </r>
  <r>
    <x v="110"/>
  </r>
  <r>
    <x v="108"/>
  </r>
  <r>
    <x v="64"/>
  </r>
  <r>
    <x v="99"/>
  </r>
  <r>
    <x v="116"/>
  </r>
  <r>
    <x v="141"/>
  </r>
  <r>
    <x v="217"/>
  </r>
  <r>
    <x v="140"/>
  </r>
  <r>
    <x v="90"/>
  </r>
  <r>
    <x v="165"/>
  </r>
  <r>
    <x v="158"/>
  </r>
  <r>
    <x v="121"/>
  </r>
  <r>
    <x v="107"/>
  </r>
  <r>
    <x v="128"/>
  </r>
  <r>
    <x v="77"/>
  </r>
  <r>
    <x v="157"/>
  </r>
  <r>
    <x v="149"/>
  </r>
  <r>
    <x v="201"/>
  </r>
  <r>
    <x v="169"/>
  </r>
  <r>
    <x v="133"/>
  </r>
  <r>
    <x v="131"/>
  </r>
  <r>
    <x v="155"/>
  </r>
  <r>
    <x v="130"/>
  </r>
  <r>
    <x v="125"/>
  </r>
  <r>
    <x v="161"/>
  </r>
  <r>
    <x v="148"/>
  </r>
  <r>
    <x v="136"/>
  </r>
  <r>
    <x v="132"/>
  </r>
  <r>
    <x v="143"/>
  </r>
  <r>
    <x v="119"/>
  </r>
  <r>
    <x v="153"/>
  </r>
  <r>
    <x v="146"/>
  </r>
  <r>
    <x v="135"/>
  </r>
  <r>
    <x v="205"/>
  </r>
  <r>
    <x v="88"/>
  </r>
  <r>
    <x v="219"/>
  </r>
  <r>
    <x v="190"/>
  </r>
  <r>
    <x v="188"/>
  </r>
  <r>
    <x v="168"/>
  </r>
  <r>
    <x v="160"/>
  </r>
  <r>
    <x v="175"/>
  </r>
  <r>
    <x v="173"/>
  </r>
  <r>
    <x v="239"/>
  </r>
  <r>
    <x v="172"/>
  </r>
  <r>
    <x v="166"/>
  </r>
  <r>
    <x v="145"/>
  </r>
  <r>
    <x v="184"/>
  </r>
  <r>
    <x v="142"/>
  </r>
  <r>
    <x v="137"/>
  </r>
  <r>
    <x v="154"/>
  </r>
  <r>
    <x v="174"/>
  </r>
  <r>
    <x v="225"/>
  </r>
  <r>
    <x v="167"/>
  </r>
  <r>
    <x v="139"/>
  </r>
  <r>
    <x v="187"/>
  </r>
  <r>
    <x v="192"/>
  </r>
  <r>
    <x v="177"/>
  </r>
  <r>
    <x v="232"/>
  </r>
  <r>
    <x v="127"/>
  </r>
  <r>
    <x v="151"/>
  </r>
  <r>
    <x v="179"/>
  </r>
  <r>
    <x v="156"/>
  </r>
  <r>
    <x v="248"/>
  </r>
  <r>
    <x v="231"/>
  </r>
  <r>
    <x v="213"/>
  </r>
  <r>
    <x v="199"/>
  </r>
  <r>
    <x v="164"/>
  </r>
  <r>
    <x v="171"/>
  </r>
  <r>
    <x v="189"/>
  </r>
  <r>
    <x v="195"/>
  </r>
  <r>
    <x v="138"/>
  </r>
  <r>
    <x v="183"/>
  </r>
  <r>
    <x v="170"/>
  </r>
  <r>
    <x v="186"/>
  </r>
  <r>
    <x v="209"/>
  </r>
  <r>
    <x v="193"/>
  </r>
  <r>
    <x v="194"/>
  </r>
  <r>
    <x v="134"/>
  </r>
  <r>
    <x v="162"/>
  </r>
  <r>
    <x v="83"/>
  </r>
  <r>
    <x v="240"/>
  </r>
  <r>
    <x v="204"/>
  </r>
  <r>
    <x v="178"/>
  </r>
  <r>
    <x v="196"/>
  </r>
  <r>
    <x v="208"/>
  </r>
  <r>
    <x v="198"/>
  </r>
  <r>
    <x v="221"/>
  </r>
  <r>
    <x v="267"/>
  </r>
  <r>
    <x v="216"/>
  </r>
  <r>
    <x v="200"/>
  </r>
  <r>
    <x v="289"/>
  </r>
  <r>
    <x v="278"/>
  </r>
  <r>
    <x v="159"/>
  </r>
  <r>
    <x v="258"/>
  </r>
  <r>
    <x v="163"/>
  </r>
  <r>
    <x v="212"/>
  </r>
  <r>
    <x v="235"/>
  </r>
  <r>
    <x v="254"/>
  </r>
  <r>
    <x v="244"/>
  </r>
  <r>
    <x v="197"/>
  </r>
  <r>
    <x v="241"/>
  </r>
  <r>
    <x v="206"/>
  </r>
  <r>
    <x v="238"/>
  </r>
  <r>
    <x v="126"/>
  </r>
  <r>
    <x v="251"/>
  </r>
  <r>
    <x v="176"/>
  </r>
  <r>
    <x v="181"/>
  </r>
  <r>
    <x v="150"/>
  </r>
  <r>
    <x v="257"/>
  </r>
  <r>
    <x v="223"/>
  </r>
  <r>
    <x v="250"/>
  </r>
  <r>
    <x v="191"/>
  </r>
  <r>
    <x v="218"/>
  </r>
  <r>
    <x v="220"/>
  </r>
  <r>
    <x v="269"/>
  </r>
  <r>
    <x v="242"/>
  </r>
  <r>
    <x v="224"/>
  </r>
  <r>
    <x v="229"/>
  </r>
  <r>
    <x v="215"/>
  </r>
  <r>
    <x v="214"/>
  </r>
  <r>
    <x v="228"/>
  </r>
  <r>
    <x v="302"/>
  </r>
  <r>
    <x v="180"/>
  </r>
  <r>
    <x v="247"/>
  </r>
  <r>
    <x v="249"/>
  </r>
  <r>
    <x v="292"/>
  </r>
  <r>
    <x v="222"/>
  </r>
  <r>
    <x v="234"/>
  </r>
  <r>
    <x v="211"/>
  </r>
  <r>
    <x v="330"/>
  </r>
  <r>
    <x v="147"/>
  </r>
  <r>
    <x v="246"/>
  </r>
  <r>
    <x v="253"/>
  </r>
  <r>
    <x v="308"/>
  </r>
  <r>
    <x v="346"/>
  </r>
  <r>
    <x v="261"/>
  </r>
  <r>
    <x v="262"/>
  </r>
  <r>
    <x v="291"/>
  </r>
  <r>
    <x v="245"/>
  </r>
  <r>
    <x v="315"/>
  </r>
  <r>
    <x v="230"/>
  </r>
  <r>
    <x v="113"/>
  </r>
  <r>
    <x v="256"/>
  </r>
  <r>
    <x v="279"/>
  </r>
  <r>
    <x v="272"/>
  </r>
  <r>
    <x v="255"/>
  </r>
  <r>
    <x v="281"/>
  </r>
  <r>
    <x v="287"/>
  </r>
  <r>
    <x v="260"/>
  </r>
  <r>
    <x v="252"/>
  </r>
  <r>
    <x v="296"/>
  </r>
  <r>
    <x v="265"/>
  </r>
  <r>
    <x v="317"/>
  </r>
  <r>
    <x v="236"/>
  </r>
  <r>
    <x v="306"/>
  </r>
  <r>
    <x v="263"/>
  </r>
  <r>
    <x v="233"/>
  </r>
  <r>
    <x v="280"/>
  </r>
  <r>
    <x v="274"/>
  </r>
  <r>
    <x v="293"/>
  </r>
  <r>
    <x v="237"/>
  </r>
  <r>
    <x v="285"/>
  </r>
  <r>
    <x v="152"/>
  </r>
  <r>
    <x v="259"/>
  </r>
  <r>
    <x v="271"/>
  </r>
  <r>
    <x v="316"/>
  </r>
  <r>
    <x v="264"/>
  </r>
  <r>
    <x v="295"/>
  </r>
  <r>
    <x v="286"/>
  </r>
  <r>
    <x v="288"/>
  </r>
  <r>
    <x v="298"/>
  </r>
  <r>
    <x v="270"/>
  </r>
  <r>
    <x v="303"/>
  </r>
  <r>
    <x v="307"/>
  </r>
  <r>
    <x v="294"/>
  </r>
  <r>
    <x v="282"/>
  </r>
  <r>
    <x v="275"/>
  </r>
  <r>
    <x v="297"/>
  </r>
  <r>
    <x v="284"/>
  </r>
  <r>
    <x v="299"/>
  </r>
  <r>
    <x v="373"/>
  </r>
  <r>
    <x v="374"/>
  </r>
  <r>
    <x v="290"/>
  </r>
  <r>
    <x v="340"/>
  </r>
  <r>
    <x v="341"/>
  </r>
  <r>
    <x v="370"/>
  </r>
  <r>
    <x v="309"/>
  </r>
  <r>
    <x v="277"/>
  </r>
  <r>
    <x v="328"/>
  </r>
  <r>
    <x v="304"/>
  </r>
  <r>
    <x v="301"/>
  </r>
  <r>
    <x v="312"/>
  </r>
  <r>
    <x v="300"/>
  </r>
  <r>
    <x v="243"/>
  </r>
  <r>
    <x v="313"/>
  </r>
  <r>
    <x v="268"/>
  </r>
  <r>
    <x v="310"/>
  </r>
  <r>
    <x v="276"/>
  </r>
  <r>
    <x v="323"/>
  </r>
  <r>
    <x v="388"/>
  </r>
  <r>
    <x v="389"/>
  </r>
  <r>
    <x v="324"/>
  </r>
  <r>
    <x v="369"/>
  </r>
  <r>
    <x v="319"/>
  </r>
  <r>
    <x v="327"/>
  </r>
  <r>
    <x v="393"/>
  </r>
  <r>
    <x v="318"/>
  </r>
  <r>
    <x v="331"/>
  </r>
  <r>
    <x v="326"/>
  </r>
  <r>
    <x v="360"/>
  </r>
  <r>
    <x v="314"/>
  </r>
  <r>
    <x v="355"/>
  </r>
  <r>
    <x v="226"/>
  </r>
  <r>
    <x v="335"/>
  </r>
  <r>
    <x v="322"/>
  </r>
  <r>
    <x v="311"/>
  </r>
  <r>
    <x v="379"/>
  </r>
  <r>
    <x v="325"/>
  </r>
  <r>
    <x v="273"/>
  </r>
  <r>
    <x v="348"/>
  </r>
  <r>
    <x v="347"/>
  </r>
  <r>
    <x v="356"/>
  </r>
  <r>
    <x v="354"/>
  </r>
  <r>
    <x v="353"/>
  </r>
  <r>
    <x v="339"/>
  </r>
  <r>
    <x v="338"/>
  </r>
  <r>
    <x v="333"/>
  </r>
  <r>
    <x v="375"/>
  </r>
  <r>
    <x v="392"/>
  </r>
  <r>
    <x v="320"/>
  </r>
  <r>
    <x v="329"/>
  </r>
  <r>
    <x v="336"/>
  </r>
  <r>
    <x v="381"/>
  </r>
  <r>
    <x v="342"/>
  </r>
  <r>
    <x v="332"/>
  </r>
  <r>
    <x v="349"/>
  </r>
  <r>
    <x v="400"/>
  </r>
  <r>
    <x v="266"/>
  </r>
  <r>
    <x v="345"/>
  </r>
  <r>
    <x v="344"/>
  </r>
  <r>
    <x v="366"/>
  </r>
  <r>
    <x v="334"/>
  </r>
  <r>
    <x v="382"/>
  </r>
  <r>
    <x v="343"/>
  </r>
  <r>
    <x v="351"/>
  </r>
  <r>
    <x v="363"/>
  </r>
  <r>
    <x v="357"/>
  </r>
  <r>
    <x v="350"/>
  </r>
  <r>
    <x v="283"/>
  </r>
  <r>
    <x v="391"/>
  </r>
  <r>
    <x v="394"/>
  </r>
  <r>
    <x v="384"/>
  </r>
  <r>
    <x v="378"/>
  </r>
  <r>
    <x v="368"/>
  </r>
  <r>
    <x v="337"/>
  </r>
  <r>
    <x v="376"/>
  </r>
  <r>
    <x v="352"/>
  </r>
  <r>
    <x v="362"/>
  </r>
  <r>
    <x v="367"/>
  </r>
  <r>
    <x v="365"/>
  </r>
  <r>
    <x v="383"/>
  </r>
  <r>
    <x v="386"/>
  </r>
  <r>
    <x v="361"/>
  </r>
  <r>
    <x v="403"/>
  </r>
  <r>
    <x v="364"/>
  </r>
  <r>
    <x v="372"/>
  </r>
  <r>
    <x v="377"/>
  </r>
  <r>
    <x v="359"/>
  </r>
  <r>
    <x v="371"/>
  </r>
  <r>
    <x v="358"/>
  </r>
  <r>
    <x v="406"/>
  </r>
  <r>
    <x v="398"/>
  </r>
  <r>
    <x v="404"/>
  </r>
  <r>
    <x v="410"/>
  </r>
  <r>
    <x v="387"/>
  </r>
  <r>
    <x v="380"/>
  </r>
  <r>
    <x v="402"/>
  </r>
  <r>
    <x v="397"/>
  </r>
  <r>
    <x v="385"/>
  </r>
  <r>
    <x v="413"/>
  </r>
  <r>
    <x v="390"/>
  </r>
  <r>
    <x v="415"/>
  </r>
  <r>
    <x v="412"/>
  </r>
  <r>
    <x v="395"/>
  </r>
  <r>
    <x v="321"/>
  </r>
  <r>
    <x v="411"/>
  </r>
  <r>
    <x v="405"/>
  </r>
  <r>
    <x v="399"/>
  </r>
  <r>
    <x v="422"/>
  </r>
  <r>
    <x v="396"/>
  </r>
  <r>
    <x v="414"/>
  </r>
  <r>
    <x v="409"/>
  </r>
  <r>
    <x v="408"/>
  </r>
  <r>
    <x v="416"/>
  </r>
  <r>
    <x v="420"/>
  </r>
  <r>
    <x v="425"/>
  </r>
  <r>
    <x v="407"/>
  </r>
  <r>
    <x v="421"/>
  </r>
  <r>
    <x v="419"/>
  </r>
  <r>
    <x v="427"/>
  </r>
  <r>
    <x v="401"/>
  </r>
  <r>
    <x v="426"/>
  </r>
  <r>
    <x v="418"/>
  </r>
  <r>
    <x v="423"/>
  </r>
  <r>
    <x v="424"/>
  </r>
  <r>
    <x v="428"/>
  </r>
  <r>
    <x v="429"/>
  </r>
  <r>
    <x v="4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0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70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543"/>
  </r>
  <r>
    <x v="1385"/>
  </r>
  <r>
    <x v="970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599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615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0"/>
  </r>
  <r>
    <x v="1690"/>
  </r>
  <r>
    <x v="1690"/>
  </r>
  <r>
    <x v="16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90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44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4"/>
  </r>
  <r>
    <x v="454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454"/>
  </r>
  <r>
    <x v="454"/>
  </r>
  <r>
    <x v="454"/>
  </r>
  <r>
    <x v="454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454"/>
  </r>
  <r>
    <x v="454"/>
  </r>
  <r>
    <x v="454"/>
  </r>
  <r>
    <x v="45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454"/>
  </r>
  <r>
    <x v="454"/>
  </r>
  <r>
    <x v="454"/>
  </r>
  <r>
    <x v="454"/>
  </r>
  <r>
    <x v="711"/>
  </r>
  <r>
    <x v="712"/>
  </r>
  <r>
    <x v="713"/>
  </r>
  <r>
    <x v="714"/>
  </r>
  <r>
    <x v="715"/>
  </r>
  <r>
    <x v="716"/>
  </r>
  <r>
    <x v="174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436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454"/>
  </r>
  <r>
    <x v="454"/>
  </r>
  <r>
    <x v="454"/>
  </r>
  <r>
    <x v="454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454"/>
  </r>
  <r>
    <x v="454"/>
  </r>
  <r>
    <x v="454"/>
  </r>
  <r>
    <x v="454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454"/>
  </r>
  <r>
    <x v="454"/>
  </r>
  <r>
    <x v="454"/>
  </r>
  <r>
    <x v="454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454"/>
  </r>
  <r>
    <x v="454"/>
  </r>
  <r>
    <x v="454"/>
  </r>
  <r>
    <x v="454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461"/>
  </r>
  <r>
    <x v="998"/>
  </r>
  <r>
    <x v="999"/>
  </r>
  <r>
    <x v="1000"/>
  </r>
  <r>
    <x v="1001"/>
  </r>
  <r>
    <x v="1002"/>
  </r>
  <r>
    <x v="454"/>
  </r>
  <r>
    <x v="454"/>
  </r>
  <r>
    <x v="454"/>
  </r>
  <r>
    <x v="454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220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171"/>
  </r>
  <r>
    <x v="1172"/>
  </r>
  <r>
    <x v="1173"/>
  </r>
  <r>
    <x v="1174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878"/>
  </r>
  <r>
    <x v="1338"/>
  </r>
  <r>
    <x v="1339"/>
  </r>
  <r>
    <x v="1340"/>
  </r>
  <r>
    <x v="186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307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575"/>
  </r>
  <r>
    <x v="1031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204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2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2"/>
  </r>
  <r>
    <x v="52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52"/>
  </r>
  <r>
    <x v="52"/>
  </r>
  <r>
    <x v="52"/>
  </r>
  <r>
    <x v="52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5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16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52"/>
  </r>
  <r>
    <x v="52"/>
  </r>
  <r>
    <x v="52"/>
  </r>
  <r>
    <x v="52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52"/>
  </r>
  <r>
    <x v="52"/>
  </r>
  <r>
    <x v="52"/>
  </r>
  <r>
    <x v="52"/>
  </r>
  <r>
    <x v="52"/>
  </r>
  <r>
    <x v="52"/>
  </r>
  <r>
    <x v="52"/>
  </r>
  <r>
    <x v="52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147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2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52"/>
  </r>
  <r>
    <x v="52"/>
  </r>
  <r>
    <x v="52"/>
  </r>
  <r>
    <x v="52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47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387"/>
  </r>
  <r>
    <x v="464"/>
  </r>
  <r>
    <x v="465"/>
  </r>
  <r>
    <x v="466"/>
  </r>
  <r>
    <x v="467"/>
  </r>
  <r>
    <x v="468"/>
  </r>
  <r>
    <x v="469"/>
  </r>
  <r>
    <x v="470"/>
  </r>
  <r>
    <x v="442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118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356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52"/>
  </r>
  <r>
    <x v="52"/>
  </r>
  <r>
    <x v="52"/>
  </r>
  <r>
    <x v="52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116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32"/>
  </r>
  <r>
    <x v="695"/>
  </r>
  <r>
    <x v="696"/>
  </r>
  <r>
    <x v="697"/>
  </r>
  <r>
    <x v="52"/>
  </r>
  <r>
    <x v="52"/>
  </r>
  <r>
    <x v="52"/>
  </r>
  <r>
    <x v="52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52"/>
  </r>
  <r>
    <x v="52"/>
  </r>
  <r>
    <x v="52"/>
  </r>
  <r>
    <x v="52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653"/>
  </r>
  <r>
    <x v="210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6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52"/>
  </r>
  <r>
    <x v="52"/>
  </r>
  <r>
    <x v="52"/>
  </r>
  <r>
    <x v="52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141"/>
  </r>
  <r>
    <x v="916"/>
  </r>
  <r>
    <x v="917"/>
  </r>
  <r>
    <x v="918"/>
  </r>
  <r>
    <x v="919"/>
  </r>
  <r>
    <x v="920"/>
  </r>
  <r>
    <x v="921"/>
  </r>
  <r>
    <x v="922"/>
  </r>
  <r>
    <x v="828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52"/>
  </r>
  <r>
    <x v="52"/>
  </r>
  <r>
    <x v="52"/>
  </r>
  <r>
    <x v="52"/>
  </r>
  <r>
    <x v="992"/>
  </r>
  <r>
    <x v="993"/>
  </r>
  <r>
    <x v="994"/>
  </r>
  <r>
    <x v="995"/>
  </r>
  <r>
    <x v="996"/>
  </r>
  <r>
    <x v="997"/>
  </r>
  <r>
    <x v="859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267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316"/>
  </r>
  <r>
    <x v="1037"/>
  </r>
  <r>
    <x v="1038"/>
  </r>
  <r>
    <x v="1039"/>
  </r>
  <r>
    <x v="1040"/>
  </r>
  <r>
    <x v="118"/>
  </r>
  <r>
    <x v="1041"/>
  </r>
  <r>
    <x v="732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452"/>
  </r>
  <r>
    <x v="1071"/>
  </r>
  <r>
    <x v="1072"/>
  </r>
  <r>
    <x v="244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241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52"/>
  </r>
  <r>
    <x v="52"/>
  </r>
  <r>
    <x v="52"/>
  </r>
  <r>
    <x v="52"/>
  </r>
  <r>
    <x v="1116"/>
  </r>
  <r>
    <x v="1117"/>
  </r>
  <r>
    <x v="1118"/>
  </r>
  <r>
    <x v="1119"/>
  </r>
  <r>
    <x v="52"/>
  </r>
  <r>
    <x v="52"/>
  </r>
  <r>
    <x v="52"/>
  </r>
  <r>
    <x v="52"/>
  </r>
  <r>
    <x v="1120"/>
  </r>
  <r>
    <x v="1121"/>
  </r>
  <r>
    <x v="52"/>
  </r>
  <r>
    <x v="52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01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9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134"/>
  </r>
  <r>
    <x v="1135"/>
  </r>
  <r>
    <x v="1136"/>
  </r>
  <r>
    <x v="1137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258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47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729"/>
  </r>
  <r>
    <x v="1281"/>
  </r>
  <r>
    <x v="1282"/>
  </r>
  <r>
    <x v="13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781"/>
  </r>
  <r>
    <x v="1296"/>
  </r>
  <r>
    <x v="1297"/>
  </r>
  <r>
    <x v="1298"/>
  </r>
  <r>
    <x v="1299"/>
  </r>
  <r>
    <x v="707"/>
  </r>
  <r>
    <x v="1300"/>
  </r>
  <r>
    <x v="1301"/>
  </r>
  <r>
    <x v="1302"/>
  </r>
  <r>
    <x v="1303"/>
  </r>
  <r>
    <x v="1301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196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302"/>
  </r>
  <r>
    <x v="1329"/>
  </r>
  <r>
    <x v="1330"/>
  </r>
  <r>
    <x v="52"/>
  </r>
  <r>
    <x v="52"/>
  </r>
  <r>
    <x v="52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045"/>
  </r>
  <r>
    <x v="1340"/>
  </r>
  <r>
    <x v="1341"/>
  </r>
  <r>
    <x v="1342"/>
  </r>
  <r>
    <x v="1343"/>
  </r>
  <r>
    <x v="1344"/>
  </r>
  <r>
    <x v="1345"/>
  </r>
  <r>
    <x v="1346"/>
  </r>
  <r>
    <x v="765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52"/>
  </r>
  <r>
    <x v="52"/>
  </r>
  <r>
    <x v="52"/>
  </r>
  <r>
    <x v="52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83"/>
  </r>
  <r>
    <x v="1396"/>
  </r>
  <r>
    <x v="632"/>
  </r>
  <r>
    <x v="1397"/>
  </r>
  <r>
    <x v="1398"/>
  </r>
  <r>
    <x v="1399"/>
  </r>
  <r>
    <x v="1400"/>
  </r>
  <r>
    <x v="1401"/>
  </r>
  <r>
    <x v="1402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52"/>
  </r>
  <r>
    <x v="52"/>
  </r>
  <r>
    <x v="52"/>
  </r>
  <r>
    <x v="52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52"/>
  </r>
  <r>
    <x v="52"/>
  </r>
  <r>
    <x v="52"/>
  </r>
  <r>
    <x v="52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555"/>
  </r>
  <r>
    <x v="1564"/>
  </r>
  <r>
    <x v="1565"/>
  </r>
  <r>
    <x v="83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103"/>
  </r>
  <r>
    <x v="1584"/>
  </r>
  <r>
    <x v="1585"/>
  </r>
  <r>
    <x v="1586"/>
  </r>
  <r>
    <x v="158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4"/>
  </r>
  <r>
    <x v="4"/>
  </r>
  <r>
    <x v="4"/>
  </r>
  <r>
    <x v="4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"/>
  </r>
  <r>
    <x v="4"/>
  </r>
  <r>
    <x v="4"/>
  </r>
  <r>
    <x v="4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4"/>
  </r>
  <r>
    <x v="4"/>
  </r>
  <r>
    <x v="4"/>
  </r>
  <r>
    <x v="4"/>
  </r>
  <r>
    <x v="53"/>
  </r>
  <r>
    <x v="54"/>
  </r>
  <r>
    <x v="55"/>
  </r>
  <r>
    <x v="56"/>
  </r>
  <r>
    <x v="57"/>
  </r>
  <r>
    <x v="58"/>
  </r>
  <r>
    <x v="59"/>
  </r>
  <r>
    <x v="60"/>
  </r>
  <r>
    <x v="4"/>
  </r>
  <r>
    <x v="4"/>
  </r>
  <r>
    <x v="4"/>
  </r>
  <r>
    <x v="4"/>
  </r>
  <r>
    <x v="61"/>
  </r>
  <r>
    <x v="4"/>
  </r>
  <r>
    <x v="62"/>
  </r>
  <r>
    <x v="63"/>
  </r>
  <r>
    <x v="4"/>
  </r>
  <r>
    <x v="4"/>
  </r>
  <r>
    <x v="4"/>
  </r>
  <r>
    <x v="4"/>
  </r>
  <r>
    <x v="64"/>
  </r>
  <r>
    <x v="65"/>
  </r>
  <r>
    <x v="66"/>
  </r>
  <r>
    <x v="67"/>
  </r>
  <r>
    <x v="4"/>
  </r>
  <r>
    <x v="4"/>
  </r>
  <r>
    <x v="4"/>
  </r>
  <r>
    <x v="4"/>
  </r>
  <r>
    <x v="68"/>
  </r>
  <r>
    <x v="69"/>
  </r>
  <r>
    <x v="70"/>
  </r>
  <r>
    <x v="71"/>
  </r>
  <r>
    <x v="72"/>
  </r>
  <r>
    <x v="73"/>
  </r>
  <r>
    <x v="74"/>
  </r>
  <r>
    <x v="75"/>
  </r>
  <r>
    <x v="4"/>
  </r>
  <r>
    <x v="4"/>
  </r>
  <r>
    <x v="4"/>
  </r>
  <r>
    <x v="4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4"/>
  </r>
  <r>
    <x v="4"/>
  </r>
  <r>
    <x v="4"/>
  </r>
  <r>
    <x v="4"/>
  </r>
  <r>
    <x v="4"/>
  </r>
  <r>
    <x v="4"/>
  </r>
  <r>
    <x v="4"/>
  </r>
  <r>
    <x v="4"/>
  </r>
  <r>
    <x v="92"/>
  </r>
  <r>
    <x v="93"/>
  </r>
  <r>
    <x v="94"/>
  </r>
  <r>
    <x v="95"/>
  </r>
  <r>
    <x v="4"/>
  </r>
  <r>
    <x v="4"/>
  </r>
  <r>
    <x v="4"/>
  </r>
  <r>
    <x v="4"/>
  </r>
  <r>
    <x v="96"/>
  </r>
  <r>
    <x v="97"/>
  </r>
  <r>
    <x v="4"/>
  </r>
  <r>
    <x v="4"/>
  </r>
  <r>
    <x v="4"/>
  </r>
  <r>
    <x v="4"/>
  </r>
  <r>
    <x v="98"/>
  </r>
  <r>
    <x v="99"/>
  </r>
  <r>
    <x v="100"/>
  </r>
  <r>
    <x v="101"/>
  </r>
  <r>
    <x v="102"/>
  </r>
  <r>
    <x v="103"/>
  </r>
  <r>
    <x v="104"/>
  </r>
  <r>
    <x v="10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6"/>
  </r>
  <r>
    <x v="107"/>
  </r>
  <r>
    <x v="108"/>
  </r>
  <r>
    <x v="109"/>
  </r>
  <r>
    <x v="4"/>
  </r>
  <r>
    <x v="4"/>
  </r>
  <r>
    <x v="4"/>
  </r>
  <r>
    <x v="4"/>
  </r>
  <r>
    <x v="4"/>
  </r>
  <r>
    <x v="4"/>
  </r>
  <r>
    <x v="4"/>
  </r>
  <r>
    <x v="4"/>
  </r>
  <r>
    <x v="110"/>
  </r>
  <r>
    <x v="111"/>
  </r>
  <r>
    <x v="112"/>
  </r>
  <r>
    <x v="1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14"/>
  </r>
  <r>
    <x v="115"/>
  </r>
  <r>
    <x v="116"/>
  </r>
  <r>
    <x v="117"/>
  </r>
  <r>
    <x v="118"/>
  </r>
  <r>
    <x v="119"/>
  </r>
  <r>
    <x v="120"/>
  </r>
  <r>
    <x v="121"/>
  </r>
  <r>
    <x v="4"/>
  </r>
  <r>
    <x v="4"/>
  </r>
  <r>
    <x v="4"/>
  </r>
  <r>
    <x v="4"/>
  </r>
  <r>
    <x v="122"/>
  </r>
  <r>
    <x v="123"/>
  </r>
  <r>
    <x v="124"/>
  </r>
  <r>
    <x v="125"/>
  </r>
  <r>
    <x v="4"/>
  </r>
  <r>
    <x v="4"/>
  </r>
  <r>
    <x v="4"/>
  </r>
  <r>
    <x v="4"/>
  </r>
  <r>
    <x v="126"/>
  </r>
  <r>
    <x v="127"/>
  </r>
  <r>
    <x v="128"/>
  </r>
  <r>
    <x v="129"/>
  </r>
  <r>
    <x v="4"/>
  </r>
  <r>
    <x v="4"/>
  </r>
  <r>
    <x v="4"/>
  </r>
  <r>
    <x v="4"/>
  </r>
  <r>
    <x v="130"/>
  </r>
  <r>
    <x v="131"/>
  </r>
  <r>
    <x v="132"/>
  </r>
  <r>
    <x v="133"/>
  </r>
  <r>
    <x v="4"/>
  </r>
  <r>
    <x v="4"/>
  </r>
  <r>
    <x v="4"/>
  </r>
  <r>
    <x v="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33"/>
  </r>
  <r>
    <x v="153"/>
  </r>
  <r>
    <x v="154"/>
  </r>
  <r>
    <x v="155"/>
  </r>
  <r>
    <x v="156"/>
  </r>
  <r>
    <x v="4"/>
  </r>
  <r>
    <x v="4"/>
  </r>
  <r>
    <x v="4"/>
  </r>
  <r>
    <x v="4"/>
  </r>
  <r>
    <x v="157"/>
  </r>
  <r>
    <x v="158"/>
  </r>
  <r>
    <x v="159"/>
  </r>
  <r>
    <x v="160"/>
  </r>
  <r>
    <x v="4"/>
  </r>
  <r>
    <x v="4"/>
  </r>
  <r>
    <x v="4"/>
  </r>
  <r>
    <x v="4"/>
  </r>
  <r>
    <x v="161"/>
  </r>
  <r>
    <x v="162"/>
  </r>
  <r>
    <x v="163"/>
  </r>
  <r>
    <x v="164"/>
  </r>
  <r>
    <x v="4"/>
  </r>
  <r>
    <x v="4"/>
  </r>
  <r>
    <x v="4"/>
  </r>
  <r>
    <x v="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35"/>
  </r>
  <r>
    <x v="173"/>
  </r>
  <r>
    <x v="174"/>
  </r>
  <r>
    <x v="4"/>
  </r>
  <r>
    <x v="4"/>
  </r>
  <r>
    <x v="4"/>
  </r>
  <r>
    <x v="4"/>
  </r>
  <r>
    <x v="4"/>
  </r>
  <r>
    <x v="4"/>
  </r>
  <r>
    <x v="4"/>
  </r>
  <r>
    <x v="4"/>
  </r>
  <r>
    <x v="175"/>
  </r>
  <r>
    <x v="176"/>
  </r>
  <r>
    <x v="177"/>
  </r>
  <r>
    <x v="178"/>
  </r>
  <r>
    <x v="179"/>
  </r>
  <r>
    <x v="180"/>
  </r>
  <r>
    <x v="181"/>
  </r>
  <r>
    <x v="182"/>
  </r>
  <r>
    <x v="4"/>
  </r>
  <r>
    <x v="4"/>
  </r>
  <r>
    <x v="4"/>
  </r>
  <r>
    <x v="4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4"/>
  </r>
  <r>
    <x v="4"/>
  </r>
  <r>
    <x v="4"/>
  </r>
  <r>
    <x v="4"/>
  </r>
  <r>
    <x v="203"/>
  </r>
  <r>
    <x v="204"/>
  </r>
  <r>
    <x v="205"/>
  </r>
  <r>
    <x v="206"/>
  </r>
  <r>
    <x v="4"/>
  </r>
  <r>
    <x v="4"/>
  </r>
  <r>
    <x v="4"/>
  </r>
  <r>
    <x v="4"/>
  </r>
  <r>
    <x v="4"/>
  </r>
  <r>
    <x v="20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2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4"/>
  </r>
  <r>
    <x v="4"/>
  </r>
  <r>
    <x v="4"/>
  </r>
  <r>
    <x v="4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4"/>
  </r>
  <r>
    <x v="4"/>
  </r>
  <r>
    <x v="4"/>
  </r>
  <r>
    <x v="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15"/>
  </r>
  <r>
    <x v="238"/>
  </r>
  <r>
    <x v="239"/>
  </r>
  <r>
    <x v="240"/>
  </r>
  <r>
    <x v="241"/>
  </r>
  <r>
    <x v="242"/>
  </r>
  <r>
    <x v="243"/>
  </r>
  <r>
    <x v="4"/>
  </r>
  <r>
    <x v="4"/>
  </r>
  <r>
    <x v="4"/>
  </r>
  <r>
    <x v="4"/>
  </r>
  <r>
    <x v="4"/>
  </r>
  <r>
    <x v="4"/>
  </r>
  <r>
    <x v="4"/>
  </r>
  <r>
    <x v="4"/>
  </r>
  <r>
    <x v="244"/>
  </r>
  <r>
    <x v="245"/>
  </r>
  <r>
    <x v="246"/>
  </r>
  <r>
    <x v="247"/>
  </r>
  <r>
    <x v="4"/>
  </r>
  <r>
    <x v="4"/>
  </r>
  <r>
    <x v="4"/>
  </r>
  <r>
    <x v="4"/>
  </r>
  <r>
    <x v="248"/>
  </r>
  <r>
    <x v="249"/>
  </r>
  <r>
    <x v="250"/>
  </r>
  <r>
    <x v="251"/>
  </r>
  <r>
    <x v="4"/>
  </r>
  <r>
    <x v="4"/>
  </r>
  <r>
    <x v="4"/>
  </r>
  <r>
    <x v="4"/>
  </r>
  <r>
    <x v="4"/>
  </r>
  <r>
    <x v="4"/>
  </r>
  <r>
    <x v="4"/>
  </r>
  <r>
    <x v="4"/>
  </r>
  <r>
    <x v="252"/>
  </r>
  <r>
    <x v="253"/>
  </r>
  <r>
    <x v="254"/>
  </r>
  <r>
    <x v="255"/>
  </r>
  <r>
    <x v="256"/>
  </r>
  <r>
    <x v="257"/>
  </r>
  <r>
    <x v="258"/>
  </r>
  <r>
    <x v="63"/>
  </r>
  <r>
    <x v="256"/>
  </r>
  <r>
    <x v="257"/>
  </r>
  <r>
    <x v="258"/>
  </r>
  <r>
    <x v="63"/>
  </r>
  <r>
    <x v="259"/>
  </r>
  <r>
    <x v="250"/>
  </r>
  <r>
    <x v="260"/>
  </r>
  <r>
    <x v="261"/>
  </r>
  <r>
    <x v="262"/>
  </r>
  <r>
    <x v="263"/>
  </r>
  <r>
    <x v="264"/>
  </r>
  <r>
    <x v="265"/>
  </r>
  <r>
    <x v="4"/>
  </r>
  <r>
    <x v="4"/>
  </r>
  <r>
    <x v="4"/>
  </r>
  <r>
    <x v="4"/>
  </r>
  <r>
    <x v="266"/>
  </r>
  <r>
    <x v="267"/>
  </r>
  <r>
    <x v="268"/>
  </r>
  <r>
    <x v="269"/>
  </r>
  <r>
    <x v="4"/>
  </r>
  <r>
    <x v="4"/>
  </r>
  <r>
    <x v="4"/>
  </r>
  <r>
    <x v="4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173"/>
  </r>
  <r>
    <x v="291"/>
  </r>
  <r>
    <x v="292"/>
  </r>
  <r>
    <x v="248"/>
  </r>
  <r>
    <x v="293"/>
  </r>
  <r>
    <x v="294"/>
  </r>
  <r>
    <x v="4"/>
  </r>
  <r>
    <x v="4"/>
  </r>
  <r>
    <x v="4"/>
  </r>
  <r>
    <x v="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07"/>
  </r>
  <r>
    <x v="308"/>
  </r>
  <r>
    <x v="309"/>
  </r>
  <r>
    <x v="310"/>
  </r>
  <r>
    <x v="4"/>
  </r>
  <r>
    <x v="4"/>
  </r>
  <r>
    <x v="4"/>
  </r>
  <r>
    <x v="4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292"/>
  </r>
  <r>
    <x v="329"/>
  </r>
  <r>
    <x v="4"/>
  </r>
  <r>
    <x v="4"/>
  </r>
  <r>
    <x v="4"/>
  </r>
  <r>
    <x v="4"/>
  </r>
  <r>
    <x v="330"/>
  </r>
  <r>
    <x v="331"/>
  </r>
  <r>
    <x v="332"/>
  </r>
  <r>
    <x v="333"/>
  </r>
  <r>
    <x v="4"/>
  </r>
  <r>
    <x v="4"/>
  </r>
  <r>
    <x v="4"/>
  </r>
  <r>
    <x v="4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50"/>
  </r>
  <r>
    <x v="351"/>
  </r>
  <r>
    <x v="352"/>
  </r>
  <r>
    <x v="353"/>
  </r>
  <r>
    <x v="4"/>
  </r>
  <r>
    <x v="4"/>
  </r>
  <r>
    <x v="4"/>
  </r>
  <r>
    <x v="4"/>
  </r>
  <r>
    <x v="354"/>
  </r>
  <r>
    <x v="355"/>
  </r>
  <r>
    <x v="356"/>
  </r>
  <r>
    <x v="357"/>
  </r>
  <r>
    <x v="358"/>
  </r>
  <r>
    <x v="359"/>
  </r>
  <r>
    <x v="360"/>
  </r>
  <r>
    <x v="36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62"/>
  </r>
  <r>
    <x v="363"/>
  </r>
  <r>
    <x v="364"/>
  </r>
  <r>
    <x v="36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66"/>
  </r>
  <r>
    <x v="367"/>
  </r>
  <r>
    <x v="368"/>
  </r>
  <r>
    <x v="369"/>
  </r>
  <r>
    <x v="4"/>
  </r>
  <r>
    <x v="4"/>
  </r>
  <r>
    <x v="4"/>
  </r>
  <r>
    <x v="4"/>
  </r>
  <r>
    <x v="370"/>
  </r>
  <r>
    <x v="371"/>
  </r>
  <r>
    <x v="372"/>
  </r>
  <r>
    <x v="373"/>
  </r>
  <r>
    <x v="4"/>
  </r>
  <r>
    <x v="4"/>
  </r>
  <r>
    <x v="4"/>
  </r>
  <r>
    <x v="4"/>
  </r>
  <r>
    <x v="374"/>
  </r>
  <r>
    <x v="375"/>
  </r>
  <r>
    <x v="376"/>
  </r>
  <r>
    <x v="377"/>
  </r>
  <r>
    <x v="4"/>
  </r>
  <r>
    <x v="4"/>
  </r>
  <r>
    <x v="4"/>
  </r>
  <r>
    <x v="4"/>
  </r>
  <r>
    <x v="4"/>
  </r>
  <r>
    <x v="4"/>
  </r>
  <r>
    <x v="4"/>
  </r>
  <r>
    <x v="4"/>
  </r>
  <r>
    <x v="378"/>
  </r>
  <r>
    <x v="379"/>
  </r>
  <r>
    <x v="380"/>
  </r>
  <r>
    <x v="381"/>
  </r>
  <r>
    <x v="4"/>
  </r>
  <r>
    <x v="4"/>
  </r>
  <r>
    <x v="4"/>
  </r>
  <r>
    <x v="4"/>
  </r>
  <r>
    <x v="382"/>
  </r>
  <r>
    <x v="383"/>
  </r>
  <r>
    <x v="384"/>
  </r>
  <r>
    <x v="38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86"/>
  </r>
  <r>
    <x v="387"/>
  </r>
  <r>
    <x v="388"/>
  </r>
  <r>
    <x v="389"/>
  </r>
  <r>
    <x v="390"/>
  </r>
  <r>
    <x v="391"/>
  </r>
  <r>
    <x v="392"/>
  </r>
  <r>
    <x v="393"/>
  </r>
  <r>
    <x v="4"/>
  </r>
  <r>
    <x v="4"/>
  </r>
  <r>
    <x v="4"/>
  </r>
  <r>
    <x v="4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"/>
  </r>
  <r>
    <x v="4"/>
  </r>
  <r>
    <x v="4"/>
  </r>
  <r>
    <x v="4"/>
  </r>
  <r>
    <x v="418"/>
  </r>
  <r>
    <x v="419"/>
  </r>
  <r>
    <x v="420"/>
  </r>
  <r>
    <x v="421"/>
  </r>
  <r>
    <x v="4"/>
  </r>
  <r>
    <x v="4"/>
  </r>
  <r>
    <x v="4"/>
  </r>
  <r>
    <x v="4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290"/>
  </r>
  <r>
    <x v="432"/>
  </r>
  <r>
    <x v="433"/>
  </r>
  <r>
    <x v="434"/>
  </r>
  <r>
    <x v="43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36"/>
  </r>
  <r>
    <x v="437"/>
  </r>
  <r>
    <x v="438"/>
  </r>
  <r>
    <x v="439"/>
  </r>
  <r>
    <x v="4"/>
  </r>
  <r>
    <x v="4"/>
  </r>
  <r>
    <x v="4"/>
  </r>
  <r>
    <x v="4"/>
  </r>
  <r>
    <x v="440"/>
  </r>
  <r>
    <x v="441"/>
  </r>
  <r>
    <x v="442"/>
  </r>
  <r>
    <x v="44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44"/>
  </r>
  <r>
    <x v="55"/>
  </r>
  <r>
    <x v="445"/>
  </r>
  <r>
    <x v="55"/>
  </r>
  <r>
    <x v="289"/>
  </r>
  <r>
    <x v="446"/>
  </r>
  <r>
    <x v="447"/>
  </r>
  <r>
    <x v="294"/>
  </r>
  <r>
    <x v="448"/>
  </r>
  <r>
    <x v="449"/>
  </r>
  <r>
    <x v="189"/>
  </r>
  <r>
    <x v="450"/>
  </r>
  <r>
    <x v="4"/>
  </r>
  <r>
    <x v="4"/>
  </r>
  <r>
    <x v="4"/>
  </r>
  <r>
    <x v="4"/>
  </r>
  <r>
    <x v="451"/>
  </r>
  <r>
    <x v="452"/>
  </r>
  <r>
    <x v="453"/>
  </r>
  <r>
    <x v="454"/>
  </r>
  <r>
    <x v="4"/>
  </r>
  <r>
    <x v="4"/>
  </r>
  <r>
    <x v="4"/>
  </r>
  <r>
    <x v="4"/>
  </r>
  <r>
    <x v="455"/>
  </r>
  <r>
    <x v="456"/>
  </r>
  <r>
    <x v="80"/>
  </r>
  <r>
    <x v="457"/>
  </r>
  <r>
    <x v="4"/>
  </r>
  <r>
    <x v="4"/>
  </r>
  <r>
    <x v="4"/>
  </r>
  <r>
    <x v="4"/>
  </r>
  <r>
    <x v="458"/>
  </r>
  <r>
    <x v="459"/>
  </r>
  <r>
    <x v="460"/>
  </r>
  <r>
    <x v="461"/>
  </r>
  <r>
    <x v="4"/>
  </r>
  <r>
    <x v="4"/>
  </r>
  <r>
    <x v="4"/>
  </r>
  <r>
    <x v="4"/>
  </r>
  <r>
    <x v="4"/>
  </r>
  <r>
    <x v="4"/>
  </r>
  <r>
    <x v="4"/>
  </r>
  <r>
    <x v="4"/>
  </r>
  <r>
    <x v="462"/>
  </r>
  <r>
    <x v="463"/>
  </r>
  <r>
    <x v="464"/>
  </r>
  <r>
    <x v="465"/>
  </r>
  <r>
    <x v="4"/>
  </r>
  <r>
    <x v="4"/>
  </r>
  <r>
    <x v="4"/>
  </r>
  <r>
    <x v="4"/>
  </r>
  <r>
    <x v="4"/>
  </r>
  <r>
    <x v="4"/>
  </r>
  <r>
    <x v="4"/>
  </r>
  <r>
    <x v="4"/>
  </r>
  <r>
    <x v="466"/>
  </r>
  <r>
    <x v="467"/>
  </r>
  <r>
    <x v="468"/>
  </r>
  <r>
    <x v="469"/>
  </r>
  <r>
    <x v="470"/>
  </r>
  <r>
    <x v="471"/>
  </r>
  <r>
    <x v="472"/>
  </r>
  <r>
    <x v="473"/>
  </r>
  <r>
    <x v="4"/>
  </r>
  <r>
    <x v="4"/>
  </r>
  <r>
    <x v="4"/>
  </r>
  <r>
    <x v="4"/>
  </r>
  <r>
    <x v="4"/>
  </r>
  <r>
    <x v="4"/>
  </r>
  <r>
    <x v="4"/>
  </r>
  <r>
    <x v="4"/>
  </r>
  <r>
    <x v="474"/>
  </r>
  <r>
    <x v="475"/>
  </r>
  <r>
    <x v="476"/>
  </r>
  <r>
    <x v="477"/>
  </r>
  <r>
    <x v="4"/>
  </r>
  <r>
    <x v="4"/>
  </r>
  <r>
    <x v="4"/>
  </r>
  <r>
    <x v="4"/>
  </r>
  <r>
    <x v="4"/>
  </r>
  <r>
    <x v="4"/>
  </r>
  <r>
    <x v="4"/>
  </r>
  <r>
    <x v="4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"/>
  </r>
  <r>
    <x v="4"/>
  </r>
  <r>
    <x v="4"/>
  </r>
  <r>
    <x v="4"/>
  </r>
  <r>
    <x v="494"/>
  </r>
  <r>
    <x v="495"/>
  </r>
  <r>
    <x v="496"/>
  </r>
  <r>
    <x v="497"/>
  </r>
  <r>
    <x v="4"/>
  </r>
  <r>
    <x v="4"/>
  </r>
  <r>
    <x v="4"/>
  </r>
  <r>
    <x v="4"/>
  </r>
  <r>
    <x v="498"/>
  </r>
  <r>
    <x v="499"/>
  </r>
  <r>
    <x v="500"/>
  </r>
  <r>
    <x v="501"/>
  </r>
  <r>
    <x v="502"/>
  </r>
  <r>
    <x v="503"/>
  </r>
  <r>
    <x v="504"/>
  </r>
  <r>
    <x v="50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06"/>
  </r>
  <r>
    <x v="507"/>
  </r>
  <r>
    <x v="508"/>
  </r>
  <r>
    <x v="509"/>
  </r>
  <r>
    <x v="510"/>
  </r>
  <r>
    <x v="511"/>
  </r>
  <r>
    <x v="512"/>
  </r>
  <r>
    <x v="513"/>
  </r>
  <r>
    <x v="4"/>
  </r>
  <r>
    <x v="4"/>
  </r>
  <r>
    <x v="4"/>
  </r>
  <r>
    <x v="4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4"/>
  </r>
  <r>
    <x v="4"/>
  </r>
  <r>
    <x v="4"/>
  </r>
  <r>
    <x v="4"/>
  </r>
  <r>
    <x v="4"/>
  </r>
  <r>
    <x v="4"/>
  </r>
  <r>
    <x v="4"/>
  </r>
  <r>
    <x v="4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431"/>
  </r>
  <r>
    <x v="538"/>
  </r>
  <r>
    <x v="365"/>
  </r>
  <r>
    <x v="36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39"/>
  </r>
  <r>
    <x v="540"/>
  </r>
  <r>
    <x v="541"/>
  </r>
  <r>
    <x v="542"/>
  </r>
  <r>
    <x v="4"/>
  </r>
  <r>
    <x v="4"/>
  </r>
  <r>
    <x v="4"/>
  </r>
  <r>
    <x v="4"/>
  </r>
  <r>
    <x v="543"/>
  </r>
  <r>
    <x v="544"/>
  </r>
  <r>
    <x v="545"/>
  </r>
  <r>
    <x v="546"/>
  </r>
  <r>
    <x v="547"/>
  </r>
  <r>
    <x v="547"/>
  </r>
  <r>
    <x v="548"/>
  </r>
  <r>
    <x v="549"/>
  </r>
  <r>
    <x v="550"/>
  </r>
  <r>
    <x v="551"/>
  </r>
  <r>
    <x v="552"/>
  </r>
  <r>
    <x v="55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54"/>
  </r>
  <r>
    <x v="555"/>
  </r>
  <r>
    <x v="556"/>
  </r>
  <r>
    <x v="55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58"/>
  </r>
  <r>
    <x v="559"/>
  </r>
  <r>
    <x v="560"/>
  </r>
  <r>
    <x v="561"/>
  </r>
  <r>
    <x v="4"/>
  </r>
  <r>
    <x v="4"/>
  </r>
  <r>
    <x v="4"/>
  </r>
  <r>
    <x v="4"/>
  </r>
  <r>
    <x v="562"/>
  </r>
  <r>
    <x v="563"/>
  </r>
  <r>
    <x v="564"/>
  </r>
  <r>
    <x v="565"/>
  </r>
  <r>
    <x v="4"/>
  </r>
  <r>
    <x v="4"/>
  </r>
  <r>
    <x v="4"/>
  </r>
  <r>
    <x v="4"/>
  </r>
  <r>
    <x v="566"/>
  </r>
  <r>
    <x v="567"/>
  </r>
  <r>
    <x v="568"/>
  </r>
  <r>
    <x v="569"/>
  </r>
  <r>
    <x v="570"/>
  </r>
  <r>
    <x v="571"/>
  </r>
  <r>
    <x v="572"/>
  </r>
  <r>
    <x v="573"/>
  </r>
  <r>
    <x v="4"/>
  </r>
  <r>
    <x v="4"/>
  </r>
  <r>
    <x v="4"/>
  </r>
  <r>
    <x v="4"/>
  </r>
  <r>
    <x v="574"/>
  </r>
  <r>
    <x v="575"/>
  </r>
  <r>
    <x v="576"/>
  </r>
  <r>
    <x v="577"/>
  </r>
  <r>
    <x v="4"/>
  </r>
  <r>
    <x v="4"/>
  </r>
  <r>
    <x v="406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4"/>
  </r>
  <r>
    <x v="4"/>
  </r>
  <r>
    <x v="4"/>
  </r>
  <r>
    <x v="4"/>
  </r>
  <r>
    <x v="593"/>
  </r>
  <r>
    <x v="184"/>
  </r>
  <r>
    <x v="594"/>
  </r>
  <r>
    <x v="595"/>
  </r>
  <r>
    <x v="4"/>
  </r>
  <r>
    <x v="4"/>
  </r>
  <r>
    <x v="4"/>
  </r>
  <r>
    <x v="4"/>
  </r>
  <r>
    <x v="596"/>
  </r>
  <r>
    <x v="597"/>
  </r>
  <r>
    <x v="598"/>
  </r>
  <r>
    <x v="599"/>
  </r>
  <r>
    <x v="4"/>
  </r>
  <r>
    <x v="4"/>
  </r>
  <r>
    <x v="4"/>
  </r>
  <r>
    <x v="4"/>
  </r>
  <r>
    <x v="600"/>
  </r>
  <r>
    <x v="601"/>
  </r>
  <r>
    <x v="602"/>
  </r>
  <r>
    <x v="60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4"/>
  </r>
  <r>
    <x v="4"/>
  </r>
  <r>
    <x v="4"/>
  </r>
  <r>
    <x v="4"/>
  </r>
  <r>
    <x v="615"/>
  </r>
  <r>
    <x v="616"/>
  </r>
  <r>
    <x v="617"/>
  </r>
  <r>
    <x v="618"/>
  </r>
  <r>
    <x v="619"/>
  </r>
  <r>
    <x v="620"/>
  </r>
  <r>
    <x v="621"/>
  </r>
  <r>
    <x v="622"/>
  </r>
  <r>
    <x v="4"/>
  </r>
  <r>
    <x v="4"/>
  </r>
  <r>
    <x v="4"/>
  </r>
  <r>
    <x v="4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4"/>
  </r>
  <r>
    <x v="4"/>
  </r>
  <r>
    <x v="4"/>
  </r>
  <r>
    <x v="4"/>
  </r>
  <r>
    <x v="602"/>
  </r>
  <r>
    <x v="635"/>
  </r>
  <r>
    <x v="636"/>
  </r>
  <r>
    <x v="637"/>
  </r>
  <r>
    <x v="638"/>
  </r>
  <r>
    <x v="639"/>
  </r>
  <r>
    <x v="248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4"/>
  </r>
  <r>
    <x v="4"/>
  </r>
  <r>
    <x v="4"/>
  </r>
  <r>
    <x v="4"/>
  </r>
  <r>
    <x v="649"/>
  </r>
  <r>
    <x v="650"/>
  </r>
  <r>
    <x v="651"/>
  </r>
  <r>
    <x v="65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60"/>
  </r>
  <r>
    <x v="260"/>
  </r>
  <r>
    <x v="653"/>
  </r>
  <r>
    <x v="654"/>
  </r>
  <r>
    <x v="655"/>
  </r>
  <r>
    <x v="656"/>
  </r>
  <r>
    <x v="657"/>
  </r>
  <r>
    <x v="658"/>
  </r>
  <r>
    <x v="4"/>
  </r>
  <r>
    <x v="4"/>
  </r>
  <r>
    <x v="4"/>
  </r>
  <r>
    <x v="4"/>
  </r>
  <r>
    <x v="659"/>
  </r>
  <r>
    <x v="660"/>
  </r>
  <r>
    <x v="661"/>
  </r>
  <r>
    <x v="662"/>
  </r>
  <r>
    <x v="663"/>
  </r>
  <r>
    <x v="664"/>
  </r>
  <r>
    <x v="327"/>
  </r>
  <r>
    <x v="665"/>
  </r>
  <r>
    <x v="666"/>
  </r>
  <r>
    <x v="667"/>
  </r>
  <r>
    <x v="668"/>
  </r>
  <r>
    <x v="669"/>
  </r>
  <r>
    <x v="4"/>
  </r>
  <r>
    <x v="4"/>
  </r>
  <r>
    <x v="4"/>
  </r>
  <r>
    <x v="4"/>
  </r>
  <r>
    <x v="670"/>
  </r>
  <r>
    <x v="671"/>
  </r>
  <r>
    <x v="672"/>
  </r>
  <r>
    <x v="673"/>
  </r>
  <r>
    <x v="4"/>
  </r>
  <r>
    <x v="4"/>
  </r>
  <r>
    <x v="4"/>
  </r>
  <r>
    <x v="4"/>
  </r>
  <r>
    <x v="674"/>
  </r>
  <r>
    <x v="675"/>
  </r>
  <r>
    <x v="676"/>
  </r>
  <r>
    <x v="677"/>
  </r>
  <r>
    <x v="678"/>
  </r>
  <r>
    <x v="679"/>
  </r>
  <r>
    <x v="371"/>
  </r>
  <r>
    <x v="68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81"/>
  </r>
  <r>
    <x v="682"/>
  </r>
  <r>
    <x v="683"/>
  </r>
  <r>
    <x v="684"/>
  </r>
  <r>
    <x v="4"/>
  </r>
  <r>
    <x v="4"/>
  </r>
  <r>
    <x v="4"/>
  </r>
  <r>
    <x v="4"/>
  </r>
  <r>
    <x v="685"/>
  </r>
  <r>
    <x v="686"/>
  </r>
  <r>
    <x v="687"/>
  </r>
  <r>
    <x v="688"/>
  </r>
  <r>
    <x v="4"/>
  </r>
  <r>
    <x v="4"/>
  </r>
  <r>
    <x v="4"/>
  </r>
  <r>
    <x v="4"/>
  </r>
  <r>
    <x v="176"/>
  </r>
  <r>
    <x v="689"/>
  </r>
  <r>
    <x v="446"/>
  </r>
  <r>
    <x v="69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32"/>
  </r>
  <r>
    <x v="709"/>
  </r>
  <r>
    <x v="710"/>
  </r>
  <r>
    <x v="711"/>
  </r>
  <r>
    <x v="712"/>
  </r>
  <r>
    <x v="713"/>
  </r>
  <r>
    <x v="4"/>
  </r>
  <r>
    <x v="4"/>
  </r>
  <r>
    <x v="4"/>
  </r>
  <r>
    <x v="4"/>
  </r>
  <r>
    <x v="4"/>
  </r>
  <r>
    <x v="4"/>
  </r>
  <r>
    <x v="4"/>
  </r>
  <r>
    <x v="4"/>
  </r>
  <r>
    <x v="714"/>
  </r>
  <r>
    <x v="715"/>
  </r>
  <r>
    <x v="716"/>
  </r>
  <r>
    <x v="717"/>
  </r>
  <r>
    <x v="718"/>
  </r>
  <r>
    <x v="719"/>
  </r>
  <r>
    <x v="720"/>
  </r>
  <r>
    <x v="721"/>
  </r>
  <r>
    <x v="4"/>
  </r>
  <r>
    <x v="4"/>
  </r>
  <r>
    <x v="4"/>
  </r>
  <r>
    <x v="4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249"/>
  </r>
  <r>
    <x v="750"/>
  </r>
  <r>
    <x v="430"/>
  </r>
  <r>
    <x v="751"/>
  </r>
  <r>
    <x v="4"/>
  </r>
  <r>
    <x v="4"/>
  </r>
  <r>
    <x v="4"/>
  </r>
  <r>
    <x v="4"/>
  </r>
  <r>
    <x v="4"/>
  </r>
  <r>
    <x v="4"/>
  </r>
  <r>
    <x v="4"/>
  </r>
  <r>
    <x v="4"/>
  </r>
  <r>
    <x v="752"/>
  </r>
  <r>
    <x v="753"/>
  </r>
  <r>
    <x v="754"/>
  </r>
  <r>
    <x v="755"/>
  </r>
  <r>
    <x v="186"/>
  </r>
  <r>
    <x v="756"/>
  </r>
  <r>
    <x v="757"/>
  </r>
  <r>
    <x v="758"/>
  </r>
  <r>
    <x v="759"/>
  </r>
  <r>
    <x v="760"/>
  </r>
  <r>
    <x v="761"/>
  </r>
  <r>
    <x v="762"/>
  </r>
  <r>
    <x v="584"/>
  </r>
  <r>
    <x v="763"/>
  </r>
  <r>
    <x v="764"/>
  </r>
  <r>
    <x v="765"/>
  </r>
  <r>
    <x v="766"/>
  </r>
  <r>
    <x v="260"/>
  </r>
  <r>
    <x v="767"/>
  </r>
  <r>
    <x v="768"/>
  </r>
  <r>
    <x v="4"/>
  </r>
  <r>
    <x v="4"/>
  </r>
  <r>
    <x v="4"/>
  </r>
  <r>
    <x v="4"/>
  </r>
  <r>
    <x v="769"/>
  </r>
  <r>
    <x v="770"/>
  </r>
  <r>
    <x v="771"/>
  </r>
  <r>
    <x v="772"/>
  </r>
  <r>
    <x v="4"/>
  </r>
  <r>
    <x v="4"/>
  </r>
  <r>
    <x v="4"/>
  </r>
  <r>
    <x v="4"/>
  </r>
  <r>
    <x v="4"/>
  </r>
  <r>
    <x v="4"/>
  </r>
  <r>
    <x v="4"/>
  </r>
  <r>
    <x v="4"/>
  </r>
  <r>
    <x v="773"/>
  </r>
  <r>
    <x v="774"/>
  </r>
  <r>
    <x v="775"/>
  </r>
  <r>
    <x v="776"/>
  </r>
  <r>
    <x v="4"/>
  </r>
  <r>
    <x v="4"/>
  </r>
  <r>
    <x v="4"/>
  </r>
  <r>
    <x v="4"/>
  </r>
  <r>
    <x v="777"/>
  </r>
  <r>
    <x v="778"/>
  </r>
  <r>
    <x v="779"/>
  </r>
  <r>
    <x v="780"/>
  </r>
  <r>
    <x v="104"/>
  </r>
  <r>
    <x v="781"/>
  </r>
  <r>
    <x v="782"/>
  </r>
  <r>
    <x v="783"/>
  </r>
  <r>
    <x v="4"/>
  </r>
  <r>
    <x v="4"/>
  </r>
  <r>
    <x v="4"/>
  </r>
  <r>
    <x v="4"/>
  </r>
  <r>
    <x v="4"/>
  </r>
  <r>
    <x v="4"/>
  </r>
  <r>
    <x v="4"/>
  </r>
  <r>
    <x v="4"/>
  </r>
  <r>
    <x v="784"/>
  </r>
  <r>
    <x v="785"/>
  </r>
  <r>
    <x v="786"/>
  </r>
  <r>
    <x v="787"/>
  </r>
  <r>
    <x v="4"/>
  </r>
  <r>
    <x v="4"/>
  </r>
  <r>
    <x v="4"/>
  </r>
  <r>
    <x v="4"/>
  </r>
  <r>
    <x v="788"/>
  </r>
  <r>
    <x v="789"/>
  </r>
  <r>
    <x v="790"/>
  </r>
  <r>
    <x v="260"/>
  </r>
  <r>
    <x v="791"/>
  </r>
  <r>
    <x v="792"/>
  </r>
  <r>
    <x v="793"/>
  </r>
  <r>
    <x v="794"/>
  </r>
  <r>
    <x v="795"/>
  </r>
  <r>
    <x v="796"/>
  </r>
  <r>
    <x v="797"/>
  </r>
  <r>
    <x v="798"/>
  </r>
  <r>
    <x v="4"/>
  </r>
  <r>
    <x v="4"/>
  </r>
  <r>
    <x v="4"/>
  </r>
  <r>
    <x v="4"/>
  </r>
  <r>
    <x v="799"/>
  </r>
  <r>
    <x v="800"/>
  </r>
  <r>
    <x v="801"/>
  </r>
  <r>
    <x v="80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03"/>
  </r>
  <r>
    <x v="804"/>
  </r>
  <r>
    <x v="394"/>
  </r>
  <r>
    <x v="805"/>
  </r>
  <r>
    <x v="806"/>
  </r>
  <r>
    <x v="807"/>
  </r>
  <r>
    <x v="808"/>
  </r>
  <r>
    <x v="809"/>
  </r>
  <r>
    <x v="4"/>
  </r>
  <r>
    <x v="4"/>
  </r>
  <r>
    <x v="4"/>
  </r>
  <r>
    <x v="4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397"/>
  </r>
  <r>
    <x v="819"/>
  </r>
  <r>
    <x v="820"/>
  </r>
  <r>
    <x v="821"/>
  </r>
  <r>
    <x v="822"/>
  </r>
  <r>
    <x v="823"/>
  </r>
  <r>
    <x v="82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25"/>
  </r>
  <r>
    <x v="826"/>
  </r>
  <r>
    <x v="827"/>
  </r>
  <r>
    <x v="828"/>
  </r>
  <r>
    <x v="4"/>
  </r>
  <r>
    <x v="4"/>
  </r>
  <r>
    <x v="4"/>
  </r>
  <r>
    <x v="4"/>
  </r>
  <r>
    <x v="4"/>
  </r>
  <r>
    <x v="4"/>
  </r>
  <r>
    <x v="4"/>
  </r>
  <r>
    <x v="4"/>
  </r>
  <r>
    <x v="829"/>
  </r>
  <r>
    <x v="547"/>
  </r>
  <r>
    <x v="830"/>
  </r>
  <r>
    <x v="831"/>
  </r>
  <r>
    <x v="832"/>
  </r>
  <r>
    <x v="305"/>
  </r>
  <r>
    <x v="409"/>
  </r>
  <r>
    <x v="833"/>
  </r>
  <r>
    <x v="4"/>
  </r>
  <r>
    <x v="4"/>
  </r>
  <r>
    <x v="4"/>
  </r>
  <r>
    <x v="4"/>
  </r>
  <r>
    <x v="834"/>
  </r>
  <r>
    <x v="835"/>
  </r>
  <r>
    <x v="836"/>
  </r>
  <r>
    <x v="837"/>
  </r>
  <r>
    <x v="838"/>
  </r>
  <r>
    <x v="839"/>
  </r>
  <r>
    <x v="840"/>
  </r>
  <r>
    <x v="841"/>
  </r>
  <r>
    <x v="4"/>
  </r>
  <r>
    <x v="4"/>
  </r>
  <r>
    <x v="4"/>
  </r>
  <r>
    <x v="4"/>
  </r>
  <r>
    <x v="4"/>
  </r>
  <r>
    <x v="4"/>
  </r>
  <r>
    <x v="4"/>
  </r>
  <r>
    <x v="4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4"/>
  </r>
  <r>
    <x v="4"/>
  </r>
  <r>
    <x v="4"/>
  </r>
  <r>
    <x v="4"/>
  </r>
  <r>
    <x v="854"/>
  </r>
  <r>
    <x v="855"/>
  </r>
  <r>
    <x v="856"/>
  </r>
  <r>
    <x v="857"/>
  </r>
  <r>
    <x v="858"/>
  </r>
  <r>
    <x v="859"/>
  </r>
  <r>
    <x v="860"/>
  </r>
  <r>
    <x v="861"/>
  </r>
  <r>
    <x v="4"/>
  </r>
  <r>
    <x v="4"/>
  </r>
  <r>
    <x v="4"/>
  </r>
  <r>
    <x v="4"/>
  </r>
  <r>
    <x v="446"/>
  </r>
  <r>
    <x v="379"/>
  </r>
  <r>
    <x v="654"/>
  </r>
  <r>
    <x v="862"/>
  </r>
  <r>
    <x v="863"/>
  </r>
  <r>
    <x v="238"/>
  </r>
  <r>
    <x v="864"/>
  </r>
  <r>
    <x v="216"/>
  </r>
  <r>
    <x v="802"/>
  </r>
  <r>
    <x v="865"/>
  </r>
  <r>
    <x v="866"/>
  </r>
  <r>
    <x v="149"/>
  </r>
  <r>
    <x v="4"/>
  </r>
  <r>
    <x v="4"/>
  </r>
  <r>
    <x v="4"/>
  </r>
  <r>
    <x v="4"/>
  </r>
  <r>
    <x v="867"/>
  </r>
  <r>
    <x v="711"/>
  </r>
  <r>
    <x v="868"/>
  </r>
  <r>
    <x v="4"/>
  </r>
  <r>
    <x v="4"/>
  </r>
  <r>
    <x v="4"/>
  </r>
  <r>
    <x v="4"/>
  </r>
  <r>
    <x v="4"/>
  </r>
  <r>
    <x v="4"/>
  </r>
  <r>
    <x v="4"/>
  </r>
  <r>
    <x v="4"/>
  </r>
  <r>
    <x v="869"/>
  </r>
  <r>
    <x v="870"/>
  </r>
  <r>
    <x v="8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4"/>
  </r>
  <r>
    <x v="4"/>
  </r>
  <r>
    <x v="4"/>
  </r>
  <r>
    <x v="4"/>
  </r>
  <r>
    <x v="896"/>
  </r>
  <r>
    <x v="493"/>
  </r>
  <r>
    <x v="897"/>
  </r>
  <r>
    <x v="898"/>
  </r>
  <r>
    <x v="4"/>
  </r>
  <r>
    <x v="4"/>
  </r>
  <r>
    <x v="4"/>
  </r>
  <r>
    <x v="4"/>
  </r>
  <r>
    <x v="899"/>
  </r>
  <r>
    <x v="900"/>
  </r>
  <r>
    <x v="901"/>
  </r>
  <r>
    <x v="902"/>
  </r>
  <r>
    <x v="4"/>
  </r>
  <r>
    <x v="4"/>
  </r>
  <r>
    <x v="4"/>
  </r>
  <r>
    <x v="4"/>
  </r>
  <r>
    <x v="4"/>
  </r>
  <r>
    <x v="903"/>
  </r>
  <r>
    <x v="904"/>
  </r>
  <r>
    <x v="905"/>
  </r>
  <r>
    <x v="906"/>
  </r>
  <r>
    <x v="907"/>
  </r>
  <r>
    <x v="908"/>
  </r>
  <r>
    <x v="909"/>
  </r>
  <r>
    <x v="910"/>
  </r>
  <r>
    <x v="910"/>
  </r>
  <r>
    <x v="329"/>
  </r>
  <r>
    <x v="911"/>
  </r>
  <r>
    <x v="9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0"/>
  </r>
  <r>
    <x v="0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2"/>
  </r>
  <r>
    <x v="23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6"/>
  </r>
  <r>
    <x v="27"/>
  </r>
  <r>
    <x v="28"/>
  </r>
  <r>
    <x v="29"/>
  </r>
  <r>
    <x v="30"/>
  </r>
  <r>
    <x v="31"/>
  </r>
  <r>
    <x v="3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3"/>
  </r>
  <r>
    <x v="34"/>
  </r>
  <r>
    <x v="35"/>
  </r>
  <r>
    <x v="36"/>
  </r>
  <r>
    <x v="37"/>
  </r>
  <r>
    <x v="38"/>
  </r>
  <r>
    <x v="39"/>
  </r>
  <r>
    <x v="40"/>
  </r>
  <r>
    <x v="0"/>
  </r>
  <r>
    <x v="0"/>
  </r>
  <r>
    <x v="0"/>
  </r>
  <r>
    <x v="0"/>
  </r>
  <r>
    <x v="41"/>
  </r>
  <r>
    <x v="42"/>
  </r>
  <r>
    <x v="43"/>
  </r>
  <r>
    <x v="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5"/>
  </r>
  <r>
    <x v="46"/>
  </r>
  <r>
    <x v="47"/>
  </r>
  <r>
    <x v="48"/>
  </r>
  <r>
    <x v="0"/>
  </r>
  <r>
    <x v="0"/>
  </r>
  <r>
    <x v="0"/>
  </r>
  <r>
    <x v="0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9"/>
  </r>
  <r>
    <x v="60"/>
  </r>
  <r>
    <x v="61"/>
  </r>
  <r>
    <x v="62"/>
  </r>
  <r>
    <x v="0"/>
  </r>
  <r>
    <x v="0"/>
  </r>
  <r>
    <x v="0"/>
  </r>
  <r>
    <x v="0"/>
  </r>
  <r>
    <x v="63"/>
  </r>
  <r>
    <x v="64"/>
  </r>
  <r>
    <x v="65"/>
  </r>
  <r>
    <x v="6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0"/>
  </r>
  <r>
    <x v="0"/>
  </r>
  <r>
    <x v="0"/>
  </r>
  <r>
    <x v="0"/>
  </r>
  <r>
    <x v="83"/>
  </r>
  <r>
    <x v="84"/>
  </r>
  <r>
    <x v="85"/>
  </r>
  <r>
    <x v="86"/>
  </r>
  <r>
    <x v="87"/>
  </r>
  <r>
    <x v="88"/>
  </r>
  <r>
    <x v="89"/>
  </r>
  <r>
    <x v="9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1"/>
  </r>
  <r>
    <x v="92"/>
  </r>
  <r>
    <x v="93"/>
  </r>
  <r>
    <x v="9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5"/>
  </r>
  <r>
    <x v="96"/>
  </r>
  <r>
    <x v="97"/>
  </r>
  <r>
    <x v="98"/>
  </r>
  <r>
    <x v="99"/>
  </r>
  <r>
    <x v="100"/>
  </r>
  <r>
    <x v="101"/>
  </r>
  <r>
    <x v="10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3"/>
  </r>
  <r>
    <x v="104"/>
  </r>
  <r>
    <x v="105"/>
  </r>
  <r>
    <x v="106"/>
  </r>
  <r>
    <x v="0"/>
  </r>
  <r>
    <x v="0"/>
  </r>
  <r>
    <x v="0"/>
  </r>
  <r>
    <x v="0"/>
  </r>
  <r>
    <x v="0"/>
  </r>
  <r>
    <x v="0"/>
  </r>
  <r>
    <x v="0"/>
  </r>
  <r>
    <x v="0"/>
  </r>
  <r>
    <x v="107"/>
  </r>
  <r>
    <x v="108"/>
  </r>
  <r>
    <x v="109"/>
  </r>
  <r>
    <x v="1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1"/>
  </r>
  <r>
    <x v="112"/>
  </r>
  <r>
    <x v="113"/>
  </r>
  <r>
    <x v="114"/>
  </r>
  <r>
    <x v="0"/>
  </r>
  <r>
    <x v="0"/>
  </r>
  <r>
    <x v="0"/>
  </r>
  <r>
    <x v="0"/>
  </r>
  <r>
    <x v="115"/>
  </r>
  <r>
    <x v="116"/>
  </r>
  <r>
    <x v="0"/>
  </r>
  <r>
    <x v="0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9"/>
  </r>
  <r>
    <x v="130"/>
  </r>
  <r>
    <x v="131"/>
  </r>
  <r>
    <x v="13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3"/>
  </r>
  <r>
    <x v="134"/>
  </r>
  <r>
    <x v="135"/>
  </r>
  <r>
    <x v="136"/>
  </r>
  <r>
    <x v="137"/>
  </r>
  <r>
    <x v="138"/>
  </r>
  <r>
    <x v="139"/>
  </r>
  <r>
    <x v="14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1"/>
  </r>
  <r>
    <x v="142"/>
  </r>
  <r>
    <x v="143"/>
  </r>
  <r>
    <x v="1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5"/>
  </r>
  <r>
    <x v="146"/>
  </r>
  <r>
    <x v="147"/>
  </r>
  <r>
    <x v="148"/>
  </r>
  <r>
    <x v="149"/>
  </r>
  <r>
    <x v="150"/>
  </r>
  <r>
    <x v="151"/>
  </r>
  <r>
    <x v="15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3"/>
  </r>
  <r>
    <x v="154"/>
  </r>
  <r>
    <x v="155"/>
  </r>
  <r>
    <x v="15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7"/>
  </r>
  <r>
    <x v="158"/>
  </r>
  <r>
    <x v="159"/>
  </r>
  <r>
    <x v="160"/>
  </r>
  <r>
    <x v="0"/>
  </r>
  <r>
    <x v="0"/>
  </r>
  <r>
    <x v="0"/>
  </r>
  <r>
    <x v="0"/>
  </r>
  <r>
    <x v="161"/>
  </r>
  <r>
    <x v="162"/>
  </r>
  <r>
    <x v="163"/>
  </r>
  <r>
    <x v="16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5"/>
  </r>
  <r>
    <x v="166"/>
  </r>
  <r>
    <x v="167"/>
  </r>
  <r>
    <x v="168"/>
  </r>
  <r>
    <x v="0"/>
  </r>
  <r>
    <x v="0"/>
  </r>
  <r>
    <x v="0"/>
  </r>
  <r>
    <x v="0"/>
  </r>
  <r>
    <x v="169"/>
  </r>
  <r>
    <x v="170"/>
  </r>
  <r>
    <x v="171"/>
  </r>
  <r>
    <x v="172"/>
  </r>
  <r>
    <x v="0"/>
  </r>
  <r>
    <x v="0"/>
  </r>
  <r>
    <x v="0"/>
  </r>
  <r>
    <x v="0"/>
  </r>
  <r>
    <x v="0"/>
  </r>
  <r>
    <x v="0"/>
  </r>
  <r>
    <x v="0"/>
  </r>
  <r>
    <x v="0"/>
  </r>
  <r>
    <x v="173"/>
  </r>
  <r>
    <x v="174"/>
  </r>
  <r>
    <x v="175"/>
  </r>
  <r>
    <x v="17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7"/>
  </r>
  <r>
    <x v="178"/>
  </r>
  <r>
    <x v="179"/>
  </r>
  <r>
    <x v="180"/>
  </r>
  <r>
    <x v="0"/>
  </r>
  <r>
    <x v="0"/>
  </r>
  <r>
    <x v="0"/>
  </r>
  <r>
    <x v="0"/>
  </r>
  <r>
    <x v="0"/>
  </r>
  <r>
    <x v="0"/>
  </r>
  <r>
    <x v="0"/>
  </r>
  <r>
    <x v="0"/>
  </r>
  <r>
    <x v="181"/>
  </r>
  <r>
    <x v="182"/>
  </r>
  <r>
    <x v="183"/>
  </r>
  <r>
    <x v="184"/>
  </r>
  <r>
    <x v="0"/>
  </r>
  <r>
    <x v="0"/>
  </r>
  <r>
    <x v="0"/>
  </r>
  <r>
    <x v="0"/>
  </r>
  <r>
    <x v="185"/>
  </r>
  <r>
    <x v="186"/>
  </r>
  <r>
    <x v="187"/>
  </r>
  <r>
    <x v="18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9"/>
  </r>
  <r>
    <x v="190"/>
  </r>
  <r>
    <x v="191"/>
  </r>
  <r>
    <x v="192"/>
  </r>
  <r>
    <x v="0"/>
  </r>
  <r>
    <x v="0"/>
  </r>
  <r>
    <x v="0"/>
  </r>
  <r>
    <x v="0"/>
  </r>
  <r>
    <x v="193"/>
  </r>
  <r>
    <x v="194"/>
  </r>
  <r>
    <x v="195"/>
  </r>
  <r>
    <x v="19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7"/>
  </r>
  <r>
    <x v="198"/>
  </r>
  <r>
    <x v="199"/>
  </r>
  <r>
    <x v="20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1"/>
  </r>
  <r>
    <x v="202"/>
  </r>
  <r>
    <x v="203"/>
  </r>
  <r>
    <x v="20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05"/>
  </r>
  <r>
    <x v="206"/>
  </r>
  <r>
    <x v="207"/>
  </r>
  <r>
    <x v="208"/>
  </r>
  <r>
    <x v="0"/>
  </r>
  <r>
    <x v="0"/>
  </r>
  <r>
    <x v="0"/>
  </r>
  <r>
    <x v="0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159"/>
  </r>
  <r>
    <x v="240"/>
  </r>
  <r>
    <x v="241"/>
  </r>
  <r>
    <x v="24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3"/>
  </r>
  <r>
    <x v="244"/>
  </r>
  <r>
    <x v="245"/>
  </r>
  <r>
    <x v="24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7"/>
  </r>
  <r>
    <x v="248"/>
  </r>
  <r>
    <x v="249"/>
  </r>
  <r>
    <x v="25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1"/>
  </r>
  <r>
    <x v="252"/>
  </r>
  <r>
    <x v="253"/>
  </r>
  <r>
    <x v="25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5"/>
  </r>
  <r>
    <x v="256"/>
  </r>
  <r>
    <x v="257"/>
  </r>
  <r>
    <x v="258"/>
  </r>
  <r>
    <x v="259"/>
  </r>
  <r>
    <x v="260"/>
  </r>
  <r>
    <x v="261"/>
  </r>
  <r>
    <x v="26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3"/>
  </r>
  <r>
    <x v="264"/>
  </r>
  <r>
    <x v="265"/>
  </r>
  <r>
    <x v="26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7"/>
  </r>
  <r>
    <x v="268"/>
  </r>
  <r>
    <x v="172"/>
  </r>
  <r>
    <x v="26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70"/>
  </r>
  <r>
    <x v="271"/>
  </r>
  <r>
    <x v="272"/>
  </r>
  <r>
    <x v="273"/>
  </r>
  <r>
    <x v="274"/>
  </r>
  <r>
    <x v="275"/>
  </r>
  <r>
    <x v="276"/>
  </r>
  <r>
    <x v="27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77"/>
  </r>
  <r>
    <x v="278"/>
  </r>
  <r>
    <x v="279"/>
  </r>
  <r>
    <x v="28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81"/>
  </r>
  <r>
    <x v="282"/>
  </r>
  <r>
    <x v="283"/>
  </r>
  <r>
    <x v="284"/>
  </r>
  <r>
    <x v="0"/>
  </r>
  <r>
    <x v="0"/>
  </r>
  <r>
    <x v="0"/>
  </r>
  <r>
    <x v="0"/>
  </r>
  <r>
    <x v="0"/>
  </r>
  <r>
    <x v="0"/>
  </r>
  <r>
    <x v="0"/>
  </r>
  <r>
    <x v="0"/>
  </r>
  <r>
    <x v="285"/>
  </r>
  <r>
    <x v="286"/>
  </r>
  <r>
    <x v="287"/>
  </r>
  <r>
    <x v="288"/>
  </r>
  <r>
    <x v="0"/>
  </r>
  <r>
    <x v="0"/>
  </r>
  <r>
    <x v="0"/>
  </r>
  <r>
    <x v="0"/>
  </r>
  <r>
    <x v="0"/>
  </r>
  <r>
    <x v="0"/>
  </r>
  <r>
    <x v="0"/>
  </r>
  <r>
    <x v="0"/>
  </r>
  <r>
    <x v="289"/>
  </r>
  <r>
    <x v="290"/>
  </r>
  <r>
    <x v="291"/>
  </r>
  <r>
    <x v="292"/>
  </r>
  <r>
    <x v="0"/>
  </r>
  <r>
    <x v="0"/>
  </r>
  <r>
    <x v="0"/>
  </r>
  <r>
    <x v="0"/>
  </r>
  <r>
    <x v="293"/>
  </r>
  <r>
    <x v="294"/>
  </r>
  <r>
    <x v="295"/>
  </r>
  <r>
    <x v="296"/>
  </r>
  <r>
    <x v="0"/>
  </r>
  <r>
    <x v="0"/>
  </r>
  <r>
    <x v="0"/>
  </r>
  <r>
    <x v="0"/>
  </r>
  <r>
    <x v="297"/>
  </r>
  <r>
    <x v="298"/>
  </r>
  <r>
    <x v="299"/>
  </r>
  <r>
    <x v="300"/>
  </r>
  <r>
    <x v="301"/>
  </r>
  <r>
    <x v="10"/>
  </r>
  <r>
    <x v="40"/>
  </r>
  <r>
    <x v="302"/>
  </r>
  <r>
    <x v="0"/>
  </r>
  <r>
    <x v="0"/>
  </r>
  <r>
    <x v="0"/>
  </r>
  <r>
    <x v="0"/>
  </r>
  <r>
    <x v="303"/>
  </r>
  <r>
    <x v="30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5"/>
  </r>
  <r>
    <x v="306"/>
  </r>
  <r>
    <x v="307"/>
  </r>
  <r>
    <x v="308"/>
  </r>
  <r>
    <x v="309"/>
  </r>
  <r>
    <x v="310"/>
  </r>
  <r>
    <x v="311"/>
  </r>
  <r>
    <x v="3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3"/>
  </r>
  <r>
    <x v="314"/>
  </r>
  <r>
    <x v="315"/>
  </r>
  <r>
    <x v="88"/>
  </r>
  <r>
    <x v="0"/>
  </r>
  <r>
    <x v="0"/>
  </r>
  <r>
    <x v="0"/>
  </r>
  <r>
    <x v="0"/>
  </r>
  <r>
    <x v="316"/>
  </r>
  <r>
    <x v="317"/>
  </r>
  <r>
    <x v="318"/>
  </r>
  <r>
    <x v="3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0"/>
  </r>
  <r>
    <x v="321"/>
  </r>
  <r>
    <x v="322"/>
  </r>
  <r>
    <x v="323"/>
  </r>
  <r>
    <x v="324"/>
  </r>
  <r>
    <x v="325"/>
  </r>
  <r>
    <x v="326"/>
  </r>
  <r>
    <x v="32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8"/>
  </r>
  <r>
    <x v="329"/>
  </r>
  <r>
    <x v="330"/>
  </r>
  <r>
    <x v="331"/>
  </r>
  <r>
    <x v="0"/>
  </r>
  <r>
    <x v="0"/>
  </r>
  <r>
    <x v="0"/>
  </r>
  <r>
    <x v="0"/>
  </r>
  <r>
    <x v="332"/>
  </r>
  <r>
    <x v="333"/>
  </r>
  <r>
    <x v="334"/>
  </r>
  <r>
    <x v="33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36"/>
  </r>
  <r>
    <x v="337"/>
  </r>
  <r>
    <x v="338"/>
  </r>
  <r>
    <x v="339"/>
  </r>
  <r>
    <x v="0"/>
  </r>
  <r>
    <x v="0"/>
  </r>
  <r>
    <x v="0"/>
  </r>
  <r>
    <x v="0"/>
  </r>
  <r>
    <x v="0"/>
  </r>
  <r>
    <x v="0"/>
  </r>
  <r>
    <x v="0"/>
  </r>
  <r>
    <x v="0"/>
  </r>
  <r>
    <x v="340"/>
  </r>
  <r>
    <x v="341"/>
  </r>
  <r>
    <x v="342"/>
  </r>
  <r>
    <x v="343"/>
  </r>
  <r>
    <x v="0"/>
  </r>
  <r>
    <x v="0"/>
  </r>
  <r>
    <x v="0"/>
  </r>
  <r>
    <x v="0"/>
  </r>
  <r>
    <x v="344"/>
  </r>
  <r>
    <x v="345"/>
  </r>
  <r>
    <x v="346"/>
  </r>
  <r>
    <x v="7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47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0"/>
  </r>
  <r>
    <x v="0"/>
  </r>
  <r>
    <x v="0"/>
  </r>
  <r>
    <x v="0"/>
  </r>
  <r>
    <x v="0"/>
  </r>
  <r>
    <x v="0"/>
  </r>
  <r>
    <x v="0"/>
  </r>
  <r>
    <x v="0"/>
  </r>
  <r>
    <x v="332"/>
  </r>
  <r>
    <x v="333"/>
  </r>
  <r>
    <x v="334"/>
  </r>
  <r>
    <x v="335"/>
  </r>
  <r>
    <x v="0"/>
  </r>
  <r>
    <x v="0"/>
  </r>
  <r>
    <x v="0"/>
  </r>
  <r>
    <x v="0"/>
  </r>
  <r>
    <x v="357"/>
  </r>
  <r>
    <x v="358"/>
  </r>
  <r>
    <x v="359"/>
  </r>
  <r>
    <x v="36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1"/>
  </r>
  <r>
    <x v="362"/>
  </r>
  <r>
    <x v="363"/>
  </r>
  <r>
    <x v="364"/>
  </r>
  <r>
    <x v="0"/>
  </r>
  <r>
    <x v="0"/>
  </r>
  <r>
    <x v="0"/>
  </r>
  <r>
    <x v="0"/>
  </r>
  <r>
    <x v="0"/>
  </r>
  <r>
    <x v="0"/>
  </r>
  <r>
    <x v="0"/>
  </r>
  <r>
    <x v="0"/>
  </r>
  <r>
    <x v="365"/>
  </r>
  <r>
    <x v="366"/>
  </r>
  <r>
    <x v="367"/>
  </r>
  <r>
    <x v="368"/>
  </r>
  <r>
    <x v="0"/>
  </r>
  <r>
    <x v="0"/>
  </r>
  <r>
    <x v="0"/>
  </r>
  <r>
    <x v="0"/>
  </r>
  <r>
    <x v="0"/>
  </r>
  <r>
    <x v="0"/>
  </r>
  <r>
    <x v="0"/>
  </r>
  <r>
    <x v="0"/>
  </r>
  <r>
    <x v="369"/>
  </r>
  <r>
    <x v="370"/>
  </r>
  <r>
    <x v="160"/>
  </r>
  <r>
    <x v="371"/>
  </r>
  <r>
    <x v="372"/>
  </r>
  <r>
    <x v="373"/>
  </r>
  <r>
    <x v="374"/>
  </r>
  <r>
    <x v="37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76"/>
  </r>
  <r>
    <x v="377"/>
  </r>
  <r>
    <x v="378"/>
  </r>
  <r>
    <x v="379"/>
  </r>
  <r>
    <x v="0"/>
  </r>
  <r>
    <x v="0"/>
  </r>
  <r>
    <x v="0"/>
  </r>
  <r>
    <x v="0"/>
  </r>
  <r>
    <x v="380"/>
  </r>
  <r>
    <x v="381"/>
  </r>
  <r>
    <x v="382"/>
  </r>
  <r>
    <x v="15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3"/>
  </r>
  <r>
    <x v="384"/>
  </r>
  <r>
    <x v="385"/>
  </r>
  <r>
    <x v="38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7"/>
  </r>
  <r>
    <x v="388"/>
  </r>
  <r>
    <x v="389"/>
  </r>
  <r>
    <x v="39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91"/>
  </r>
  <r>
    <x v="392"/>
  </r>
  <r>
    <x v="393"/>
  </r>
  <r>
    <x v="394"/>
  </r>
  <r>
    <x v="395"/>
  </r>
  <r>
    <x v="396"/>
  </r>
  <r>
    <x v="397"/>
  </r>
  <r>
    <x v="398"/>
  </r>
  <r>
    <x v="0"/>
  </r>
  <r>
    <x v="0"/>
  </r>
  <r>
    <x v="0"/>
  </r>
  <r>
    <x v="0"/>
  </r>
  <r>
    <x v="399"/>
  </r>
  <r>
    <x v="400"/>
  </r>
  <r>
    <x v="401"/>
  </r>
  <r>
    <x v="40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03"/>
  </r>
  <r>
    <x v="0"/>
  </r>
  <r>
    <x v="0"/>
  </r>
  <r>
    <x v="0"/>
  </r>
  <r>
    <x v="0"/>
  </r>
  <r>
    <x v="0"/>
  </r>
  <r>
    <x v="0"/>
  </r>
  <r>
    <x v="0"/>
  </r>
  <r>
    <x v="404"/>
  </r>
  <r>
    <x v="405"/>
  </r>
  <r>
    <x v="406"/>
  </r>
  <r>
    <x v="407"/>
  </r>
  <r>
    <x v="408"/>
  </r>
  <r>
    <x v="409"/>
  </r>
  <r>
    <x v="410"/>
  </r>
  <r>
    <x v="411"/>
  </r>
  <r>
    <x v="0"/>
  </r>
  <r>
    <x v="0"/>
  </r>
  <r>
    <x v="0"/>
  </r>
  <r>
    <x v="0"/>
  </r>
  <r>
    <x v="0"/>
  </r>
  <r>
    <x v="0"/>
  </r>
  <r>
    <x v="0"/>
  </r>
  <r>
    <x v="0"/>
  </r>
  <r>
    <x v="412"/>
  </r>
  <r>
    <x v="413"/>
  </r>
  <r>
    <x v="414"/>
  </r>
  <r>
    <x v="415"/>
  </r>
  <r>
    <x v="416"/>
  </r>
  <r>
    <x v="417"/>
  </r>
  <r>
    <x v="418"/>
  </r>
  <r>
    <x v="4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0"/>
  </r>
  <r>
    <x v="421"/>
  </r>
  <r>
    <x v="422"/>
  </r>
  <r>
    <x v="4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4"/>
  </r>
  <r>
    <x v="425"/>
  </r>
  <r>
    <x v="426"/>
  </r>
  <r>
    <x v="427"/>
  </r>
  <r>
    <x v="0"/>
  </r>
  <r>
    <x v="0"/>
  </r>
  <r>
    <x v="0"/>
  </r>
  <r>
    <x v="0"/>
  </r>
  <r>
    <x v="0"/>
  </r>
  <r>
    <x v="0"/>
  </r>
  <r>
    <x v="0"/>
  </r>
  <r>
    <x v="0"/>
  </r>
  <r>
    <x v="428"/>
  </r>
  <r>
    <x v="66"/>
  </r>
  <r>
    <x v="429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0"/>
  </r>
  <r>
    <x v="0"/>
  </r>
  <r>
    <x v="0"/>
  </r>
  <r>
    <x v="0"/>
  </r>
  <r>
    <x v="438"/>
  </r>
  <r>
    <x v="439"/>
  </r>
  <r>
    <x v="440"/>
  </r>
  <r>
    <x v="441"/>
  </r>
  <r>
    <x v="0"/>
  </r>
  <r>
    <x v="0"/>
  </r>
  <r>
    <x v="0"/>
  </r>
  <r>
    <x v="0"/>
  </r>
  <r>
    <x v="442"/>
  </r>
  <r>
    <x v="443"/>
  </r>
  <r>
    <x v="444"/>
  </r>
  <r>
    <x v="445"/>
  </r>
  <r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D9CC8-6E5C-0040-9127-F322DC55FACC}" name="PivotTable17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9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AAB3D-D005-D949-86CC-58E0125F7947}" name="PivotTable22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2:AF450" firstHeaderRow="1" firstDataRow="1" firstDataCol="1"/>
  <pivotFields count="1">
    <pivotField axis="axisRow" dataField="1" showAll="0">
      <items count="448"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x="0"/>
        <item x="446"/>
        <item t="default"/>
      </items>
    </pivotField>
  </pivotFields>
  <rowFields count="1">
    <field x="0"/>
  </rowFields>
  <rowItems count="4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Items count="1">
    <i/>
  </colItems>
  <dataFields count="1">
    <dataField name="Count of  Research and Development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698BF-7A7C-CC4D-9A46-F13B1F474C92}" name="PivotTable21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2:AA916" firstHeaderRow="1" firstDataRow="1" firstDataCol="1"/>
  <pivotFields count="1">
    <pivotField axis="axisRow" dataField="1" showAll="0">
      <items count="914">
        <item x="908"/>
        <item x="136"/>
        <item x="907"/>
        <item x="134"/>
        <item x="207"/>
        <item x="687"/>
        <item x="17"/>
        <item x="61"/>
        <item x="686"/>
        <item x="688"/>
        <item x="685"/>
        <item x="891"/>
        <item x="291"/>
        <item x="350"/>
        <item x="351"/>
        <item x="888"/>
        <item x="890"/>
        <item x="889"/>
        <item x="851"/>
        <item x="853"/>
        <item x="852"/>
        <item x="466"/>
        <item x="153"/>
        <item x="174"/>
        <item x="352"/>
        <item x="467"/>
        <item x="468"/>
        <item x="154"/>
        <item x="469"/>
        <item x="850"/>
        <item x="173"/>
        <item x="135"/>
        <item x="290"/>
        <item x="496"/>
        <item x="497"/>
        <item x="49"/>
        <item x="50"/>
        <item x="353"/>
        <item x="690"/>
        <item x="570"/>
        <item x="446"/>
        <item x="494"/>
        <item x="495"/>
        <item x="675"/>
        <item x="753"/>
        <item x="788"/>
        <item x="18"/>
        <item x="176"/>
        <item x="52"/>
        <item x="752"/>
        <item x="228"/>
        <item x="571"/>
        <item x="289"/>
        <item x="203"/>
        <item x="572"/>
        <item x="378"/>
        <item x="906"/>
        <item x="738"/>
        <item x="51"/>
        <item x="379"/>
        <item x="28"/>
        <item x="755"/>
        <item x="754"/>
        <item x="294"/>
        <item x="676"/>
        <item x="677"/>
        <item x="689"/>
        <item x="204"/>
        <item x="899"/>
        <item x="789"/>
        <item x="573"/>
        <item x="649"/>
        <item x="26"/>
        <item x="674"/>
        <item x="739"/>
        <item x="650"/>
        <item x="226"/>
        <item x="27"/>
        <item x="338"/>
        <item x="293"/>
        <item x="227"/>
        <item x="225"/>
        <item x="447"/>
        <item x="25"/>
        <item x="900"/>
        <item x="773"/>
        <item x="175"/>
        <item x="341"/>
        <item x="339"/>
        <item x="740"/>
        <item x="909"/>
        <item x="340"/>
        <item x="651"/>
        <item x="205"/>
        <item x="13"/>
        <item x="14"/>
        <item x="268"/>
        <item x="64"/>
        <item x="380"/>
        <item x="775"/>
        <item x="478"/>
        <item x="735"/>
        <item x="768"/>
        <item x="65"/>
        <item x="622"/>
        <item x="269"/>
        <item x="910"/>
        <item x="267"/>
        <item x="206"/>
        <item x="329"/>
        <item x="736"/>
        <item x="774"/>
        <item x="66"/>
        <item x="381"/>
        <item x="502"/>
        <item x="790"/>
        <item x="631"/>
        <item x="621"/>
        <item x="741"/>
        <item x="901"/>
        <item x="737"/>
        <item x="15"/>
        <item x="67"/>
        <item x="620"/>
        <item x="640"/>
        <item x="20"/>
        <item x="862"/>
        <item x="342"/>
        <item x="654"/>
        <item x="346"/>
        <item x="778"/>
        <item x="248"/>
        <item x="619"/>
        <item x="500"/>
        <item x="343"/>
        <item x="776"/>
        <item x="652"/>
        <item x="266"/>
        <item x="903"/>
        <item x="16"/>
        <item x="734"/>
        <item x="249"/>
        <item x="902"/>
        <item x="479"/>
        <item x="503"/>
        <item x="251"/>
        <item x="499"/>
        <item x="653"/>
        <item x="911"/>
        <item x="867"/>
        <item x="389"/>
        <item x="498"/>
        <item x="767"/>
        <item x="187"/>
        <item x="19"/>
        <item x="712"/>
        <item x="795"/>
        <item x="421"/>
        <item x="156"/>
        <item x="155"/>
        <item x="639"/>
        <item x="386"/>
        <item x="432"/>
        <item x="904"/>
        <item x="260"/>
        <item x="544"/>
        <item x="543"/>
        <item x="250"/>
        <item x="540"/>
        <item x="713"/>
        <item x="347"/>
        <item x="76"/>
        <item x="545"/>
        <item x="179"/>
        <item x="714"/>
        <item x="259"/>
        <item x="750"/>
        <item x="382"/>
        <item x="838"/>
        <item x="715"/>
        <item x="272"/>
        <item x="388"/>
        <item x="796"/>
        <item x="431"/>
        <item x="581"/>
        <item x="271"/>
        <item x="77"/>
        <item x="722"/>
        <item x="638"/>
        <item x="420"/>
        <item x="180"/>
        <item x="716"/>
        <item x="539"/>
        <item x="418"/>
        <item x="546"/>
        <item x="419"/>
        <item x="797"/>
        <item x="270"/>
        <item x="348"/>
        <item x="433"/>
        <item x="514"/>
        <item x="62"/>
        <item x="723"/>
        <item x="632"/>
        <item x="362"/>
        <item x="711"/>
        <item x="137"/>
        <item x="392"/>
        <item x="504"/>
        <item x="530"/>
        <item x="582"/>
        <item x="505"/>
        <item x="751"/>
        <item x="710"/>
        <item x="798"/>
        <item x="387"/>
        <item x="538"/>
        <item x="78"/>
        <item x="393"/>
        <item x="724"/>
        <item x="430"/>
        <item x="839"/>
        <item x="181"/>
        <item x="391"/>
        <item x="363"/>
        <item x="349"/>
        <item x="383"/>
        <item x="261"/>
        <item x="292"/>
        <item x="583"/>
        <item x="211"/>
        <item x="725"/>
        <item x="584"/>
        <item x="480"/>
        <item x="364"/>
        <item x="385"/>
        <item x="840"/>
        <item x="79"/>
        <item x="182"/>
        <item x="177"/>
        <item x="604"/>
        <item x="365"/>
        <item x="384"/>
        <item x="221"/>
        <item x="779"/>
        <item x="344"/>
        <item x="568"/>
        <item x="130"/>
        <item x="434"/>
        <item x="299"/>
        <item x="366"/>
        <item x="5"/>
        <item x="501"/>
        <item x="21"/>
        <item x="515"/>
        <item x="323"/>
        <item x="138"/>
        <item x="367"/>
        <item x="222"/>
        <item x="435"/>
        <item x="368"/>
        <item x="542"/>
        <item x="541"/>
        <item x="549"/>
        <item x="212"/>
        <item x="481"/>
        <item x="869"/>
        <item x="516"/>
        <item x="531"/>
        <item x="763"/>
        <item x="6"/>
        <item x="300"/>
        <item x="139"/>
        <item x="324"/>
        <item x="369"/>
        <item x="390"/>
        <item x="777"/>
        <item x="569"/>
        <item x="302"/>
        <item x="223"/>
        <item x="301"/>
        <item x="749"/>
        <item x="780"/>
        <item x="608"/>
        <item x="548"/>
        <item x="633"/>
        <item x="717"/>
        <item x="764"/>
        <item x="868"/>
        <item x="470"/>
        <item x="841"/>
        <item x="870"/>
        <item x="22"/>
        <item x="547"/>
        <item x="82"/>
        <item x="831"/>
        <item x="830"/>
        <item x="131"/>
        <item x="490"/>
        <item x="457"/>
        <item x="517"/>
        <item x="471"/>
        <item x="463"/>
        <item x="458"/>
        <item x="83"/>
        <item x="567"/>
        <item x="80"/>
        <item x="871"/>
        <item x="829"/>
        <item x="609"/>
        <item x="456"/>
        <item x="81"/>
        <item x="178"/>
        <item x="7"/>
        <item x="96"/>
        <item x="455"/>
        <item x="459"/>
        <item x="658"/>
        <item x="328"/>
        <item x="526"/>
        <item x="472"/>
        <item x="491"/>
        <item x="151"/>
        <item x="150"/>
        <item x="53"/>
        <item x="566"/>
        <item x="445"/>
        <item x="140"/>
        <item x="54"/>
        <item x="634"/>
        <item x="657"/>
        <item x="208"/>
        <item x="256"/>
        <item x="534"/>
        <item x="273"/>
        <item x="152"/>
        <item x="120"/>
        <item x="132"/>
        <item x="43"/>
        <item x="118"/>
        <item x="492"/>
        <item x="121"/>
        <item x="766"/>
        <item x="276"/>
        <item x="444"/>
        <item x="613"/>
        <item x="42"/>
        <item x="614"/>
        <item x="55"/>
        <item x="612"/>
        <item x="460"/>
        <item x="533"/>
        <item x="610"/>
        <item x="119"/>
        <item x="896"/>
        <item x="532"/>
        <item x="210"/>
        <item x="274"/>
        <item x="493"/>
        <item x="44"/>
        <item x="605"/>
        <item x="898"/>
        <item x="23"/>
        <item x="141"/>
        <item x="874"/>
        <item x="897"/>
        <item x="451"/>
        <item x="345"/>
        <item x="765"/>
        <item x="275"/>
        <item x="56"/>
        <item x="527"/>
        <item x="63"/>
        <item x="452"/>
        <item x="875"/>
        <item x="41"/>
        <item x="224"/>
        <item x="188"/>
        <item x="257"/>
        <item x="258"/>
        <item x="718"/>
        <item x="506"/>
        <item x="905"/>
        <item x="461"/>
        <item x="855"/>
        <item x="719"/>
        <item x="281"/>
        <item x="112"/>
        <item x="114"/>
        <item x="473"/>
        <item x="454"/>
        <item x="806"/>
        <item x="807"/>
        <item x="453"/>
        <item x="611"/>
        <item x="703"/>
        <item x="535"/>
        <item x="706"/>
        <item x="209"/>
        <item x="325"/>
        <item x="808"/>
        <item x="854"/>
        <item x="8"/>
        <item x="528"/>
        <item x="748"/>
        <item x="507"/>
        <item x="873"/>
        <item x="529"/>
        <item x="872"/>
        <item x="606"/>
        <item x="704"/>
        <item x="536"/>
        <item x="98"/>
        <item x="809"/>
        <item x="262"/>
        <item x="116"/>
        <item x="705"/>
        <item x="117"/>
        <item x="508"/>
        <item x="856"/>
        <item x="720"/>
        <item x="122"/>
        <item x="825"/>
        <item x="509"/>
        <item x="659"/>
        <item x="99"/>
        <item x="607"/>
        <item x="123"/>
        <item x="660"/>
        <item x="661"/>
        <item x="799"/>
        <item x="402"/>
        <item x="100"/>
        <item x="826"/>
        <item x="124"/>
        <item x="101"/>
        <item x="691"/>
        <item x="126"/>
        <item x="160"/>
        <item x="664"/>
        <item x="199"/>
        <item x="663"/>
        <item x="326"/>
        <item x="403"/>
        <item x="422"/>
        <item x="133"/>
        <item x="834"/>
        <item x="665"/>
        <item x="159"/>
        <item x="537"/>
        <item x="327"/>
        <item x="263"/>
        <item x="835"/>
        <item x="800"/>
        <item x="115"/>
        <item x="157"/>
        <item x="24"/>
        <item x="692"/>
        <item x="827"/>
        <item x="662"/>
        <item x="125"/>
        <item x="828"/>
        <item x="404"/>
        <item x="398"/>
        <item x="596"/>
        <item x="876"/>
        <item x="623"/>
        <item x="423"/>
        <item x="282"/>
        <item x="113"/>
        <item x="264"/>
        <item x="836"/>
        <item x="693"/>
        <item x="11"/>
        <item x="127"/>
        <item x="311"/>
        <item x="857"/>
        <item x="801"/>
        <item x="837"/>
        <item x="405"/>
        <item x="265"/>
        <item x="624"/>
        <item x="597"/>
        <item x="598"/>
        <item x="747"/>
        <item x="233"/>
        <item x="158"/>
        <item x="694"/>
        <item x="626"/>
        <item x="10"/>
        <item x="721"/>
        <item x="625"/>
        <item x="283"/>
        <item x="9"/>
        <item x="425"/>
        <item x="12"/>
        <item x="599"/>
        <item x="424"/>
        <item x="877"/>
        <item x="699"/>
        <item x="202"/>
        <item x="142"/>
        <item x="321"/>
        <item x="183"/>
        <item x="128"/>
        <item x="842"/>
        <item x="201"/>
        <item x="284"/>
        <item x="129"/>
        <item x="656"/>
        <item x="377"/>
        <item x="72"/>
        <item x="200"/>
        <item x="315"/>
        <item x="29"/>
        <item x="316"/>
        <item x="184"/>
        <item x="322"/>
        <item x="437"/>
        <item x="111"/>
        <item x="438"/>
        <item x="593"/>
        <item x="30"/>
        <item x="376"/>
        <item x="700"/>
        <item x="439"/>
        <item x="436"/>
        <item x="843"/>
        <item x="681"/>
        <item x="319"/>
        <item x="143"/>
        <item x="31"/>
        <item x="707"/>
        <item x="522"/>
        <item x="375"/>
        <item x="185"/>
        <item x="682"/>
        <item x="428"/>
        <item x="802"/>
        <item x="313"/>
        <item x="709"/>
        <item x="314"/>
        <item x="374"/>
        <item x="708"/>
        <item x="683"/>
        <item x="234"/>
        <item x="879"/>
        <item x="756"/>
        <item x="784"/>
        <item x="32"/>
        <item x="523"/>
        <item x="73"/>
        <item x="878"/>
        <item x="524"/>
        <item x="186"/>
        <item x="865"/>
        <item x="317"/>
        <item x="785"/>
        <item x="401"/>
        <item x="684"/>
        <item x="486"/>
        <item x="667"/>
        <item x="400"/>
        <item x="0"/>
        <item x="244"/>
        <item x="427"/>
        <item x="1"/>
        <item x="786"/>
        <item x="320"/>
        <item x="399"/>
        <item x="518"/>
        <item x="594"/>
        <item x="695"/>
        <item x="669"/>
        <item x="488"/>
        <item x="487"/>
        <item x="701"/>
        <item x="844"/>
        <item x="845"/>
        <item x="426"/>
        <item x="696"/>
        <item x="787"/>
        <item x="600"/>
        <item x="595"/>
        <item x="668"/>
        <item x="880"/>
        <item x="318"/>
        <item x="670"/>
        <item x="489"/>
        <item x="519"/>
        <item x="757"/>
        <item x="601"/>
        <item x="192"/>
        <item x="194"/>
        <item x="697"/>
        <item x="671"/>
        <item x="881"/>
        <item x="312"/>
        <item x="702"/>
        <item x="144"/>
        <item x="235"/>
        <item x="655"/>
        <item x="698"/>
        <item x="558"/>
        <item x="678"/>
        <item x="74"/>
        <item x="193"/>
        <item x="520"/>
        <item x="672"/>
        <item x="882"/>
        <item x="295"/>
        <item x="603"/>
        <item x="589"/>
        <item x="145"/>
        <item x="191"/>
        <item x="358"/>
        <item x="602"/>
        <item x="730"/>
        <item x="296"/>
        <item x="245"/>
        <item x="666"/>
        <item x="742"/>
        <item x="758"/>
        <item x="673"/>
        <item x="213"/>
        <item x="680"/>
        <item x="731"/>
        <item x="679"/>
        <item x="743"/>
        <item x="883"/>
        <item x="237"/>
        <item x="297"/>
        <item x="372"/>
        <item x="732"/>
        <item x="330"/>
        <item x="214"/>
        <item x="744"/>
        <item x="814"/>
        <item x="525"/>
        <item x="110"/>
        <item x="371"/>
        <item x="815"/>
        <item x="884"/>
        <item x="866"/>
        <item x="733"/>
        <item x="635"/>
        <item x="215"/>
        <item x="885"/>
        <item x="637"/>
        <item x="298"/>
        <item x="559"/>
        <item x="521"/>
        <item x="636"/>
        <item x="591"/>
        <item x="236"/>
        <item x="360"/>
        <item x="592"/>
        <item x="864"/>
        <item x="745"/>
        <item x="331"/>
        <item x="370"/>
        <item x="816"/>
        <item x="95"/>
        <item x="75"/>
        <item x="574"/>
        <item x="238"/>
        <item x="450"/>
        <item x="2"/>
        <item x="817"/>
        <item x="216"/>
        <item x="332"/>
        <item x="373"/>
        <item x="560"/>
        <item x="863"/>
        <item x="333"/>
        <item x="886"/>
        <item x="48"/>
        <item x="590"/>
        <item x="3"/>
        <item x="94"/>
        <item x="429"/>
        <item x="239"/>
        <item x="47"/>
        <item x="189"/>
        <item x="93"/>
        <item x="746"/>
        <item x="246"/>
        <item x="92"/>
        <item x="511"/>
        <item x="45"/>
        <item x="448"/>
        <item x="513"/>
        <item x="512"/>
        <item x="46"/>
        <item x="247"/>
        <item x="585"/>
        <item x="803"/>
        <item x="510"/>
        <item x="449"/>
        <item x="832"/>
        <item x="361"/>
        <item x="303"/>
        <item x="406"/>
        <item x="146"/>
        <item x="575"/>
        <item x="304"/>
        <item x="148"/>
        <item x="407"/>
        <item x="147"/>
        <item x="408"/>
        <item x="561"/>
        <item x="482"/>
        <item x="240"/>
        <item x="577"/>
        <item x="394"/>
        <item x="804"/>
        <item x="409"/>
        <item x="483"/>
        <item x="102"/>
        <item x="34"/>
        <item x="305"/>
        <item x="149"/>
        <item x="359"/>
        <item x="395"/>
        <item x="578"/>
        <item x="241"/>
        <item x="818"/>
        <item x="33"/>
        <item x="726"/>
        <item x="288"/>
        <item x="474"/>
        <item x="805"/>
        <item x="396"/>
        <item x="103"/>
        <item x="242"/>
        <item x="190"/>
        <item x="833"/>
        <item x="165"/>
        <item x="821"/>
        <item x="822"/>
        <item x="97"/>
        <item x="35"/>
        <item x="727"/>
        <item x="243"/>
        <item x="397"/>
        <item x="306"/>
        <item x="823"/>
        <item x="728"/>
        <item x="484"/>
        <item x="576"/>
        <item x="887"/>
        <item x="105"/>
        <item x="781"/>
        <item x="562"/>
        <item x="36"/>
        <item x="819"/>
        <item x="729"/>
        <item x="820"/>
        <item x="475"/>
        <item x="104"/>
        <item x="627"/>
        <item x="824"/>
        <item x="485"/>
        <item x="166"/>
        <item x="167"/>
        <item x="782"/>
        <item x="579"/>
        <item x="277"/>
        <item x="334"/>
        <item x="586"/>
        <item x="252"/>
        <item x="477"/>
        <item x="783"/>
        <item x="164"/>
        <item x="253"/>
        <item x="476"/>
        <item x="335"/>
        <item x="254"/>
        <item x="354"/>
        <item x="628"/>
        <item x="336"/>
        <item x="580"/>
        <item x="563"/>
        <item x="255"/>
        <item x="587"/>
        <item x="355"/>
        <item x="356"/>
        <item x="629"/>
        <item x="357"/>
        <item x="278"/>
        <item x="411"/>
        <item x="630"/>
        <item x="860"/>
        <item x="285"/>
        <item x="161"/>
        <item x="588"/>
        <item x="564"/>
        <item x="410"/>
        <item x="68"/>
        <item x="162"/>
        <item x="163"/>
        <item x="565"/>
        <item x="555"/>
        <item x="554"/>
        <item x="279"/>
        <item x="287"/>
        <item x="69"/>
        <item x="556"/>
        <item x="464"/>
        <item x="557"/>
        <item x="280"/>
        <item x="307"/>
        <item x="108"/>
        <item x="412"/>
        <item x="645"/>
        <item x="310"/>
        <item x="286"/>
        <item x="462"/>
        <item x="38"/>
        <item x="39"/>
        <item x="646"/>
        <item x="615"/>
        <item x="308"/>
        <item x="70"/>
        <item x="71"/>
        <item x="40"/>
        <item x="647"/>
        <item x="861"/>
        <item x="37"/>
        <item x="644"/>
        <item x="648"/>
        <item x="859"/>
        <item x="791"/>
        <item x="465"/>
        <item x="792"/>
        <item x="793"/>
        <item x="88"/>
        <item x="337"/>
        <item x="413"/>
        <item x="794"/>
        <item x="109"/>
        <item x="309"/>
        <item x="643"/>
        <item x="197"/>
        <item x="196"/>
        <item x="220"/>
        <item x="616"/>
        <item x="617"/>
        <item x="91"/>
        <item x="219"/>
        <item x="218"/>
        <item x="618"/>
        <item x="759"/>
        <item x="89"/>
        <item x="642"/>
        <item x="90"/>
        <item x="107"/>
        <item x="217"/>
        <item x="198"/>
        <item x="195"/>
        <item x="641"/>
        <item x="417"/>
        <item x="760"/>
        <item x="761"/>
        <item x="762"/>
        <item x="416"/>
        <item x="85"/>
        <item x="415"/>
        <item x="440"/>
        <item x="84"/>
        <item x="168"/>
        <item x="414"/>
        <item x="443"/>
        <item x="442"/>
        <item x="441"/>
        <item x="57"/>
        <item x="58"/>
        <item x="60"/>
        <item x="59"/>
        <item x="169"/>
        <item x="858"/>
        <item x="170"/>
        <item x="106"/>
        <item x="86"/>
        <item x="171"/>
        <item x="172"/>
        <item x="229"/>
        <item x="230"/>
        <item x="892"/>
        <item x="849"/>
        <item x="846"/>
        <item x="848"/>
        <item x="551"/>
        <item x="847"/>
        <item x="553"/>
        <item x="231"/>
        <item x="552"/>
        <item x="893"/>
        <item x="894"/>
        <item x="550"/>
        <item x="895"/>
        <item x="769"/>
        <item x="771"/>
        <item x="770"/>
        <item x="232"/>
        <item x="772"/>
        <item x="810"/>
        <item x="811"/>
        <item x="87"/>
        <item x="812"/>
        <item x="813"/>
        <item x="4"/>
        <item x="912"/>
        <item t="default"/>
      </items>
    </pivotField>
  </pivotFields>
  <rowFields count="1">
    <field x="0"/>
  </rowFields>
  <rowItems count="9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 t="grand">
      <x/>
    </i>
  </rowItems>
  <colItems count="1">
    <i/>
  </colItems>
  <dataFields count="1">
    <dataField name="Count of  Other Operating Items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C45CC-7025-684C-9E86-9D8C02F116D6}" name="PivotTable15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35" firstHeaderRow="1" firstDataRow="1" firstDataCol="1"/>
  <pivotFields count="1">
    <pivotField axis="axisRow" dataField="1" showAll="0">
      <items count="432">
        <item x="125"/>
        <item x="157"/>
        <item x="107"/>
        <item x="76"/>
        <item x="240"/>
        <item x="4"/>
        <item x="96"/>
        <item x="22"/>
        <item x="93"/>
        <item x="306"/>
        <item x="353"/>
        <item x="21"/>
        <item x="315"/>
        <item x="365"/>
        <item x="255"/>
        <item x="123"/>
        <item x="72"/>
        <item x="31"/>
        <item x="418"/>
        <item x="191"/>
        <item x="406"/>
        <item x="355"/>
        <item x="280"/>
        <item x="59"/>
        <item x="377"/>
        <item x="400"/>
        <item x="213"/>
        <item x="323"/>
        <item x="95"/>
        <item x="175"/>
        <item x="341"/>
        <item x="29"/>
        <item x="105"/>
        <item x="34"/>
        <item x="113"/>
        <item x="126"/>
        <item x="178"/>
        <item x="293"/>
        <item x="81"/>
        <item x="277"/>
        <item x="227"/>
        <item x="252"/>
        <item x="342"/>
        <item x="58"/>
        <item x="375"/>
        <item x="189"/>
        <item x="23"/>
        <item x="17"/>
        <item x="134"/>
        <item x="166"/>
        <item x="170"/>
        <item x="45"/>
        <item x="331"/>
        <item x="205"/>
        <item x="83"/>
        <item x="225"/>
        <item x="197"/>
        <item x="104"/>
        <item x="220"/>
        <item x="216"/>
        <item x="386"/>
        <item x="137"/>
        <item x="16"/>
        <item x="36"/>
        <item x="100"/>
        <item x="231"/>
        <item x="360"/>
        <item x="118"/>
        <item x="232"/>
        <item x="340"/>
        <item x="243"/>
        <item x="264"/>
        <item x="338"/>
        <item x="146"/>
        <item x="161"/>
        <item x="202"/>
        <item x="65"/>
        <item x="303"/>
        <item x="108"/>
        <item x="263"/>
        <item x="351"/>
        <item x="327"/>
        <item x="106"/>
        <item x="230"/>
        <item x="203"/>
        <item x="215"/>
        <item x="80"/>
        <item x="416"/>
        <item x="286"/>
        <item x="397"/>
        <item x="14"/>
        <item x="429"/>
        <item x="206"/>
        <item x="330"/>
        <item x="42"/>
        <item x="305"/>
        <item x="151"/>
        <item x="297"/>
        <item x="97"/>
        <item x="219"/>
        <item x="339"/>
        <item x="9"/>
        <item x="2"/>
        <item x="390"/>
        <item x="142"/>
        <item x="54"/>
        <item x="66"/>
        <item x="53"/>
        <item x="193"/>
        <item x="115"/>
        <item x="218"/>
        <item x="239"/>
        <item x="98"/>
        <item x="48"/>
        <item x="261"/>
        <item x="262"/>
        <item x="122"/>
        <item x="415"/>
        <item x="217"/>
        <item x="395"/>
        <item x="222"/>
        <item x="245"/>
        <item x="249"/>
        <item x="101"/>
        <item x="201"/>
        <item x="173"/>
        <item x="312"/>
        <item x="200"/>
        <item x="155"/>
        <item x="145"/>
        <item x="376"/>
        <item x="154"/>
        <item x="177"/>
        <item x="204"/>
        <item x="77"/>
        <item x="159"/>
        <item x="384"/>
        <item x="394"/>
        <item x="385"/>
        <item x="238"/>
        <item x="425"/>
        <item x="408"/>
        <item x="114"/>
        <item x="174"/>
        <item x="383"/>
        <item x="74"/>
        <item x="246"/>
        <item x="278"/>
        <item x="428"/>
        <item x="6"/>
        <item x="324"/>
        <item x="207"/>
        <item x="328"/>
        <item x="99"/>
        <item x="50"/>
        <item x="121"/>
        <item x="402"/>
        <item x="253"/>
        <item x="288"/>
        <item x="242"/>
        <item x="405"/>
        <item x="69"/>
        <item x="276"/>
        <item x="320"/>
        <item x="424"/>
        <item x="322"/>
        <item x="274"/>
        <item x="61"/>
        <item x="361"/>
        <item x="185"/>
        <item x="102"/>
        <item x="208"/>
        <item x="5"/>
        <item x="140"/>
        <item x="363"/>
        <item x="116"/>
        <item x="350"/>
        <item x="90"/>
        <item x="194"/>
        <item x="64"/>
        <item x="292"/>
        <item x="304"/>
        <item x="332"/>
        <item x="281"/>
        <item x="60"/>
        <item x="393"/>
        <item x="380"/>
        <item x="28"/>
        <item x="147"/>
        <item x="84"/>
        <item x="260"/>
        <item x="357"/>
        <item x="52"/>
        <item x="321"/>
        <item x="37"/>
        <item x="13"/>
        <item x="345"/>
        <item x="196"/>
        <item x="269"/>
        <item x="195"/>
        <item x="271"/>
        <item x="229"/>
        <item x="51"/>
        <item x="15"/>
        <item x="411"/>
        <item x="344"/>
        <item x="403"/>
        <item x="40"/>
        <item x="309"/>
        <item x="86"/>
        <item x="223"/>
        <item x="334"/>
        <item x="368"/>
        <item x="131"/>
        <item x="307"/>
        <item x="272"/>
        <item x="156"/>
        <item x="290"/>
        <item x="19"/>
        <item x="149"/>
        <item x="130"/>
        <item x="413"/>
        <item x="421"/>
        <item x="343"/>
        <item x="89"/>
        <item x="132"/>
        <item x="165"/>
        <item x="43"/>
        <item x="370"/>
        <item x="18"/>
        <item x="92"/>
        <item x="364"/>
        <item x="172"/>
        <item x="319"/>
        <item x="248"/>
        <item x="258"/>
        <item x="302"/>
        <item x="138"/>
        <item x="414"/>
        <item x="82"/>
        <item x="46"/>
        <item x="329"/>
        <item x="41"/>
        <item x="317"/>
        <item x="209"/>
        <item x="103"/>
        <item x="235"/>
        <item x="47"/>
        <item x="67"/>
        <item x="199"/>
        <item x="427"/>
        <item x="420"/>
        <item x="228"/>
        <item x="233"/>
        <item x="68"/>
        <item x="398"/>
        <item x="11"/>
        <item x="348"/>
        <item x="56"/>
        <item x="32"/>
        <item x="254"/>
        <item x="310"/>
        <item x="301"/>
        <item x="379"/>
        <item x="153"/>
        <item x="62"/>
        <item x="378"/>
        <item x="78"/>
        <item x="180"/>
        <item x="25"/>
        <item x="44"/>
        <item x="152"/>
        <item x="27"/>
        <item x="282"/>
        <item x="362"/>
        <item x="190"/>
        <item x="283"/>
        <item x="210"/>
        <item x="273"/>
        <item x="333"/>
        <item x="129"/>
        <item x="181"/>
        <item x="289"/>
        <item x="399"/>
        <item x="73"/>
        <item x="256"/>
        <item x="162"/>
        <item x="237"/>
        <item x="91"/>
        <item x="294"/>
        <item x="265"/>
        <item x="426"/>
        <item x="176"/>
        <item x="120"/>
        <item x="241"/>
        <item x="88"/>
        <item x="409"/>
        <item x="311"/>
        <item x="111"/>
        <item x="117"/>
        <item x="267"/>
        <item x="316"/>
        <item x="183"/>
        <item x="33"/>
        <item x="38"/>
        <item x="188"/>
        <item x="373"/>
        <item x="109"/>
        <item x="139"/>
        <item x="257"/>
        <item x="372"/>
        <item x="26"/>
        <item x="110"/>
        <item x="291"/>
        <item x="325"/>
        <item x="128"/>
        <item x="150"/>
        <item x="24"/>
        <item x="3"/>
        <item x="244"/>
        <item x="250"/>
        <item x="164"/>
        <item x="75"/>
        <item x="417"/>
        <item x="234"/>
        <item x="212"/>
        <item x="374"/>
        <item x="298"/>
        <item x="410"/>
        <item x="224"/>
        <item x="236"/>
        <item x="335"/>
        <item x="184"/>
        <item x="407"/>
        <item x="198"/>
        <item x="124"/>
        <item x="300"/>
        <item x="270"/>
        <item x="211"/>
        <item x="187"/>
        <item x="308"/>
        <item x="251"/>
        <item x="412"/>
        <item x="326"/>
        <item x="366"/>
        <item x="112"/>
        <item x="295"/>
        <item x="79"/>
        <item x="382"/>
        <item x="186"/>
        <item x="163"/>
        <item x="127"/>
        <item x="346"/>
        <item x="167"/>
        <item x="392"/>
        <item x="349"/>
        <item x="169"/>
        <item x="192"/>
        <item x="226"/>
        <item x="49"/>
        <item x="8"/>
        <item x="299"/>
        <item x="352"/>
        <item x="381"/>
        <item x="160"/>
        <item x="266"/>
        <item x="30"/>
        <item x="313"/>
        <item x="71"/>
        <item x="318"/>
        <item x="144"/>
        <item x="422"/>
        <item x="70"/>
        <item x="279"/>
        <item x="57"/>
        <item x="63"/>
        <item x="391"/>
        <item x="143"/>
        <item x="148"/>
        <item x="388"/>
        <item x="389"/>
        <item x="55"/>
        <item x="423"/>
        <item x="369"/>
        <item x="10"/>
        <item x="171"/>
        <item x="85"/>
        <item x="39"/>
        <item x="347"/>
        <item x="359"/>
        <item x="35"/>
        <item x="158"/>
        <item x="336"/>
        <item x="168"/>
        <item x="135"/>
        <item x="7"/>
        <item x="354"/>
        <item x="367"/>
        <item x="404"/>
        <item x="419"/>
        <item x="401"/>
        <item x="356"/>
        <item x="12"/>
        <item x="387"/>
        <item x="119"/>
        <item x="296"/>
        <item x="20"/>
        <item x="141"/>
        <item x="94"/>
        <item x="133"/>
        <item x="214"/>
        <item x="0"/>
        <item x="182"/>
        <item x="259"/>
        <item x="247"/>
        <item x="285"/>
        <item x="268"/>
        <item x="396"/>
        <item x="179"/>
        <item x="221"/>
        <item x="371"/>
        <item x="1"/>
        <item x="337"/>
        <item x="87"/>
        <item x="314"/>
        <item x="275"/>
        <item x="136"/>
        <item x="287"/>
        <item x="358"/>
        <item x="284"/>
        <item x="430"/>
        <item t="default"/>
      </items>
    </pivotField>
  </pivotFields>
  <rowFields count="1">
    <field x="0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Items count="1">
    <i/>
  </colItems>
  <dataFields count="1">
    <dataField name="Count of Ticker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2E2B2-1074-AC46-9F36-DD69A5323D3C}" name="PivotTable20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2:V1591" firstHeaderRow="1" firstDataRow="1" firstDataCol="1"/>
  <pivotFields count="1">
    <pivotField axis="axisRow" dataField="1" showAll="0">
      <items count="1589">
        <item x="889"/>
        <item x="887"/>
        <item x="886"/>
        <item x="888"/>
        <item x="328"/>
        <item x="329"/>
        <item x="330"/>
        <item x="1138"/>
        <item x="1139"/>
        <item x="1140"/>
        <item x="928"/>
        <item x="1141"/>
        <item x="510"/>
        <item x="331"/>
        <item x="511"/>
        <item x="929"/>
        <item x="930"/>
        <item x="931"/>
        <item x="605"/>
        <item x="606"/>
        <item x="608"/>
        <item x="607"/>
        <item x="1408"/>
        <item x="1086"/>
        <item x="513"/>
        <item x="512"/>
        <item x="925"/>
        <item x="273"/>
        <item x="924"/>
        <item x="498"/>
        <item x="1089"/>
        <item x="500"/>
        <item x="1088"/>
        <item x="58"/>
        <item x="60"/>
        <item x="927"/>
        <item x="1409"/>
        <item x="59"/>
        <item x="1087"/>
        <item x="926"/>
        <item x="1407"/>
        <item x="541"/>
        <item x="57"/>
        <item x="274"/>
        <item x="499"/>
        <item x="542"/>
        <item x="501"/>
        <item x="1121"/>
        <item x="420"/>
        <item x="421"/>
        <item x="543"/>
        <item x="1410"/>
        <item x="1543"/>
        <item x="621"/>
        <item x="624"/>
        <item x="622"/>
        <item x="544"/>
        <item x="276"/>
        <item x="623"/>
        <item x="275"/>
        <item x="422"/>
        <item x="217"/>
        <item x="220"/>
        <item x="1120"/>
        <item x="890"/>
        <item x="891"/>
        <item x="892"/>
        <item x="219"/>
        <item x="893"/>
        <item x="36"/>
        <item x="37"/>
        <item x="315"/>
        <item x="711"/>
        <item x="1496"/>
        <item x="218"/>
        <item x="1269"/>
        <item x="1495"/>
        <item x="1497"/>
        <item x="1270"/>
        <item x="821"/>
        <item x="822"/>
        <item x="712"/>
        <item x="819"/>
        <item x="710"/>
        <item x="820"/>
        <item x="314"/>
        <item x="1479"/>
        <item x="1271"/>
        <item x="369"/>
        <item x="980"/>
        <item x="713"/>
        <item x="1482"/>
        <item x="1272"/>
        <item x="423"/>
        <item x="981"/>
        <item x="1481"/>
        <item x="1480"/>
        <item x="313"/>
        <item x="254"/>
        <item x="878"/>
        <item x="1133"/>
        <item x="66"/>
        <item x="683"/>
        <item x="879"/>
        <item x="1312"/>
        <item x="1132"/>
        <item x="1498"/>
        <item x="982"/>
        <item x="1237"/>
        <item x="1166"/>
        <item x="1464"/>
        <item x="370"/>
        <item x="880"/>
        <item x="312"/>
        <item x="881"/>
        <item x="1167"/>
        <item x="815"/>
        <item x="593"/>
        <item x="1168"/>
        <item x="1465"/>
        <item x="1169"/>
        <item x="1463"/>
        <item x="1131"/>
        <item x="1313"/>
        <item x="1466"/>
        <item x="1472"/>
        <item x="1545"/>
        <item x="1200"/>
        <item x="594"/>
        <item x="1471"/>
        <item x="344"/>
        <item x="1542"/>
        <item x="1130"/>
        <item x="1473"/>
        <item x="596"/>
        <item x="1314"/>
        <item x="1236"/>
        <item x="343"/>
        <item x="816"/>
        <item x="1315"/>
        <item x="1474"/>
        <item x="661"/>
        <item x="502"/>
        <item x="253"/>
        <item x="39"/>
        <item x="289"/>
        <item x="371"/>
        <item x="255"/>
        <item x="1246"/>
        <item x="817"/>
        <item x="685"/>
        <item x="237"/>
        <item x="238"/>
        <item x="1247"/>
        <item x="1467"/>
        <item x="146"/>
        <item x="818"/>
        <item x="1544"/>
        <item x="1469"/>
        <item x="662"/>
        <item x="1468"/>
        <item x="1248"/>
        <item x="372"/>
        <item x="1038"/>
        <item x="983"/>
        <item x="147"/>
        <item x="148"/>
        <item x="1303"/>
        <item x="503"/>
        <item x="684"/>
        <item x="149"/>
        <item x="38"/>
        <item x="1389"/>
        <item x="1234"/>
        <item x="1532"/>
        <item x="504"/>
        <item x="291"/>
        <item x="297"/>
        <item x="611"/>
        <item x="1342"/>
        <item x="612"/>
        <item x="239"/>
        <item x="686"/>
        <item x="948"/>
        <item x="298"/>
        <item x="949"/>
        <item x="610"/>
        <item x="505"/>
        <item x="290"/>
        <item x="1460"/>
        <item x="950"/>
        <item x="292"/>
        <item x="1343"/>
        <item x="609"/>
        <item x="299"/>
        <item x="1030"/>
        <item x="1461"/>
        <item x="589"/>
        <item x="660"/>
        <item x="474"/>
        <item x="951"/>
        <item x="1477"/>
        <item x="1459"/>
        <item x="65"/>
        <item x="475"/>
        <item x="1201"/>
        <item x="240"/>
        <item x="1053"/>
        <item x="1390"/>
        <item x="1470"/>
        <item x="1462"/>
        <item x="592"/>
        <item x="256"/>
        <item x="1530"/>
        <item x="1344"/>
        <item x="476"/>
        <item x="590"/>
        <item x="866"/>
        <item x="1553"/>
        <item x="591"/>
        <item x="268"/>
        <item x="477"/>
        <item x="1249"/>
        <item x="862"/>
        <item x="1391"/>
        <item x="1134"/>
        <item x="863"/>
        <item x="1252"/>
        <item x="1552"/>
        <item x="749"/>
        <item x="67"/>
        <item x="1476"/>
        <item x="1291"/>
        <item x="1054"/>
        <item x="1295"/>
        <item x="902"/>
        <item x="304"/>
        <item x="1550"/>
        <item x="1033"/>
        <item x="1250"/>
        <item x="307"/>
        <item x="1478"/>
        <item x="1283"/>
        <item x="1551"/>
        <item x="826"/>
        <item x="88"/>
        <item x="1345"/>
        <item x="1517"/>
        <item x="824"/>
        <item x="305"/>
        <item x="823"/>
        <item x="306"/>
        <item x="100"/>
        <item x="1392"/>
        <item x="1292"/>
        <item x="1235"/>
        <item x="1251"/>
        <item x="28"/>
        <item x="1297"/>
        <item x="757"/>
        <item x="89"/>
        <item x="687"/>
        <item x="750"/>
        <item x="1284"/>
        <item x="825"/>
        <item x="595"/>
        <item x="865"/>
        <item x="1296"/>
        <item x="1533"/>
        <item x="1434"/>
        <item x="1369"/>
        <item x="1078"/>
        <item x="561"/>
        <item x="1095"/>
        <item x="1443"/>
        <item x="1475"/>
        <item x="61"/>
        <item x="1189"/>
        <item x="1079"/>
        <item x="1001"/>
        <item x="864"/>
        <item x="1431"/>
        <item x="44"/>
        <item x="1096"/>
        <item x="1036"/>
        <item x="1285"/>
        <item x="91"/>
        <item x="1286"/>
        <item x="753"/>
        <item x="29"/>
        <item x="1074"/>
        <item x="751"/>
        <item x="45"/>
        <item x="1077"/>
        <item x="1433"/>
        <item x="1432"/>
        <item x="31"/>
        <item x="90"/>
        <item x="688"/>
        <item x="1539"/>
        <item x="1031"/>
        <item x="1075"/>
        <item x="46"/>
        <item x="649"/>
        <item x="1444"/>
        <item x="1032"/>
        <item x="758"/>
        <item x="1541"/>
        <item x="1094"/>
        <item x="1487"/>
        <item x="1080"/>
        <item x="1538"/>
        <item x="752"/>
        <item x="76"/>
        <item x="1190"/>
        <item x="140"/>
        <item x="101"/>
        <item x="201"/>
        <item x="1445"/>
        <item x="1411"/>
        <item x="601"/>
        <item x="1293"/>
        <item x="1002"/>
        <item x="1090"/>
        <item x="1488"/>
        <item x="80"/>
        <item x="1531"/>
        <item x="316"/>
        <item x="1490"/>
        <item x="602"/>
        <item x="202"/>
        <item x="1540"/>
        <item x="1000"/>
        <item x="754"/>
        <item x="648"/>
        <item x="756"/>
        <item x="78"/>
        <item x="68"/>
        <item x="1489"/>
        <item x="128"/>
        <item x="755"/>
        <item x="102"/>
        <item x="650"/>
        <item x="1135"/>
        <item x="857"/>
        <item x="1076"/>
        <item x="867"/>
        <item x="759"/>
        <item x="77"/>
        <item x="494"/>
        <item x="1350"/>
        <item x="62"/>
        <item x="1115"/>
        <item x="1091"/>
        <item x="47"/>
        <item x="1047"/>
        <item x="1516"/>
        <item x="203"/>
        <item x="129"/>
        <item x="373"/>
        <item x="999"/>
        <item x="375"/>
        <item x="267"/>
        <item x="1446"/>
        <item x="1113"/>
        <item x="79"/>
        <item x="1114"/>
        <item x="651"/>
        <item x="374"/>
        <item x="103"/>
        <item x="1146"/>
        <item x="564"/>
        <item x="856"/>
        <item x="1112"/>
        <item x="781"/>
        <item x="1151"/>
        <item x="932"/>
        <item x="1046"/>
        <item x="760"/>
        <item x="1304"/>
        <item x="573"/>
        <item x="1202"/>
        <item x="603"/>
        <item x="703"/>
        <item x="900"/>
        <item x="563"/>
        <item x="1192"/>
        <item x="317"/>
        <item x="1515"/>
        <item x="1412"/>
        <item x="1370"/>
        <item x="1153"/>
        <item x="898"/>
        <item x="1081"/>
        <item x="854"/>
        <item x="318"/>
        <item x="154"/>
        <item x="320"/>
        <item x="899"/>
        <item x="495"/>
        <item x="842"/>
        <item x="443"/>
        <item x="704"/>
        <item x="440"/>
        <item x="725"/>
        <item x="1150"/>
        <item x="868"/>
        <item x="901"/>
        <item x="855"/>
        <item x="935"/>
        <item x="1301"/>
        <item x="319"/>
        <item x="783"/>
        <item x="482"/>
        <item x="483"/>
        <item x="130"/>
        <item x="204"/>
        <item x="933"/>
        <item x="400"/>
        <item x="81"/>
        <item x="1049"/>
        <item x="726"/>
        <item x="1029"/>
        <item x="1277"/>
        <item x="562"/>
        <item x="1427"/>
        <item x="934"/>
        <item x="1152"/>
        <item x="1215"/>
        <item x="702"/>
        <item x="574"/>
        <item x="441"/>
        <item x="131"/>
        <item x="1546"/>
        <item x="1048"/>
        <item x="1399"/>
        <item x="442"/>
        <item x="1028"/>
        <item x="1092"/>
        <item x="155"/>
        <item x="1547"/>
        <item x="705"/>
        <item x="321"/>
        <item x="266"/>
        <item x="782"/>
        <item x="1023"/>
        <item x="1093"/>
        <item x="526"/>
        <item x="1025"/>
        <item x="213"/>
        <item x="30"/>
        <item x="697"/>
        <item x="63"/>
        <item x="784"/>
        <item x="1191"/>
        <item x="689"/>
        <item x="1413"/>
        <item x="322"/>
        <item x="1294"/>
        <item x="471"/>
        <item x="1302"/>
        <item x="323"/>
        <item x="265"/>
        <item x="1339"/>
        <item x="1024"/>
        <item x="1278"/>
        <item x="834"/>
        <item x="1026"/>
        <item x="496"/>
        <item x="1428"/>
        <item x="604"/>
        <item x="575"/>
        <item x="727"/>
        <item x="1037"/>
        <item x="261"/>
        <item x="506"/>
        <item x="527"/>
        <item x="1216"/>
        <item x="472"/>
        <item x="956"/>
        <item x="484"/>
        <item x="156"/>
        <item x="1045"/>
        <item x="75"/>
        <item x="485"/>
        <item x="577"/>
        <item x="215"/>
        <item x="869"/>
        <item x="1279"/>
        <item x="1341"/>
        <item x="1351"/>
        <item x="576"/>
        <item x="1548"/>
        <item x="1340"/>
        <item x="1280"/>
        <item x="1415"/>
        <item x="1416"/>
        <item x="119"/>
        <item x="214"/>
        <item x="1148"/>
        <item x="127"/>
        <item x="1371"/>
        <item x="1104"/>
        <item x="141"/>
        <item x="86"/>
        <item x="1429"/>
        <item x="263"/>
        <item x="1105"/>
        <item x="579"/>
        <item x="196"/>
        <item x="262"/>
        <item x="1106"/>
        <item x="723"/>
        <item x="87"/>
        <item x="835"/>
        <item x="730"/>
        <item x="1417"/>
        <item x="957"/>
        <item x="581"/>
        <item x="497"/>
        <item x="401"/>
        <item x="916"/>
        <item x="721"/>
        <item x="64"/>
        <item x="722"/>
        <item x="1039"/>
        <item x="1316"/>
        <item x="1418"/>
        <item x="1107"/>
        <item x="264"/>
        <item x="1136"/>
        <item x="690"/>
        <item x="780"/>
        <item x="1430"/>
        <item x="777"/>
        <item x="529"/>
        <item x="1567"/>
        <item x="1147"/>
        <item x="696"/>
        <item x="1414"/>
        <item x="524"/>
        <item x="1518"/>
        <item x="1549"/>
        <item x="958"/>
        <item x="779"/>
        <item x="915"/>
        <item x="1400"/>
        <item x="728"/>
        <item x="557"/>
        <item x="1050"/>
        <item x="473"/>
        <item x="515"/>
        <item x="523"/>
        <item x="448"/>
        <item x="836"/>
        <item x="85"/>
        <item x="1305"/>
        <item x="126"/>
        <item x="84"/>
        <item x="1217"/>
        <item x="663"/>
        <item x="724"/>
        <item x="578"/>
        <item x="1492"/>
        <item x="914"/>
        <item x="729"/>
        <item x="1226"/>
        <item x="507"/>
        <item x="416"/>
        <item x="522"/>
        <item x="74"/>
        <item x="1566"/>
        <item x="186"/>
        <item x="514"/>
        <item x="959"/>
        <item x="1203"/>
        <item x="778"/>
        <item x="843"/>
        <item x="82"/>
        <item x="528"/>
        <item x="1281"/>
        <item x="1565"/>
        <item x="598"/>
        <item x="1523"/>
        <item x="558"/>
        <item x="1027"/>
        <item x="559"/>
        <item x="157"/>
        <item x="1206"/>
        <item x="1149"/>
        <item x="516"/>
        <item x="837"/>
        <item x="1205"/>
        <item x="1493"/>
        <item x="444"/>
        <item x="600"/>
        <item x="597"/>
        <item x="195"/>
        <item x="599"/>
        <item x="583"/>
        <item x="731"/>
        <item x="1261"/>
        <item x="582"/>
        <item x="135"/>
        <item x="1282"/>
        <item x="187"/>
        <item x="1381"/>
        <item x="83"/>
        <item x="134"/>
        <item x="132"/>
        <item x="1239"/>
        <item x="402"/>
        <item x="831"/>
        <item x="125"/>
        <item x="549"/>
        <item x="133"/>
        <item x="1262"/>
        <item x="1207"/>
        <item x="188"/>
        <item x="1273"/>
        <item x="1266"/>
        <item x="418"/>
        <item x="124"/>
        <item x="1265"/>
        <item x="1524"/>
        <item x="459"/>
        <item x="832"/>
        <item x="458"/>
        <item x="1204"/>
        <item x="584"/>
        <item x="508"/>
        <item x="417"/>
        <item x="1377"/>
        <item x="1227"/>
        <item x="1218"/>
        <item x="269"/>
        <item x="1208"/>
        <item x="695"/>
        <item x="560"/>
        <item x="517"/>
        <item x="1274"/>
        <item x="1209"/>
        <item x="1041"/>
        <item x="1337"/>
        <item x="1317"/>
        <item x="1275"/>
        <item x="1040"/>
        <item x="1276"/>
        <item x="41"/>
        <item x="1241"/>
        <item x="457"/>
        <item x="429"/>
        <item x="791"/>
        <item x="1240"/>
        <item x="1352"/>
        <item x="525"/>
        <item x="1561"/>
        <item x="456"/>
        <item x="1306"/>
        <item x="40"/>
        <item x="1267"/>
        <item x="509"/>
        <item x="1210"/>
        <item x="1238"/>
        <item x="833"/>
        <item x="976"/>
        <item x="118"/>
        <item x="137"/>
        <item x="675"/>
        <item x="403"/>
        <item x="189"/>
        <item x="1228"/>
        <item x="580"/>
        <item x="300"/>
        <item x="430"/>
        <item x="145"/>
        <item x="1372"/>
        <item x="968"/>
        <item x="550"/>
        <item x="698"/>
        <item x="139"/>
        <item x="870"/>
        <item x="1162"/>
        <item x="551"/>
        <item x="977"/>
        <item x="428"/>
        <item x="699"/>
        <item x="632"/>
        <item x="664"/>
        <item x="978"/>
        <item x="871"/>
        <item x="138"/>
        <item x="447"/>
        <item x="1229"/>
        <item x="1378"/>
        <item x="136"/>
        <item x="1526"/>
        <item x="1560"/>
        <item x="1559"/>
        <item x="419"/>
        <item x="350"/>
        <item x="1558"/>
        <item x="142"/>
        <item x="270"/>
        <item x="530"/>
        <item x="644"/>
        <item x="1401"/>
        <item x="144"/>
        <item x="700"/>
        <item x="911"/>
        <item x="1336"/>
        <item x="1396"/>
        <item x="1528"/>
        <item x="552"/>
        <item x="802"/>
        <item x="795"/>
        <item x="143"/>
        <item x="1529"/>
        <item x="979"/>
        <item x="1307"/>
        <item x="1137"/>
        <item x="912"/>
        <item x="792"/>
        <item x="732"/>
        <item x="349"/>
        <item x="1335"/>
        <item x="645"/>
        <item x="872"/>
        <item x="1527"/>
        <item x="531"/>
        <item x="910"/>
        <item x="633"/>
        <item x="1318"/>
        <item x="431"/>
        <item x="446"/>
        <item x="874"/>
        <item x="701"/>
        <item x="351"/>
        <item x="1193"/>
        <item x="1051"/>
        <item x="1379"/>
        <item x="844"/>
        <item x="799"/>
        <item x="282"/>
        <item x="801"/>
        <item x="1382"/>
        <item x="271"/>
        <item x="301"/>
        <item x="533"/>
        <item x="667"/>
        <item x="668"/>
        <item x="445"/>
        <item x="73"/>
        <item x="450"/>
        <item x="1111"/>
        <item x="1042"/>
        <item x="42"/>
        <item x="534"/>
        <item x="117"/>
        <item x="281"/>
        <item x="800"/>
        <item x="585"/>
        <item x="646"/>
        <item x="1196"/>
        <item x="1349"/>
        <item x="1398"/>
        <item x="194"/>
        <item x="43"/>
        <item x="669"/>
        <item x="283"/>
        <item x="1043"/>
        <item x="1211"/>
        <item x="647"/>
        <item x="116"/>
        <item x="586"/>
        <item x="1165"/>
        <item x="535"/>
        <item x="937"/>
        <item x="938"/>
        <item x="676"/>
        <item x="793"/>
        <item x="1494"/>
        <item x="1513"/>
        <item x="936"/>
        <item x="665"/>
        <item x="352"/>
        <item x="1194"/>
        <item x="399"/>
        <item x="1145"/>
        <item x="1397"/>
        <item x="1586"/>
        <item x="1380"/>
        <item x="670"/>
        <item x="969"/>
        <item x="1110"/>
        <item x="970"/>
        <item x="1534"/>
        <item x="284"/>
        <item x="1044"/>
        <item x="1083"/>
        <item x="939"/>
        <item x="1082"/>
        <item x="1514"/>
        <item x="272"/>
        <item x="588"/>
        <item x="1109"/>
        <item x="536"/>
        <item x="1212"/>
        <item x="587"/>
        <item x="845"/>
        <item x="798"/>
        <item x="1195"/>
        <item x="1230"/>
        <item x="1346"/>
        <item x="16"/>
        <item x="1572"/>
        <item x="1573"/>
        <item x="875"/>
        <item x="972"/>
        <item x="625"/>
        <item x="1348"/>
        <item x="1357"/>
        <item x="794"/>
        <item x="913"/>
        <item x="1225"/>
        <item x="1511"/>
        <item x="249"/>
        <item x="1535"/>
        <item x="635"/>
        <item x="361"/>
        <item x="1512"/>
        <item x="1108"/>
        <item x="1163"/>
        <item x="1164"/>
        <item x="1402"/>
        <item x="1263"/>
        <item x="678"/>
        <item x="1347"/>
        <item x="1574"/>
        <item x="1224"/>
        <item x="634"/>
        <item x="334"/>
        <item x="666"/>
        <item x="449"/>
        <item x="797"/>
        <item x="1491"/>
        <item x="1231"/>
        <item x="333"/>
        <item x="1585"/>
        <item x="975"/>
        <item x="1213"/>
        <item x="765"/>
        <item x="1222"/>
        <item x="363"/>
        <item x="677"/>
        <item x="69"/>
        <item x="1144"/>
        <item x="223"/>
        <item x="1034"/>
        <item x="796"/>
        <item x="1084"/>
        <item x="973"/>
        <item x="1142"/>
        <item x="1536"/>
        <item x="357"/>
        <item x="1052"/>
        <item x="1223"/>
        <item x="971"/>
        <item x="1537"/>
        <item x="532"/>
        <item x="1580"/>
        <item x="1329"/>
        <item x="1583"/>
        <item x="1338"/>
        <item x="412"/>
        <item x="362"/>
        <item x="766"/>
        <item x="1256"/>
        <item x="1214"/>
        <item x="286"/>
        <item x="1103"/>
        <item x="1268"/>
        <item x="1232"/>
        <item x="432"/>
        <item x="974"/>
        <item x="364"/>
        <item x="873"/>
        <item x="1085"/>
        <item x="250"/>
        <item x="1143"/>
        <item x="1568"/>
        <item x="1584"/>
        <item x="1359"/>
        <item x="434"/>
        <item x="332"/>
        <item x="1064"/>
        <item x="1582"/>
        <item x="1255"/>
        <item x="32"/>
        <item x="414"/>
        <item x="285"/>
        <item x="245"/>
        <item x="415"/>
        <item x="413"/>
        <item x="70"/>
        <item x="626"/>
        <item x="1581"/>
        <item x="1385"/>
        <item x="741"/>
        <item x="216"/>
        <item x="672"/>
        <item x="398"/>
        <item x="358"/>
        <item x="1360"/>
        <item x="424"/>
        <item x="1264"/>
        <item x="1233"/>
        <item x="397"/>
        <item x="396"/>
        <item x="1575"/>
        <item x="1383"/>
        <item x="1525"/>
        <item x="1569"/>
        <item x="435"/>
        <item x="433"/>
        <item x="33"/>
        <item x="1067"/>
        <item x="1571"/>
        <item x="1570"/>
        <item x="767"/>
        <item x="1578"/>
        <item x="553"/>
        <item x="222"/>
        <item x="1253"/>
        <item x="671"/>
        <item x="1577"/>
        <item x="197"/>
        <item x="1393"/>
        <item x="768"/>
        <item x="1060"/>
        <item x="71"/>
        <item x="425"/>
        <item x="1576"/>
        <item x="293"/>
        <item x="1507"/>
        <item x="1014"/>
        <item x="288"/>
        <item x="1395"/>
        <item x="673"/>
        <item x="1254"/>
        <item x="1063"/>
        <item x="1394"/>
        <item x="287"/>
        <item x="1384"/>
        <item x="876"/>
        <item x="733"/>
        <item x="468"/>
        <item x="241"/>
        <item x="467"/>
        <item x="743"/>
        <item x="1065"/>
        <item x="34"/>
        <item x="1062"/>
        <item x="1061"/>
        <item x="739"/>
        <item x="742"/>
        <item x="108"/>
        <item x="469"/>
        <item x="620"/>
        <item x="451"/>
        <item x="674"/>
        <item x="619"/>
        <item x="738"/>
        <item x="744"/>
        <item x="200"/>
        <item x="734"/>
        <item x="618"/>
        <item x="877"/>
        <item x="426"/>
        <item x="122"/>
        <item x="35"/>
        <item x="740"/>
        <item x="17"/>
        <item x="302"/>
        <item x="72"/>
        <item x="246"/>
        <item x="470"/>
        <item x="1358"/>
        <item x="359"/>
        <item x="1508"/>
        <item x="617"/>
        <item x="335"/>
        <item x="1102"/>
        <item x="242"/>
        <item x="109"/>
        <item x="221"/>
        <item x="243"/>
        <item x="1510"/>
        <item x="1066"/>
        <item x="123"/>
        <item x="233"/>
        <item x="1073"/>
        <item x="737"/>
        <item x="1101"/>
        <item x="294"/>
        <item x="1097"/>
        <item x="1319"/>
        <item x="1509"/>
        <item x="945"/>
        <item x="24"/>
        <item x="199"/>
        <item x="191"/>
        <item x="1199"/>
        <item x="295"/>
        <item x="1175"/>
        <item x="903"/>
        <item x="1072"/>
        <item x="1035"/>
        <item x="1328"/>
        <item x="1116"/>
        <item x="296"/>
        <item x="198"/>
        <item x="25"/>
        <item x="735"/>
        <item x="244"/>
        <item x="1439"/>
        <item x="224"/>
        <item x="234"/>
        <item x="944"/>
        <item x="26"/>
        <item x="1441"/>
        <item x="1176"/>
        <item x="1440"/>
        <item x="736"/>
        <item x="235"/>
        <item x="110"/>
        <item x="1071"/>
        <item x="1386"/>
        <item x="992"/>
        <item x="120"/>
        <item x="251"/>
        <item x="943"/>
        <item x="1098"/>
        <item x="236"/>
        <item x="111"/>
        <item x="1579"/>
        <item x="247"/>
        <item x="941"/>
        <item x="438"/>
        <item x="439"/>
        <item x="437"/>
        <item x="436"/>
        <item x="942"/>
        <item x="993"/>
        <item x="19"/>
        <item x="940"/>
        <item x="786"/>
        <item x="785"/>
        <item x="190"/>
        <item x="1099"/>
        <item x="4"/>
        <item x="1019"/>
        <item x="252"/>
        <item x="1320"/>
        <item x="27"/>
        <item x="946"/>
        <item x="360"/>
        <item x="209"/>
        <item x="1020"/>
        <item x="994"/>
        <item x="996"/>
        <item x="192"/>
        <item x="5"/>
        <item x="1185"/>
        <item x="614"/>
        <item x="655"/>
        <item x="1388"/>
        <item x="905"/>
        <item x="947"/>
        <item x="1100"/>
        <item x="554"/>
        <item x="1021"/>
        <item x="640"/>
        <item x="248"/>
        <item x="615"/>
        <item x="613"/>
        <item x="210"/>
        <item x="1310"/>
        <item x="859"/>
        <item x="858"/>
        <item x="121"/>
        <item x="654"/>
        <item x="452"/>
        <item x="995"/>
        <item x="174"/>
        <item x="1387"/>
        <item x="336"/>
        <item x="997"/>
        <item x="656"/>
        <item x="1022"/>
        <item x="1311"/>
        <item x="1309"/>
        <item x="653"/>
        <item x="652"/>
        <item x="211"/>
        <item x="1451"/>
        <item x="998"/>
        <item x="657"/>
        <item x="1197"/>
        <item x="1454"/>
        <item x="860"/>
        <item x="904"/>
        <item x="18"/>
        <item x="1453"/>
        <item x="225"/>
        <item x="518"/>
        <item x="1069"/>
        <item x="1452"/>
        <item x="1070"/>
        <item x="1321"/>
        <item x="659"/>
        <item x="175"/>
        <item x="1308"/>
        <item x="658"/>
        <item x="158"/>
        <item x="1219"/>
        <item x="303"/>
        <item x="627"/>
        <item x="212"/>
        <item x="1068"/>
        <item x="193"/>
        <item x="861"/>
        <item x="226"/>
        <item x="641"/>
        <item x="388"/>
        <item x="176"/>
        <item x="171"/>
        <item x="173"/>
        <item x="159"/>
        <item x="260"/>
        <item x="631"/>
        <item x="258"/>
        <item x="1174"/>
        <item x="537"/>
        <item x="493"/>
        <item x="1117"/>
        <item x="389"/>
        <item x="177"/>
        <item x="787"/>
        <item x="772"/>
        <item x="1327"/>
        <item x="227"/>
        <item x="353"/>
        <item x="259"/>
        <item x="164"/>
        <item x="460"/>
        <item x="1322"/>
        <item x="1257"/>
        <item x="812"/>
        <item x="616"/>
        <item x="643"/>
        <item x="170"/>
        <item x="1220"/>
        <item x="769"/>
        <item x="165"/>
        <item x="642"/>
        <item x="172"/>
        <item x="356"/>
        <item x="49"/>
        <item x="830"/>
        <item x="390"/>
        <item x="355"/>
        <item x="1365"/>
        <item x="807"/>
        <item x="160"/>
        <item x="257"/>
        <item x="1221"/>
        <item x="1188"/>
        <item x="628"/>
        <item x="392"/>
        <item x="337"/>
        <item x="1366"/>
        <item x="808"/>
        <item x="921"/>
        <item x="1012"/>
        <item x="1258"/>
        <item x="630"/>
        <item x="163"/>
        <item x="1170"/>
        <item x="771"/>
        <item x="463"/>
        <item x="354"/>
        <item x="345"/>
        <item x="788"/>
        <item x="161"/>
        <item x="629"/>
        <item x="770"/>
        <item x="814"/>
        <item x="461"/>
        <item x="521"/>
        <item x="1447"/>
        <item x="7"/>
        <item x="348"/>
        <item x="6"/>
        <item x="427"/>
        <item x="391"/>
        <item x="1172"/>
        <item x="1013"/>
        <item x="1198"/>
        <item x="228"/>
        <item x="462"/>
        <item x="50"/>
        <item x="1186"/>
        <item x="51"/>
        <item x="1503"/>
        <item x="393"/>
        <item x="827"/>
        <item x="1187"/>
        <item x="347"/>
        <item x="162"/>
        <item x="99"/>
        <item x="1373"/>
        <item x="489"/>
        <item x="790"/>
        <item x="809"/>
        <item x="1564"/>
        <item x="346"/>
        <item x="98"/>
        <item x="520"/>
        <item x="48"/>
        <item x="386"/>
        <item x="1448"/>
        <item x="1259"/>
        <item x="97"/>
        <item x="490"/>
        <item x="789"/>
        <item x="811"/>
        <item x="519"/>
        <item x="1325"/>
        <item x="538"/>
        <item x="96"/>
        <item x="1260"/>
        <item x="338"/>
        <item x="1374"/>
        <item x="1171"/>
        <item x="922"/>
        <item x="1011"/>
        <item x="387"/>
        <item x="720"/>
        <item x="555"/>
        <item x="1504"/>
        <item x="394"/>
        <item x="813"/>
        <item x="488"/>
        <item x="1323"/>
        <item x="1375"/>
        <item x="952"/>
        <item x="1376"/>
        <item x="1449"/>
        <item x="828"/>
        <item x="810"/>
        <item x="1450"/>
        <item x="1563"/>
        <item x="1361"/>
        <item x="850"/>
        <item x="1326"/>
        <item x="1118"/>
        <item x="1324"/>
        <item x="851"/>
        <item x="570"/>
        <item x="466"/>
        <item x="852"/>
        <item x="464"/>
        <item x="395"/>
        <item x="487"/>
        <item x="385"/>
        <item x="1562"/>
        <item x="384"/>
        <item x="853"/>
        <item x="1362"/>
        <item x="1442"/>
        <item x="1505"/>
        <item x="1506"/>
        <item x="923"/>
        <item x="465"/>
        <item x="1290"/>
        <item x="1368"/>
        <item x="491"/>
        <item x="1173"/>
        <item x="719"/>
        <item x="1363"/>
        <item x="1288"/>
        <item x="539"/>
        <item x="1289"/>
        <item x="207"/>
        <item x="208"/>
        <item x="1287"/>
        <item x="94"/>
        <item x="1367"/>
        <item x="1436"/>
        <item x="206"/>
        <item x="1458"/>
        <item x="572"/>
        <item x="12"/>
        <item x="383"/>
        <item x="708"/>
        <item x="829"/>
        <item x="205"/>
        <item x="1119"/>
        <item x="382"/>
        <item x="1456"/>
        <item x="1457"/>
        <item x="405"/>
        <item x="1300"/>
        <item x="93"/>
        <item x="404"/>
        <item x="706"/>
        <item x="95"/>
        <item x="1055"/>
        <item x="1364"/>
        <item x="1455"/>
        <item x="1435"/>
        <item x="1438"/>
        <item x="492"/>
        <item x="13"/>
        <item x="569"/>
        <item x="718"/>
        <item x="92"/>
        <item x="953"/>
        <item x="406"/>
        <item x="709"/>
        <item x="556"/>
        <item x="707"/>
        <item x="381"/>
        <item x="179"/>
        <item x="178"/>
        <item x="1242"/>
        <item x="180"/>
        <item x="571"/>
        <item x="1299"/>
        <item x="181"/>
        <item x="486"/>
        <item x="277"/>
        <item x="407"/>
        <item x="1298"/>
        <item x="1243"/>
        <item x="1437"/>
        <item x="991"/>
        <item x="990"/>
        <item x="773"/>
        <item x="884"/>
        <item x="540"/>
        <item x="1330"/>
        <item x="21"/>
        <item x="988"/>
        <item x="15"/>
        <item x="1157"/>
        <item x="885"/>
        <item x="774"/>
        <item x="989"/>
        <item x="455"/>
        <item x="229"/>
        <item x="22"/>
        <item x="279"/>
        <item x="380"/>
        <item x="232"/>
        <item x="478"/>
        <item x="883"/>
        <item x="280"/>
        <item x="278"/>
        <item x="1156"/>
        <item x="20"/>
        <item x="776"/>
        <item x="775"/>
        <item x="23"/>
        <item x="882"/>
        <item x="1422"/>
        <item x="1154"/>
        <item x="1419"/>
        <item x="231"/>
        <item x="479"/>
        <item x="967"/>
        <item x="1155"/>
        <item x="480"/>
        <item x="1244"/>
        <item x="984"/>
        <item x="906"/>
        <item x="1003"/>
        <item x="985"/>
        <item x="1420"/>
        <item x="955"/>
        <item x="1421"/>
        <item x="987"/>
        <item x="481"/>
        <item x="986"/>
        <item x="963"/>
        <item x="184"/>
        <item x="185"/>
        <item x="907"/>
        <item x="454"/>
        <item x="1056"/>
        <item x="1004"/>
        <item x="954"/>
        <item x="763"/>
        <item x="1245"/>
        <item x="761"/>
        <item x="183"/>
        <item x="762"/>
        <item x="230"/>
        <item x="920"/>
        <item x="453"/>
        <item x="966"/>
        <item x="919"/>
        <item x="408"/>
        <item x="764"/>
        <item x="716"/>
        <item x="918"/>
        <item x="1005"/>
        <item x="962"/>
        <item x="14"/>
        <item x="917"/>
        <item x="410"/>
        <item x="409"/>
        <item x="908"/>
        <item x="961"/>
        <item x="112"/>
        <item x="714"/>
        <item x="411"/>
        <item x="182"/>
        <item x="1057"/>
        <item x="715"/>
        <item x="964"/>
        <item x="960"/>
        <item x="909"/>
        <item x="965"/>
        <item x="1161"/>
        <item x="1160"/>
        <item x="1159"/>
        <item x="1058"/>
        <item x="113"/>
        <item x="1006"/>
        <item x="324"/>
        <item x="1010"/>
        <item x="1059"/>
        <item x="1158"/>
        <item x="547"/>
        <item x="8"/>
        <item x="545"/>
        <item x="325"/>
        <item x="308"/>
        <item x="376"/>
        <item x="342"/>
        <item x="340"/>
        <item x="326"/>
        <item x="1009"/>
        <item x="310"/>
        <item x="309"/>
        <item x="639"/>
        <item x="114"/>
        <item x="339"/>
        <item x="546"/>
        <item x="341"/>
        <item x="1008"/>
        <item x="9"/>
        <item x="327"/>
        <item x="637"/>
        <item x="548"/>
        <item x="894"/>
        <item x="636"/>
        <item x="115"/>
        <item x="311"/>
        <item x="377"/>
        <item x="1007"/>
        <item x="895"/>
        <item x="1"/>
        <item x="0"/>
        <item x="717"/>
        <item x="896"/>
        <item x="638"/>
        <item x="378"/>
        <item x="1128"/>
        <item x="897"/>
        <item x="11"/>
        <item x="10"/>
        <item x="1127"/>
        <item x="1354"/>
        <item x="1356"/>
        <item x="1355"/>
        <item x="1129"/>
        <item x="379"/>
        <item x="1353"/>
        <item x="1126"/>
        <item x="1181"/>
        <item x="846"/>
        <item x="1182"/>
        <item x="1184"/>
        <item x="847"/>
        <item x="692"/>
        <item x="1178"/>
        <item x="693"/>
        <item x="56"/>
        <item x="1403"/>
        <item x="368"/>
        <item x="691"/>
        <item x="1180"/>
        <item x="1183"/>
        <item x="694"/>
        <item x="367"/>
        <item x="365"/>
        <item x="1177"/>
        <item x="366"/>
        <item x="1404"/>
        <item x="1405"/>
        <item x="848"/>
        <item x="841"/>
        <item x="838"/>
        <item x="839"/>
        <item x="840"/>
        <item x="1406"/>
        <item x="55"/>
        <item x="849"/>
        <item x="1179"/>
        <item x="1018"/>
        <item x="104"/>
        <item x="748"/>
        <item x="1015"/>
        <item x="1017"/>
        <item x="565"/>
        <item x="1016"/>
        <item x="2"/>
        <item x="679"/>
        <item x="3"/>
        <item x="53"/>
        <item x="680"/>
        <item x="54"/>
        <item x="566"/>
        <item x="745"/>
        <item x="747"/>
        <item x="746"/>
        <item x="153"/>
        <item x="151"/>
        <item x="152"/>
        <item x="681"/>
        <item x="150"/>
        <item x="1124"/>
        <item x="1125"/>
        <item x="682"/>
        <item x="1122"/>
        <item x="567"/>
        <item x="1123"/>
        <item x="105"/>
        <item x="1484"/>
        <item x="568"/>
        <item x="1332"/>
        <item x="1486"/>
        <item x="1424"/>
        <item x="1334"/>
        <item x="106"/>
        <item x="1426"/>
        <item x="1425"/>
        <item x="1423"/>
        <item x="1483"/>
        <item x="1485"/>
        <item x="1331"/>
        <item x="1333"/>
        <item x="107"/>
        <item x="1500"/>
        <item x="1501"/>
        <item x="1499"/>
        <item x="1502"/>
        <item x="169"/>
        <item x="806"/>
        <item x="805"/>
        <item x="1557"/>
        <item x="803"/>
        <item x="167"/>
        <item x="804"/>
        <item x="166"/>
        <item x="168"/>
        <item x="1556"/>
        <item x="1555"/>
        <item x="1554"/>
        <item x="1519"/>
        <item x="1520"/>
        <item x="1521"/>
        <item x="1522"/>
        <item x="52"/>
        <item x="1587"/>
        <item t="default"/>
      </items>
    </pivotField>
  </pivotFields>
  <rowFields count="1">
    <field x="0"/>
  </rowFields>
  <rowItems count="15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 t="grand">
      <x/>
    </i>
  </rowItems>
  <colItems count="1">
    <i/>
  </colItems>
  <dataFields count="1">
    <dataField name="Count of  Sales, General and Admin.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AFEC4-251B-3843-B161-0B6568625DC4}" name="PivotTable19" cacheId="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4:Q1655" firstHeaderRow="1" firstDataRow="1" firstDataCol="1"/>
  <pivotFields count="1">
    <pivotField axis="axisRow" dataField="1" showAll="0">
      <items count="1651">
        <item x="349"/>
        <item x="348"/>
        <item x="1424"/>
        <item x="1425"/>
        <item x="1112"/>
        <item x="1113"/>
        <item x="307"/>
        <item x="306"/>
        <item x="305"/>
        <item x="1645"/>
        <item x="1644"/>
        <item x="1114"/>
        <item x="304"/>
        <item x="1115"/>
        <item x="1426"/>
        <item x="1643"/>
        <item x="1535"/>
        <item x="1041"/>
        <item x="1042"/>
        <item x="350"/>
        <item x="1642"/>
        <item x="1133"/>
        <item x="1132"/>
        <item x="698"/>
        <item x="1040"/>
        <item x="351"/>
        <item x="697"/>
        <item x="1131"/>
        <item x="1134"/>
        <item x="563"/>
        <item x="696"/>
        <item x="1039"/>
        <item x="944"/>
        <item x="1536"/>
        <item x="1534"/>
        <item x="564"/>
        <item x="1171"/>
        <item x="271"/>
        <item x="695"/>
        <item x="1529"/>
        <item x="945"/>
        <item x="535"/>
        <item x="565"/>
        <item x="89"/>
        <item x="88"/>
        <item x="1530"/>
        <item x="1531"/>
        <item x="627"/>
        <item x="1532"/>
        <item x="536"/>
        <item x="1254"/>
        <item x="566"/>
        <item x="1172"/>
        <item x="836"/>
        <item x="628"/>
        <item x="270"/>
        <item x="1343"/>
        <item x="837"/>
        <item x="1255"/>
        <item x="90"/>
        <item x="629"/>
        <item x="1342"/>
        <item x="272"/>
        <item x="40"/>
        <item x="188"/>
        <item x="1360"/>
        <item x="1463"/>
        <item x="595"/>
        <item x="630"/>
        <item x="91"/>
        <item x="1464"/>
        <item x="838"/>
        <item x="1465"/>
        <item x="1256"/>
        <item x="41"/>
        <item x="946"/>
        <item x="1533"/>
        <item x="947"/>
        <item x="1466"/>
        <item x="332"/>
        <item x="1341"/>
        <item x="1174"/>
        <item x="187"/>
        <item x="839"/>
        <item x="1257"/>
        <item x="596"/>
        <item x="537"/>
        <item x="900"/>
        <item x="1197"/>
        <item x="1361"/>
        <item x="1274"/>
        <item x="597"/>
        <item x="598"/>
        <item x="948"/>
        <item x="1598"/>
        <item x="901"/>
        <item x="257"/>
        <item x="42"/>
        <item x="394"/>
        <item x="903"/>
        <item x="1196"/>
        <item x="527"/>
        <item x="902"/>
        <item x="1364"/>
        <item x="538"/>
        <item x="63"/>
        <item x="43"/>
        <item x="160"/>
        <item x="1365"/>
        <item x="269"/>
        <item x="61"/>
        <item x="62"/>
        <item x="258"/>
        <item x="1195"/>
        <item x="60"/>
        <item x="1173"/>
        <item x="333"/>
        <item x="1198"/>
        <item x="1599"/>
        <item x="1078"/>
        <item x="1077"/>
        <item x="259"/>
        <item x="949"/>
        <item x="1362"/>
        <item x="186"/>
        <item x="260"/>
        <item x="950"/>
        <item x="159"/>
        <item x="528"/>
        <item x="395"/>
        <item x="446"/>
        <item x="1366"/>
        <item x="1310"/>
        <item x="161"/>
        <item x="1311"/>
        <item x="158"/>
        <item x="1079"/>
        <item x="547"/>
        <item x="1080"/>
        <item x="951"/>
        <item x="1312"/>
        <item x="382"/>
        <item x="784"/>
        <item x="69"/>
        <item x="261"/>
        <item x="1275"/>
        <item x="548"/>
        <item x="1525"/>
        <item x="1601"/>
        <item x="529"/>
        <item x="334"/>
        <item x="792"/>
        <item x="68"/>
        <item x="1313"/>
        <item x="396"/>
        <item x="397"/>
        <item x="447"/>
        <item x="385"/>
        <item x="340"/>
        <item x="785"/>
        <item x="707"/>
        <item x="1600"/>
        <item x="335"/>
        <item x="24"/>
        <item x="776"/>
        <item x="793"/>
        <item x="448"/>
        <item x="262"/>
        <item x="1276"/>
        <item x="1367"/>
        <item x="1318"/>
        <item x="70"/>
        <item x="530"/>
        <item x="416"/>
        <item x="384"/>
        <item x="1375"/>
        <item x="550"/>
        <item x="383"/>
        <item x="777"/>
        <item x="25"/>
        <item x="1526"/>
        <item x="417"/>
        <item x="523"/>
        <item x="549"/>
        <item x="341"/>
        <item x="1150"/>
        <item x="1277"/>
        <item x="449"/>
        <item x="1401"/>
        <item x="225"/>
        <item x="778"/>
        <item x="611"/>
        <item x="786"/>
        <item x="804"/>
        <item x="1613"/>
        <item x="356"/>
        <item x="1363"/>
        <item x="875"/>
        <item x="794"/>
        <item x="415"/>
        <item x="1319"/>
        <item x="1612"/>
        <item x="779"/>
        <item x="1527"/>
        <item x="805"/>
        <item x="108"/>
        <item x="71"/>
        <item x="342"/>
        <item x="1374"/>
        <item x="249"/>
        <item x="795"/>
        <item x="787"/>
        <item x="1610"/>
        <item x="1545"/>
        <item x="968"/>
        <item x="1611"/>
        <item x="1239"/>
        <item x="26"/>
        <item x="642"/>
        <item x="263"/>
        <item x="874"/>
        <item x="612"/>
        <item x="495"/>
        <item x="226"/>
        <item x="1320"/>
        <item x="264"/>
        <item x="613"/>
        <item x="1546"/>
        <item x="641"/>
        <item x="496"/>
        <item x="1373"/>
        <item x="343"/>
        <item x="976"/>
        <item x="639"/>
        <item x="1326"/>
        <item x="969"/>
        <item x="1528"/>
        <item x="614"/>
        <item x="872"/>
        <item x="806"/>
        <item x="807"/>
        <item x="640"/>
        <item x="27"/>
        <item x="977"/>
        <item x="1547"/>
        <item x="1054"/>
        <item x="524"/>
        <item x="1327"/>
        <item x="1548"/>
        <item x="1057"/>
        <item x="497"/>
        <item x="414"/>
        <item x="205"/>
        <item x="1149"/>
        <item x="109"/>
        <item x="663"/>
        <item x="227"/>
        <item x="1392"/>
        <item x="860"/>
        <item x="873"/>
        <item x="1328"/>
        <item x="525"/>
        <item x="498"/>
        <item x="736"/>
        <item x="228"/>
        <item x="526"/>
        <item x="970"/>
        <item x="1403"/>
        <item x="1521"/>
        <item x="978"/>
        <item x="28"/>
        <item x="519"/>
        <item x="1058"/>
        <item x="664"/>
        <item x="1522"/>
        <item x="1402"/>
        <item x="1455"/>
        <item x="1329"/>
        <item x="1560"/>
        <item x="971"/>
        <item x="357"/>
        <item x="979"/>
        <item x="1059"/>
        <item x="1321"/>
        <item x="250"/>
        <item x="1007"/>
        <item x="1523"/>
        <item x="1240"/>
        <item x="665"/>
        <item x="1524"/>
        <item x="1356"/>
        <item x="29"/>
        <item x="559"/>
        <item x="1045"/>
        <item x="1334"/>
        <item x="520"/>
        <item x="1046"/>
        <item x="832"/>
        <item x="1008"/>
        <item x="1148"/>
        <item x="1051"/>
        <item x="1060"/>
        <item x="330"/>
        <item x="1053"/>
        <item x="1010"/>
        <item x="331"/>
        <item x="110"/>
        <item x="1559"/>
        <item x="1043"/>
        <item x="1393"/>
        <item x="1537"/>
        <item x="744"/>
        <item x="1009"/>
        <item x="1638"/>
        <item x="1044"/>
        <item x="1187"/>
        <item x="666"/>
        <item x="1621"/>
        <item x="843"/>
        <item x="206"/>
        <item x="1388"/>
        <item x="1372"/>
        <item x="30"/>
        <item x="1147"/>
        <item x="1335"/>
        <item x="560"/>
        <item x="745"/>
        <item x="1188"/>
        <item x="1443"/>
        <item x="31"/>
        <item x="193"/>
        <item x="1456"/>
        <item x="521"/>
        <item x="86"/>
        <item x="833"/>
        <item x="708"/>
        <item x="84"/>
        <item x="1538"/>
        <item x="842"/>
        <item x="1389"/>
        <item x="672"/>
        <item x="746"/>
        <item x="1189"/>
        <item x="841"/>
        <item x="840"/>
        <item x="1190"/>
        <item x="207"/>
        <item x="329"/>
        <item x="1640"/>
        <item x="747"/>
        <item x="162"/>
        <item x="87"/>
        <item x="1052"/>
        <item x="1390"/>
        <item x="1391"/>
        <item x="1394"/>
        <item x="194"/>
        <item x="85"/>
        <item x="673"/>
        <item x="1639"/>
        <item x="1357"/>
        <item x="729"/>
        <item x="728"/>
        <item x="800"/>
        <item x="671"/>
        <item x="674"/>
        <item x="727"/>
        <item x="801"/>
        <item x="155"/>
        <item x="358"/>
        <item x="803"/>
        <item x="522"/>
        <item x="861"/>
        <item x="195"/>
        <item x="251"/>
        <item x="111"/>
        <item x="561"/>
        <item x="1064"/>
        <item x="1062"/>
        <item x="252"/>
        <item x="1266"/>
        <item x="1620"/>
        <item x="154"/>
        <item x="726"/>
        <item x="1558"/>
        <item x="802"/>
        <item x="480"/>
        <item x="1631"/>
        <item x="156"/>
        <item x="482"/>
        <item x="834"/>
        <item x="1267"/>
        <item x="1444"/>
        <item x="196"/>
        <item x="1618"/>
        <item x="1619"/>
        <item x="1632"/>
        <item x="479"/>
        <item x="328"/>
        <item x="709"/>
        <item x="157"/>
        <item x="1539"/>
        <item x="163"/>
        <item x="1269"/>
        <item x="481"/>
        <item x="1063"/>
        <item x="1467"/>
        <item x="1540"/>
        <item x="1395"/>
        <item x="1061"/>
        <item x="1268"/>
        <item x="995"/>
        <item x="1336"/>
        <item x="1494"/>
        <item x="208"/>
        <item x="483"/>
        <item x="992"/>
        <item x="835"/>
        <item x="146"/>
        <item x="993"/>
        <item x="145"/>
        <item x="73"/>
        <item x="1138"/>
        <item x="164"/>
        <item x="1241"/>
        <item x="1493"/>
        <item x="1457"/>
        <item x="478"/>
        <item x="1135"/>
        <item x="147"/>
        <item x="1491"/>
        <item x="1492"/>
        <item x="562"/>
        <item x="571"/>
        <item x="1411"/>
        <item x="72"/>
        <item x="1630"/>
        <item x="710"/>
        <item x="1359"/>
        <item x="273"/>
        <item x="1408"/>
        <item x="1314"/>
        <item x="780"/>
        <item x="1136"/>
        <item x="359"/>
        <item x="820"/>
        <item x="144"/>
        <item x="484"/>
        <item x="1649"/>
        <item x="781"/>
        <item x="1445"/>
        <item x="1646"/>
        <item x="783"/>
        <item x="691"/>
        <item x="692"/>
        <item x="74"/>
        <item x="694"/>
        <item x="1137"/>
        <item x="1348"/>
        <item x="438"/>
        <item x="1409"/>
        <item x="1501"/>
        <item x="1034"/>
        <item x="693"/>
        <item x="515"/>
        <item x="994"/>
        <item x="735"/>
        <item x="1358"/>
        <item x="999"/>
        <item x="1410"/>
        <item x="1647"/>
        <item x="1214"/>
        <item x="1337"/>
        <item x="862"/>
        <item x="782"/>
        <item x="1557"/>
        <item x="821"/>
        <item x="1468"/>
        <item x="1648"/>
        <item x="1502"/>
        <item x="1212"/>
        <item x="274"/>
        <item x="1315"/>
        <item x="1487"/>
        <item x="822"/>
        <item x="485"/>
        <item x="1316"/>
        <item x="823"/>
        <item x="1000"/>
        <item x="1641"/>
        <item x="1317"/>
        <item x="1503"/>
        <item x="572"/>
        <item x="1417"/>
        <item x="275"/>
        <item x="733"/>
        <item x="165"/>
        <item x="1446"/>
        <item x="1504"/>
        <item x="1105"/>
        <item x="575"/>
        <item x="1203"/>
        <item x="276"/>
        <item x="760"/>
        <item x="1213"/>
        <item x="104"/>
        <item x="1418"/>
        <item x="863"/>
        <item x="573"/>
        <item x="1488"/>
        <item x="624"/>
        <item x="1499"/>
        <item x="79"/>
        <item x="105"/>
        <item x="1416"/>
        <item x="1206"/>
        <item x="106"/>
        <item x="761"/>
        <item x="574"/>
        <item x="734"/>
        <item x="486"/>
        <item x="763"/>
        <item x="1419"/>
        <item x="1204"/>
        <item x="503"/>
        <item x="762"/>
        <item x="625"/>
        <item x="1104"/>
        <item x="1458"/>
        <item x="127"/>
        <item x="516"/>
        <item x="1633"/>
        <item x="1031"/>
        <item x="1106"/>
        <item x="1205"/>
        <item x="1590"/>
        <item x="579"/>
        <item x="505"/>
        <item x="477"/>
        <item x="1469"/>
        <item x="439"/>
        <item x="623"/>
        <item x="912"/>
        <item x="1489"/>
        <item x="576"/>
        <item x="96"/>
        <item x="1032"/>
        <item x="504"/>
        <item x="1386"/>
        <item x="915"/>
        <item x="220"/>
        <item x="218"/>
        <item x="518"/>
        <item x="506"/>
        <item x="920"/>
        <item x="1107"/>
        <item x="626"/>
        <item x="177"/>
        <item x="219"/>
        <item x="1500"/>
        <item x="1517"/>
        <item x="1490"/>
        <item x="1033"/>
        <item x="1629"/>
        <item x="107"/>
        <item x="475"/>
        <item x="913"/>
        <item x="1626"/>
        <item x="1099"/>
        <item x="914"/>
        <item x="76"/>
        <item x="97"/>
        <item x="78"/>
        <item x="476"/>
        <item x="1293"/>
        <item x="1627"/>
        <item x="440"/>
        <item x="1518"/>
        <item x="217"/>
        <item x="77"/>
        <item x="308"/>
        <item x="36"/>
        <item x="1591"/>
        <item x="1085"/>
        <item x="892"/>
        <item x="1628"/>
        <item x="1098"/>
        <item x="1519"/>
        <item x="580"/>
        <item x="1290"/>
        <item x="441"/>
        <item x="1001"/>
        <item x="371"/>
        <item x="632"/>
        <item x="1302"/>
        <item x="1151"/>
        <item x="75"/>
        <item x="996"/>
        <item x="643"/>
        <item x="460"/>
        <item x="370"/>
        <item x="1385"/>
        <item x="459"/>
        <item x="1592"/>
        <item x="126"/>
        <item x="997"/>
        <item x="631"/>
        <item x="1250"/>
        <item x="1597"/>
        <item x="517"/>
        <item x="1087"/>
        <item x="1470"/>
        <item x="1384"/>
        <item x="99"/>
        <item x="372"/>
        <item x="461"/>
        <item x="603"/>
        <item x="1520"/>
        <item x="633"/>
        <item x="1152"/>
        <item x="1097"/>
        <item x="998"/>
        <item x="462"/>
        <item x="98"/>
        <item x="921"/>
        <item x="1088"/>
        <item x="1086"/>
        <item x="1303"/>
        <item x="581"/>
        <item x="176"/>
        <item x="634"/>
        <item x="1593"/>
        <item x="1291"/>
        <item x="1289"/>
        <item x="880"/>
        <item x="1286"/>
        <item x="622"/>
        <item x="1553"/>
        <item x="268"/>
        <item x="881"/>
        <item x="1251"/>
        <item x="373"/>
        <item x="604"/>
        <item x="369"/>
        <item x="1258"/>
        <item x="1292"/>
        <item x="1223"/>
        <item x="1002"/>
        <item x="1153"/>
        <item x="644"/>
        <item x="577"/>
        <item x="1349"/>
        <item x="605"/>
        <item x="37"/>
        <item x="963"/>
        <item x="131"/>
        <item x="606"/>
        <item x="125"/>
        <item x="128"/>
        <item x="1400"/>
        <item x="136"/>
        <item x="266"/>
        <item x="267"/>
        <item x="922"/>
        <item x="1252"/>
        <item x="1554"/>
        <item x="1287"/>
        <item x="893"/>
        <item x="309"/>
        <item x="265"/>
        <item x="882"/>
        <item x="883"/>
        <item x="582"/>
        <item x="1368"/>
        <item x="1387"/>
        <item x="961"/>
        <item x="960"/>
        <item x="699"/>
        <item x="962"/>
        <item x="175"/>
        <item x="1199"/>
        <item x="1096"/>
        <item x="621"/>
        <item x="124"/>
        <item x="1123"/>
        <item x="1253"/>
        <item x="1431"/>
        <item x="336"/>
        <item x="4"/>
        <item x="1073"/>
        <item x="1259"/>
        <item x="300"/>
        <item x="301"/>
        <item x="303"/>
        <item x="620"/>
        <item x="137"/>
        <item x="130"/>
        <item x="302"/>
        <item x="687"/>
        <item x="1582"/>
        <item x="1585"/>
        <item x="1261"/>
        <item x="812"/>
        <item x="1583"/>
        <item x="5"/>
        <item x="1260"/>
        <item x="1594"/>
        <item x="619"/>
        <item x="923"/>
        <item x="148"/>
        <item x="1124"/>
        <item x="364"/>
        <item x="368"/>
        <item x="1584"/>
        <item x="753"/>
        <item x="1596"/>
        <item x="129"/>
        <item x="1369"/>
        <item x="717"/>
        <item x="310"/>
        <item x="1288"/>
        <item x="1370"/>
        <item x="100"/>
        <item x="754"/>
        <item x="1555"/>
        <item x="752"/>
        <item x="1265"/>
        <item x="311"/>
        <item x="1432"/>
        <item x="1108"/>
        <item x="700"/>
        <item x="888"/>
        <item x="1574"/>
        <item x="722"/>
        <item x="1350"/>
        <item x="337"/>
        <item x="44"/>
        <item x="1595"/>
        <item x="1109"/>
        <item x="45"/>
        <item x="47"/>
        <item x="1125"/>
        <item x="1110"/>
        <item x="715"/>
        <item x="813"/>
        <item x="365"/>
        <item x="1307"/>
        <item x="889"/>
        <item x="46"/>
        <item x="701"/>
        <item x="1264"/>
        <item x="1351"/>
        <item x="1111"/>
        <item x="725"/>
        <item x="723"/>
        <item x="338"/>
        <item x="339"/>
        <item x="38"/>
        <item x="138"/>
        <item x="1095"/>
        <item x="1304"/>
        <item x="815"/>
        <item x="531"/>
        <item x="933"/>
        <item x="1308"/>
        <item x="1482"/>
        <item x="293"/>
        <item x="702"/>
        <item x="1074"/>
        <item x="174"/>
        <item x="1433"/>
        <item x="934"/>
        <item x="1262"/>
        <item x="764"/>
        <item x="645"/>
        <item x="724"/>
        <item x="578"/>
        <item x="139"/>
        <item x="1126"/>
        <item x="890"/>
        <item x="1371"/>
        <item x="932"/>
        <item x="1226"/>
        <item x="765"/>
        <item x="1263"/>
        <item x="1306"/>
        <item x="197"/>
        <item x="688"/>
        <item x="814"/>
        <item x="216"/>
        <item x="1225"/>
        <item x="366"/>
        <item x="215"/>
        <item x="1556"/>
        <item x="599"/>
        <item x="1224"/>
        <item x="716"/>
        <item x="532"/>
        <item x="767"/>
        <item x="646"/>
        <item x="319"/>
        <item x="1154"/>
        <item x="1093"/>
        <item x="1434"/>
        <item x="766"/>
        <item x="894"/>
        <item x="600"/>
        <item x="367"/>
        <item x="1305"/>
        <item x="1573"/>
        <item x="198"/>
        <item x="607"/>
        <item x="555"/>
        <item x="294"/>
        <item x="103"/>
        <item x="1055"/>
        <item x="295"/>
        <item x="556"/>
        <item x="1094"/>
        <item x="102"/>
        <item x="1608"/>
        <item x="1184"/>
        <item x="1297"/>
        <item x="1202"/>
        <item x="935"/>
        <item x="378"/>
        <item x="318"/>
        <item x="988"/>
        <item x="1072"/>
        <item x="153"/>
        <item x="458"/>
        <item x="423"/>
        <item x="601"/>
        <item x="1069"/>
        <item x="150"/>
        <item x="689"/>
        <item x="1185"/>
        <item x="895"/>
        <item x="422"/>
        <item x="608"/>
        <item x="455"/>
        <item x="457"/>
        <item x="602"/>
        <item x="166"/>
        <item x="534"/>
        <item x="101"/>
        <item x="14"/>
        <item x="558"/>
        <item x="1481"/>
        <item x="1296"/>
        <item x="533"/>
        <item x="1071"/>
        <item x="39"/>
        <item x="651"/>
        <item x="15"/>
        <item x="151"/>
        <item x="1183"/>
        <item x="12"/>
        <item x="92"/>
        <item x="1572"/>
        <item x="167"/>
        <item x="316"/>
        <item x="1201"/>
        <item x="13"/>
        <item x="557"/>
        <item x="1075"/>
        <item x="213"/>
        <item x="463"/>
        <item x="214"/>
        <item x="1200"/>
        <item x="424"/>
        <item x="425"/>
        <item x="152"/>
        <item x="1167"/>
        <item x="450"/>
        <item x="324"/>
        <item x="609"/>
        <item x="456"/>
        <item x="904"/>
        <item x="956"/>
        <item x="690"/>
        <item x="1309"/>
        <item x="426"/>
        <item x="168"/>
        <item x="1211"/>
        <item x="958"/>
        <item x="959"/>
        <item x="610"/>
        <item x="905"/>
        <item x="884"/>
        <item x="906"/>
        <item x="957"/>
        <item x="1227"/>
        <item x="464"/>
        <item x="1586"/>
        <item x="169"/>
        <item x="679"/>
        <item x="907"/>
        <item x="451"/>
        <item x="1295"/>
        <item x="1244"/>
        <item x="317"/>
        <item x="1249"/>
        <item x="1242"/>
        <item x="1294"/>
        <item x="1607"/>
        <item x="327"/>
        <item x="755"/>
        <item x="352"/>
        <item x="1246"/>
        <item x="1606"/>
        <item x="355"/>
        <item x="1056"/>
        <item x="93"/>
        <item x="1168"/>
        <item x="1278"/>
        <item x="179"/>
        <item x="67"/>
        <item x="1243"/>
        <item x="379"/>
        <item x="1245"/>
        <item x="353"/>
        <item x="1070"/>
        <item x="354"/>
        <item x="680"/>
        <item x="1247"/>
        <item x="1248"/>
        <item x="7"/>
        <item x="1298"/>
        <item x="465"/>
        <item x="285"/>
        <item x="6"/>
        <item x="466"/>
        <item x="1228"/>
        <item x="989"/>
        <item x="1450"/>
        <item x="653"/>
        <item x="1280"/>
        <item x="452"/>
        <item x="1299"/>
        <item x="471"/>
        <item x="199"/>
        <item x="1449"/>
        <item x="1119"/>
        <item x="1279"/>
        <item x="654"/>
        <item x="990"/>
        <item x="681"/>
        <item x="991"/>
        <item x="652"/>
        <item x="1589"/>
        <item x="94"/>
        <item x="1587"/>
        <item x="703"/>
        <item x="1186"/>
        <item x="682"/>
        <item x="245"/>
        <item x="325"/>
        <item x="1588"/>
        <item x="1281"/>
        <item x="891"/>
        <item x="1301"/>
        <item x="851"/>
        <item x="1130"/>
        <item x="1505"/>
        <item x="181"/>
        <item x="1448"/>
        <item x="1479"/>
        <item x="221"/>
        <item x="1506"/>
        <item x="1234"/>
        <item x="1300"/>
        <item x="704"/>
        <item x="286"/>
        <item x="930"/>
        <item x="1076"/>
        <item x="876"/>
        <item x="1480"/>
        <item x="931"/>
        <item x="180"/>
        <item x="380"/>
        <item x="594"/>
        <item x="1609"/>
        <item x="401"/>
        <item x="1158"/>
        <item x="705"/>
        <item x="427"/>
        <item x="1507"/>
        <item x="246"/>
        <item x="95"/>
        <item x="223"/>
        <item x="885"/>
        <item x="507"/>
        <item x="877"/>
        <item x="1155"/>
        <item x="1022"/>
        <item x="494"/>
        <item x="1282"/>
        <item x="487"/>
        <item x="1508"/>
        <item x="48"/>
        <item x="1231"/>
        <item x="135"/>
        <item x="1156"/>
        <item x="287"/>
        <item x="756"/>
        <item x="850"/>
        <item x="1447"/>
        <item x="592"/>
        <item x="212"/>
        <item x="1018"/>
        <item x="200"/>
        <item x="1128"/>
        <item x="182"/>
        <item x="1127"/>
        <item x="1510"/>
        <item x="222"/>
        <item x="508"/>
        <item x="1229"/>
        <item x="543"/>
        <item x="299"/>
        <item x="706"/>
        <item x="878"/>
        <item x="1340"/>
        <item x="1230"/>
        <item x="1512"/>
        <item x="1169"/>
        <item x="64"/>
        <item x="1602"/>
        <item x="591"/>
        <item x="49"/>
        <item x="1232"/>
        <item x="320"/>
        <item x="1509"/>
        <item x="178"/>
        <item x="1129"/>
        <item x="1017"/>
        <item x="1283"/>
        <item x="1511"/>
        <item x="210"/>
        <item x="326"/>
        <item x="211"/>
        <item x="757"/>
        <item x="1170"/>
        <item x="183"/>
        <item x="134"/>
        <item x="879"/>
        <item x="1233"/>
        <item x="1352"/>
        <item x="593"/>
        <item x="1270"/>
        <item x="1605"/>
        <item x="1157"/>
        <item x="1476"/>
        <item x="493"/>
        <item x="510"/>
        <item x="277"/>
        <item x="1354"/>
        <item x="1020"/>
        <item x="224"/>
        <item x="1355"/>
        <item x="296"/>
        <item x="488"/>
        <item x="298"/>
        <item x="1475"/>
        <item x="209"/>
        <item x="1021"/>
        <item x="1338"/>
        <item x="491"/>
        <item x="1015"/>
        <item x="1478"/>
        <item x="1019"/>
        <item x="1420"/>
        <item x="297"/>
        <item x="490"/>
        <item x="1047"/>
        <item x="1353"/>
        <item x="502"/>
        <item x="184"/>
        <item x="1016"/>
        <item x="149"/>
        <item x="509"/>
        <item x="748"/>
        <item x="1271"/>
        <item x="848"/>
        <item x="751"/>
        <item x="1603"/>
        <item x="824"/>
        <item x="51"/>
        <item x="381"/>
        <item x="546"/>
        <item x="750"/>
        <item x="758"/>
        <item x="132"/>
        <item x="924"/>
        <item x="185"/>
        <item x="375"/>
        <item x="1421"/>
        <item x="925"/>
        <item x="544"/>
        <item x="759"/>
        <item x="133"/>
        <item x="374"/>
        <item x="929"/>
        <item x="927"/>
        <item x="489"/>
        <item x="50"/>
        <item x="1339"/>
        <item x="1477"/>
        <item x="825"/>
        <item x="1396"/>
        <item x="499"/>
        <item x="749"/>
        <item x="886"/>
        <item x="377"/>
        <item x="1284"/>
        <item x="492"/>
        <item x="376"/>
        <item x="400"/>
        <item x="810"/>
        <item x="811"/>
        <item x="1272"/>
        <item x="1604"/>
        <item x="1579"/>
        <item x="1397"/>
        <item x="926"/>
        <item x="399"/>
        <item x="247"/>
        <item x="1210"/>
        <item x="65"/>
        <item x="545"/>
        <item x="1398"/>
        <item x="1066"/>
        <item x="472"/>
        <item x="1399"/>
        <item x="1209"/>
        <item x="1570"/>
        <item x="514"/>
        <item x="1065"/>
        <item x="1561"/>
        <item x="398"/>
        <item x="928"/>
        <item x="1207"/>
        <item x="1208"/>
        <item x="500"/>
        <item x="826"/>
        <item x="849"/>
        <item x="1571"/>
        <item x="1285"/>
        <item x="428"/>
        <item x="1116"/>
        <item x="1347"/>
        <item x="232"/>
        <item x="808"/>
        <item x="1273"/>
        <item x="1068"/>
        <item x="66"/>
        <item x="809"/>
        <item x="829"/>
        <item x="501"/>
        <item x="23"/>
        <item x="1067"/>
        <item x="828"/>
        <item x="1182"/>
        <item x="831"/>
        <item x="430"/>
        <item x="20"/>
        <item x="230"/>
        <item x="887"/>
        <item x="431"/>
        <item x="1580"/>
        <item x="321"/>
        <item x="1569"/>
        <item x="231"/>
        <item x="1568"/>
        <item x="473"/>
        <item x="1562"/>
        <item x="827"/>
        <item x="21"/>
        <item x="819"/>
        <item x="1423"/>
        <item x="22"/>
        <item x="659"/>
        <item x="513"/>
        <item x="432"/>
        <item x="1637"/>
        <item x="1322"/>
        <item x="256"/>
        <item x="1422"/>
        <item x="255"/>
        <item x="667"/>
        <item x="852"/>
        <item x="1635"/>
        <item x="429"/>
        <item x="830"/>
        <item x="1552"/>
        <item x="899"/>
        <item x="1165"/>
        <item x="1164"/>
        <item x="281"/>
        <item x="1166"/>
        <item x="1181"/>
        <item x="1636"/>
        <item x="248"/>
        <item x="1238"/>
        <item x="433"/>
        <item x="1325"/>
        <item x="1323"/>
        <item x="1235"/>
        <item x="1163"/>
        <item x="474"/>
        <item x="1634"/>
        <item x="668"/>
        <item x="660"/>
        <item x="1345"/>
        <item x="1050"/>
        <item x="1346"/>
        <item x="512"/>
        <item x="204"/>
        <item x="898"/>
        <item x="816"/>
        <item x="1451"/>
        <item x="670"/>
        <item x="1179"/>
        <item x="1118"/>
        <item x="229"/>
        <item x="1452"/>
        <item x="669"/>
        <item x="818"/>
        <item x="1180"/>
        <item x="952"/>
        <item x="1117"/>
        <item x="280"/>
        <item x="897"/>
        <item x="1563"/>
        <item x="1551"/>
        <item x="1237"/>
        <item x="1344"/>
        <item x="254"/>
        <item x="0"/>
        <item x="817"/>
        <item x="253"/>
        <item x="1236"/>
        <item x="662"/>
        <item x="650"/>
        <item x="661"/>
        <item x="1550"/>
        <item x="721"/>
        <item x="720"/>
        <item x="453"/>
        <item x="282"/>
        <item x="1048"/>
        <item x="853"/>
        <item x="418"/>
        <item x="678"/>
        <item x="1049"/>
        <item x="1454"/>
        <item x="1549"/>
        <item x="1"/>
        <item x="953"/>
        <item x="1324"/>
        <item x="719"/>
        <item x="3"/>
        <item x="284"/>
        <item x="467"/>
        <item x="647"/>
        <item x="1581"/>
        <item x="1453"/>
        <item x="539"/>
        <item x="283"/>
        <item x="648"/>
        <item x="847"/>
        <item x="583"/>
        <item x="649"/>
        <item x="1092"/>
        <item x="1143"/>
        <item x="896"/>
        <item x="954"/>
        <item x="846"/>
        <item x="419"/>
        <item x="869"/>
        <item x="870"/>
        <item x="1462"/>
        <item x="1089"/>
        <item x="444"/>
        <item x="677"/>
        <item x="1144"/>
        <item x="871"/>
        <item x="442"/>
        <item x="868"/>
        <item x="955"/>
        <item x="854"/>
        <item x="443"/>
        <item x="1121"/>
        <item x="242"/>
        <item x="1120"/>
        <item x="241"/>
        <item x="1122"/>
        <item x="322"/>
        <item x="1145"/>
        <item x="1146"/>
        <item x="1625"/>
        <item x="278"/>
        <item x="1486"/>
        <item x="844"/>
        <item x="244"/>
        <item x="312"/>
        <item x="845"/>
        <item x="55"/>
        <item x="315"/>
        <item x="445"/>
        <item x="420"/>
        <item x="855"/>
        <item x="718"/>
        <item x="243"/>
        <item x="1624"/>
        <item x="1427"/>
        <item x="1623"/>
        <item x="468"/>
        <item x="1483"/>
        <item x="1622"/>
        <item x="1484"/>
        <item x="1429"/>
        <item x="470"/>
        <item x="1428"/>
        <item x="1140"/>
        <item x="676"/>
        <item x="1139"/>
        <item x="1012"/>
        <item x="421"/>
        <item x="1090"/>
        <item x="314"/>
        <item x="1081"/>
        <item x="542"/>
        <item x="1014"/>
        <item x="469"/>
        <item x="313"/>
        <item x="1013"/>
        <item x="54"/>
        <item x="203"/>
        <item x="409"/>
        <item x="584"/>
        <item x="511"/>
        <item x="116"/>
        <item x="1485"/>
        <item x="1103"/>
        <item x="1030"/>
        <item x="686"/>
        <item x="1006"/>
        <item x="1011"/>
        <item x="1430"/>
        <item x="408"/>
        <item x="796"/>
        <item x="1142"/>
        <item x="53"/>
        <item x="1082"/>
        <item x="540"/>
        <item x="1005"/>
        <item x="675"/>
        <item x="799"/>
        <item x="1564"/>
        <item x="1141"/>
        <item x="1333"/>
        <item x="1175"/>
        <item x="2"/>
        <item x="967"/>
        <item x="1091"/>
        <item x="541"/>
        <item x="405"/>
        <item x="279"/>
        <item x="1003"/>
        <item x="117"/>
        <item x="798"/>
        <item x="1176"/>
        <item x="797"/>
        <item x="1027"/>
        <item x="1004"/>
        <item x="587"/>
        <item x="1565"/>
        <item x="943"/>
        <item x="1083"/>
        <item x="940"/>
        <item x="1461"/>
        <item x="1332"/>
        <item x="941"/>
        <item x="964"/>
        <item x="1029"/>
        <item x="942"/>
        <item x="1028"/>
        <item x="589"/>
        <item x="966"/>
        <item x="617"/>
        <item x="407"/>
        <item x="1567"/>
        <item x="588"/>
        <item x="52"/>
        <item x="1331"/>
        <item x="404"/>
        <item x="1460"/>
        <item x="1566"/>
        <item x="965"/>
        <item x="323"/>
        <item x="1177"/>
        <item x="590"/>
        <item x="1084"/>
        <item x="859"/>
        <item x="118"/>
        <item x="1101"/>
        <item x="406"/>
        <item x="1459"/>
        <item x="858"/>
        <item x="1330"/>
        <item x="289"/>
        <item x="1100"/>
        <item x="551"/>
        <item x="143"/>
        <item x="983"/>
        <item x="618"/>
        <item x="413"/>
        <item x="363"/>
        <item x="119"/>
        <item x="857"/>
        <item x="1412"/>
        <item x="201"/>
        <item x="288"/>
        <item x="1178"/>
        <item x="856"/>
        <item x="142"/>
        <item x="360"/>
        <item x="1102"/>
        <item x="141"/>
        <item x="361"/>
        <item x="362"/>
        <item x="585"/>
        <item x="1413"/>
        <item x="202"/>
        <item x="81"/>
        <item x="616"/>
        <item x="412"/>
        <item x="789"/>
        <item x="1035"/>
        <item x="140"/>
        <item x="790"/>
        <item x="1414"/>
        <item x="290"/>
        <item x="402"/>
        <item x="685"/>
        <item x="788"/>
        <item x="82"/>
        <item x="291"/>
        <item x="553"/>
        <item x="552"/>
        <item x="80"/>
        <item x="982"/>
        <item x="980"/>
        <item x="1415"/>
        <item x="981"/>
        <item x="1442"/>
        <item x="554"/>
        <item x="83"/>
        <item x="403"/>
        <item x="791"/>
        <item x="292"/>
        <item x="411"/>
        <item x="683"/>
        <item x="636"/>
        <item x="434"/>
        <item x="638"/>
        <item x="635"/>
        <item x="637"/>
        <item x="410"/>
        <item x="939"/>
        <item x="615"/>
        <item x="1439"/>
        <item x="435"/>
        <item x="731"/>
        <item x="1216"/>
        <item x="1036"/>
        <item x="732"/>
        <item x="684"/>
        <item x="1162"/>
        <item x="436"/>
        <item x="586"/>
        <item x="1161"/>
        <item x="240"/>
        <item x="730"/>
        <item x="437"/>
        <item x="192"/>
        <item x="190"/>
        <item x="1160"/>
        <item x="1159"/>
        <item x="191"/>
        <item x="1435"/>
        <item x="1438"/>
        <item x="768"/>
        <item x="1218"/>
        <item x="1038"/>
        <item x="1037"/>
        <item x="916"/>
        <item x="1217"/>
        <item x="58"/>
        <item x="1440"/>
        <item x="239"/>
        <item x="189"/>
        <item x="57"/>
        <item x="1436"/>
        <item x="917"/>
        <item x="909"/>
        <item x="739"/>
        <item x="1441"/>
        <item x="910"/>
        <item x="1376"/>
        <item x="59"/>
        <item x="918"/>
        <item x="738"/>
        <item x="1437"/>
        <item x="56"/>
        <item x="937"/>
        <item x="984"/>
        <item x="985"/>
        <item x="769"/>
        <item x="1377"/>
        <item x="919"/>
        <item x="987"/>
        <item x="938"/>
        <item x="986"/>
        <item x="743"/>
        <item x="737"/>
        <item x="936"/>
        <item x="1378"/>
        <item x="1497"/>
        <item x="1495"/>
        <item x="1496"/>
        <item x="775"/>
        <item x="908"/>
        <item x="1379"/>
        <item x="238"/>
        <item x="237"/>
        <item x="1498"/>
        <item x="742"/>
        <item x="911"/>
        <item x="770"/>
        <item x="1542"/>
        <item x="771"/>
        <item x="741"/>
        <item x="1541"/>
        <item x="774"/>
        <item x="120"/>
        <item x="711"/>
        <item x="773"/>
        <item x="1543"/>
        <item x="1405"/>
        <item x="1404"/>
        <item x="1381"/>
        <item x="1406"/>
        <item x="712"/>
        <item x="1407"/>
        <item x="772"/>
        <item x="1544"/>
        <item x="112"/>
        <item x="713"/>
        <item x="1380"/>
        <item x="1026"/>
        <item x="121"/>
        <item x="1193"/>
        <item x="122"/>
        <item x="1194"/>
        <item x="714"/>
        <item x="1191"/>
        <item x="1382"/>
        <item x="1192"/>
        <item x="123"/>
        <item x="113"/>
        <item x="35"/>
        <item x="1215"/>
        <item x="1383"/>
        <item x="1023"/>
        <item x="114"/>
        <item x="170"/>
        <item x="1516"/>
        <item x="34"/>
        <item x="864"/>
        <item x="171"/>
        <item x="1222"/>
        <item x="865"/>
        <item x="173"/>
        <item x="172"/>
        <item x="1025"/>
        <item x="16"/>
        <item x="867"/>
        <item x="866"/>
        <item x="33"/>
        <item x="234"/>
        <item x="740"/>
        <item x="32"/>
        <item x="1024"/>
        <item x="115"/>
        <item x="1471"/>
        <item x="344"/>
        <item x="393"/>
        <item x="1472"/>
        <item x="233"/>
        <item x="235"/>
        <item x="345"/>
        <item x="346"/>
        <item x="347"/>
        <item x="386"/>
        <item x="1473"/>
        <item x="8"/>
        <item x="9"/>
        <item x="387"/>
        <item x="236"/>
        <item x="972"/>
        <item x="17"/>
        <item x="1474"/>
        <item x="1515"/>
        <item x="567"/>
        <item x="1513"/>
        <item x="388"/>
        <item x="1514"/>
        <item x="973"/>
        <item x="11"/>
        <item x="569"/>
        <item x="568"/>
        <item x="18"/>
        <item x="657"/>
        <item x="570"/>
        <item x="655"/>
        <item x="10"/>
        <item x="1221"/>
        <item x="656"/>
        <item x="19"/>
        <item x="392"/>
        <item x="658"/>
        <item x="389"/>
        <item x="1220"/>
        <item x="1219"/>
        <item x="391"/>
        <item x="390"/>
        <item x="1617"/>
        <item x="974"/>
        <item x="975"/>
        <item x="1616"/>
        <item x="1615"/>
        <item x="1614"/>
        <item x="1575"/>
        <item x="1576"/>
        <item x="1578"/>
        <item x="1577"/>
        <item x="454"/>
        <item t="default"/>
      </items>
    </pivotField>
  </pivotFields>
  <rowFields count="1">
    <field x="0"/>
  </rowFields>
  <rowItems count="16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 t="grand">
      <x/>
    </i>
  </rowItems>
  <colItems count="1">
    <i/>
  </colItems>
  <dataFields count="1">
    <dataField name="Count of  Cost of Goods Sol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AEBDB-BFA2-D94D-9383-274BC3FEA38D}" name="PivotTable18" cacheId="7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695" firstHeaderRow="1" firstDataRow="1" firstDataCol="1"/>
  <pivotFields count="1">
    <pivotField axis="axisRow" dataField="1" showAll="0">
      <items count="1692">
        <item x="852"/>
        <item x="426"/>
        <item x="1274"/>
        <item x="1689"/>
        <item x="425"/>
        <item x="424"/>
        <item x="423"/>
        <item x="851"/>
        <item x="422"/>
        <item x="1273"/>
        <item x="850"/>
        <item x="849"/>
        <item x="421"/>
        <item x="1272"/>
        <item x="848"/>
        <item x="420"/>
        <item x="1271"/>
        <item x="847"/>
        <item x="419"/>
        <item x="846"/>
        <item x="1688"/>
        <item x="418"/>
        <item x="417"/>
        <item x="1687"/>
        <item x="1270"/>
        <item x="845"/>
        <item x="416"/>
        <item x="1686"/>
        <item x="1269"/>
        <item x="844"/>
        <item x="415"/>
        <item x="843"/>
        <item x="1268"/>
        <item x="842"/>
        <item x="1685"/>
        <item x="1267"/>
        <item x="1266"/>
        <item x="1265"/>
        <item x="1264"/>
        <item x="1684"/>
        <item x="841"/>
        <item x="1683"/>
        <item x="1682"/>
        <item x="1681"/>
        <item x="1263"/>
        <item x="414"/>
        <item x="1680"/>
        <item x="1679"/>
        <item x="1678"/>
        <item x="413"/>
        <item x="840"/>
        <item x="1262"/>
        <item x="412"/>
        <item x="411"/>
        <item x="410"/>
        <item x="1677"/>
        <item x="409"/>
        <item x="408"/>
        <item x="407"/>
        <item x="839"/>
        <item x="406"/>
        <item x="1676"/>
        <item x="405"/>
        <item x="404"/>
        <item x="838"/>
        <item x="403"/>
        <item x="837"/>
        <item x="1261"/>
        <item x="836"/>
        <item x="1675"/>
        <item x="402"/>
        <item x="401"/>
        <item x="400"/>
        <item x="1674"/>
        <item x="1673"/>
        <item x="1672"/>
        <item x="835"/>
        <item x="834"/>
        <item x="1260"/>
        <item x="399"/>
        <item x="833"/>
        <item x="1259"/>
        <item x="1671"/>
        <item x="832"/>
        <item x="1258"/>
        <item x="398"/>
        <item x="1257"/>
        <item x="831"/>
        <item x="397"/>
        <item x="1670"/>
        <item x="1669"/>
        <item x="830"/>
        <item x="396"/>
        <item x="829"/>
        <item x="828"/>
        <item x="395"/>
        <item x="1256"/>
        <item x="394"/>
        <item x="827"/>
        <item x="1668"/>
        <item x="826"/>
        <item x="1255"/>
        <item x="393"/>
        <item x="1667"/>
        <item x="1254"/>
        <item x="1666"/>
        <item x="1665"/>
        <item x="392"/>
        <item x="1253"/>
        <item x="825"/>
        <item x="824"/>
        <item x="823"/>
        <item x="822"/>
        <item x="1252"/>
        <item x="391"/>
        <item x="1664"/>
        <item x="390"/>
        <item x="1251"/>
        <item x="389"/>
        <item x="388"/>
        <item x="1250"/>
        <item x="1663"/>
        <item x="387"/>
        <item x="1662"/>
        <item x="1249"/>
        <item x="821"/>
        <item x="386"/>
        <item x="385"/>
        <item x="384"/>
        <item x="820"/>
        <item x="1661"/>
        <item x="383"/>
        <item x="819"/>
        <item x="382"/>
        <item x="381"/>
        <item x="818"/>
        <item x="380"/>
        <item x="1248"/>
        <item x="379"/>
        <item x="817"/>
        <item x="1247"/>
        <item x="1246"/>
        <item x="1660"/>
        <item x="1245"/>
        <item x="1659"/>
        <item x="816"/>
        <item x="378"/>
        <item x="377"/>
        <item x="1658"/>
        <item x="1657"/>
        <item x="1244"/>
        <item x="815"/>
        <item x="1656"/>
        <item x="376"/>
        <item x="814"/>
        <item x="1655"/>
        <item x="1243"/>
        <item x="375"/>
        <item x="374"/>
        <item x="373"/>
        <item x="372"/>
        <item x="371"/>
        <item x="813"/>
        <item x="812"/>
        <item x="811"/>
        <item x="810"/>
        <item x="1242"/>
        <item x="809"/>
        <item x="808"/>
        <item x="807"/>
        <item x="370"/>
        <item x="1241"/>
        <item x="1654"/>
        <item x="369"/>
        <item x="1653"/>
        <item x="1652"/>
        <item x="1651"/>
        <item x="1240"/>
        <item x="368"/>
        <item x="1650"/>
        <item x="806"/>
        <item x="1239"/>
        <item x="1649"/>
        <item x="805"/>
        <item x="1648"/>
        <item x="367"/>
        <item x="804"/>
        <item x="803"/>
        <item x="1238"/>
        <item x="802"/>
        <item x="366"/>
        <item x="801"/>
        <item x="365"/>
        <item x="364"/>
        <item x="800"/>
        <item x="799"/>
        <item x="1237"/>
        <item x="798"/>
        <item x="1647"/>
        <item x="1236"/>
        <item x="363"/>
        <item x="1235"/>
        <item x="797"/>
        <item x="362"/>
        <item x="1234"/>
        <item x="361"/>
        <item x="796"/>
        <item x="1233"/>
        <item x="795"/>
        <item x="794"/>
        <item x="793"/>
        <item x="792"/>
        <item x="1232"/>
        <item x="1231"/>
        <item x="1646"/>
        <item x="1645"/>
        <item x="1230"/>
        <item x="1229"/>
        <item x="360"/>
        <item x="359"/>
        <item x="1228"/>
        <item x="358"/>
        <item x="1227"/>
        <item x="1226"/>
        <item x="1225"/>
        <item x="357"/>
        <item x="1224"/>
        <item x="791"/>
        <item x="790"/>
        <item x="789"/>
        <item x="1644"/>
        <item x="356"/>
        <item x="1643"/>
        <item x="1223"/>
        <item x="1642"/>
        <item x="1641"/>
        <item x="1640"/>
        <item x="1222"/>
        <item x="355"/>
        <item x="354"/>
        <item x="1639"/>
        <item x="788"/>
        <item x="787"/>
        <item x="1221"/>
        <item x="786"/>
        <item x="1220"/>
        <item x="353"/>
        <item x="785"/>
        <item x="1219"/>
        <item x="784"/>
        <item x="1218"/>
        <item x="1217"/>
        <item x="1216"/>
        <item x="783"/>
        <item x="352"/>
        <item x="1215"/>
        <item x="1638"/>
        <item x="351"/>
        <item x="1214"/>
        <item x="350"/>
        <item x="782"/>
        <item x="1637"/>
        <item x="781"/>
        <item x="1636"/>
        <item x="1213"/>
        <item x="1212"/>
        <item x="1211"/>
        <item x="349"/>
        <item x="1635"/>
        <item x="1634"/>
        <item x="348"/>
        <item x="347"/>
        <item x="1210"/>
        <item x="1633"/>
        <item x="780"/>
        <item x="779"/>
        <item x="1209"/>
        <item x="1632"/>
        <item x="1631"/>
        <item x="346"/>
        <item x="345"/>
        <item x="344"/>
        <item x="1208"/>
        <item x="1207"/>
        <item x="778"/>
        <item x="1630"/>
        <item x="343"/>
        <item x="1629"/>
        <item x="342"/>
        <item x="777"/>
        <item x="341"/>
        <item x="776"/>
        <item x="775"/>
        <item x="1206"/>
        <item x="774"/>
        <item x="340"/>
        <item x="773"/>
        <item x="1628"/>
        <item x="339"/>
        <item x="338"/>
        <item x="337"/>
        <item x="1205"/>
        <item x="336"/>
        <item x="772"/>
        <item x="335"/>
        <item x="771"/>
        <item x="770"/>
        <item x="1204"/>
        <item x="1203"/>
        <item x="1627"/>
        <item x="769"/>
        <item x="1626"/>
        <item x="1625"/>
        <item x="334"/>
        <item x="1202"/>
        <item x="333"/>
        <item x="1624"/>
        <item x="1201"/>
        <item x="1623"/>
        <item x="332"/>
        <item x="1622"/>
        <item x="768"/>
        <item x="767"/>
        <item x="331"/>
        <item x="1621"/>
        <item x="330"/>
        <item x="766"/>
        <item x="329"/>
        <item x="1620"/>
        <item x="1200"/>
        <item x="1619"/>
        <item x="1199"/>
        <item x="765"/>
        <item x="1198"/>
        <item x="328"/>
        <item x="1197"/>
        <item x="764"/>
        <item x="1196"/>
        <item x="763"/>
        <item x="1618"/>
        <item x="327"/>
        <item x="762"/>
        <item x="1617"/>
        <item x="1616"/>
        <item x="1195"/>
        <item x="1615"/>
        <item x="1194"/>
        <item x="761"/>
        <item x="326"/>
        <item x="1614"/>
        <item x="325"/>
        <item x="760"/>
        <item x="1193"/>
        <item x="1613"/>
        <item x="1192"/>
        <item x="1191"/>
        <item x="1190"/>
        <item x="1612"/>
        <item x="759"/>
        <item x="1189"/>
        <item x="1611"/>
        <item x="1610"/>
        <item x="1609"/>
        <item x="1188"/>
        <item x="324"/>
        <item x="1187"/>
        <item x="758"/>
        <item x="757"/>
        <item x="1186"/>
        <item x="756"/>
        <item x="323"/>
        <item x="322"/>
        <item x="1185"/>
        <item x="1184"/>
        <item x="755"/>
        <item x="321"/>
        <item x="754"/>
        <item x="1183"/>
        <item x="320"/>
        <item x="1182"/>
        <item x="1608"/>
        <item x="753"/>
        <item x="319"/>
        <item x="318"/>
        <item x="1181"/>
        <item x="1607"/>
        <item x="1606"/>
        <item x="1605"/>
        <item x="1180"/>
        <item x="1604"/>
        <item x="1603"/>
        <item x="752"/>
        <item x="751"/>
        <item x="1602"/>
        <item x="1601"/>
        <item x="1179"/>
        <item x="750"/>
        <item x="749"/>
        <item x="1600"/>
        <item x="1178"/>
        <item x="1599"/>
        <item x="1177"/>
        <item x="1176"/>
        <item x="748"/>
        <item x="1598"/>
        <item x="1597"/>
        <item x="1596"/>
        <item x="747"/>
        <item x="317"/>
        <item x="1175"/>
        <item x="746"/>
        <item x="316"/>
        <item x="1595"/>
        <item x="1174"/>
        <item x="315"/>
        <item x="314"/>
        <item x="1594"/>
        <item x="1593"/>
        <item x="1592"/>
        <item x="745"/>
        <item x="1591"/>
        <item x="1590"/>
        <item x="744"/>
        <item x="743"/>
        <item x="1589"/>
        <item x="1588"/>
        <item x="1173"/>
        <item x="313"/>
        <item x="742"/>
        <item x="312"/>
        <item x="311"/>
        <item x="1172"/>
        <item x="310"/>
        <item x="741"/>
        <item x="1171"/>
        <item x="309"/>
        <item x="1587"/>
        <item x="1170"/>
        <item x="1169"/>
        <item x="1586"/>
        <item x="1585"/>
        <item x="308"/>
        <item x="1168"/>
        <item x="1584"/>
        <item x="1583"/>
        <item x="1582"/>
        <item x="307"/>
        <item x="1581"/>
        <item x="1167"/>
        <item x="1166"/>
        <item x="740"/>
        <item x="1165"/>
        <item x="306"/>
        <item x="305"/>
        <item x="304"/>
        <item x="739"/>
        <item x="1580"/>
        <item x="1579"/>
        <item x="738"/>
        <item x="303"/>
        <item x="1164"/>
        <item x="1163"/>
        <item x="1578"/>
        <item x="737"/>
        <item x="302"/>
        <item x="301"/>
        <item x="300"/>
        <item x="736"/>
        <item x="735"/>
        <item x="734"/>
        <item x="299"/>
        <item x="733"/>
        <item x="1162"/>
        <item x="732"/>
        <item x="731"/>
        <item x="298"/>
        <item x="730"/>
        <item x="729"/>
        <item x="728"/>
        <item x="297"/>
        <item x="296"/>
        <item x="295"/>
        <item x="1161"/>
        <item x="727"/>
        <item x="294"/>
        <item x="1160"/>
        <item x="293"/>
        <item x="292"/>
        <item x="1159"/>
        <item x="291"/>
        <item x="290"/>
        <item x="1577"/>
        <item x="726"/>
        <item x="289"/>
        <item x="1158"/>
        <item x="288"/>
        <item x="1576"/>
        <item x="1575"/>
        <item x="1157"/>
        <item x="1156"/>
        <item x="1574"/>
        <item x="1155"/>
        <item x="287"/>
        <item x="1573"/>
        <item x="286"/>
        <item x="285"/>
        <item x="1154"/>
        <item x="725"/>
        <item x="1153"/>
        <item x="1152"/>
        <item x="724"/>
        <item x="723"/>
        <item x="284"/>
        <item x="722"/>
        <item x="283"/>
        <item x="1151"/>
        <item x="1572"/>
        <item x="721"/>
        <item x="720"/>
        <item x="282"/>
        <item x="281"/>
        <item x="719"/>
        <item x="1150"/>
        <item x="718"/>
        <item x="1149"/>
        <item x="280"/>
        <item x="717"/>
        <item x="279"/>
        <item x="1571"/>
        <item x="278"/>
        <item x="716"/>
        <item x="1148"/>
        <item x="715"/>
        <item x="1147"/>
        <item x="1570"/>
        <item x="714"/>
        <item x="1569"/>
        <item x="1146"/>
        <item x="1145"/>
        <item x="713"/>
        <item x="1144"/>
        <item x="277"/>
        <item x="1568"/>
        <item x="1143"/>
        <item x="712"/>
        <item x="1142"/>
        <item x="1567"/>
        <item x="711"/>
        <item x="710"/>
        <item x="276"/>
        <item x="1566"/>
        <item x="1565"/>
        <item x="709"/>
        <item x="1141"/>
        <item x="708"/>
        <item x="1564"/>
        <item x="1563"/>
        <item x="1562"/>
        <item x="1140"/>
        <item x="1139"/>
        <item x="275"/>
        <item x="1561"/>
        <item x="707"/>
        <item x="274"/>
        <item x="1560"/>
        <item x="1138"/>
        <item x="706"/>
        <item x="1559"/>
        <item x="273"/>
        <item x="705"/>
        <item x="272"/>
        <item x="271"/>
        <item x="270"/>
        <item x="704"/>
        <item x="1137"/>
        <item x="269"/>
        <item x="1136"/>
        <item x="1135"/>
        <item x="268"/>
        <item x="703"/>
        <item x="1558"/>
        <item x="702"/>
        <item x="1557"/>
        <item x="1134"/>
        <item x="267"/>
        <item x="701"/>
        <item x="700"/>
        <item x="699"/>
        <item x="1556"/>
        <item x="1133"/>
        <item x="1555"/>
        <item x="1554"/>
        <item x="1553"/>
        <item x="1132"/>
        <item x="266"/>
        <item x="1552"/>
        <item x="1551"/>
        <item x="1131"/>
        <item x="1130"/>
        <item x="1129"/>
        <item x="698"/>
        <item x="697"/>
        <item x="1128"/>
        <item x="1127"/>
        <item x="696"/>
        <item x="265"/>
        <item x="1126"/>
        <item x="1125"/>
        <item x="1124"/>
        <item x="1550"/>
        <item x="1549"/>
        <item x="1123"/>
        <item x="695"/>
        <item x="1548"/>
        <item x="694"/>
        <item x="264"/>
        <item x="263"/>
        <item x="693"/>
        <item x="692"/>
        <item x="1547"/>
        <item x="262"/>
        <item x="261"/>
        <item x="1546"/>
        <item x="691"/>
        <item x="1545"/>
        <item x="1544"/>
        <item x="1543"/>
        <item x="260"/>
        <item x="690"/>
        <item x="1542"/>
        <item x="689"/>
        <item x="1122"/>
        <item x="688"/>
        <item x="687"/>
        <item x="1121"/>
        <item x="259"/>
        <item x="258"/>
        <item x="257"/>
        <item x="1120"/>
        <item x="1541"/>
        <item x="256"/>
        <item x="1119"/>
        <item x="1118"/>
        <item x="1117"/>
        <item x="1116"/>
        <item x="1540"/>
        <item x="686"/>
        <item x="255"/>
        <item x="254"/>
        <item x="253"/>
        <item x="685"/>
        <item x="684"/>
        <item x="683"/>
        <item x="1539"/>
        <item x="252"/>
        <item x="1538"/>
        <item x="1537"/>
        <item x="251"/>
        <item x="682"/>
        <item x="1115"/>
        <item x="1536"/>
        <item x="250"/>
        <item x="249"/>
        <item x="1535"/>
        <item x="248"/>
        <item x="1534"/>
        <item x="1114"/>
        <item x="247"/>
        <item x="246"/>
        <item x="1533"/>
        <item x="245"/>
        <item x="1532"/>
        <item x="1113"/>
        <item x="1112"/>
        <item x="1111"/>
        <item x="1531"/>
        <item x="244"/>
        <item x="1110"/>
        <item x="681"/>
        <item x="680"/>
        <item x="1530"/>
        <item x="243"/>
        <item x="679"/>
        <item x="1109"/>
        <item x="678"/>
        <item x="1108"/>
        <item x="1107"/>
        <item x="1106"/>
        <item x="242"/>
        <item x="241"/>
        <item x="1529"/>
        <item x="240"/>
        <item x="1528"/>
        <item x="1105"/>
        <item x="239"/>
        <item x="677"/>
        <item x="238"/>
        <item x="1104"/>
        <item x="676"/>
        <item x="675"/>
        <item x="1103"/>
        <item x="1527"/>
        <item x="674"/>
        <item x="673"/>
        <item x="1102"/>
        <item x="237"/>
        <item x="236"/>
        <item x="235"/>
        <item x="1526"/>
        <item x="1101"/>
        <item x="1525"/>
        <item x="672"/>
        <item x="1100"/>
        <item x="234"/>
        <item x="233"/>
        <item x="1524"/>
        <item x="1523"/>
        <item x="1522"/>
        <item x="1099"/>
        <item x="671"/>
        <item x="670"/>
        <item x="232"/>
        <item x="1521"/>
        <item x="669"/>
        <item x="231"/>
        <item x="1520"/>
        <item x="1519"/>
        <item x="1098"/>
        <item x="230"/>
        <item x="1097"/>
        <item x="1518"/>
        <item x="1096"/>
        <item x="1517"/>
        <item x="668"/>
        <item x="1516"/>
        <item x="667"/>
        <item x="229"/>
        <item x="666"/>
        <item x="1515"/>
        <item x="1095"/>
        <item x="1094"/>
        <item x="228"/>
        <item x="1093"/>
        <item x="1092"/>
        <item x="1514"/>
        <item x="1091"/>
        <item x="1513"/>
        <item x="665"/>
        <item x="1512"/>
        <item x="227"/>
        <item x="664"/>
        <item x="226"/>
        <item x="1511"/>
        <item x="225"/>
        <item x="1510"/>
        <item x="224"/>
        <item x="223"/>
        <item x="1090"/>
        <item x="663"/>
        <item x="662"/>
        <item x="1089"/>
        <item x="1088"/>
        <item x="1509"/>
        <item x="661"/>
        <item x="1087"/>
        <item x="660"/>
        <item x="659"/>
        <item x="658"/>
        <item x="1086"/>
        <item x="222"/>
        <item x="1508"/>
        <item x="657"/>
        <item x="656"/>
        <item x="1507"/>
        <item x="1085"/>
        <item x="221"/>
        <item x="220"/>
        <item x="655"/>
        <item x="654"/>
        <item x="1084"/>
        <item x="653"/>
        <item x="219"/>
        <item x="652"/>
        <item x="1506"/>
        <item x="1505"/>
        <item x="1083"/>
        <item x="218"/>
        <item x="1504"/>
        <item x="1503"/>
        <item x="217"/>
        <item x="1082"/>
        <item x="1502"/>
        <item x="1501"/>
        <item x="1081"/>
        <item x="1080"/>
        <item x="216"/>
        <item x="651"/>
        <item x="215"/>
        <item x="1500"/>
        <item x="1499"/>
        <item x="214"/>
        <item x="1498"/>
        <item x="213"/>
        <item x="1497"/>
        <item x="1079"/>
        <item x="650"/>
        <item x="1496"/>
        <item x="1495"/>
        <item x="1078"/>
        <item x="1077"/>
        <item x="1494"/>
        <item x="1493"/>
        <item x="649"/>
        <item x="212"/>
        <item x="211"/>
        <item x="210"/>
        <item x="1492"/>
        <item x="1076"/>
        <item x="1075"/>
        <item x="648"/>
        <item x="647"/>
        <item x="1491"/>
        <item x="646"/>
        <item x="1074"/>
        <item x="209"/>
        <item x="1490"/>
        <item x="208"/>
        <item x="645"/>
        <item x="1073"/>
        <item x="1489"/>
        <item x="207"/>
        <item x="1488"/>
        <item x="644"/>
        <item x="1487"/>
        <item x="1486"/>
        <item x="1485"/>
        <item x="1484"/>
        <item x="1072"/>
        <item x="643"/>
        <item x="206"/>
        <item x="205"/>
        <item x="1483"/>
        <item x="1071"/>
        <item x="1070"/>
        <item x="204"/>
        <item x="642"/>
        <item x="203"/>
        <item x="202"/>
        <item x="201"/>
        <item x="641"/>
        <item x="1482"/>
        <item x="1069"/>
        <item x="200"/>
        <item x="640"/>
        <item x="1481"/>
        <item x="639"/>
        <item x="199"/>
        <item x="638"/>
        <item x="198"/>
        <item x="1068"/>
        <item x="637"/>
        <item x="636"/>
        <item x="1480"/>
        <item x="1067"/>
        <item x="1066"/>
        <item x="635"/>
        <item x="1065"/>
        <item x="1479"/>
        <item x="1064"/>
        <item x="1063"/>
        <item x="197"/>
        <item x="196"/>
        <item x="1478"/>
        <item x="1477"/>
        <item x="634"/>
        <item x="633"/>
        <item x="1476"/>
        <item x="632"/>
        <item x="1062"/>
        <item x="195"/>
        <item x="194"/>
        <item x="1475"/>
        <item x="193"/>
        <item x="192"/>
        <item x="191"/>
        <item x="1061"/>
        <item x="631"/>
        <item x="1474"/>
        <item x="630"/>
        <item x="190"/>
        <item x="629"/>
        <item x="1060"/>
        <item x="1059"/>
        <item x="189"/>
        <item x="1473"/>
        <item x="1058"/>
        <item x="1057"/>
        <item x="1056"/>
        <item x="188"/>
        <item x="1472"/>
        <item x="628"/>
        <item x="627"/>
        <item x="626"/>
        <item x="1471"/>
        <item x="1470"/>
        <item x="625"/>
        <item x="624"/>
        <item x="623"/>
        <item x="622"/>
        <item x="1055"/>
        <item x="621"/>
        <item x="1469"/>
        <item x="1468"/>
        <item x="1054"/>
        <item x="620"/>
        <item x="187"/>
        <item x="619"/>
        <item x="1053"/>
        <item x="186"/>
        <item x="1467"/>
        <item x="1052"/>
        <item x="1051"/>
        <item x="618"/>
        <item x="185"/>
        <item x="617"/>
        <item x="616"/>
        <item x="184"/>
        <item x="1466"/>
        <item x="1050"/>
        <item x="183"/>
        <item x="1465"/>
        <item x="1049"/>
        <item x="1464"/>
        <item x="1048"/>
        <item x="182"/>
        <item x="1047"/>
        <item x="181"/>
        <item x="1046"/>
        <item x="615"/>
        <item x="1463"/>
        <item x="180"/>
        <item x="1045"/>
        <item x="1462"/>
        <item x="1461"/>
        <item x="179"/>
        <item x="178"/>
        <item x="177"/>
        <item x="176"/>
        <item x="614"/>
        <item x="1044"/>
        <item x="613"/>
        <item x="1460"/>
        <item x="175"/>
        <item x="1043"/>
        <item x="1042"/>
        <item x="174"/>
        <item x="1041"/>
        <item x="1459"/>
        <item x="612"/>
        <item x="1040"/>
        <item x="611"/>
        <item x="173"/>
        <item x="1458"/>
        <item x="610"/>
        <item x="172"/>
        <item x="1457"/>
        <item x="609"/>
        <item x="1039"/>
        <item x="171"/>
        <item x="1038"/>
        <item x="608"/>
        <item x="607"/>
        <item x="1456"/>
        <item x="1455"/>
        <item x="1037"/>
        <item x="1036"/>
        <item x="1454"/>
        <item x="170"/>
        <item x="1035"/>
        <item x="606"/>
        <item x="1453"/>
        <item x="1034"/>
        <item x="169"/>
        <item x="1033"/>
        <item x="1452"/>
        <item x="1032"/>
        <item x="1451"/>
        <item x="605"/>
        <item x="168"/>
        <item x="1031"/>
        <item x="167"/>
        <item x="166"/>
        <item x="604"/>
        <item x="1450"/>
        <item x="165"/>
        <item x="1449"/>
        <item x="603"/>
        <item x="1030"/>
        <item x="1448"/>
        <item x="1029"/>
        <item x="1028"/>
        <item x="1447"/>
        <item x="602"/>
        <item x="1027"/>
        <item x="1446"/>
        <item x="1026"/>
        <item x="601"/>
        <item x="164"/>
        <item x="1445"/>
        <item x="600"/>
        <item x="163"/>
        <item x="162"/>
        <item x="1444"/>
        <item x="599"/>
        <item x="598"/>
        <item x="1443"/>
        <item x="161"/>
        <item x="1442"/>
        <item x="160"/>
        <item x="597"/>
        <item x="1441"/>
        <item x="596"/>
        <item x="595"/>
        <item x="1440"/>
        <item x="1025"/>
        <item x="594"/>
        <item x="1439"/>
        <item x="1438"/>
        <item x="593"/>
        <item x="1437"/>
        <item x="159"/>
        <item x="1436"/>
        <item x="1024"/>
        <item x="592"/>
        <item x="158"/>
        <item x="1023"/>
        <item x="591"/>
        <item x="157"/>
        <item x="156"/>
        <item x="590"/>
        <item x="155"/>
        <item x="154"/>
        <item x="589"/>
        <item x="1022"/>
        <item x="588"/>
        <item x="153"/>
        <item x="587"/>
        <item x="1021"/>
        <item x="1435"/>
        <item x="1020"/>
        <item x="152"/>
        <item x="586"/>
        <item x="151"/>
        <item x="1434"/>
        <item x="1433"/>
        <item x="585"/>
        <item x="1019"/>
        <item x="150"/>
        <item x="149"/>
        <item x="1432"/>
        <item x="1431"/>
        <item x="1018"/>
        <item x="1430"/>
        <item x="1429"/>
        <item x="584"/>
        <item x="1017"/>
        <item x="148"/>
        <item x="1428"/>
        <item x="147"/>
        <item x="583"/>
        <item x="1016"/>
        <item x="1015"/>
        <item x="1014"/>
        <item x="146"/>
        <item x="145"/>
        <item x="1427"/>
        <item x="1426"/>
        <item x="1425"/>
        <item x="1424"/>
        <item x="1013"/>
        <item x="582"/>
        <item x="1423"/>
        <item x="1422"/>
        <item x="1421"/>
        <item x="1012"/>
        <item x="144"/>
        <item x="581"/>
        <item x="1011"/>
        <item x="580"/>
        <item x="579"/>
        <item x="578"/>
        <item x="1010"/>
        <item x="577"/>
        <item x="576"/>
        <item x="1009"/>
        <item x="1008"/>
        <item x="575"/>
        <item x="1420"/>
        <item x="574"/>
        <item x="1007"/>
        <item x="143"/>
        <item x="142"/>
        <item x="1419"/>
        <item x="141"/>
        <item x="573"/>
        <item x="1006"/>
        <item x="1005"/>
        <item x="1418"/>
        <item x="1417"/>
        <item x="140"/>
        <item x="139"/>
        <item x="1004"/>
        <item x="1416"/>
        <item x="572"/>
        <item x="571"/>
        <item x="1415"/>
        <item x="138"/>
        <item x="570"/>
        <item x="1003"/>
        <item x="569"/>
        <item x="568"/>
        <item x="567"/>
        <item x="1002"/>
        <item x="1001"/>
        <item x="1000"/>
        <item x="999"/>
        <item x="1414"/>
        <item x="137"/>
        <item x="998"/>
        <item x="1413"/>
        <item x="1412"/>
        <item x="997"/>
        <item x="1411"/>
        <item x="1410"/>
        <item x="1409"/>
        <item x="1408"/>
        <item x="1407"/>
        <item x="136"/>
        <item x="566"/>
        <item x="996"/>
        <item x="1406"/>
        <item x="565"/>
        <item x="135"/>
        <item x="995"/>
        <item x="994"/>
        <item x="993"/>
        <item x="134"/>
        <item x="133"/>
        <item x="564"/>
        <item x="132"/>
        <item x="563"/>
        <item x="131"/>
        <item x="992"/>
        <item x="562"/>
        <item x="130"/>
        <item x="129"/>
        <item x="128"/>
        <item x="991"/>
        <item x="990"/>
        <item x="127"/>
        <item x="989"/>
        <item x="1405"/>
        <item x="561"/>
        <item x="1404"/>
        <item x="560"/>
        <item x="1403"/>
        <item x="988"/>
        <item x="987"/>
        <item x="126"/>
        <item x="1402"/>
        <item x="1401"/>
        <item x="986"/>
        <item x="559"/>
        <item x="558"/>
        <item x="557"/>
        <item x="556"/>
        <item x="125"/>
        <item x="124"/>
        <item x="555"/>
        <item x="123"/>
        <item x="985"/>
        <item x="1400"/>
        <item x="984"/>
        <item x="122"/>
        <item x="1399"/>
        <item x="554"/>
        <item x="553"/>
        <item x="552"/>
        <item x="1398"/>
        <item x="1397"/>
        <item x="983"/>
        <item x="121"/>
        <item x="1396"/>
        <item x="120"/>
        <item x="982"/>
        <item x="119"/>
        <item x="981"/>
        <item x="980"/>
        <item x="118"/>
        <item x="1395"/>
        <item x="551"/>
        <item x="117"/>
        <item x="116"/>
        <item x="979"/>
        <item x="1394"/>
        <item x="978"/>
        <item x="1393"/>
        <item x="550"/>
        <item x="1392"/>
        <item x="977"/>
        <item x="549"/>
        <item x="1391"/>
        <item x="115"/>
        <item x="1390"/>
        <item x="548"/>
        <item x="976"/>
        <item x="547"/>
        <item x="975"/>
        <item x="1389"/>
        <item x="974"/>
        <item x="114"/>
        <item x="546"/>
        <item x="973"/>
        <item x="545"/>
        <item x="1388"/>
        <item x="113"/>
        <item x="972"/>
        <item x="1387"/>
        <item x="971"/>
        <item x="544"/>
        <item x="1386"/>
        <item x="112"/>
        <item x="970"/>
        <item x="1385"/>
        <item x="111"/>
        <item x="110"/>
        <item x="543"/>
        <item x="969"/>
        <item x="542"/>
        <item x="968"/>
        <item x="1384"/>
        <item x="967"/>
        <item x="109"/>
        <item x="108"/>
        <item x="541"/>
        <item x="540"/>
        <item x="107"/>
        <item x="966"/>
        <item x="106"/>
        <item x="539"/>
        <item x="1383"/>
        <item x="1382"/>
        <item x="538"/>
        <item x="1381"/>
        <item x="105"/>
        <item x="104"/>
        <item x="965"/>
        <item x="1380"/>
        <item x="103"/>
        <item x="537"/>
        <item x="102"/>
        <item x="1379"/>
        <item x="536"/>
        <item x="101"/>
        <item x="964"/>
        <item x="100"/>
        <item x="99"/>
        <item x="963"/>
        <item x="962"/>
        <item x="1378"/>
        <item x="535"/>
        <item x="961"/>
        <item x="534"/>
        <item x="533"/>
        <item x="1377"/>
        <item x="98"/>
        <item x="532"/>
        <item x="97"/>
        <item x="1376"/>
        <item x="96"/>
        <item x="960"/>
        <item x="531"/>
        <item x="959"/>
        <item x="958"/>
        <item x="530"/>
        <item x="957"/>
        <item x="1375"/>
        <item x="95"/>
        <item x="94"/>
        <item x="529"/>
        <item x="956"/>
        <item x="1374"/>
        <item x="955"/>
        <item x="528"/>
        <item x="1373"/>
        <item x="93"/>
        <item x="527"/>
        <item x="526"/>
        <item x="525"/>
        <item x="954"/>
        <item x="953"/>
        <item x="952"/>
        <item x="951"/>
        <item x="1372"/>
        <item x="524"/>
        <item x="523"/>
        <item x="92"/>
        <item x="950"/>
        <item x="949"/>
        <item x="91"/>
        <item x="90"/>
        <item x="89"/>
        <item x="948"/>
        <item x="522"/>
        <item x="521"/>
        <item x="947"/>
        <item x="520"/>
        <item x="1371"/>
        <item x="1370"/>
        <item x="946"/>
        <item x="519"/>
        <item x="518"/>
        <item x="88"/>
        <item x="517"/>
        <item x="945"/>
        <item x="1369"/>
        <item x="1368"/>
        <item x="87"/>
        <item x="1367"/>
        <item x="1366"/>
        <item x="516"/>
        <item x="515"/>
        <item x="1365"/>
        <item x="1364"/>
        <item x="1363"/>
        <item x="944"/>
        <item x="1362"/>
        <item x="943"/>
        <item x="514"/>
        <item x="1361"/>
        <item x="942"/>
        <item x="1360"/>
        <item x="941"/>
        <item x="940"/>
        <item x="513"/>
        <item x="1359"/>
        <item x="939"/>
        <item x="938"/>
        <item x="86"/>
        <item x="85"/>
        <item x="512"/>
        <item x="84"/>
        <item x="83"/>
        <item x="1358"/>
        <item x="937"/>
        <item x="1357"/>
        <item x="936"/>
        <item x="82"/>
        <item x="935"/>
        <item x="511"/>
        <item x="1356"/>
        <item x="1355"/>
        <item x="1354"/>
        <item x="510"/>
        <item x="509"/>
        <item x="508"/>
        <item x="934"/>
        <item x="1353"/>
        <item x="507"/>
        <item x="1352"/>
        <item x="933"/>
        <item x="932"/>
        <item x="81"/>
        <item x="80"/>
        <item x="931"/>
        <item x="930"/>
        <item x="929"/>
        <item x="506"/>
        <item x="505"/>
        <item x="504"/>
        <item x="79"/>
        <item x="503"/>
        <item x="928"/>
        <item x="502"/>
        <item x="1351"/>
        <item x="78"/>
        <item x="77"/>
        <item x="76"/>
        <item x="75"/>
        <item x="74"/>
        <item x="927"/>
        <item x="1350"/>
        <item x="926"/>
        <item x="925"/>
        <item x="73"/>
        <item x="72"/>
        <item x="1349"/>
        <item x="1348"/>
        <item x="71"/>
        <item x="70"/>
        <item x="501"/>
        <item x="1347"/>
        <item x="500"/>
        <item x="924"/>
        <item x="1346"/>
        <item x="499"/>
        <item x="69"/>
        <item x="498"/>
        <item x="497"/>
        <item x="923"/>
        <item x="68"/>
        <item x="1345"/>
        <item x="1344"/>
        <item x="67"/>
        <item x="496"/>
        <item x="495"/>
        <item x="922"/>
        <item x="494"/>
        <item x="493"/>
        <item x="1343"/>
        <item x="921"/>
        <item x="66"/>
        <item x="1342"/>
        <item x="920"/>
        <item x="65"/>
        <item x="64"/>
        <item x="919"/>
        <item x="1341"/>
        <item x="63"/>
        <item x="1340"/>
        <item x="918"/>
        <item x="917"/>
        <item x="492"/>
        <item x="62"/>
        <item x="61"/>
        <item x="1339"/>
        <item x="1338"/>
        <item x="1337"/>
        <item x="916"/>
        <item x="491"/>
        <item x="1336"/>
        <item x="490"/>
        <item x="1335"/>
        <item x="1334"/>
        <item x="489"/>
        <item x="60"/>
        <item x="59"/>
        <item x="58"/>
        <item x="488"/>
        <item x="915"/>
        <item x="57"/>
        <item x="1333"/>
        <item x="487"/>
        <item x="486"/>
        <item x="914"/>
        <item x="56"/>
        <item x="913"/>
        <item x="485"/>
        <item x="1332"/>
        <item x="912"/>
        <item x="484"/>
        <item x="1331"/>
        <item x="911"/>
        <item x="55"/>
        <item x="483"/>
        <item x="482"/>
        <item x="54"/>
        <item x="53"/>
        <item x="1330"/>
        <item x="1329"/>
        <item x="481"/>
        <item x="1328"/>
        <item x="910"/>
        <item x="909"/>
        <item x="52"/>
        <item x="1327"/>
        <item x="1326"/>
        <item x="1325"/>
        <item x="1324"/>
        <item x="1323"/>
        <item x="480"/>
        <item x="479"/>
        <item x="908"/>
        <item x="478"/>
        <item x="907"/>
        <item x="477"/>
        <item x="906"/>
        <item x="905"/>
        <item x="1322"/>
        <item x="51"/>
        <item x="904"/>
        <item x="476"/>
        <item x="903"/>
        <item x="902"/>
        <item x="475"/>
        <item x="474"/>
        <item x="50"/>
        <item x="1321"/>
        <item x="49"/>
        <item x="48"/>
        <item x="47"/>
        <item x="46"/>
        <item x="45"/>
        <item x="473"/>
        <item x="901"/>
        <item x="900"/>
        <item x="472"/>
        <item x="471"/>
        <item x="899"/>
        <item x="470"/>
        <item x="1320"/>
        <item x="44"/>
        <item x="898"/>
        <item x="43"/>
        <item x="1319"/>
        <item x="469"/>
        <item x="42"/>
        <item x="897"/>
        <item x="468"/>
        <item x="1318"/>
        <item x="896"/>
        <item x="1317"/>
        <item x="895"/>
        <item x="894"/>
        <item x="1316"/>
        <item x="1315"/>
        <item x="41"/>
        <item x="893"/>
        <item x="467"/>
        <item x="466"/>
        <item x="892"/>
        <item x="40"/>
        <item x="465"/>
        <item x="891"/>
        <item x="39"/>
        <item x="890"/>
        <item x="1314"/>
        <item x="38"/>
        <item x="37"/>
        <item x="464"/>
        <item x="889"/>
        <item x="463"/>
        <item x="1313"/>
        <item x="36"/>
        <item x="462"/>
        <item x="888"/>
        <item x="887"/>
        <item x="35"/>
        <item x="461"/>
        <item x="1312"/>
        <item x="1311"/>
        <item x="460"/>
        <item x="886"/>
        <item x="1310"/>
        <item x="1309"/>
        <item x="1308"/>
        <item x="1307"/>
        <item x="34"/>
        <item x="1306"/>
        <item x="885"/>
        <item x="884"/>
        <item x="33"/>
        <item x="459"/>
        <item x="1305"/>
        <item x="32"/>
        <item x="458"/>
        <item x="457"/>
        <item x="1304"/>
        <item x="456"/>
        <item x="31"/>
        <item x="455"/>
        <item x="1303"/>
        <item x="883"/>
        <item x="30"/>
        <item x="882"/>
        <item x="1302"/>
        <item x="881"/>
        <item x="880"/>
        <item x="29"/>
        <item x="28"/>
        <item x="1301"/>
        <item x="27"/>
        <item x="454"/>
        <item x="1300"/>
        <item x="26"/>
        <item x="453"/>
        <item x="879"/>
        <item x="1299"/>
        <item x="25"/>
        <item x="878"/>
        <item x="24"/>
        <item x="1298"/>
        <item x="23"/>
        <item x="452"/>
        <item x="1297"/>
        <item x="22"/>
        <item x="451"/>
        <item x="877"/>
        <item x="1296"/>
        <item x="450"/>
        <item x="1295"/>
        <item x="449"/>
        <item x="1294"/>
        <item x="21"/>
        <item x="448"/>
        <item x="447"/>
        <item x="20"/>
        <item x="876"/>
        <item x="875"/>
        <item x="1293"/>
        <item x="874"/>
        <item x="19"/>
        <item x="1292"/>
        <item x="873"/>
        <item x="872"/>
        <item x="18"/>
        <item x="446"/>
        <item x="871"/>
        <item x="445"/>
        <item x="444"/>
        <item x="1291"/>
        <item x="17"/>
        <item x="443"/>
        <item x="16"/>
        <item x="442"/>
        <item x="870"/>
        <item x="15"/>
        <item x="14"/>
        <item x="869"/>
        <item x="868"/>
        <item x="1290"/>
        <item x="13"/>
        <item x="441"/>
        <item x="12"/>
        <item x="867"/>
        <item x="1289"/>
        <item x="440"/>
        <item x="439"/>
        <item x="1288"/>
        <item x="11"/>
        <item x="10"/>
        <item x="9"/>
        <item x="866"/>
        <item x="8"/>
        <item x="438"/>
        <item x="1287"/>
        <item x="437"/>
        <item x="865"/>
        <item x="1286"/>
        <item x="864"/>
        <item x="863"/>
        <item x="1285"/>
        <item x="436"/>
        <item x="435"/>
        <item x="7"/>
        <item x="434"/>
        <item x="433"/>
        <item x="1284"/>
        <item x="1283"/>
        <item x="6"/>
        <item x="862"/>
        <item x="1282"/>
        <item x="861"/>
        <item x="860"/>
        <item x="5"/>
        <item x="432"/>
        <item x="859"/>
        <item x="858"/>
        <item x="1281"/>
        <item x="4"/>
        <item x="431"/>
        <item x="1280"/>
        <item x="857"/>
        <item x="3"/>
        <item x="430"/>
        <item x="1279"/>
        <item x="1278"/>
        <item x="856"/>
        <item x="1277"/>
        <item x="429"/>
        <item x="2"/>
        <item x="855"/>
        <item x="1276"/>
        <item x="854"/>
        <item x="428"/>
        <item x="1"/>
        <item x="0"/>
        <item x="427"/>
        <item x="1275"/>
        <item x="853"/>
        <item x="1690"/>
        <item t="default"/>
      </items>
    </pivotField>
  </pivotFields>
  <rowFields count="1">
    <field x="0"/>
  </rowFields>
  <rowItems count="16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 t="grand">
      <x/>
    </i>
  </rowItems>
  <colItems count="1">
    <i/>
  </colItems>
  <dataFields count="1">
    <dataField name="Sum of  Total Revenue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15"/>
  <sheetViews>
    <sheetView zoomScaleNormal="100" workbookViewId="0">
      <selection activeCell="C1" sqref="C1:C1048576"/>
    </sheetView>
  </sheetViews>
  <sheetFormatPr baseColWidth="10" defaultColWidth="8.83203125" defaultRowHeight="15" x14ac:dyDescent="0.2"/>
  <cols>
    <col min="2" max="2" width="12.33203125" bestFit="1" customWidth="1"/>
    <col min="4" max="4" width="12.33203125" hidden="1" customWidth="1"/>
    <col min="5" max="5" width="27.33203125" customWidth="1"/>
    <col min="6" max="6" width="17.5" bestFit="1" customWidth="1"/>
    <col min="7" max="7" width="23.6640625" bestFit="1" customWidth="1"/>
    <col min="8" max="8" width="24.83203125" bestFit="1" customWidth="1"/>
    <col min="9" max="9" width="20.5" bestFit="1" customWidth="1"/>
    <col min="10" max="10" width="25.5" bestFit="1" customWidth="1"/>
    <col min="11" max="11" width="41.83203125" bestFit="1" customWidth="1"/>
    <col min="12" max="12" width="16.83203125" bestFit="1" customWidth="1"/>
    <col min="13" max="13" width="17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/>
      <c r="M1" s="5"/>
    </row>
    <row r="2" spans="1:13" hidden="1" x14ac:dyDescent="0.2">
      <c r="A2">
        <v>0</v>
      </c>
      <c r="B2" t="s">
        <v>556</v>
      </c>
      <c r="C2" t="s">
        <v>11</v>
      </c>
      <c r="D2" s="1">
        <v>41305</v>
      </c>
      <c r="E2" s="2">
        <v>468651000000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  <c r="L2" s="3"/>
      <c r="M2" s="3"/>
    </row>
    <row r="3" spans="1:13" hidden="1" x14ac:dyDescent="0.2">
      <c r="A3">
        <v>1</v>
      </c>
      <c r="B3" t="s">
        <v>567</v>
      </c>
      <c r="C3" t="s">
        <v>11</v>
      </c>
      <c r="D3" s="1">
        <v>41274</v>
      </c>
      <c r="E3" s="2">
        <v>451509000000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  <c r="L3" s="3"/>
      <c r="M3" s="3"/>
    </row>
    <row r="4" spans="1:13" hidden="1" x14ac:dyDescent="0.2">
      <c r="A4">
        <v>2</v>
      </c>
      <c r="B4" t="s">
        <v>188</v>
      </c>
      <c r="C4" t="s">
        <v>11</v>
      </c>
      <c r="D4" s="1">
        <v>41274</v>
      </c>
      <c r="E4" s="2">
        <v>230590000000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  <c r="L4" s="3"/>
      <c r="M4" s="3"/>
    </row>
    <row r="5" spans="1:13" hidden="1" x14ac:dyDescent="0.2">
      <c r="A5">
        <v>3</v>
      </c>
      <c r="B5" t="s">
        <v>452</v>
      </c>
      <c r="C5" t="s">
        <v>11</v>
      </c>
      <c r="D5" s="1">
        <v>41274</v>
      </c>
      <c r="E5" s="2">
        <v>179290000000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  <c r="L5" s="3"/>
      <c r="M5" s="3"/>
    </row>
    <row r="6" spans="1:13" hidden="1" x14ac:dyDescent="0.2">
      <c r="A6">
        <v>4</v>
      </c>
      <c r="B6" t="s">
        <v>21</v>
      </c>
      <c r="C6" t="s">
        <v>11</v>
      </c>
      <c r="D6" s="1">
        <v>41545</v>
      </c>
      <c r="E6" s="2">
        <v>170910000000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  <c r="L6" s="3" t="s">
        <v>579</v>
      </c>
      <c r="M6" s="3">
        <v>19540000000</v>
      </c>
    </row>
    <row r="7" spans="1:13" hidden="1" x14ac:dyDescent="0.2">
      <c r="A7">
        <v>5</v>
      </c>
      <c r="B7" t="s">
        <v>273</v>
      </c>
      <c r="C7" t="s">
        <v>11</v>
      </c>
      <c r="D7" s="1">
        <v>41639</v>
      </c>
      <c r="E7" s="2">
        <v>155427000000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  <c r="L7" s="3" t="s">
        <v>580</v>
      </c>
      <c r="M7" s="3">
        <v>41638455339.417358</v>
      </c>
    </row>
    <row r="8" spans="1:13" hidden="1" x14ac:dyDescent="0.2">
      <c r="A8">
        <v>6</v>
      </c>
      <c r="B8" t="s">
        <v>244</v>
      </c>
      <c r="C8" t="s">
        <v>11</v>
      </c>
      <c r="D8" s="1">
        <v>41639</v>
      </c>
      <c r="E8" s="2">
        <v>146917000000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  <c r="L8" s="3" t="s">
        <v>581</v>
      </c>
      <c r="M8" s="3">
        <v>1.733760963052654E+21</v>
      </c>
    </row>
    <row r="9" spans="1:13" hidden="1" x14ac:dyDescent="0.2">
      <c r="A9">
        <v>7</v>
      </c>
      <c r="B9" t="s">
        <v>539</v>
      </c>
      <c r="C9" t="s">
        <v>11</v>
      </c>
      <c r="D9" s="1">
        <v>41274</v>
      </c>
      <c r="E9" s="2">
        <v>138393000000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  <c r="L9" s="3" t="s">
        <v>582</v>
      </c>
      <c r="M9" s="3">
        <v>51.760910621867282</v>
      </c>
    </row>
    <row r="10" spans="1:13" hidden="1" x14ac:dyDescent="0.2">
      <c r="A10">
        <v>8</v>
      </c>
      <c r="B10" t="s">
        <v>500</v>
      </c>
      <c r="C10" t="s">
        <v>11</v>
      </c>
      <c r="D10" s="1">
        <v>41274</v>
      </c>
      <c r="E10" s="2">
        <v>127434000000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  <c r="L10" s="3" t="s">
        <v>583</v>
      </c>
      <c r="M10" s="3">
        <v>6.0484721022978896</v>
      </c>
    </row>
    <row r="11" spans="1:13" hidden="1" x14ac:dyDescent="0.2">
      <c r="A11">
        <v>9</v>
      </c>
      <c r="B11" t="s">
        <v>186</v>
      </c>
      <c r="C11" t="s">
        <v>11</v>
      </c>
      <c r="D11" s="1">
        <v>41639</v>
      </c>
      <c r="E11" s="2">
        <v>126761000000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  <c r="L11" s="3" t="s">
        <v>584</v>
      </c>
      <c r="M11" s="3">
        <v>485649486000</v>
      </c>
    </row>
    <row r="12" spans="1:13" hidden="1" x14ac:dyDescent="0.2">
      <c r="A12">
        <v>10</v>
      </c>
      <c r="B12" t="s">
        <v>528</v>
      </c>
      <c r="C12" t="s">
        <v>11</v>
      </c>
      <c r="D12" s="1">
        <v>41639</v>
      </c>
      <c r="E12" s="2">
        <v>122489000000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  <c r="L12" s="3" t="s">
        <v>585</v>
      </c>
      <c r="M12" s="3">
        <v>1514000</v>
      </c>
    </row>
    <row r="13" spans="1:13" hidden="1" x14ac:dyDescent="0.2">
      <c r="A13">
        <v>11</v>
      </c>
      <c r="B13" t="s">
        <v>377</v>
      </c>
      <c r="C13" t="s">
        <v>11</v>
      </c>
      <c r="D13" s="1">
        <v>41364</v>
      </c>
      <c r="E13" s="2">
        <v>122196000000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  <c r="L13" s="3" t="s">
        <v>586</v>
      </c>
      <c r="M13" s="3">
        <v>485651000000</v>
      </c>
    </row>
    <row r="14" spans="1:13" hidden="1" x14ac:dyDescent="0.2">
      <c r="A14">
        <v>12</v>
      </c>
      <c r="B14" t="s">
        <v>546</v>
      </c>
      <c r="C14" t="s">
        <v>11</v>
      </c>
      <c r="D14" s="1">
        <v>41274</v>
      </c>
      <c r="E14" s="2">
        <v>115846000000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  <c r="L14" s="3" t="s">
        <v>587</v>
      </c>
      <c r="M14" s="3">
        <v>35432922396000</v>
      </c>
    </row>
    <row r="15" spans="1:13" ht="16" hidden="1" thickBot="1" x14ac:dyDescent="0.25">
      <c r="A15">
        <v>13</v>
      </c>
      <c r="B15" t="s">
        <v>305</v>
      </c>
      <c r="C15" t="s">
        <v>11</v>
      </c>
      <c r="D15" s="1">
        <v>41578</v>
      </c>
      <c r="E15" s="2">
        <v>112298000000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  <c r="L15" s="4" t="s">
        <v>588</v>
      </c>
      <c r="M15" s="4">
        <v>1710</v>
      </c>
    </row>
    <row r="16" spans="1:13" hidden="1" x14ac:dyDescent="0.2">
      <c r="A16">
        <v>14</v>
      </c>
      <c r="B16" t="s">
        <v>167</v>
      </c>
      <c r="C16" t="s">
        <v>11</v>
      </c>
      <c r="D16" s="1">
        <v>41518</v>
      </c>
      <c r="E16" s="2">
        <v>105156000000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hidden="1" x14ac:dyDescent="0.2">
      <c r="A17">
        <v>15</v>
      </c>
      <c r="B17" t="s">
        <v>314</v>
      </c>
      <c r="C17" t="s">
        <v>11</v>
      </c>
      <c r="D17" s="1">
        <v>41274</v>
      </c>
      <c r="E17" s="2">
        <v>102874000000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hidden="1" x14ac:dyDescent="0.2">
      <c r="A18">
        <v>16</v>
      </c>
      <c r="B18" t="s">
        <v>125</v>
      </c>
      <c r="C18" t="s">
        <v>11</v>
      </c>
      <c r="D18" s="1">
        <v>41455</v>
      </c>
      <c r="E18" s="2">
        <v>101093000000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hidden="1" x14ac:dyDescent="0.2">
      <c r="A19">
        <v>17</v>
      </c>
      <c r="B19" t="s">
        <v>104</v>
      </c>
      <c r="C19" t="s">
        <v>11</v>
      </c>
      <c r="D19" s="1">
        <v>41274</v>
      </c>
      <c r="E19" s="2">
        <v>100078000000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hidden="1" x14ac:dyDescent="0.2">
      <c r="A20">
        <v>18</v>
      </c>
      <c r="B20" t="s">
        <v>345</v>
      </c>
      <c r="C20" t="s">
        <v>11</v>
      </c>
      <c r="D20" s="1">
        <v>41307</v>
      </c>
      <c r="E20" s="2">
        <v>96619000000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hidden="1" x14ac:dyDescent="0.2">
      <c r="A21">
        <v>19</v>
      </c>
      <c r="B21" t="s">
        <v>332</v>
      </c>
      <c r="C21" t="s">
        <v>11</v>
      </c>
      <c r="D21" s="1">
        <v>41274</v>
      </c>
      <c r="E21" s="2">
        <v>93646000000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hidden="1" x14ac:dyDescent="0.2">
      <c r="A22">
        <v>20</v>
      </c>
      <c r="B22" t="s">
        <v>550</v>
      </c>
      <c r="C22" t="s">
        <v>11</v>
      </c>
      <c r="D22" s="1">
        <v>41274</v>
      </c>
      <c r="E22" s="2">
        <v>91247000000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hidden="1" x14ac:dyDescent="0.2">
      <c r="A23">
        <v>21</v>
      </c>
      <c r="B23" t="s">
        <v>35</v>
      </c>
      <c r="C23" t="s">
        <v>11</v>
      </c>
      <c r="D23" s="1">
        <v>41274</v>
      </c>
      <c r="E23" s="2">
        <v>90559000000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hidden="1" x14ac:dyDescent="0.2">
      <c r="A24">
        <v>22</v>
      </c>
      <c r="B24" t="s">
        <v>27</v>
      </c>
      <c r="C24" t="s">
        <v>11</v>
      </c>
      <c r="D24" s="1">
        <v>41547</v>
      </c>
      <c r="E24" s="2">
        <v>87959167000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hidden="1" x14ac:dyDescent="0.2">
      <c r="A25">
        <v>23</v>
      </c>
      <c r="B25" t="s">
        <v>103</v>
      </c>
      <c r="C25" t="s">
        <v>11</v>
      </c>
      <c r="D25" s="1">
        <v>41639</v>
      </c>
      <c r="E25" s="2">
        <v>86623000000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hidden="1" x14ac:dyDescent="0.2">
      <c r="A26">
        <v>24</v>
      </c>
      <c r="B26" t="s">
        <v>451</v>
      </c>
      <c r="C26" t="s">
        <v>11</v>
      </c>
      <c r="D26" s="1">
        <v>41274</v>
      </c>
      <c r="E26" s="2">
        <v>84847000000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hidden="1" x14ac:dyDescent="0.2">
      <c r="A27">
        <v>25</v>
      </c>
      <c r="B27" t="s">
        <v>396</v>
      </c>
      <c r="C27" t="s">
        <v>11</v>
      </c>
      <c r="D27" s="1">
        <v>41274</v>
      </c>
      <c r="E27" s="2">
        <v>82243000000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hidden="1" x14ac:dyDescent="0.2">
      <c r="A28">
        <v>26</v>
      </c>
      <c r="B28" t="s">
        <v>445</v>
      </c>
      <c r="C28" t="s">
        <v>11</v>
      </c>
      <c r="D28" s="1">
        <v>41639</v>
      </c>
      <c r="E28" s="2">
        <v>80029000000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hidden="1" x14ac:dyDescent="0.2">
      <c r="A29">
        <v>27</v>
      </c>
      <c r="B29" t="s">
        <v>399</v>
      </c>
      <c r="C29" t="s">
        <v>11</v>
      </c>
      <c r="D29" s="1">
        <v>41455</v>
      </c>
      <c r="E29" s="2">
        <v>77849000000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hidden="1" x14ac:dyDescent="0.2">
      <c r="A30">
        <v>28</v>
      </c>
      <c r="B30" t="s">
        <v>293</v>
      </c>
      <c r="C30" t="s">
        <v>11</v>
      </c>
      <c r="D30" s="1">
        <v>41308</v>
      </c>
      <c r="E30" s="2">
        <v>74754000000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hidden="1" x14ac:dyDescent="0.2">
      <c r="A31">
        <v>29</v>
      </c>
      <c r="B31" t="s">
        <v>76</v>
      </c>
      <c r="C31" t="s">
        <v>11</v>
      </c>
      <c r="D31" s="1">
        <v>41639</v>
      </c>
      <c r="E31" s="2">
        <v>74452000000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hidden="1" x14ac:dyDescent="0.2">
      <c r="A32">
        <v>30</v>
      </c>
      <c r="B32" t="s">
        <v>509</v>
      </c>
      <c r="C32" t="s">
        <v>11</v>
      </c>
      <c r="D32" s="1">
        <v>41307</v>
      </c>
      <c r="E32" s="2">
        <v>73301000000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hidden="1" x14ac:dyDescent="0.2">
      <c r="A33">
        <v>31</v>
      </c>
      <c r="B33" t="s">
        <v>49</v>
      </c>
      <c r="C33" t="s">
        <v>11</v>
      </c>
      <c r="D33" s="1">
        <v>41274</v>
      </c>
      <c r="E33" s="2">
        <v>71214000000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hidden="1" x14ac:dyDescent="0.2">
      <c r="A34">
        <v>32</v>
      </c>
      <c r="B34" t="s">
        <v>381</v>
      </c>
      <c r="C34" t="s">
        <v>11</v>
      </c>
      <c r="D34" s="1">
        <v>41274</v>
      </c>
      <c r="E34" s="2">
        <v>68150000000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hidden="1" x14ac:dyDescent="0.2">
      <c r="A35">
        <v>33</v>
      </c>
      <c r="B35" t="s">
        <v>437</v>
      </c>
      <c r="C35" t="s">
        <v>11</v>
      </c>
      <c r="D35" s="1">
        <v>41636</v>
      </c>
      <c r="E35" s="2">
        <v>66415000000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hidden="1" x14ac:dyDescent="0.2">
      <c r="A36">
        <v>34</v>
      </c>
      <c r="B36" t="s">
        <v>80</v>
      </c>
      <c r="C36" t="s">
        <v>11</v>
      </c>
      <c r="D36" s="1">
        <v>41274</v>
      </c>
      <c r="E36" s="2">
        <v>61497200000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hidden="1" x14ac:dyDescent="0.2">
      <c r="A37">
        <v>35</v>
      </c>
      <c r="B37" t="s">
        <v>534</v>
      </c>
      <c r="C37" t="s">
        <v>11</v>
      </c>
      <c r="D37" s="1">
        <v>41639</v>
      </c>
      <c r="E37" s="2">
        <v>56600000000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hidden="1" x14ac:dyDescent="0.2">
      <c r="A38">
        <v>36</v>
      </c>
      <c r="B38" t="s">
        <v>126</v>
      </c>
      <c r="C38" t="s">
        <v>11</v>
      </c>
      <c r="D38" s="1">
        <v>41639</v>
      </c>
      <c r="E38" s="2">
        <v>55656000000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hidden="1" x14ac:dyDescent="0.2">
      <c r="A39">
        <v>37</v>
      </c>
      <c r="B39" t="s">
        <v>303</v>
      </c>
      <c r="C39" t="s">
        <v>11</v>
      </c>
      <c r="D39" s="1">
        <v>41943</v>
      </c>
      <c r="E39" s="2">
        <v>55123000000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hidden="1" x14ac:dyDescent="0.2">
      <c r="A40">
        <v>38</v>
      </c>
      <c r="B40" t="s">
        <v>438</v>
      </c>
      <c r="C40" t="s">
        <v>11</v>
      </c>
      <c r="D40" s="1">
        <v>41274</v>
      </c>
      <c r="E40" s="2">
        <v>54657000000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hidden="1" x14ac:dyDescent="0.2">
      <c r="A41">
        <v>39</v>
      </c>
      <c r="B41" t="s">
        <v>531</v>
      </c>
      <c r="C41" t="s">
        <v>11</v>
      </c>
      <c r="D41" s="1">
        <v>41274</v>
      </c>
      <c r="E41" s="2">
        <v>54127000000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hidden="1" x14ac:dyDescent="0.2">
      <c r="A42">
        <v>40</v>
      </c>
      <c r="B42" t="s">
        <v>319</v>
      </c>
      <c r="C42" t="s">
        <v>11</v>
      </c>
      <c r="D42" s="1">
        <v>41636</v>
      </c>
      <c r="E42" s="2">
        <v>52708000000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hidden="1" x14ac:dyDescent="0.2">
      <c r="A43">
        <v>41</v>
      </c>
      <c r="B43" t="s">
        <v>360</v>
      </c>
      <c r="C43" t="s">
        <v>11</v>
      </c>
      <c r="D43" s="1">
        <v>41306</v>
      </c>
      <c r="E43" s="2">
        <v>50521000000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hidden="1" x14ac:dyDescent="0.2">
      <c r="A44">
        <v>42</v>
      </c>
      <c r="B44" t="s">
        <v>173</v>
      </c>
      <c r="C44" t="s">
        <v>11</v>
      </c>
      <c r="D44" s="1">
        <v>41482</v>
      </c>
      <c r="E44" s="2">
        <v>48607000000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hidden="1" x14ac:dyDescent="0.2">
      <c r="A45">
        <v>43</v>
      </c>
      <c r="B45" t="s">
        <v>343</v>
      </c>
      <c r="C45" t="s">
        <v>11</v>
      </c>
      <c r="D45" s="1">
        <v>41274</v>
      </c>
      <c r="E45" s="2">
        <v>48017000000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hidden="1" x14ac:dyDescent="0.2">
      <c r="A46">
        <v>44</v>
      </c>
      <c r="B46" t="s">
        <v>397</v>
      </c>
      <c r="C46" t="s">
        <v>11</v>
      </c>
      <c r="D46" s="1">
        <v>41274</v>
      </c>
      <c r="E46" s="2">
        <v>47267000000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hidden="1" x14ac:dyDescent="0.2">
      <c r="A47">
        <v>45</v>
      </c>
      <c r="B47" t="s">
        <v>109</v>
      </c>
      <c r="C47" t="s">
        <v>11</v>
      </c>
      <c r="D47" s="1">
        <v>40971</v>
      </c>
      <c r="E47" s="2">
        <v>45457000000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hidden="1" x14ac:dyDescent="0.2">
      <c r="A48">
        <v>46</v>
      </c>
      <c r="B48" t="s">
        <v>358</v>
      </c>
      <c r="C48" t="s">
        <v>11</v>
      </c>
      <c r="D48" s="1">
        <v>41639</v>
      </c>
      <c r="E48" s="2">
        <v>45358000000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hidden="1" x14ac:dyDescent="0.2">
      <c r="A49">
        <v>47</v>
      </c>
      <c r="B49" t="s">
        <v>367</v>
      </c>
      <c r="C49" t="s">
        <v>11</v>
      </c>
      <c r="D49" s="1">
        <v>41274</v>
      </c>
      <c r="E49" s="2">
        <v>45352000000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hidden="1" x14ac:dyDescent="0.2">
      <c r="A50">
        <v>48</v>
      </c>
      <c r="B50" t="s">
        <v>203</v>
      </c>
      <c r="C50" t="s">
        <v>11</v>
      </c>
      <c r="D50" s="1">
        <v>41545</v>
      </c>
      <c r="E50" s="2">
        <v>45041000000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hidden="1" x14ac:dyDescent="0.2">
      <c r="A51">
        <v>49</v>
      </c>
      <c r="B51" t="s">
        <v>498</v>
      </c>
      <c r="C51" t="s">
        <v>11</v>
      </c>
      <c r="D51" s="1">
        <v>41454</v>
      </c>
      <c r="E51" s="2">
        <v>44411233000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hidden="1" x14ac:dyDescent="0.2">
      <c r="A52">
        <v>50</v>
      </c>
      <c r="B52" t="s">
        <v>251</v>
      </c>
      <c r="C52" t="s">
        <v>11</v>
      </c>
      <c r="D52" s="1">
        <v>41425</v>
      </c>
      <c r="E52" s="2">
        <v>44287000000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hidden="1" x14ac:dyDescent="0.2">
      <c r="A53">
        <v>51</v>
      </c>
      <c r="B53" t="s">
        <v>313</v>
      </c>
      <c r="C53" t="s">
        <v>11</v>
      </c>
      <c r="D53" s="1">
        <v>41639</v>
      </c>
      <c r="E53" s="2">
        <v>41313000000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hidden="1" x14ac:dyDescent="0.2">
      <c r="A54">
        <v>52</v>
      </c>
      <c r="B54" t="s">
        <v>300</v>
      </c>
      <c r="C54" t="s">
        <v>11</v>
      </c>
      <c r="D54" s="1">
        <v>41639</v>
      </c>
      <c r="E54" s="2">
        <v>39055000000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hidden="1" x14ac:dyDescent="0.2">
      <c r="A55">
        <v>53</v>
      </c>
      <c r="B55" t="s">
        <v>194</v>
      </c>
      <c r="C55" t="s">
        <v>11</v>
      </c>
      <c r="D55" s="1">
        <v>41578</v>
      </c>
      <c r="E55" s="2">
        <v>37795400000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hidden="1" x14ac:dyDescent="0.2">
      <c r="A56">
        <v>54</v>
      </c>
      <c r="B56" t="s">
        <v>191</v>
      </c>
      <c r="C56" t="s">
        <v>11</v>
      </c>
      <c r="D56" s="1">
        <v>41639</v>
      </c>
      <c r="E56" s="2">
        <v>37773000000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hidden="1" x14ac:dyDescent="0.2">
      <c r="A57">
        <v>55</v>
      </c>
      <c r="B57" t="s">
        <v>525</v>
      </c>
      <c r="C57" t="s">
        <v>11</v>
      </c>
      <c r="D57" s="1">
        <v>41274</v>
      </c>
      <c r="E57" s="2">
        <v>37152000000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hidden="1" x14ac:dyDescent="0.2">
      <c r="A58">
        <v>56</v>
      </c>
      <c r="B58" t="s">
        <v>380</v>
      </c>
      <c r="C58" t="s">
        <v>11</v>
      </c>
      <c r="D58" s="1">
        <v>41274</v>
      </c>
      <c r="E58" s="2">
        <v>35015000000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hidden="1" x14ac:dyDescent="0.2">
      <c r="A59">
        <v>57</v>
      </c>
      <c r="B59" t="s">
        <v>518</v>
      </c>
      <c r="C59" t="s">
        <v>11</v>
      </c>
      <c r="D59" s="1">
        <v>41550</v>
      </c>
      <c r="E59" s="2">
        <v>34374000000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hidden="1" x14ac:dyDescent="0.2">
      <c r="A60">
        <v>58</v>
      </c>
      <c r="B60" t="s">
        <v>99</v>
      </c>
      <c r="C60" t="s">
        <v>11</v>
      </c>
      <c r="D60" s="1">
        <v>41274</v>
      </c>
      <c r="E60" s="2">
        <v>33781000000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hidden="1" x14ac:dyDescent="0.2">
      <c r="A61">
        <v>59</v>
      </c>
      <c r="B61" t="s">
        <v>62</v>
      </c>
      <c r="C61" t="s">
        <v>11</v>
      </c>
      <c r="D61" s="1">
        <v>41274</v>
      </c>
      <c r="E61" s="2">
        <v>33315000000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hidden="1" x14ac:dyDescent="0.2">
      <c r="A62">
        <v>60</v>
      </c>
      <c r="B62" t="s">
        <v>290</v>
      </c>
      <c r="C62" t="s">
        <v>11</v>
      </c>
      <c r="D62" s="1">
        <v>41274</v>
      </c>
      <c r="E62" s="2">
        <v>33013000000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hidden="1" x14ac:dyDescent="0.2">
      <c r="A63">
        <v>61</v>
      </c>
      <c r="B63" t="s">
        <v>268</v>
      </c>
      <c r="C63" t="s">
        <v>11</v>
      </c>
      <c r="D63" s="1">
        <v>41639</v>
      </c>
      <c r="E63" s="2">
        <v>30930000000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hidden="1" x14ac:dyDescent="0.2">
      <c r="A64">
        <v>62</v>
      </c>
      <c r="B64" t="s">
        <v>390</v>
      </c>
      <c r="C64" t="s">
        <v>11</v>
      </c>
      <c r="D64" s="1">
        <v>41639</v>
      </c>
      <c r="E64" s="2">
        <v>30871000000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hidden="1" x14ac:dyDescent="0.2">
      <c r="A65">
        <v>63</v>
      </c>
      <c r="B65" t="s">
        <v>519</v>
      </c>
      <c r="C65" t="s">
        <v>11</v>
      </c>
      <c r="D65" s="1">
        <v>41274</v>
      </c>
      <c r="E65" s="2">
        <v>29809000000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hidden="1" x14ac:dyDescent="0.2">
      <c r="A66">
        <v>64</v>
      </c>
      <c r="B66" t="s">
        <v>283</v>
      </c>
      <c r="C66" t="s">
        <v>11</v>
      </c>
      <c r="D66" s="1">
        <v>41639</v>
      </c>
      <c r="E66" s="2">
        <v>29402000000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hidden="1" x14ac:dyDescent="0.2">
      <c r="A67">
        <v>65</v>
      </c>
      <c r="B67" t="s">
        <v>149</v>
      </c>
      <c r="C67" t="s">
        <v>11</v>
      </c>
      <c r="D67" s="1">
        <v>41274</v>
      </c>
      <c r="E67" s="2">
        <v>29119000000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hidden="1" x14ac:dyDescent="0.2">
      <c r="A68">
        <v>66</v>
      </c>
      <c r="B68" t="s">
        <v>192</v>
      </c>
      <c r="C68" t="s">
        <v>11</v>
      </c>
      <c r="D68" s="1">
        <v>41639</v>
      </c>
      <c r="E68" s="2">
        <v>28998000000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hidden="1" x14ac:dyDescent="0.2">
      <c r="A69">
        <v>67</v>
      </c>
      <c r="B69" t="s">
        <v>368</v>
      </c>
      <c r="C69" t="s">
        <v>11</v>
      </c>
      <c r="D69" s="1">
        <v>41307</v>
      </c>
      <c r="E69" s="2">
        <v>27686000000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hidden="1" x14ac:dyDescent="0.2">
      <c r="A70">
        <v>72</v>
      </c>
      <c r="B70" t="s">
        <v>375</v>
      </c>
      <c r="C70" t="s">
        <v>11</v>
      </c>
      <c r="D70" s="1">
        <v>41274</v>
      </c>
      <c r="E70" s="2">
        <v>27567000000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hidden="1" x14ac:dyDescent="0.2">
      <c r="A71">
        <v>73</v>
      </c>
      <c r="B71" t="s">
        <v>260</v>
      </c>
      <c r="C71" t="s">
        <v>11</v>
      </c>
      <c r="D71" s="1">
        <v>41639</v>
      </c>
      <c r="E71" s="2">
        <v>27351573000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hidden="1" x14ac:dyDescent="0.2">
      <c r="A72">
        <v>74</v>
      </c>
      <c r="B72" t="s">
        <v>515</v>
      </c>
      <c r="C72" t="s">
        <v>11</v>
      </c>
      <c r="D72" s="1">
        <v>41639</v>
      </c>
      <c r="E72" s="2">
        <v>26191000000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hidden="1" x14ac:dyDescent="0.2">
      <c r="A73">
        <v>75</v>
      </c>
      <c r="B73" t="s">
        <v>511</v>
      </c>
      <c r="C73" t="s">
        <v>11</v>
      </c>
      <c r="D73" s="1">
        <v>41307</v>
      </c>
      <c r="E73" s="2">
        <v>25878372000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hidden="1" x14ac:dyDescent="0.2">
      <c r="A74">
        <v>76</v>
      </c>
      <c r="B74" t="s">
        <v>46</v>
      </c>
      <c r="C74" t="s">
        <v>11</v>
      </c>
      <c r="D74" s="1">
        <v>41274</v>
      </c>
      <c r="E74" s="2">
        <v>25364000000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hidden="1" x14ac:dyDescent="0.2">
      <c r="A75">
        <v>77</v>
      </c>
      <c r="B75" t="s">
        <v>413</v>
      </c>
      <c r="C75" t="s">
        <v>11</v>
      </c>
      <c r="D75" s="1">
        <v>41425</v>
      </c>
      <c r="E75" s="2">
        <v>25313000000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hidden="1" x14ac:dyDescent="0.2">
      <c r="A76">
        <v>78</v>
      </c>
      <c r="B76" t="s">
        <v>240</v>
      </c>
      <c r="C76" t="s">
        <v>11</v>
      </c>
      <c r="D76" s="1">
        <v>41639</v>
      </c>
      <c r="E76" s="2">
        <v>24888000000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hidden="1" x14ac:dyDescent="0.2">
      <c r="A77">
        <v>79</v>
      </c>
      <c r="B77" t="s">
        <v>456</v>
      </c>
      <c r="C77" t="s">
        <v>11</v>
      </c>
      <c r="D77" s="1">
        <v>41546</v>
      </c>
      <c r="E77" s="2">
        <v>24866000000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x14ac:dyDescent="0.2">
      <c r="A78">
        <v>80</v>
      </c>
      <c r="B78" t="s">
        <v>10</v>
      </c>
      <c r="C78" t="s">
        <v>11</v>
      </c>
      <c r="D78" s="1">
        <v>41274</v>
      </c>
      <c r="E78" s="2">
        <v>24855000000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hidden="1" x14ac:dyDescent="0.2">
      <c r="A79">
        <v>81</v>
      </c>
      <c r="B79" t="s">
        <v>227</v>
      </c>
      <c r="C79" t="s">
        <v>11</v>
      </c>
      <c r="D79" s="1">
        <v>41547</v>
      </c>
      <c r="E79" s="2">
        <v>24669000000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hidden="1" x14ac:dyDescent="0.2">
      <c r="A80">
        <v>82</v>
      </c>
      <c r="B80" t="s">
        <v>392</v>
      </c>
      <c r="C80" t="s">
        <v>11</v>
      </c>
      <c r="D80" s="1">
        <v>41274</v>
      </c>
      <c r="E80" s="2">
        <v>24618000000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hidden="1" x14ac:dyDescent="0.2">
      <c r="A81">
        <v>83</v>
      </c>
      <c r="B81" t="s">
        <v>484</v>
      </c>
      <c r="C81" t="s">
        <v>11</v>
      </c>
      <c r="D81" s="1">
        <v>41307</v>
      </c>
      <c r="E81" s="2">
        <v>24380510000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hidden="1" x14ac:dyDescent="0.2">
      <c r="A82">
        <v>84</v>
      </c>
      <c r="B82" t="s">
        <v>161</v>
      </c>
      <c r="C82" t="s">
        <v>11</v>
      </c>
      <c r="D82" s="1">
        <v>41274</v>
      </c>
      <c r="E82" s="2">
        <v>23771000000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hidden="1" x14ac:dyDescent="0.2">
      <c r="A83">
        <v>85</v>
      </c>
      <c r="B83" t="s">
        <v>90</v>
      </c>
      <c r="C83" t="s">
        <v>11</v>
      </c>
      <c r="D83" s="1">
        <v>41274</v>
      </c>
      <c r="E83" s="2">
        <v>23700000000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hidden="1" x14ac:dyDescent="0.2">
      <c r="A84">
        <v>86</v>
      </c>
      <c r="B84" t="s">
        <v>357</v>
      </c>
      <c r="C84" t="s">
        <v>11</v>
      </c>
      <c r="D84" s="1">
        <v>41274</v>
      </c>
      <c r="E84" s="2">
        <v>22603400000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hidden="1" x14ac:dyDescent="0.2">
      <c r="A85">
        <v>87</v>
      </c>
      <c r="B85" t="s">
        <v>113</v>
      </c>
      <c r="C85" t="s">
        <v>11</v>
      </c>
      <c r="D85" s="1">
        <v>41639</v>
      </c>
      <c r="E85" s="2">
        <v>22364000000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hidden="1" x14ac:dyDescent="0.2">
      <c r="A86">
        <v>88</v>
      </c>
      <c r="B86" t="s">
        <v>296</v>
      </c>
      <c r="C86" t="s">
        <v>11</v>
      </c>
      <c r="D86" s="1">
        <v>41274</v>
      </c>
      <c r="E86" s="2">
        <v>22086000000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hidden="1" x14ac:dyDescent="0.2">
      <c r="A87">
        <v>89</v>
      </c>
      <c r="B87" t="s">
        <v>530</v>
      </c>
      <c r="C87" t="s">
        <v>11</v>
      </c>
      <c r="D87" s="1">
        <v>41639</v>
      </c>
      <c r="E87" s="2">
        <v>21963000000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hidden="1" x14ac:dyDescent="0.2">
      <c r="A88">
        <v>90</v>
      </c>
      <c r="B88" t="s">
        <v>321</v>
      </c>
      <c r="C88" t="s">
        <v>11</v>
      </c>
      <c r="D88" s="1">
        <v>41274</v>
      </c>
      <c r="E88" s="2">
        <v>21852000000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hidden="1" x14ac:dyDescent="0.2">
      <c r="A89">
        <v>91</v>
      </c>
      <c r="B89" t="s">
        <v>569</v>
      </c>
      <c r="C89" t="s">
        <v>11</v>
      </c>
      <c r="D89" s="1">
        <v>41274</v>
      </c>
      <c r="E89" s="2">
        <v>20421000000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hidden="1" x14ac:dyDescent="0.2">
      <c r="A90">
        <v>92</v>
      </c>
      <c r="B90" t="s">
        <v>427</v>
      </c>
      <c r="C90" t="s">
        <v>11</v>
      </c>
      <c r="D90" s="1">
        <v>41274</v>
      </c>
      <c r="E90" s="2">
        <v>20100000000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hidden="1" x14ac:dyDescent="0.2">
      <c r="A91">
        <v>93</v>
      </c>
      <c r="B91" t="s">
        <v>339</v>
      </c>
      <c r="C91" t="s">
        <v>11</v>
      </c>
      <c r="D91" s="1">
        <v>41639</v>
      </c>
      <c r="E91" s="2">
        <v>19561000000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hidden="1" x14ac:dyDescent="0.2">
      <c r="A92">
        <v>94</v>
      </c>
      <c r="B92" t="s">
        <v>279</v>
      </c>
      <c r="C92" t="s">
        <v>11</v>
      </c>
      <c r="D92" s="1">
        <v>41639</v>
      </c>
      <c r="E92" s="2">
        <v>19540000000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hidden="1" x14ac:dyDescent="0.2">
      <c r="A93">
        <v>95</v>
      </c>
      <c r="B93" t="s">
        <v>418</v>
      </c>
      <c r="C93" t="s">
        <v>11</v>
      </c>
      <c r="D93" s="1">
        <v>41274</v>
      </c>
      <c r="E93" s="2">
        <v>19429273000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hidden="1" x14ac:dyDescent="0.2">
      <c r="A94">
        <v>96</v>
      </c>
      <c r="B94" t="s">
        <v>347</v>
      </c>
      <c r="C94" t="s">
        <v>11</v>
      </c>
      <c r="D94" s="1">
        <v>41307</v>
      </c>
      <c r="E94" s="2">
        <v>19279000000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hidden="1" x14ac:dyDescent="0.2">
      <c r="A95">
        <v>97</v>
      </c>
      <c r="B95" t="s">
        <v>29</v>
      </c>
      <c r="C95" t="s">
        <v>11</v>
      </c>
      <c r="D95" s="1">
        <v>41274</v>
      </c>
      <c r="E95" s="2">
        <v>19050000000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hidden="1" x14ac:dyDescent="0.2">
      <c r="A96">
        <v>98</v>
      </c>
      <c r="B96" t="s">
        <v>552</v>
      </c>
      <c r="C96" t="s">
        <v>11</v>
      </c>
      <c r="D96" s="1">
        <v>41639</v>
      </c>
      <c r="E96" s="2">
        <v>18769000000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hidden="1" x14ac:dyDescent="0.2">
      <c r="A97">
        <v>99</v>
      </c>
      <c r="B97" t="s">
        <v>71</v>
      </c>
      <c r="C97" t="s">
        <v>11</v>
      </c>
      <c r="D97" s="1">
        <v>41639</v>
      </c>
      <c r="E97" s="2">
        <v>18676000000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hidden="1" x14ac:dyDescent="0.2">
      <c r="A98">
        <v>100</v>
      </c>
      <c r="B98" t="s">
        <v>24</v>
      </c>
      <c r="C98" t="s">
        <v>11</v>
      </c>
      <c r="D98" s="1">
        <v>41274</v>
      </c>
      <c r="E98" s="2">
        <v>18380000000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hidden="1" x14ac:dyDescent="0.2">
      <c r="A99">
        <v>101</v>
      </c>
      <c r="B99" t="s">
        <v>181</v>
      </c>
      <c r="C99" t="s">
        <v>11</v>
      </c>
      <c r="D99" s="1">
        <v>41274</v>
      </c>
      <c r="E99" s="2">
        <v>18376000000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hidden="1" x14ac:dyDescent="0.2">
      <c r="A100">
        <v>102</v>
      </c>
      <c r="B100" t="s">
        <v>202</v>
      </c>
      <c r="C100" t="s">
        <v>11</v>
      </c>
      <c r="D100" s="1">
        <v>41274</v>
      </c>
      <c r="E100" s="2">
        <v>18260400000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hidden="1" x14ac:dyDescent="0.2">
      <c r="A101">
        <v>103</v>
      </c>
      <c r="B101" t="s">
        <v>249</v>
      </c>
      <c r="C101" t="s">
        <v>11</v>
      </c>
      <c r="D101" s="1">
        <v>41274</v>
      </c>
      <c r="E101" s="2">
        <v>18010000000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hidden="1" x14ac:dyDescent="0.2">
      <c r="A102">
        <v>108</v>
      </c>
      <c r="B102" t="s">
        <v>128</v>
      </c>
      <c r="C102" t="s">
        <v>11</v>
      </c>
      <c r="D102" s="1">
        <v>41274</v>
      </c>
      <c r="E102" s="2">
        <v>17936000000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hidden="1" x14ac:dyDescent="0.2">
      <c r="A103">
        <v>109</v>
      </c>
      <c r="B103" t="s">
        <v>216</v>
      </c>
      <c r="C103" t="s">
        <v>11</v>
      </c>
      <c r="D103" s="1">
        <v>41274</v>
      </c>
      <c r="E103" s="2">
        <v>17912000000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hidden="1" x14ac:dyDescent="0.2">
      <c r="A104">
        <v>110</v>
      </c>
      <c r="B104" t="s">
        <v>271</v>
      </c>
      <c r="C104" t="s">
        <v>11</v>
      </c>
      <c r="D104" s="1">
        <v>41420</v>
      </c>
      <c r="E104" s="2">
        <v>17774100000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hidden="1" x14ac:dyDescent="0.2">
      <c r="A105">
        <v>111</v>
      </c>
      <c r="B105" t="s">
        <v>364</v>
      </c>
      <c r="C105" t="s">
        <v>11</v>
      </c>
      <c r="D105" s="1">
        <v>41639</v>
      </c>
      <c r="E105" s="2">
        <v>17699000000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hidden="1" x14ac:dyDescent="0.2">
      <c r="A106">
        <v>112</v>
      </c>
      <c r="B106" t="s">
        <v>118</v>
      </c>
      <c r="C106" t="s">
        <v>11</v>
      </c>
      <c r="D106" s="1">
        <v>41274</v>
      </c>
      <c r="E106" s="2">
        <v>17621000000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hidden="1" x14ac:dyDescent="0.2">
      <c r="A107">
        <v>113</v>
      </c>
      <c r="B107" t="s">
        <v>78</v>
      </c>
      <c r="C107" t="s">
        <v>11</v>
      </c>
      <c r="D107" s="1">
        <v>41639</v>
      </c>
      <c r="E107" s="2">
        <v>17517600000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hidden="1" x14ac:dyDescent="0.2">
      <c r="A108">
        <v>114</v>
      </c>
      <c r="B108" t="s">
        <v>156</v>
      </c>
      <c r="C108" t="s">
        <v>11</v>
      </c>
      <c r="D108" s="1">
        <v>41639</v>
      </c>
      <c r="E108" s="2">
        <v>17301000000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hidden="1" x14ac:dyDescent="0.2">
      <c r="A109">
        <v>115</v>
      </c>
      <c r="B109" t="s">
        <v>415</v>
      </c>
      <c r="C109" t="s">
        <v>11</v>
      </c>
      <c r="D109" s="1">
        <v>41274</v>
      </c>
      <c r="E109" s="2">
        <v>17194000000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hidden="1" x14ac:dyDescent="0.2">
      <c r="A110">
        <v>116</v>
      </c>
      <c r="B110" t="s">
        <v>151</v>
      </c>
      <c r="C110" t="s">
        <v>11</v>
      </c>
      <c r="D110" s="1">
        <v>41274</v>
      </c>
      <c r="E110" s="2">
        <v>17085000000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hidden="1" x14ac:dyDescent="0.2">
      <c r="A111">
        <v>117</v>
      </c>
      <c r="B111" t="s">
        <v>441</v>
      </c>
      <c r="C111" t="s">
        <v>11</v>
      </c>
      <c r="D111" s="1">
        <v>41274</v>
      </c>
      <c r="E111" s="2">
        <v>17083900000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hidden="1" x14ac:dyDescent="0.2">
      <c r="A112">
        <v>118</v>
      </c>
      <c r="B112" t="s">
        <v>446</v>
      </c>
      <c r="C112" t="s">
        <v>11</v>
      </c>
      <c r="D112" s="1">
        <v>41274</v>
      </c>
      <c r="E112" s="2">
        <v>16606000000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hidden="1" x14ac:dyDescent="0.2">
      <c r="A113">
        <v>119</v>
      </c>
      <c r="B113" t="s">
        <v>432</v>
      </c>
      <c r="C113" t="s">
        <v>11</v>
      </c>
      <c r="D113" s="1">
        <v>41274</v>
      </c>
      <c r="E113" s="2">
        <v>16596800000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hidden="1" x14ac:dyDescent="0.2">
      <c r="A114">
        <v>120</v>
      </c>
      <c r="B114" t="s">
        <v>482</v>
      </c>
      <c r="C114" t="s">
        <v>11</v>
      </c>
      <c r="D114" s="1">
        <v>41274</v>
      </c>
      <c r="E114" s="2">
        <v>16537000000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hidden="1" x14ac:dyDescent="0.2">
      <c r="A115">
        <v>121</v>
      </c>
      <c r="B115" t="s">
        <v>82</v>
      </c>
      <c r="C115" t="s">
        <v>11</v>
      </c>
      <c r="D115" s="1">
        <v>41274</v>
      </c>
      <c r="E115" s="2">
        <v>16428000000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hidden="1" x14ac:dyDescent="0.2">
      <c r="A116">
        <v>122</v>
      </c>
      <c r="B116" t="s">
        <v>237</v>
      </c>
      <c r="C116" t="s">
        <v>11</v>
      </c>
      <c r="D116" s="1">
        <v>41274</v>
      </c>
      <c r="E116" s="2">
        <v>16311000000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hidden="1" x14ac:dyDescent="0.2">
      <c r="A117">
        <v>123</v>
      </c>
      <c r="B117" t="s">
        <v>196</v>
      </c>
      <c r="C117" t="s">
        <v>11</v>
      </c>
      <c r="D117" s="1">
        <v>41306</v>
      </c>
      <c r="E117" s="2">
        <v>16022128000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hidden="1" x14ac:dyDescent="0.2">
      <c r="A118">
        <v>124</v>
      </c>
      <c r="B118" t="s">
        <v>276</v>
      </c>
      <c r="C118" t="s">
        <v>11</v>
      </c>
      <c r="D118" s="1">
        <v>41307</v>
      </c>
      <c r="E118" s="2">
        <v>15651000000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hidden="1" x14ac:dyDescent="0.2">
      <c r="A119">
        <v>125</v>
      </c>
      <c r="B119" t="s">
        <v>433</v>
      </c>
      <c r="C119" t="s">
        <v>11</v>
      </c>
      <c r="D119" s="1">
        <v>41639</v>
      </c>
      <c r="E119" s="2">
        <v>15598000000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hidden="1" x14ac:dyDescent="0.2">
      <c r="A120">
        <v>126</v>
      </c>
      <c r="B120" t="s">
        <v>132</v>
      </c>
      <c r="C120" t="s">
        <v>11</v>
      </c>
      <c r="D120" s="1">
        <v>41608</v>
      </c>
      <c r="E120" s="2">
        <v>15456000000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hidden="1" x14ac:dyDescent="0.2">
      <c r="A121">
        <v>127</v>
      </c>
      <c r="B121" t="s">
        <v>548</v>
      </c>
      <c r="C121" t="s">
        <v>11</v>
      </c>
      <c r="D121" s="1">
        <v>41453</v>
      </c>
      <c r="E121" s="2">
        <v>15351000000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hidden="1" x14ac:dyDescent="0.2">
      <c r="A122">
        <v>128</v>
      </c>
      <c r="B122" t="s">
        <v>425</v>
      </c>
      <c r="C122" t="s">
        <v>11</v>
      </c>
      <c r="D122" s="1">
        <v>42004</v>
      </c>
      <c r="E122" s="2">
        <v>15317800000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hidden="1" x14ac:dyDescent="0.2">
      <c r="A123">
        <v>129</v>
      </c>
      <c r="B123" t="s">
        <v>252</v>
      </c>
      <c r="C123" t="s">
        <v>11</v>
      </c>
      <c r="D123" s="1">
        <v>41274</v>
      </c>
      <c r="E123" s="2">
        <v>15255000000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hidden="1" x14ac:dyDescent="0.2">
      <c r="A124">
        <v>130</v>
      </c>
      <c r="B124" t="s">
        <v>207</v>
      </c>
      <c r="C124" t="s">
        <v>11</v>
      </c>
      <c r="D124" s="1">
        <v>41639</v>
      </c>
      <c r="E124" s="2">
        <v>15051000000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hidden="1" x14ac:dyDescent="0.2">
      <c r="A125">
        <v>131</v>
      </c>
      <c r="B125" t="s">
        <v>44</v>
      </c>
      <c r="C125" t="s">
        <v>11</v>
      </c>
      <c r="D125" s="1">
        <v>41274</v>
      </c>
      <c r="E125" s="2">
        <v>14945000000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hidden="1" x14ac:dyDescent="0.2">
      <c r="A126">
        <v>136</v>
      </c>
      <c r="B126" t="s">
        <v>470</v>
      </c>
      <c r="C126" t="s">
        <v>11</v>
      </c>
      <c r="D126" s="1">
        <v>41546</v>
      </c>
      <c r="E126" s="2">
        <v>14866800000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hidden="1" x14ac:dyDescent="0.2">
      <c r="A127">
        <v>137</v>
      </c>
      <c r="B127" t="s">
        <v>394</v>
      </c>
      <c r="C127" t="s">
        <v>11</v>
      </c>
      <c r="D127" s="1">
        <v>41517</v>
      </c>
      <c r="E127" s="2">
        <v>14861000000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hidden="1" x14ac:dyDescent="0.2">
      <c r="A128">
        <v>138</v>
      </c>
      <c r="B128" t="s">
        <v>85</v>
      </c>
      <c r="C128" t="s">
        <v>11</v>
      </c>
      <c r="D128" s="1">
        <v>41639</v>
      </c>
      <c r="E128" s="2">
        <v>14581000000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hidden="1" x14ac:dyDescent="0.2">
      <c r="A129">
        <v>139</v>
      </c>
      <c r="B129" t="s">
        <v>488</v>
      </c>
      <c r="C129" t="s">
        <v>11</v>
      </c>
      <c r="D129" s="1">
        <v>41453</v>
      </c>
      <c r="E129" s="2">
        <v>14351000000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hidden="1" x14ac:dyDescent="0.2">
      <c r="A130">
        <v>140</v>
      </c>
      <c r="B130" t="s">
        <v>449</v>
      </c>
      <c r="C130" t="s">
        <v>11</v>
      </c>
      <c r="D130" s="1">
        <v>41639</v>
      </c>
      <c r="E130" s="2">
        <v>14265000000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hidden="1" x14ac:dyDescent="0.2">
      <c r="A131">
        <v>141</v>
      </c>
      <c r="B131" t="s">
        <v>408</v>
      </c>
      <c r="C131" t="s">
        <v>11</v>
      </c>
      <c r="D131" s="1">
        <v>41274</v>
      </c>
      <c r="E131" s="2">
        <v>14256000000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hidden="1" x14ac:dyDescent="0.2">
      <c r="A132">
        <v>142</v>
      </c>
      <c r="B132" t="s">
        <v>335</v>
      </c>
      <c r="C132" t="s">
        <v>11</v>
      </c>
      <c r="D132" s="1">
        <v>41272</v>
      </c>
      <c r="E132" s="2">
        <v>14197000000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hidden="1" x14ac:dyDescent="0.2">
      <c r="A133">
        <v>143</v>
      </c>
      <c r="B133" t="s">
        <v>326</v>
      </c>
      <c r="C133" t="s">
        <v>11</v>
      </c>
      <c r="D133" s="1">
        <v>41639</v>
      </c>
      <c r="E133" s="2">
        <v>14135000000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hidden="1" x14ac:dyDescent="0.2">
      <c r="A134">
        <v>144</v>
      </c>
      <c r="B134" t="s">
        <v>340</v>
      </c>
      <c r="C134" t="s">
        <v>11</v>
      </c>
      <c r="D134" s="1">
        <v>41639</v>
      </c>
      <c r="E134" s="2">
        <v>14070000000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hidden="1" x14ac:dyDescent="0.2">
      <c r="A135">
        <v>145</v>
      </c>
      <c r="B135" t="s">
        <v>553</v>
      </c>
      <c r="C135" t="s">
        <v>11</v>
      </c>
      <c r="D135" s="1">
        <v>41639</v>
      </c>
      <c r="E135" s="2">
        <v>13983000000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hidden="1" x14ac:dyDescent="0.2">
      <c r="A136">
        <v>146</v>
      </c>
      <c r="B136" t="s">
        <v>106</v>
      </c>
      <c r="C136" t="s">
        <v>11</v>
      </c>
      <c r="D136" s="1">
        <v>41274</v>
      </c>
      <c r="E136" s="2">
        <v>13936000000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hidden="1" x14ac:dyDescent="0.2">
      <c r="A137">
        <v>147</v>
      </c>
      <c r="B137" t="s">
        <v>538</v>
      </c>
      <c r="C137" t="s">
        <v>11</v>
      </c>
      <c r="D137" s="1">
        <v>41547</v>
      </c>
      <c r="E137" s="2">
        <v>13794000000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hidden="1" x14ac:dyDescent="0.2">
      <c r="A138">
        <v>148</v>
      </c>
      <c r="B138" t="s">
        <v>572</v>
      </c>
      <c r="C138" t="s">
        <v>11</v>
      </c>
      <c r="D138" s="1">
        <v>41272</v>
      </c>
      <c r="E138" s="2">
        <v>13633000000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hidden="1" x14ac:dyDescent="0.2">
      <c r="A139">
        <v>149</v>
      </c>
      <c r="B139" t="s">
        <v>123</v>
      </c>
      <c r="C139" t="s">
        <v>11</v>
      </c>
      <c r="D139" s="1">
        <v>41420</v>
      </c>
      <c r="E139" s="2">
        <v>13469300000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hidden="1" x14ac:dyDescent="0.2">
      <c r="A140">
        <v>150</v>
      </c>
      <c r="B140" t="s">
        <v>355</v>
      </c>
      <c r="C140" t="s">
        <v>11</v>
      </c>
      <c r="D140" s="1">
        <v>41274</v>
      </c>
      <c r="E140" s="2">
        <v>13107000000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hidden="1" x14ac:dyDescent="0.2">
      <c r="A141">
        <v>151</v>
      </c>
      <c r="B141" t="s">
        <v>442</v>
      </c>
      <c r="C141" t="s">
        <v>11</v>
      </c>
      <c r="D141" s="1">
        <v>41455</v>
      </c>
      <c r="E141" s="2">
        <v>13015704000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hidden="1" x14ac:dyDescent="0.2">
      <c r="A142">
        <v>152</v>
      </c>
      <c r="B142" t="s">
        <v>274</v>
      </c>
      <c r="C142" t="s">
        <v>11</v>
      </c>
      <c r="D142" s="1">
        <v>41274</v>
      </c>
      <c r="E142" s="2">
        <v>13013868000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hidden="1" x14ac:dyDescent="0.2">
      <c r="A143">
        <v>153</v>
      </c>
      <c r="B143" t="s">
        <v>551</v>
      </c>
      <c r="C143" t="s">
        <v>11</v>
      </c>
      <c r="D143" s="1">
        <v>41546</v>
      </c>
      <c r="E143" s="2">
        <v>12917000000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hidden="1" x14ac:dyDescent="0.2">
      <c r="A144">
        <v>154</v>
      </c>
      <c r="B144" t="s">
        <v>190</v>
      </c>
      <c r="C144" t="s">
        <v>11</v>
      </c>
      <c r="D144" s="1">
        <v>41274</v>
      </c>
      <c r="E144" s="2">
        <v>12835000000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hidden="1" x14ac:dyDescent="0.2">
      <c r="A145">
        <v>155</v>
      </c>
      <c r="B145" t="s">
        <v>521</v>
      </c>
      <c r="C145" t="s">
        <v>11</v>
      </c>
      <c r="D145" s="1">
        <v>41274</v>
      </c>
      <c r="E145" s="2">
        <v>12825000000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hidden="1" x14ac:dyDescent="0.2">
      <c r="A146">
        <v>156</v>
      </c>
      <c r="B146" t="s">
        <v>513</v>
      </c>
      <c r="C146" t="s">
        <v>11</v>
      </c>
      <c r="D146" s="1">
        <v>41274</v>
      </c>
      <c r="E146" s="2">
        <v>12509900000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hidden="1" x14ac:dyDescent="0.2">
      <c r="A147">
        <v>157</v>
      </c>
      <c r="B147" t="s">
        <v>222</v>
      </c>
      <c r="C147" t="s">
        <v>11</v>
      </c>
      <c r="D147" s="1">
        <v>41639</v>
      </c>
      <c r="E147" s="2">
        <v>12354000000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hidden="1" x14ac:dyDescent="0.2">
      <c r="A148">
        <v>158</v>
      </c>
      <c r="B148" t="s">
        <v>143</v>
      </c>
      <c r="C148" t="s">
        <v>11</v>
      </c>
      <c r="D148" s="1">
        <v>41274</v>
      </c>
      <c r="E148" s="2">
        <v>12316000000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hidden="1" x14ac:dyDescent="0.2">
      <c r="A149">
        <v>159</v>
      </c>
      <c r="B149" t="s">
        <v>295</v>
      </c>
      <c r="C149" t="s">
        <v>11</v>
      </c>
      <c r="D149" s="1">
        <v>41274</v>
      </c>
      <c r="E149" s="2">
        <v>12245000000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hidden="1" x14ac:dyDescent="0.2">
      <c r="A150">
        <v>164</v>
      </c>
      <c r="B150" t="s">
        <v>522</v>
      </c>
      <c r="C150" t="s">
        <v>11</v>
      </c>
      <c r="D150" s="1">
        <v>41272</v>
      </c>
      <c r="E150" s="2">
        <v>12237000000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hidden="1" x14ac:dyDescent="0.2">
      <c r="A151">
        <v>165</v>
      </c>
      <c r="B151" t="s">
        <v>333</v>
      </c>
      <c r="C151" t="s">
        <v>11</v>
      </c>
      <c r="D151" s="1">
        <v>41307</v>
      </c>
      <c r="E151" s="2">
        <v>12134000000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hidden="1" x14ac:dyDescent="0.2">
      <c r="A152">
        <v>166</v>
      </c>
      <c r="B152" t="s">
        <v>450</v>
      </c>
      <c r="C152" t="s">
        <v>11</v>
      </c>
      <c r="D152" s="1">
        <v>41274</v>
      </c>
      <c r="E152" s="2">
        <v>12132000000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hidden="1" x14ac:dyDescent="0.2">
      <c r="A153">
        <v>167</v>
      </c>
      <c r="B153" t="s">
        <v>177</v>
      </c>
      <c r="C153" t="s">
        <v>11</v>
      </c>
      <c r="D153" s="1">
        <v>41639</v>
      </c>
      <c r="E153" s="2">
        <v>12026000000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hidden="1" x14ac:dyDescent="0.2">
      <c r="A154">
        <v>168</v>
      </c>
      <c r="B154" t="s">
        <v>398</v>
      </c>
      <c r="C154" t="s">
        <v>11</v>
      </c>
      <c r="D154" s="1">
        <v>41274</v>
      </c>
      <c r="E154" s="2">
        <v>11966000000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hidden="1" x14ac:dyDescent="0.2">
      <c r="A155">
        <v>169</v>
      </c>
      <c r="B155" t="s">
        <v>388</v>
      </c>
      <c r="C155" t="s">
        <v>11</v>
      </c>
      <c r="D155" s="1">
        <v>41274</v>
      </c>
      <c r="E155" s="2">
        <v>11924000000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hidden="1" x14ac:dyDescent="0.2">
      <c r="A156">
        <v>170</v>
      </c>
      <c r="B156" t="s">
        <v>224</v>
      </c>
      <c r="C156" t="s">
        <v>11</v>
      </c>
      <c r="D156" s="1">
        <v>41274</v>
      </c>
      <c r="E156" s="2">
        <v>11862000000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hidden="1" x14ac:dyDescent="0.2">
      <c r="A157">
        <v>171</v>
      </c>
      <c r="B157" t="s">
        <v>221</v>
      </c>
      <c r="C157" t="s">
        <v>11</v>
      </c>
      <c r="D157" s="1">
        <v>41274</v>
      </c>
      <c r="E157" s="2">
        <v>11838700000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hidden="1" x14ac:dyDescent="0.2">
      <c r="A158">
        <v>172</v>
      </c>
      <c r="B158" t="s">
        <v>330</v>
      </c>
      <c r="C158" t="s">
        <v>11</v>
      </c>
      <c r="D158" s="1">
        <v>41544</v>
      </c>
      <c r="E158" s="2">
        <v>11818376000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hidden="1" x14ac:dyDescent="0.2">
      <c r="A159">
        <v>173</v>
      </c>
      <c r="B159" t="s">
        <v>372</v>
      </c>
      <c r="C159" t="s">
        <v>11</v>
      </c>
      <c r="D159" s="1">
        <v>41274</v>
      </c>
      <c r="E159" s="2">
        <v>11814000000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hidden="1" x14ac:dyDescent="0.2">
      <c r="A160">
        <v>174</v>
      </c>
      <c r="B160" t="s">
        <v>535</v>
      </c>
      <c r="C160" t="s">
        <v>11</v>
      </c>
      <c r="D160" s="1">
        <v>41547</v>
      </c>
      <c r="E160" s="2">
        <v>11778000000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hidden="1" x14ac:dyDescent="0.2">
      <c r="A161">
        <v>175</v>
      </c>
      <c r="B161" t="s">
        <v>228</v>
      </c>
      <c r="C161" t="s">
        <v>11</v>
      </c>
      <c r="D161" s="1">
        <v>41274</v>
      </c>
      <c r="E161" s="2">
        <v>11682636000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hidden="1" x14ac:dyDescent="0.2">
      <c r="A162">
        <v>176</v>
      </c>
      <c r="B162" t="s">
        <v>505</v>
      </c>
      <c r="C162" t="s">
        <v>11</v>
      </c>
      <c r="D162" s="1">
        <v>41544</v>
      </c>
      <c r="E162" s="2">
        <v>11390000000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hidden="1" x14ac:dyDescent="0.2">
      <c r="A163">
        <v>177</v>
      </c>
      <c r="B163" t="s">
        <v>145</v>
      </c>
      <c r="C163" t="s">
        <v>11</v>
      </c>
      <c r="D163" s="1">
        <v>41274</v>
      </c>
      <c r="E163" s="2">
        <v>11359113000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hidden="1" x14ac:dyDescent="0.2">
      <c r="A164">
        <v>178</v>
      </c>
      <c r="B164" t="s">
        <v>416</v>
      </c>
      <c r="C164" t="s">
        <v>11</v>
      </c>
      <c r="D164" s="1">
        <v>41639</v>
      </c>
      <c r="E164" s="2">
        <v>11245000000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hidden="1" x14ac:dyDescent="0.2">
      <c r="A165">
        <v>179</v>
      </c>
      <c r="B165" t="s">
        <v>487</v>
      </c>
      <c r="C165" t="s">
        <v>11</v>
      </c>
      <c r="D165" s="1">
        <v>41274</v>
      </c>
      <c r="E165" s="2">
        <v>11240000000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hidden="1" x14ac:dyDescent="0.2">
      <c r="A166">
        <v>180</v>
      </c>
      <c r="B166" t="s">
        <v>455</v>
      </c>
      <c r="C166" t="s">
        <v>11</v>
      </c>
      <c r="D166" s="1">
        <v>41274</v>
      </c>
      <c r="E166" s="2">
        <v>11224000000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hidden="1" x14ac:dyDescent="0.2">
      <c r="A167">
        <v>181</v>
      </c>
      <c r="B167" t="s">
        <v>342</v>
      </c>
      <c r="C167" t="s">
        <v>11</v>
      </c>
      <c r="D167" s="1">
        <v>41333</v>
      </c>
      <c r="E167" s="2">
        <v>10962818000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hidden="1" x14ac:dyDescent="0.2">
      <c r="A168">
        <v>182</v>
      </c>
      <c r="B168" t="s">
        <v>107</v>
      </c>
      <c r="C168" t="s">
        <v>11</v>
      </c>
      <c r="D168" s="1">
        <v>41335</v>
      </c>
      <c r="E168" s="2">
        <v>10914585000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hidden="1" x14ac:dyDescent="0.2">
      <c r="A169">
        <v>183</v>
      </c>
      <c r="B169" t="s">
        <v>492</v>
      </c>
      <c r="C169" t="s">
        <v>11</v>
      </c>
      <c r="D169" s="1">
        <v>41636</v>
      </c>
      <c r="E169" s="2">
        <v>10889500000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hidden="1" x14ac:dyDescent="0.2">
      <c r="A170">
        <v>184</v>
      </c>
      <c r="B170" t="s">
        <v>537</v>
      </c>
      <c r="C170" t="s">
        <v>11</v>
      </c>
      <c r="D170" s="1">
        <v>41274</v>
      </c>
      <c r="E170" s="2">
        <v>10879855000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hidden="1" x14ac:dyDescent="0.2">
      <c r="A171">
        <v>185</v>
      </c>
      <c r="B171" t="s">
        <v>495</v>
      </c>
      <c r="C171" t="s">
        <v>11</v>
      </c>
      <c r="D171" s="1">
        <v>41274</v>
      </c>
      <c r="E171" s="2">
        <v>10793000000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hidden="1" x14ac:dyDescent="0.2">
      <c r="A172">
        <v>186</v>
      </c>
      <c r="B172" t="s">
        <v>108</v>
      </c>
      <c r="C172" t="s">
        <v>11</v>
      </c>
      <c r="D172" s="1">
        <v>41274</v>
      </c>
      <c r="E172" s="2">
        <v>10737000000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hidden="1" x14ac:dyDescent="0.2">
      <c r="A173">
        <v>187</v>
      </c>
      <c r="B173" t="s">
        <v>529</v>
      </c>
      <c r="C173" t="s">
        <v>11</v>
      </c>
      <c r="D173" s="1">
        <v>41274</v>
      </c>
      <c r="E173" s="2">
        <v>10515400000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hidden="1" x14ac:dyDescent="0.2">
      <c r="A174">
        <v>188</v>
      </c>
      <c r="B174" t="s">
        <v>349</v>
      </c>
      <c r="C174" t="s">
        <v>11</v>
      </c>
      <c r="D174" s="1">
        <v>41307</v>
      </c>
      <c r="E174" s="2">
        <v>10459000000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hidden="1" x14ac:dyDescent="0.2">
      <c r="A175">
        <v>189</v>
      </c>
      <c r="B175" t="s">
        <v>218</v>
      </c>
      <c r="C175" t="s">
        <v>11</v>
      </c>
      <c r="D175" s="1">
        <v>41639</v>
      </c>
      <c r="E175" s="2">
        <v>10397000000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hidden="1" x14ac:dyDescent="0.2">
      <c r="A176">
        <v>190</v>
      </c>
      <c r="B176" t="s">
        <v>238</v>
      </c>
      <c r="C176" t="s">
        <v>11</v>
      </c>
      <c r="D176" s="1">
        <v>41274</v>
      </c>
      <c r="E176" s="2">
        <v>10302079000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hidden="1" x14ac:dyDescent="0.2">
      <c r="A177">
        <v>191</v>
      </c>
      <c r="B177" t="s">
        <v>72</v>
      </c>
      <c r="C177" t="s">
        <v>11</v>
      </c>
      <c r="D177" s="1">
        <v>41274</v>
      </c>
      <c r="E177" s="2">
        <v>10259000000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hidden="1" x14ac:dyDescent="0.2">
      <c r="A178">
        <v>192</v>
      </c>
      <c r="B178" t="s">
        <v>424</v>
      </c>
      <c r="C178" t="s">
        <v>11</v>
      </c>
      <c r="D178" s="1">
        <v>41274</v>
      </c>
      <c r="E178" s="2">
        <v>10184121000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hidden="1" x14ac:dyDescent="0.2">
      <c r="A179">
        <v>193</v>
      </c>
      <c r="B179" t="s">
        <v>225</v>
      </c>
      <c r="C179" t="s">
        <v>11</v>
      </c>
      <c r="D179" s="1">
        <v>41455</v>
      </c>
      <c r="E179" s="2">
        <v>10181700000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hidden="1" x14ac:dyDescent="0.2">
      <c r="A180">
        <v>194</v>
      </c>
      <c r="B180" t="s">
        <v>86</v>
      </c>
      <c r="C180" t="s">
        <v>11</v>
      </c>
      <c r="D180" s="1">
        <v>41547</v>
      </c>
      <c r="E180" s="2">
        <v>10180400000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hidden="1" x14ac:dyDescent="0.2">
      <c r="A181">
        <v>195</v>
      </c>
      <c r="B181" t="s">
        <v>564</v>
      </c>
      <c r="C181" t="s">
        <v>11</v>
      </c>
      <c r="D181" s="1">
        <v>41274</v>
      </c>
      <c r="E181" s="2">
        <v>10128223000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hidden="1" x14ac:dyDescent="0.2">
      <c r="A182">
        <v>196</v>
      </c>
      <c r="B182" t="s">
        <v>395</v>
      </c>
      <c r="C182" t="s">
        <v>11</v>
      </c>
      <c r="D182" s="1">
        <v>41425</v>
      </c>
      <c r="E182" s="2">
        <v>9974100000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hidden="1" x14ac:dyDescent="0.2">
      <c r="A183">
        <v>197</v>
      </c>
      <c r="B183" t="s">
        <v>409</v>
      </c>
      <c r="C183" t="s">
        <v>11</v>
      </c>
      <c r="D183" s="1">
        <v>41274</v>
      </c>
      <c r="E183" s="2">
        <v>9964000000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hidden="1" x14ac:dyDescent="0.2">
      <c r="A184">
        <v>198</v>
      </c>
      <c r="B184" t="s">
        <v>557</v>
      </c>
      <c r="C184" t="s">
        <v>11</v>
      </c>
      <c r="D184" s="1">
        <v>41912</v>
      </c>
      <c r="E184" s="2">
        <v>9895100000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hidden="1" x14ac:dyDescent="0.2">
      <c r="A185">
        <v>199</v>
      </c>
      <c r="B185" t="s">
        <v>436</v>
      </c>
      <c r="C185" t="s">
        <v>11</v>
      </c>
      <c r="D185" s="1">
        <v>41274</v>
      </c>
      <c r="E185" s="2">
        <v>9781000000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hidden="1" x14ac:dyDescent="0.2">
      <c r="A186">
        <v>200</v>
      </c>
      <c r="B186" t="s">
        <v>467</v>
      </c>
      <c r="C186" t="s">
        <v>11</v>
      </c>
      <c r="D186" s="1">
        <v>41307</v>
      </c>
      <c r="E186" s="2">
        <v>9721065000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hidden="1" x14ac:dyDescent="0.2">
      <c r="A187">
        <v>201</v>
      </c>
      <c r="B187" t="s">
        <v>270</v>
      </c>
      <c r="C187" t="s">
        <v>11</v>
      </c>
      <c r="D187" s="1">
        <v>41274</v>
      </c>
      <c r="E187" s="2">
        <v>9702000000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hidden="1" x14ac:dyDescent="0.2">
      <c r="A188">
        <v>202</v>
      </c>
      <c r="B188" t="s">
        <v>486</v>
      </c>
      <c r="C188" t="s">
        <v>11</v>
      </c>
      <c r="D188" s="1">
        <v>41274</v>
      </c>
      <c r="E188" s="2">
        <v>9647000000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hidden="1" x14ac:dyDescent="0.2">
      <c r="A189">
        <v>203</v>
      </c>
      <c r="B189" t="s">
        <v>474</v>
      </c>
      <c r="C189" t="s">
        <v>11</v>
      </c>
      <c r="D189" s="1">
        <v>41274</v>
      </c>
      <c r="E189" s="2">
        <v>9534462000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hidden="1" x14ac:dyDescent="0.2">
      <c r="A190">
        <v>204</v>
      </c>
      <c r="B190" t="s">
        <v>439</v>
      </c>
      <c r="C190" t="s">
        <v>11</v>
      </c>
      <c r="D190" s="1">
        <v>41639</v>
      </c>
      <c r="E190" s="2">
        <v>9289500000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hidden="1" x14ac:dyDescent="0.2">
      <c r="A191">
        <v>205</v>
      </c>
      <c r="B191" t="s">
        <v>102</v>
      </c>
      <c r="C191" t="s">
        <v>11</v>
      </c>
      <c r="D191" s="1">
        <v>41517</v>
      </c>
      <c r="E191" s="2">
        <v>9147530000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hidden="1" x14ac:dyDescent="0.2">
      <c r="A192">
        <v>206</v>
      </c>
      <c r="B192" t="s">
        <v>403</v>
      </c>
      <c r="C192" t="s">
        <v>11</v>
      </c>
      <c r="D192" s="1">
        <v>41515</v>
      </c>
      <c r="E192" s="2">
        <v>9073000000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hidden="1" x14ac:dyDescent="0.2">
      <c r="A193">
        <v>207</v>
      </c>
      <c r="B193" t="s">
        <v>54</v>
      </c>
      <c r="C193" t="s">
        <v>11</v>
      </c>
      <c r="D193" s="1">
        <v>41639</v>
      </c>
      <c r="E193" s="2">
        <v>9047657000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hidden="1" x14ac:dyDescent="0.2">
      <c r="A194">
        <v>208</v>
      </c>
      <c r="B194" t="s">
        <v>496</v>
      </c>
      <c r="C194" t="s">
        <v>11</v>
      </c>
      <c r="D194" s="1">
        <v>41639</v>
      </c>
      <c r="E194" s="2">
        <v>9021000000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hidden="1" x14ac:dyDescent="0.2">
      <c r="A195">
        <v>209</v>
      </c>
      <c r="B195" t="s">
        <v>195</v>
      </c>
      <c r="C195" t="s">
        <v>11</v>
      </c>
      <c r="D195" s="1">
        <v>41243</v>
      </c>
      <c r="E195" s="2">
        <v>8984000000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hidden="1" x14ac:dyDescent="0.2">
      <c r="A196">
        <v>210</v>
      </c>
      <c r="B196" t="s">
        <v>281</v>
      </c>
      <c r="C196" t="s">
        <v>11</v>
      </c>
      <c r="D196" s="1">
        <v>41274</v>
      </c>
      <c r="E196" s="2">
        <v>8950045000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hidden="1" x14ac:dyDescent="0.2">
      <c r="A197">
        <v>211</v>
      </c>
      <c r="B197" t="s">
        <v>310</v>
      </c>
      <c r="C197" t="s">
        <v>11</v>
      </c>
      <c r="D197" s="1">
        <v>41272</v>
      </c>
      <c r="E197" s="2">
        <v>8939967000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hidden="1" x14ac:dyDescent="0.2">
      <c r="A198">
        <v>212</v>
      </c>
      <c r="B198" t="s">
        <v>307</v>
      </c>
      <c r="C198" t="s">
        <v>11</v>
      </c>
      <c r="D198" s="1">
        <v>41574</v>
      </c>
      <c r="E198" s="2">
        <v>8751654000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hidden="1" x14ac:dyDescent="0.2">
      <c r="A199">
        <v>213</v>
      </c>
      <c r="B199" t="s">
        <v>116</v>
      </c>
      <c r="C199" t="s">
        <v>11</v>
      </c>
      <c r="D199" s="1">
        <v>41274</v>
      </c>
      <c r="E199" s="2">
        <v>8735700000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hidden="1" x14ac:dyDescent="0.2">
      <c r="A200">
        <v>214</v>
      </c>
      <c r="B200" t="s">
        <v>469</v>
      </c>
      <c r="C200" t="s">
        <v>11</v>
      </c>
      <c r="D200" s="1">
        <v>41639</v>
      </c>
      <c r="E200" s="2">
        <v>8417200000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hidden="1" x14ac:dyDescent="0.2">
      <c r="A201">
        <v>215</v>
      </c>
      <c r="B201" t="s">
        <v>369</v>
      </c>
      <c r="C201" t="s">
        <v>11</v>
      </c>
      <c r="D201" s="1">
        <v>41639</v>
      </c>
      <c r="E201" s="2">
        <v>8312000000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hidden="1" x14ac:dyDescent="0.2">
      <c r="A202">
        <v>216</v>
      </c>
      <c r="B202" t="s">
        <v>220</v>
      </c>
      <c r="C202" t="s">
        <v>11</v>
      </c>
      <c r="D202" s="1">
        <v>41639</v>
      </c>
      <c r="E202" s="2">
        <v>8257000000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hidden="1" x14ac:dyDescent="0.2">
      <c r="A203">
        <v>217</v>
      </c>
      <c r="B203" t="s">
        <v>217</v>
      </c>
      <c r="C203" t="s">
        <v>11</v>
      </c>
      <c r="D203" s="1">
        <v>41274</v>
      </c>
      <c r="E203" s="2">
        <v>8186280000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hidden="1" x14ac:dyDescent="0.2">
      <c r="A204">
        <v>218</v>
      </c>
      <c r="B204" t="s">
        <v>147</v>
      </c>
      <c r="C204" t="s">
        <v>11</v>
      </c>
      <c r="D204" s="1">
        <v>41639</v>
      </c>
      <c r="E204" s="2">
        <v>8155000000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hidden="1" x14ac:dyDescent="0.2">
      <c r="A205">
        <v>219</v>
      </c>
      <c r="B205" t="s">
        <v>159</v>
      </c>
      <c r="C205" t="s">
        <v>11</v>
      </c>
      <c r="D205" s="1">
        <v>41274</v>
      </c>
      <c r="E205" s="2">
        <v>8110000000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hidden="1" x14ac:dyDescent="0.2">
      <c r="A206">
        <v>220</v>
      </c>
      <c r="B206" t="s">
        <v>226</v>
      </c>
      <c r="C206" t="s">
        <v>11</v>
      </c>
      <c r="D206" s="1">
        <v>41274</v>
      </c>
      <c r="E206" s="2">
        <v>8102000000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hidden="1" x14ac:dyDescent="0.2">
      <c r="A207">
        <v>221</v>
      </c>
      <c r="B207" t="s">
        <v>112</v>
      </c>
      <c r="C207" t="s">
        <v>11</v>
      </c>
      <c r="D207" s="1">
        <v>41547</v>
      </c>
      <c r="E207" s="2">
        <v>8054000000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hidden="1" x14ac:dyDescent="0.2">
      <c r="A208">
        <v>222</v>
      </c>
      <c r="B208" t="s">
        <v>171</v>
      </c>
      <c r="C208" t="s">
        <v>11</v>
      </c>
      <c r="D208" s="1">
        <v>41483</v>
      </c>
      <c r="E208" s="2">
        <v>8052000000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hidden="1" x14ac:dyDescent="0.2">
      <c r="A209">
        <v>223</v>
      </c>
      <c r="B209" t="s">
        <v>247</v>
      </c>
      <c r="C209" t="s">
        <v>11</v>
      </c>
      <c r="D209" s="1">
        <v>41639</v>
      </c>
      <c r="E209" s="2">
        <v>7872000000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hidden="1" x14ac:dyDescent="0.2">
      <c r="A210">
        <v>224</v>
      </c>
      <c r="B210" t="s">
        <v>272</v>
      </c>
      <c r="C210" t="s">
        <v>11</v>
      </c>
      <c r="D210" s="1">
        <v>41639</v>
      </c>
      <c r="E210" s="2">
        <v>7819000000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hidden="1" x14ac:dyDescent="0.2">
      <c r="A211">
        <v>225</v>
      </c>
      <c r="B211" t="s">
        <v>362</v>
      </c>
      <c r="C211" t="s">
        <v>11</v>
      </c>
      <c r="D211" s="1">
        <v>41274</v>
      </c>
      <c r="E211" s="2">
        <v>7810610000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hidden="1" x14ac:dyDescent="0.2">
      <c r="A212">
        <v>230</v>
      </c>
      <c r="B212" t="s">
        <v>405</v>
      </c>
      <c r="C212" t="s">
        <v>11</v>
      </c>
      <c r="D212" s="1">
        <v>42004</v>
      </c>
      <c r="E212" s="2">
        <v>7719600000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hidden="1" x14ac:dyDescent="0.2">
      <c r="A213">
        <v>231</v>
      </c>
      <c r="B213" t="s">
        <v>473</v>
      </c>
      <c r="C213" t="s">
        <v>11</v>
      </c>
      <c r="D213" s="1">
        <v>41639</v>
      </c>
      <c r="E213" s="2">
        <v>7690800000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hidden="1" x14ac:dyDescent="0.2">
      <c r="A214">
        <v>232</v>
      </c>
      <c r="B214" t="s">
        <v>459</v>
      </c>
      <c r="C214" t="s">
        <v>11</v>
      </c>
      <c r="D214" s="1">
        <v>41274</v>
      </c>
      <c r="E214" s="2">
        <v>7688024000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hidden="1" x14ac:dyDescent="0.2">
      <c r="A215">
        <v>233</v>
      </c>
      <c r="B215" t="s">
        <v>67</v>
      </c>
      <c r="C215" t="s">
        <v>11</v>
      </c>
      <c r="D215" s="1">
        <v>41574</v>
      </c>
      <c r="E215" s="2">
        <v>7509000000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hidden="1" x14ac:dyDescent="0.2">
      <c r="A216">
        <v>234</v>
      </c>
      <c r="B216" t="s">
        <v>555</v>
      </c>
      <c r="C216" t="s">
        <v>11</v>
      </c>
      <c r="D216" s="1">
        <v>41274</v>
      </c>
      <c r="E216" s="2">
        <v>7486000000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hidden="1" x14ac:dyDescent="0.2">
      <c r="A217">
        <v>235</v>
      </c>
      <c r="B217" t="s">
        <v>160</v>
      </c>
      <c r="C217" t="s">
        <v>11</v>
      </c>
      <c r="D217" s="1">
        <v>41274</v>
      </c>
      <c r="E217" s="2">
        <v>7452000000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hidden="1" x14ac:dyDescent="0.2">
      <c r="A218">
        <v>236</v>
      </c>
      <c r="B218" t="s">
        <v>120</v>
      </c>
      <c r="C218" t="s">
        <v>11</v>
      </c>
      <c r="D218" s="1">
        <v>41639</v>
      </c>
      <c r="E218" s="2">
        <v>7436600000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hidden="1" x14ac:dyDescent="0.2">
      <c r="A219">
        <v>237</v>
      </c>
      <c r="B219" t="s">
        <v>209</v>
      </c>
      <c r="C219" t="s">
        <v>11</v>
      </c>
      <c r="D219" s="1">
        <v>41307</v>
      </c>
      <c r="E219" s="2">
        <v>7394500000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hidden="1" x14ac:dyDescent="0.2">
      <c r="A220">
        <v>238</v>
      </c>
      <c r="B220" t="s">
        <v>198</v>
      </c>
      <c r="C220" t="s">
        <v>11</v>
      </c>
      <c r="D220" s="1">
        <v>41274</v>
      </c>
      <c r="E220" s="2">
        <v>7383000000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hidden="1" x14ac:dyDescent="0.2">
      <c r="A221">
        <v>239</v>
      </c>
      <c r="B221" t="s">
        <v>184</v>
      </c>
      <c r="C221" t="s">
        <v>11</v>
      </c>
      <c r="D221" s="1">
        <v>41274</v>
      </c>
      <c r="E221" s="2">
        <v>7346472000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hidden="1" x14ac:dyDescent="0.2">
      <c r="A222">
        <v>240</v>
      </c>
      <c r="B222" t="s">
        <v>119</v>
      </c>
      <c r="C222" t="s">
        <v>11</v>
      </c>
      <c r="D222" s="1">
        <v>41274</v>
      </c>
      <c r="E222" s="2">
        <v>7249000000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hidden="1" x14ac:dyDescent="0.2">
      <c r="A223">
        <v>241</v>
      </c>
      <c r="B223" t="s">
        <v>565</v>
      </c>
      <c r="C223" t="s">
        <v>11</v>
      </c>
      <c r="D223" s="1">
        <v>41274</v>
      </c>
      <c r="E223" s="2">
        <v>7232397000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hidden="1" x14ac:dyDescent="0.2">
      <c r="A224">
        <v>242</v>
      </c>
      <c r="B224" t="s">
        <v>212</v>
      </c>
      <c r="C224" t="s">
        <v>11</v>
      </c>
      <c r="D224" s="1">
        <v>41639</v>
      </c>
      <c r="E224" s="2">
        <v>7155096000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hidden="1" x14ac:dyDescent="0.2">
      <c r="A225">
        <v>243</v>
      </c>
      <c r="B225" t="s">
        <v>322</v>
      </c>
      <c r="C225" t="s">
        <v>11</v>
      </c>
      <c r="D225" s="1">
        <v>41274</v>
      </c>
      <c r="E225" s="2">
        <v>6956200000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hidden="1" x14ac:dyDescent="0.2">
      <c r="A226">
        <v>244</v>
      </c>
      <c r="B226" t="s">
        <v>464</v>
      </c>
      <c r="C226" t="s">
        <v>11</v>
      </c>
      <c r="D226" s="1">
        <v>41363</v>
      </c>
      <c r="E226" s="2">
        <v>6945000000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hidden="1" x14ac:dyDescent="0.2">
      <c r="A227">
        <v>245</v>
      </c>
      <c r="B227" t="s">
        <v>115</v>
      </c>
      <c r="C227" t="s">
        <v>11</v>
      </c>
      <c r="D227" s="1">
        <v>41639</v>
      </c>
      <c r="E227" s="2">
        <v>6932200000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hidden="1" x14ac:dyDescent="0.2">
      <c r="A228">
        <v>246</v>
      </c>
      <c r="B228" t="s">
        <v>497</v>
      </c>
      <c r="C228" t="s">
        <v>11</v>
      </c>
      <c r="D228" s="1">
        <v>41362</v>
      </c>
      <c r="E228" s="2">
        <v>6906000000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hidden="1" x14ac:dyDescent="0.2">
      <c r="A229">
        <v>247</v>
      </c>
      <c r="B229" t="s">
        <v>94</v>
      </c>
      <c r="C229" t="s">
        <v>11</v>
      </c>
      <c r="D229" s="1">
        <v>42309</v>
      </c>
      <c r="E229" s="2">
        <v>6824000000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hidden="1" x14ac:dyDescent="0.2">
      <c r="A230">
        <v>248</v>
      </c>
      <c r="B230" t="s">
        <v>373</v>
      </c>
      <c r="C230" t="s">
        <v>11</v>
      </c>
      <c r="D230" s="1">
        <v>41639</v>
      </c>
      <c r="E230" s="2">
        <v>6761000000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hidden="1" x14ac:dyDescent="0.2">
      <c r="A231">
        <v>249</v>
      </c>
      <c r="B231" t="s">
        <v>312</v>
      </c>
      <c r="C231" t="s">
        <v>11</v>
      </c>
      <c r="D231" s="1">
        <v>41274</v>
      </c>
      <c r="E231" s="2">
        <v>6644252000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hidden="1" x14ac:dyDescent="0.2">
      <c r="A232">
        <v>254</v>
      </c>
      <c r="B232" t="s">
        <v>158</v>
      </c>
      <c r="C232" t="s">
        <v>11</v>
      </c>
      <c r="D232" s="1">
        <v>41639</v>
      </c>
      <c r="E232" s="2">
        <v>6566000000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hidden="1" x14ac:dyDescent="0.2">
      <c r="A233">
        <v>255</v>
      </c>
      <c r="B233" t="s">
        <v>129</v>
      </c>
      <c r="C233" t="s">
        <v>11</v>
      </c>
      <c r="D233" s="1">
        <v>41274</v>
      </c>
      <c r="E233" s="2">
        <v>6514099000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hidden="1" x14ac:dyDescent="0.2">
      <c r="A234">
        <v>256</v>
      </c>
      <c r="B234" t="s">
        <v>134</v>
      </c>
      <c r="C234" t="s">
        <v>11</v>
      </c>
      <c r="D234" s="1">
        <v>41639</v>
      </c>
      <c r="E234" s="2">
        <v>6493900000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hidden="1" x14ac:dyDescent="0.2">
      <c r="A235">
        <v>257</v>
      </c>
      <c r="B235" t="s">
        <v>374</v>
      </c>
      <c r="C235" t="s">
        <v>11</v>
      </c>
      <c r="D235" s="1">
        <v>41274</v>
      </c>
      <c r="E235" s="2">
        <v>6420881000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hidden="1" x14ac:dyDescent="0.2">
      <c r="A236">
        <v>258</v>
      </c>
      <c r="B236" t="s">
        <v>458</v>
      </c>
      <c r="C236" t="s">
        <v>11</v>
      </c>
      <c r="D236" s="1">
        <v>41639</v>
      </c>
      <c r="E236" s="2">
        <v>6419285000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hidden="1" x14ac:dyDescent="0.2">
      <c r="A237">
        <v>259</v>
      </c>
      <c r="B237" t="s">
        <v>365</v>
      </c>
      <c r="C237" t="s">
        <v>11</v>
      </c>
      <c r="D237" s="1">
        <v>41274</v>
      </c>
      <c r="E237" s="2">
        <v>6376000000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hidden="1" x14ac:dyDescent="0.2">
      <c r="A238">
        <v>260</v>
      </c>
      <c r="B238" t="s">
        <v>465</v>
      </c>
      <c r="C238" t="s">
        <v>11</v>
      </c>
      <c r="D238" s="1">
        <v>41547</v>
      </c>
      <c r="E238" s="2">
        <v>6351900000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hidden="1" x14ac:dyDescent="0.2">
      <c r="A239">
        <v>261</v>
      </c>
      <c r="B239" t="s">
        <v>417</v>
      </c>
      <c r="C239" t="s">
        <v>11</v>
      </c>
      <c r="D239" s="1">
        <v>41390</v>
      </c>
      <c r="E239" s="2">
        <v>6332400000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hidden="1" x14ac:dyDescent="0.2">
      <c r="A240">
        <v>262</v>
      </c>
      <c r="B240" t="s">
        <v>232</v>
      </c>
      <c r="C240" t="s">
        <v>11</v>
      </c>
      <c r="D240" s="1">
        <v>41274</v>
      </c>
      <c r="E240" s="2">
        <v>6273787000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hidden="1" x14ac:dyDescent="0.2">
      <c r="A241">
        <v>263</v>
      </c>
      <c r="B241" t="s">
        <v>200</v>
      </c>
      <c r="C241" t="s">
        <v>11</v>
      </c>
      <c r="D241" s="1">
        <v>41547</v>
      </c>
      <c r="E241" s="2">
        <v>6259300000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hidden="1" x14ac:dyDescent="0.2">
      <c r="A242">
        <v>264</v>
      </c>
      <c r="B242" t="s">
        <v>18</v>
      </c>
      <c r="C242" t="s">
        <v>11</v>
      </c>
      <c r="D242" s="1">
        <v>41272</v>
      </c>
      <c r="E242" s="2">
        <v>6205003000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hidden="1" x14ac:dyDescent="0.2">
      <c r="A243">
        <v>265</v>
      </c>
      <c r="B243" t="s">
        <v>426</v>
      </c>
      <c r="C243" t="s">
        <v>11</v>
      </c>
      <c r="D243" s="1">
        <v>41274</v>
      </c>
      <c r="E243" s="2">
        <v>6182184000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hidden="1" x14ac:dyDescent="0.2">
      <c r="A244">
        <v>266</v>
      </c>
      <c r="B244" t="s">
        <v>256</v>
      </c>
      <c r="C244" t="s">
        <v>11</v>
      </c>
      <c r="D244" s="1">
        <v>41307</v>
      </c>
      <c r="E244" s="2">
        <v>6182000000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hidden="1" x14ac:dyDescent="0.2">
      <c r="A245">
        <v>267</v>
      </c>
      <c r="B245" t="s">
        <v>137</v>
      </c>
      <c r="C245" t="s">
        <v>11</v>
      </c>
      <c r="D245" s="1">
        <v>41274</v>
      </c>
      <c r="E245" s="2">
        <v>6104000000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hidden="1" x14ac:dyDescent="0.2">
      <c r="A246">
        <v>268</v>
      </c>
      <c r="B246" t="s">
        <v>453</v>
      </c>
      <c r="C246" t="s">
        <v>11</v>
      </c>
      <c r="D246" s="1">
        <v>41308</v>
      </c>
      <c r="E246" s="2">
        <v>6043000000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hidden="1" x14ac:dyDescent="0.2">
      <c r="A247">
        <v>269</v>
      </c>
      <c r="B247" t="s">
        <v>213</v>
      </c>
      <c r="C247" t="s">
        <v>11</v>
      </c>
      <c r="D247" s="1">
        <v>41639</v>
      </c>
      <c r="E247" s="2">
        <v>5997000000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hidden="1" x14ac:dyDescent="0.2">
      <c r="A248">
        <v>270</v>
      </c>
      <c r="B248" t="s">
        <v>241</v>
      </c>
      <c r="C248" t="s">
        <v>11</v>
      </c>
      <c r="D248" s="1">
        <v>41274</v>
      </c>
      <c r="E248" s="2">
        <v>5992215000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hidden="1" x14ac:dyDescent="0.2">
      <c r="A249">
        <v>271</v>
      </c>
      <c r="B249" t="s">
        <v>559</v>
      </c>
      <c r="C249" t="s">
        <v>11</v>
      </c>
      <c r="D249" s="1">
        <v>41274</v>
      </c>
      <c r="E249" s="2">
        <v>5989000000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hidden="1" x14ac:dyDescent="0.2">
      <c r="A250">
        <v>272</v>
      </c>
      <c r="B250" t="s">
        <v>351</v>
      </c>
      <c r="C250" t="s">
        <v>11</v>
      </c>
      <c r="D250" s="1">
        <v>41608</v>
      </c>
      <c r="E250" s="2">
        <v>5935095000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hidden="1" x14ac:dyDescent="0.2">
      <c r="A251">
        <v>273</v>
      </c>
      <c r="B251" t="s">
        <v>215</v>
      </c>
      <c r="C251" t="s">
        <v>11</v>
      </c>
      <c r="D251" s="1">
        <v>41420</v>
      </c>
      <c r="E251" s="2">
        <v>5921000000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hidden="1" x14ac:dyDescent="0.2">
      <c r="A252">
        <v>274</v>
      </c>
      <c r="B252" t="s">
        <v>454</v>
      </c>
      <c r="C252" t="s">
        <v>11</v>
      </c>
      <c r="D252" s="1">
        <v>41274</v>
      </c>
      <c r="E252" s="2">
        <v>5920269000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hidden="1" x14ac:dyDescent="0.2">
      <c r="A253">
        <v>275</v>
      </c>
      <c r="B253" t="s">
        <v>476</v>
      </c>
      <c r="C253" t="s">
        <v>11</v>
      </c>
      <c r="D253" s="1">
        <v>41394</v>
      </c>
      <c r="E253" s="2">
        <v>5897700000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hidden="1" x14ac:dyDescent="0.2">
      <c r="A254">
        <v>276</v>
      </c>
      <c r="B254" t="s">
        <v>95</v>
      </c>
      <c r="C254" t="s">
        <v>11</v>
      </c>
      <c r="D254" s="1">
        <v>41274</v>
      </c>
      <c r="E254" s="2">
        <v>5863500000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hidden="1" x14ac:dyDescent="0.2">
      <c r="A255">
        <v>277</v>
      </c>
      <c r="B255" t="s">
        <v>254</v>
      </c>
      <c r="C255" t="s">
        <v>11</v>
      </c>
      <c r="D255" s="1">
        <v>41274</v>
      </c>
      <c r="E255" s="2">
        <v>5795800000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hidden="1" x14ac:dyDescent="0.2">
      <c r="A256">
        <v>278</v>
      </c>
      <c r="B256" t="s">
        <v>382</v>
      </c>
      <c r="C256" t="s">
        <v>11</v>
      </c>
      <c r="D256" s="1">
        <v>41274</v>
      </c>
      <c r="E256" s="2">
        <v>5787980000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hidden="1" x14ac:dyDescent="0.2">
      <c r="A257">
        <v>279</v>
      </c>
      <c r="B257" t="s">
        <v>41</v>
      </c>
      <c r="C257" t="s">
        <v>11</v>
      </c>
      <c r="D257" s="1">
        <v>41274</v>
      </c>
      <c r="E257" s="2">
        <v>5781000000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hidden="1" x14ac:dyDescent="0.2">
      <c r="A258">
        <v>280</v>
      </c>
      <c r="B258" t="s">
        <v>414</v>
      </c>
      <c r="C258" t="s">
        <v>11</v>
      </c>
      <c r="D258" s="1">
        <v>41639</v>
      </c>
      <c r="E258" s="2">
        <v>5703000000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hidden="1" x14ac:dyDescent="0.2">
      <c r="A259">
        <v>281</v>
      </c>
      <c r="B259" t="s">
        <v>443</v>
      </c>
      <c r="C259" t="s">
        <v>11</v>
      </c>
      <c r="D259" s="1">
        <v>41639</v>
      </c>
      <c r="E259" s="2">
        <v>5679595000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hidden="1" x14ac:dyDescent="0.2">
      <c r="A260">
        <v>282</v>
      </c>
      <c r="B260" t="s">
        <v>352</v>
      </c>
      <c r="C260" t="s">
        <v>11</v>
      </c>
      <c r="D260" s="1">
        <v>41274</v>
      </c>
      <c r="E260" s="2">
        <v>5671400000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hidden="1" x14ac:dyDescent="0.2">
      <c r="A261">
        <v>283</v>
      </c>
      <c r="B261" t="s">
        <v>558</v>
      </c>
      <c r="C261" t="s">
        <v>11</v>
      </c>
      <c r="D261" s="1">
        <v>41274</v>
      </c>
      <c r="E261" s="2">
        <v>5664800000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hidden="1" x14ac:dyDescent="0.2">
      <c r="A262">
        <v>284</v>
      </c>
      <c r="B262" t="s">
        <v>297</v>
      </c>
      <c r="C262" t="s">
        <v>11</v>
      </c>
      <c r="D262" s="1">
        <v>41274</v>
      </c>
      <c r="E262" s="2">
        <v>5580506000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hidden="1" x14ac:dyDescent="0.2">
      <c r="A263">
        <v>285</v>
      </c>
      <c r="B263" t="s">
        <v>205</v>
      </c>
      <c r="C263" t="s">
        <v>11</v>
      </c>
      <c r="D263" s="1">
        <v>41639</v>
      </c>
      <c r="E263" s="2">
        <v>5535000000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hidden="1" x14ac:dyDescent="0.2">
      <c r="A264">
        <v>286</v>
      </c>
      <c r="B264" t="s">
        <v>206</v>
      </c>
      <c r="C264" t="s">
        <v>11</v>
      </c>
      <c r="D264" s="1">
        <v>41639</v>
      </c>
      <c r="E264" s="2">
        <v>5535000000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hidden="1" x14ac:dyDescent="0.2">
      <c r="A265">
        <v>287</v>
      </c>
      <c r="B265" t="s">
        <v>152</v>
      </c>
      <c r="C265" t="s">
        <v>11</v>
      </c>
      <c r="D265" s="1">
        <v>41455</v>
      </c>
      <c r="E265" s="2">
        <v>5533000000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hidden="1" x14ac:dyDescent="0.2">
      <c r="A266">
        <v>288</v>
      </c>
      <c r="B266" t="s">
        <v>139</v>
      </c>
      <c r="C266" t="s">
        <v>11</v>
      </c>
      <c r="D266" s="1">
        <v>41274</v>
      </c>
      <c r="E266" s="2">
        <v>5513000000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hidden="1" x14ac:dyDescent="0.2">
      <c r="A267">
        <v>289</v>
      </c>
      <c r="B267" t="s">
        <v>421</v>
      </c>
      <c r="C267" t="s">
        <v>11</v>
      </c>
      <c r="D267" s="1">
        <v>41274</v>
      </c>
      <c r="E267" s="2">
        <v>5508500000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hidden="1" x14ac:dyDescent="0.2">
      <c r="A268">
        <v>290</v>
      </c>
      <c r="B268" t="s">
        <v>507</v>
      </c>
      <c r="C268" t="s">
        <v>11</v>
      </c>
      <c r="D268" s="1">
        <v>41273</v>
      </c>
      <c r="E268" s="2">
        <v>5353197000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hidden="1" x14ac:dyDescent="0.2">
      <c r="A269">
        <v>291</v>
      </c>
      <c r="B269" t="s">
        <v>434</v>
      </c>
      <c r="C269" t="s">
        <v>11</v>
      </c>
      <c r="D269" s="1">
        <v>41274</v>
      </c>
      <c r="E269" s="2">
        <v>5260956000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hidden="1" x14ac:dyDescent="0.2">
      <c r="A270">
        <v>292</v>
      </c>
      <c r="B270" t="s">
        <v>561</v>
      </c>
      <c r="C270" t="s">
        <v>11</v>
      </c>
      <c r="D270" s="1">
        <v>41274</v>
      </c>
      <c r="E270" s="2">
        <v>5154284000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hidden="1" x14ac:dyDescent="0.2">
      <c r="A271">
        <v>293</v>
      </c>
      <c r="B271" t="s">
        <v>308</v>
      </c>
      <c r="C271" t="s">
        <v>11</v>
      </c>
      <c r="D271" s="1">
        <v>41453</v>
      </c>
      <c r="E271" s="2">
        <v>5112000000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hidden="1" x14ac:dyDescent="0.2">
      <c r="A272">
        <v>294</v>
      </c>
      <c r="B272" t="s">
        <v>472</v>
      </c>
      <c r="C272" t="s">
        <v>11</v>
      </c>
      <c r="D272" s="1">
        <v>41274</v>
      </c>
      <c r="E272" s="2">
        <v>5075000000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hidden="1" x14ac:dyDescent="0.2">
      <c r="A273">
        <v>295</v>
      </c>
      <c r="B273" t="s">
        <v>311</v>
      </c>
      <c r="C273" t="s">
        <v>11</v>
      </c>
      <c r="D273" s="1">
        <v>41274</v>
      </c>
      <c r="E273" s="2">
        <v>5059000000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hidden="1" x14ac:dyDescent="0.2">
      <c r="A274">
        <v>296</v>
      </c>
      <c r="B274" t="s">
        <v>328</v>
      </c>
      <c r="C274" t="s">
        <v>11</v>
      </c>
      <c r="D274" s="1">
        <v>41274</v>
      </c>
      <c r="E274" s="2">
        <v>5054980000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hidden="1" x14ac:dyDescent="0.2">
      <c r="A275">
        <v>297</v>
      </c>
      <c r="B275" t="s">
        <v>406</v>
      </c>
      <c r="C275" t="s">
        <v>11</v>
      </c>
      <c r="D275" s="1">
        <v>41639</v>
      </c>
      <c r="E275" s="2">
        <v>5015000000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hidden="1" x14ac:dyDescent="0.2">
      <c r="A276">
        <v>298</v>
      </c>
      <c r="B276" t="s">
        <v>267</v>
      </c>
      <c r="C276" t="s">
        <v>11</v>
      </c>
      <c r="D276" s="1">
        <v>41274</v>
      </c>
      <c r="E276" s="2">
        <v>5011853000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hidden="1" x14ac:dyDescent="0.2">
      <c r="A277">
        <v>299</v>
      </c>
      <c r="B277" t="s">
        <v>571</v>
      </c>
      <c r="C277" t="s">
        <v>11</v>
      </c>
      <c r="D277" s="1">
        <v>41274</v>
      </c>
      <c r="E277" s="2">
        <v>4986566000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hidden="1" x14ac:dyDescent="0.2">
      <c r="A278">
        <v>300</v>
      </c>
      <c r="B278" t="s">
        <v>262</v>
      </c>
      <c r="C278" t="s">
        <v>11</v>
      </c>
      <c r="D278" s="1">
        <v>41639</v>
      </c>
      <c r="E278" s="2">
        <v>4954619000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hidden="1" x14ac:dyDescent="0.2">
      <c r="A279">
        <v>301</v>
      </c>
      <c r="B279" t="s">
        <v>92</v>
      </c>
      <c r="C279" t="s">
        <v>11</v>
      </c>
      <c r="D279" s="1">
        <v>41274</v>
      </c>
      <c r="E279" s="2">
        <v>4856000000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hidden="1" x14ac:dyDescent="0.2">
      <c r="A280">
        <v>302</v>
      </c>
      <c r="B280" t="s">
        <v>242</v>
      </c>
      <c r="C280" t="s">
        <v>11</v>
      </c>
      <c r="D280" s="1">
        <v>41639</v>
      </c>
      <c r="E280" s="2">
        <v>4771259000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hidden="1" x14ac:dyDescent="0.2">
      <c r="A281">
        <v>303</v>
      </c>
      <c r="B281" t="s">
        <v>516</v>
      </c>
      <c r="C281" t="s">
        <v>11</v>
      </c>
      <c r="D281" s="1">
        <v>41272</v>
      </c>
      <c r="E281" s="2">
        <v>4664120000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hidden="1" x14ac:dyDescent="0.2">
      <c r="A282">
        <v>304</v>
      </c>
      <c r="B282" t="s">
        <v>61</v>
      </c>
      <c r="C282" t="s">
        <v>11</v>
      </c>
      <c r="D282" s="1">
        <v>41274</v>
      </c>
      <c r="E282" s="2">
        <v>4657000000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hidden="1" x14ac:dyDescent="0.2">
      <c r="A283">
        <v>305</v>
      </c>
      <c r="B283" t="s">
        <v>288</v>
      </c>
      <c r="C283" t="s">
        <v>11</v>
      </c>
      <c r="D283" s="1">
        <v>41636</v>
      </c>
      <c r="E283" s="2">
        <v>4627802000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hidden="1" x14ac:dyDescent="0.2">
      <c r="A284">
        <v>306</v>
      </c>
      <c r="B284" t="s">
        <v>401</v>
      </c>
      <c r="C284" t="s">
        <v>11</v>
      </c>
      <c r="D284" s="1">
        <v>41274</v>
      </c>
      <c r="E284" s="2">
        <v>4608955000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hidden="1" x14ac:dyDescent="0.2">
      <c r="A285">
        <v>307</v>
      </c>
      <c r="B285" t="s">
        <v>404</v>
      </c>
      <c r="C285" t="s">
        <v>11</v>
      </c>
      <c r="D285" s="1">
        <v>41274</v>
      </c>
      <c r="E285" s="2">
        <v>4608563000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hidden="1" x14ac:dyDescent="0.2">
      <c r="A286">
        <v>308</v>
      </c>
      <c r="B286" t="s">
        <v>575</v>
      </c>
      <c r="C286" t="s">
        <v>11</v>
      </c>
      <c r="D286" s="1">
        <v>41639</v>
      </c>
      <c r="E286" s="2">
        <v>4561000000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hidden="1" x14ac:dyDescent="0.2">
      <c r="A287">
        <v>309</v>
      </c>
      <c r="B287" t="s">
        <v>560</v>
      </c>
      <c r="C287" t="s">
        <v>11</v>
      </c>
      <c r="D287" s="1">
        <v>41274</v>
      </c>
      <c r="E287" s="2">
        <v>4534000000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hidden="1" x14ac:dyDescent="0.2">
      <c r="A288">
        <v>310</v>
      </c>
      <c r="B288" t="s">
        <v>163</v>
      </c>
      <c r="C288" t="s">
        <v>11</v>
      </c>
      <c r="D288" s="1">
        <v>41547</v>
      </c>
      <c r="E288" s="2">
        <v>4474000000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hidden="1" x14ac:dyDescent="0.2">
      <c r="A289">
        <v>311</v>
      </c>
      <c r="B289" t="s">
        <v>573</v>
      </c>
      <c r="C289" t="s">
        <v>11</v>
      </c>
      <c r="D289" s="1">
        <v>41274</v>
      </c>
      <c r="E289" s="2">
        <v>4471700000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hidden="1" x14ac:dyDescent="0.2">
      <c r="A290">
        <v>312</v>
      </c>
      <c r="B290" t="s">
        <v>255</v>
      </c>
      <c r="C290" t="s">
        <v>11</v>
      </c>
      <c r="D290" s="1">
        <v>41274</v>
      </c>
      <c r="E290" s="2">
        <v>4436000000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hidden="1" x14ac:dyDescent="0.2">
      <c r="A291">
        <v>313</v>
      </c>
      <c r="B291" t="s">
        <v>411</v>
      </c>
      <c r="C291" t="s">
        <v>11</v>
      </c>
      <c r="D291" s="1">
        <v>41639</v>
      </c>
      <c r="E291" s="2">
        <v>4374562000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hidden="1" x14ac:dyDescent="0.2">
      <c r="A292">
        <v>314</v>
      </c>
      <c r="B292" t="s">
        <v>331</v>
      </c>
      <c r="C292" t="s">
        <v>11</v>
      </c>
      <c r="D292" s="1">
        <v>41274</v>
      </c>
      <c r="E292" s="2">
        <v>4365400000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hidden="1" x14ac:dyDescent="0.2">
      <c r="A293">
        <v>315</v>
      </c>
      <c r="B293" t="s">
        <v>447</v>
      </c>
      <c r="C293" t="s">
        <v>11</v>
      </c>
      <c r="D293" s="1">
        <v>41274</v>
      </c>
      <c r="E293" s="2">
        <v>4306800000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hidden="1" x14ac:dyDescent="0.2">
      <c r="A294">
        <v>316</v>
      </c>
      <c r="B294" t="s">
        <v>284</v>
      </c>
      <c r="C294" t="s">
        <v>11</v>
      </c>
      <c r="D294" s="1">
        <v>41455</v>
      </c>
      <c r="E294" s="2">
        <v>4297842000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hidden="1" x14ac:dyDescent="0.2">
      <c r="A295">
        <v>317</v>
      </c>
      <c r="B295" t="s">
        <v>88</v>
      </c>
      <c r="C295" t="s">
        <v>11</v>
      </c>
      <c r="D295" s="1">
        <v>41274</v>
      </c>
      <c r="E295" s="2">
        <v>4292100000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hidden="1" x14ac:dyDescent="0.2">
      <c r="A296">
        <v>318</v>
      </c>
      <c r="B296" t="s">
        <v>420</v>
      </c>
      <c r="C296" t="s">
        <v>11</v>
      </c>
      <c r="D296" s="1">
        <v>41301</v>
      </c>
      <c r="E296" s="2">
        <v>4280159000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hidden="1" x14ac:dyDescent="0.2">
      <c r="A297">
        <v>319</v>
      </c>
      <c r="B297" t="s">
        <v>483</v>
      </c>
      <c r="C297" t="s">
        <v>11</v>
      </c>
      <c r="D297" s="1">
        <v>41274</v>
      </c>
      <c r="E297" s="2">
        <v>4256157000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hidden="1" x14ac:dyDescent="0.2">
      <c r="A298">
        <v>320</v>
      </c>
      <c r="B298" t="s">
        <v>549</v>
      </c>
      <c r="C298" t="s">
        <v>11</v>
      </c>
      <c r="D298" s="1">
        <v>41274</v>
      </c>
      <c r="E298" s="2">
        <v>4246400000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hidden="1" x14ac:dyDescent="0.2">
      <c r="A299">
        <v>321</v>
      </c>
      <c r="B299" t="s">
        <v>179</v>
      </c>
      <c r="C299" t="s">
        <v>11</v>
      </c>
      <c r="D299" s="1">
        <v>41425</v>
      </c>
      <c r="E299" s="2">
        <v>4245964000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hidden="1" x14ac:dyDescent="0.2">
      <c r="A300">
        <v>322</v>
      </c>
      <c r="B300" t="s">
        <v>461</v>
      </c>
      <c r="C300" t="s">
        <v>11</v>
      </c>
      <c r="D300" s="1">
        <v>41639</v>
      </c>
      <c r="E300" s="2">
        <v>4245895000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hidden="1" x14ac:dyDescent="0.2">
      <c r="A301">
        <v>323</v>
      </c>
      <c r="B301" t="s">
        <v>501</v>
      </c>
      <c r="C301" t="s">
        <v>11</v>
      </c>
      <c r="D301" s="1">
        <v>41639</v>
      </c>
      <c r="E301" s="2">
        <v>4206100000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hidden="1" x14ac:dyDescent="0.2">
      <c r="A302">
        <v>324</v>
      </c>
      <c r="B302" t="s">
        <v>471</v>
      </c>
      <c r="C302" t="s">
        <v>11</v>
      </c>
      <c r="D302" s="1">
        <v>41274</v>
      </c>
      <c r="E302" s="2">
        <v>4176000000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hidden="1" x14ac:dyDescent="0.2">
      <c r="A303">
        <v>325</v>
      </c>
      <c r="B303" t="s">
        <v>385</v>
      </c>
      <c r="C303" t="s">
        <v>11</v>
      </c>
      <c r="D303" s="1">
        <v>41608</v>
      </c>
      <c r="E303" s="2">
        <v>4123400000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hidden="1" x14ac:dyDescent="0.2">
      <c r="A304">
        <v>326</v>
      </c>
      <c r="B304" t="s">
        <v>353</v>
      </c>
      <c r="C304" t="s">
        <v>11</v>
      </c>
      <c r="D304" s="1">
        <v>41274</v>
      </c>
      <c r="E304" s="2">
        <v>4122930000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hidden="1" x14ac:dyDescent="0.2">
      <c r="A305">
        <v>327</v>
      </c>
      <c r="B305" t="s">
        <v>150</v>
      </c>
      <c r="C305" t="s">
        <v>11</v>
      </c>
      <c r="D305" s="1">
        <v>41274</v>
      </c>
      <c r="E305" s="2">
        <v>4111000000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hidden="1" x14ac:dyDescent="0.2">
      <c r="A306">
        <v>328</v>
      </c>
      <c r="B306" t="s">
        <v>285</v>
      </c>
      <c r="C306" t="s">
        <v>11</v>
      </c>
      <c r="D306" s="1">
        <v>41274</v>
      </c>
      <c r="E306" s="2">
        <v>4088983000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hidden="1" x14ac:dyDescent="0.2">
      <c r="A307">
        <v>329</v>
      </c>
      <c r="B307" t="s">
        <v>175</v>
      </c>
      <c r="C307" t="s">
        <v>11</v>
      </c>
      <c r="D307" s="1">
        <v>42097</v>
      </c>
      <c r="E307" s="2">
        <v>4069746000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hidden="1" x14ac:dyDescent="0.2">
      <c r="A308">
        <v>330</v>
      </c>
      <c r="B308" t="s">
        <v>31</v>
      </c>
      <c r="C308" t="s">
        <v>11</v>
      </c>
      <c r="D308" s="1">
        <v>41607</v>
      </c>
      <c r="E308" s="2">
        <v>4055240000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hidden="1" x14ac:dyDescent="0.2">
      <c r="A309">
        <v>331</v>
      </c>
      <c r="B309" t="s">
        <v>327</v>
      </c>
      <c r="C309" t="s">
        <v>11</v>
      </c>
      <c r="D309" s="1">
        <v>41274</v>
      </c>
      <c r="E309" s="2">
        <v>4050400000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hidden="1" x14ac:dyDescent="0.2">
      <c r="A310">
        <v>332</v>
      </c>
      <c r="B310" t="s">
        <v>475</v>
      </c>
      <c r="C310" t="s">
        <v>11</v>
      </c>
      <c r="D310" s="1">
        <v>41307</v>
      </c>
      <c r="E310" s="2">
        <v>3983400000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hidden="1" x14ac:dyDescent="0.2">
      <c r="A311">
        <v>333</v>
      </c>
      <c r="B311" t="s">
        <v>320</v>
      </c>
      <c r="C311" t="s">
        <v>11</v>
      </c>
      <c r="D311" s="1">
        <v>41486</v>
      </c>
      <c r="E311" s="2">
        <v>3946000000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hidden="1" x14ac:dyDescent="0.2">
      <c r="A312">
        <v>338</v>
      </c>
      <c r="B312" t="s">
        <v>384</v>
      </c>
      <c r="C312" t="s">
        <v>11</v>
      </c>
      <c r="D312" s="1">
        <v>41274</v>
      </c>
      <c r="E312" s="2">
        <v>3901300000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hidden="1" x14ac:dyDescent="0.2">
      <c r="A313">
        <v>339</v>
      </c>
      <c r="B313" t="s">
        <v>430</v>
      </c>
      <c r="C313" t="s">
        <v>11</v>
      </c>
      <c r="D313" s="1">
        <v>41274</v>
      </c>
      <c r="E313" s="2">
        <v>3823713000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hidden="1" x14ac:dyDescent="0.2">
      <c r="A314">
        <v>340</v>
      </c>
      <c r="B314" t="s">
        <v>219</v>
      </c>
      <c r="C314" t="s">
        <v>11</v>
      </c>
      <c r="D314" s="1">
        <v>41364</v>
      </c>
      <c r="E314" s="2">
        <v>3797000000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hidden="1" x14ac:dyDescent="0.2">
      <c r="A315">
        <v>341</v>
      </c>
      <c r="B315" t="s">
        <v>510</v>
      </c>
      <c r="C315" t="s">
        <v>11</v>
      </c>
      <c r="D315" s="1">
        <v>41305</v>
      </c>
      <c r="E315" s="2">
        <v>3794249000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hidden="1" x14ac:dyDescent="0.2">
      <c r="A316">
        <v>342</v>
      </c>
      <c r="B316" t="s">
        <v>570</v>
      </c>
      <c r="C316" t="s">
        <v>11</v>
      </c>
      <c r="D316" s="1">
        <v>41274</v>
      </c>
      <c r="E316" s="2">
        <v>3791000000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hidden="1" x14ac:dyDescent="0.2">
      <c r="A317">
        <v>343</v>
      </c>
      <c r="B317" t="s">
        <v>38</v>
      </c>
      <c r="C317" t="s">
        <v>11</v>
      </c>
      <c r="D317" s="1">
        <v>41274</v>
      </c>
      <c r="E317" s="2">
        <v>3641390000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hidden="1" x14ac:dyDescent="0.2">
      <c r="A318">
        <v>344</v>
      </c>
      <c r="B318" t="s">
        <v>435</v>
      </c>
      <c r="C318" t="s">
        <v>11</v>
      </c>
      <c r="D318" s="1">
        <v>41391</v>
      </c>
      <c r="E318" s="2">
        <v>3637212000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hidden="1" x14ac:dyDescent="0.2">
      <c r="A319">
        <v>345</v>
      </c>
      <c r="B319" t="s">
        <v>361</v>
      </c>
      <c r="C319" t="s">
        <v>11</v>
      </c>
      <c r="D319" s="1">
        <v>41455</v>
      </c>
      <c r="E319" s="2">
        <v>3598916000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hidden="1" x14ac:dyDescent="0.2">
      <c r="A320">
        <v>346</v>
      </c>
      <c r="B320" t="s">
        <v>512</v>
      </c>
      <c r="C320" t="s">
        <v>11</v>
      </c>
      <c r="D320" s="1">
        <v>41274</v>
      </c>
      <c r="E320" s="2">
        <v>3589516000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hidden="1" x14ac:dyDescent="0.2">
      <c r="A321">
        <v>347</v>
      </c>
      <c r="B321" t="s">
        <v>350</v>
      </c>
      <c r="C321" t="s">
        <v>11</v>
      </c>
      <c r="D321" s="1">
        <v>41274</v>
      </c>
      <c r="E321" s="2">
        <v>3414500000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hidden="1" x14ac:dyDescent="0.2">
      <c r="A322">
        <v>348</v>
      </c>
      <c r="B322" t="s">
        <v>263</v>
      </c>
      <c r="C322" t="s">
        <v>11</v>
      </c>
      <c r="D322" s="1">
        <v>41274</v>
      </c>
      <c r="E322" s="2">
        <v>3409900000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hidden="1" x14ac:dyDescent="0.2">
      <c r="A323">
        <v>349</v>
      </c>
      <c r="B323" t="s">
        <v>301</v>
      </c>
      <c r="C323" t="s">
        <v>11</v>
      </c>
      <c r="D323" s="1">
        <v>41547</v>
      </c>
      <c r="E323" s="2">
        <v>3387614000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hidden="1" x14ac:dyDescent="0.2">
      <c r="A324">
        <v>350</v>
      </c>
      <c r="B324" t="s">
        <v>266</v>
      </c>
      <c r="C324" t="s">
        <v>11</v>
      </c>
      <c r="D324" s="1">
        <v>41274</v>
      </c>
      <c r="E324" s="2">
        <v>3368545000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hidden="1" x14ac:dyDescent="0.2">
      <c r="A325">
        <v>351</v>
      </c>
      <c r="B325" t="s">
        <v>69</v>
      </c>
      <c r="C325" t="s">
        <v>11</v>
      </c>
      <c r="D325" s="1">
        <v>41274</v>
      </c>
      <c r="E325" s="2">
        <v>3334213000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hidden="1" x14ac:dyDescent="0.2">
      <c r="A326">
        <v>352</v>
      </c>
      <c r="B326" t="s">
        <v>246</v>
      </c>
      <c r="C326" t="s">
        <v>11</v>
      </c>
      <c r="D326" s="1">
        <v>41639</v>
      </c>
      <c r="E326" s="2">
        <v>3326106000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hidden="1" x14ac:dyDescent="0.2">
      <c r="A327">
        <v>353</v>
      </c>
      <c r="B327" t="s">
        <v>448</v>
      </c>
      <c r="C327" t="s">
        <v>11</v>
      </c>
      <c r="D327" s="1">
        <v>41274</v>
      </c>
      <c r="E327" s="2">
        <v>3301804000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hidden="1" x14ac:dyDescent="0.2">
      <c r="A328">
        <v>354</v>
      </c>
      <c r="B328" t="s">
        <v>479</v>
      </c>
      <c r="C328" t="s">
        <v>11</v>
      </c>
      <c r="D328" s="1">
        <v>41639</v>
      </c>
      <c r="E328" s="2">
        <v>3237500000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hidden="1" x14ac:dyDescent="0.2">
      <c r="A329">
        <v>355</v>
      </c>
      <c r="B329" t="s">
        <v>154</v>
      </c>
      <c r="C329" t="s">
        <v>11</v>
      </c>
      <c r="D329" s="1">
        <v>41639</v>
      </c>
      <c r="E329" s="2">
        <v>3214591000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hidden="1" x14ac:dyDescent="0.2">
      <c r="A330">
        <v>356</v>
      </c>
      <c r="B330" t="s">
        <v>248</v>
      </c>
      <c r="C330" t="s">
        <v>11</v>
      </c>
      <c r="D330" s="1">
        <v>41274</v>
      </c>
      <c r="E330" s="2">
        <v>3134800000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hidden="1" x14ac:dyDescent="0.2">
      <c r="A331">
        <v>357</v>
      </c>
      <c r="B331" t="s">
        <v>359</v>
      </c>
      <c r="C331" t="s">
        <v>11</v>
      </c>
      <c r="D331" s="1">
        <v>41274</v>
      </c>
      <c r="E331" s="2">
        <v>3094500000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hidden="1" x14ac:dyDescent="0.2">
      <c r="A332">
        <v>358</v>
      </c>
      <c r="B332" t="s">
        <v>172</v>
      </c>
      <c r="C332" t="s">
        <v>11</v>
      </c>
      <c r="D332" s="1">
        <v>41305</v>
      </c>
      <c r="E332" s="2">
        <v>3050195000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hidden="1" x14ac:dyDescent="0.2">
      <c r="A333">
        <v>359</v>
      </c>
      <c r="B333" t="s">
        <v>111</v>
      </c>
      <c r="C333" t="s">
        <v>11</v>
      </c>
      <c r="D333" s="1">
        <v>41639</v>
      </c>
      <c r="E333" s="2">
        <v>3049500000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hidden="1" x14ac:dyDescent="0.2">
      <c r="A334">
        <v>360</v>
      </c>
      <c r="B334" t="s">
        <v>287</v>
      </c>
      <c r="C334" t="s">
        <v>11</v>
      </c>
      <c r="D334" s="1">
        <v>41274</v>
      </c>
      <c r="E334" s="2">
        <v>3036584000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hidden="1" x14ac:dyDescent="0.2">
      <c r="A335">
        <v>361</v>
      </c>
      <c r="B335" t="s">
        <v>407</v>
      </c>
      <c r="C335" t="s">
        <v>11</v>
      </c>
      <c r="D335" s="1">
        <v>41274</v>
      </c>
      <c r="E335" s="2">
        <v>3023000000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hidden="1" x14ac:dyDescent="0.2">
      <c r="A336">
        <v>362</v>
      </c>
      <c r="B336" t="s">
        <v>324</v>
      </c>
      <c r="C336" t="s">
        <v>11</v>
      </c>
      <c r="D336" s="1">
        <v>41274</v>
      </c>
      <c r="E336" s="2">
        <v>3003955000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hidden="1" x14ac:dyDescent="0.2">
      <c r="A337">
        <v>363</v>
      </c>
      <c r="B337" t="s">
        <v>466</v>
      </c>
      <c r="C337" t="s">
        <v>11</v>
      </c>
      <c r="D337" s="1">
        <v>41274</v>
      </c>
      <c r="E337" s="2">
        <v>2993489000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hidden="1" x14ac:dyDescent="0.2">
      <c r="A338">
        <v>364</v>
      </c>
      <c r="B338" t="s">
        <v>536</v>
      </c>
      <c r="C338" t="s">
        <v>11</v>
      </c>
      <c r="D338" s="1">
        <v>41544</v>
      </c>
      <c r="E338" s="2">
        <v>2942897000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hidden="1" x14ac:dyDescent="0.2">
      <c r="A339">
        <v>365</v>
      </c>
      <c r="B339" t="s">
        <v>568</v>
      </c>
      <c r="C339" t="s">
        <v>11</v>
      </c>
      <c r="D339" s="1">
        <v>41274</v>
      </c>
      <c r="E339" s="2">
        <v>2928429000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hidden="1" x14ac:dyDescent="0.2">
      <c r="A340">
        <v>366</v>
      </c>
      <c r="B340" t="s">
        <v>141</v>
      </c>
      <c r="C340" t="s">
        <v>11</v>
      </c>
      <c r="D340" s="1">
        <v>41274</v>
      </c>
      <c r="E340" s="2">
        <v>2921900000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hidden="1" x14ac:dyDescent="0.2">
      <c r="A341">
        <v>367</v>
      </c>
      <c r="B341" t="s">
        <v>185</v>
      </c>
      <c r="C341" t="s">
        <v>11</v>
      </c>
      <c r="D341" s="1">
        <v>41639</v>
      </c>
      <c r="E341" s="2">
        <v>2918434000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hidden="1" x14ac:dyDescent="0.2">
      <c r="A342">
        <v>368</v>
      </c>
      <c r="B342" t="s">
        <v>135</v>
      </c>
      <c r="C342" t="s">
        <v>11</v>
      </c>
      <c r="D342" s="1">
        <v>41636</v>
      </c>
      <c r="E342" s="2">
        <v>2910748000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hidden="1" x14ac:dyDescent="0.2">
      <c r="A343">
        <v>369</v>
      </c>
      <c r="B343" t="s">
        <v>74</v>
      </c>
      <c r="C343" t="s">
        <v>11</v>
      </c>
      <c r="D343" s="1">
        <v>41274</v>
      </c>
      <c r="E343" s="2">
        <v>2875960000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hidden="1" x14ac:dyDescent="0.2">
      <c r="A344">
        <v>370</v>
      </c>
      <c r="B344" t="s">
        <v>97</v>
      </c>
      <c r="C344" t="s">
        <v>11</v>
      </c>
      <c r="D344" s="1">
        <v>41274</v>
      </c>
      <c r="E344" s="2">
        <v>2853926000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hidden="1" x14ac:dyDescent="0.2">
      <c r="A345">
        <v>371</v>
      </c>
      <c r="B345" t="s">
        <v>338</v>
      </c>
      <c r="C345" t="s">
        <v>11</v>
      </c>
      <c r="D345" s="1">
        <v>41455</v>
      </c>
      <c r="E345" s="2">
        <v>2842781000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hidden="1" x14ac:dyDescent="0.2">
      <c r="A346">
        <v>372</v>
      </c>
      <c r="B346" t="s">
        <v>316</v>
      </c>
      <c r="C346" t="s">
        <v>11</v>
      </c>
      <c r="D346" s="1">
        <v>41274</v>
      </c>
      <c r="E346" s="2">
        <v>2821446000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hidden="1" x14ac:dyDescent="0.2">
      <c r="A347">
        <v>373</v>
      </c>
      <c r="B347" t="s">
        <v>306</v>
      </c>
      <c r="C347" t="s">
        <v>11</v>
      </c>
      <c r="D347" s="1">
        <v>41394</v>
      </c>
      <c r="E347" s="2">
        <v>2807114000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hidden="1" x14ac:dyDescent="0.2">
      <c r="A348">
        <v>374</v>
      </c>
      <c r="B348" t="s">
        <v>490</v>
      </c>
      <c r="C348" t="s">
        <v>11</v>
      </c>
      <c r="D348" s="1">
        <v>41333</v>
      </c>
      <c r="E348" s="2">
        <v>2796100000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hidden="1" x14ac:dyDescent="0.2">
      <c r="A349">
        <v>375</v>
      </c>
      <c r="B349" t="s">
        <v>532</v>
      </c>
      <c r="C349" t="s">
        <v>11</v>
      </c>
      <c r="D349" s="1">
        <v>41305</v>
      </c>
      <c r="E349" s="2">
        <v>2794925000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hidden="1" x14ac:dyDescent="0.2">
      <c r="A350">
        <v>376</v>
      </c>
      <c r="B350" t="s">
        <v>378</v>
      </c>
      <c r="C350" t="s">
        <v>11</v>
      </c>
      <c r="D350" s="1">
        <v>41274</v>
      </c>
      <c r="E350" s="2">
        <v>2730300000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hidden="1" x14ac:dyDescent="0.2">
      <c r="A351">
        <v>377</v>
      </c>
      <c r="B351" t="s">
        <v>494</v>
      </c>
      <c r="C351" t="s">
        <v>11</v>
      </c>
      <c r="D351" s="1">
        <v>41274</v>
      </c>
      <c r="E351" s="2">
        <v>2730000000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hidden="1" x14ac:dyDescent="0.2">
      <c r="A352">
        <v>378</v>
      </c>
      <c r="B352" t="s">
        <v>277</v>
      </c>
      <c r="C352" t="s">
        <v>11</v>
      </c>
      <c r="D352" s="1">
        <v>41272</v>
      </c>
      <c r="E352" s="2">
        <v>2715675000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hidden="1" x14ac:dyDescent="0.2">
      <c r="A353">
        <v>379</v>
      </c>
      <c r="B353" t="s">
        <v>153</v>
      </c>
      <c r="C353" t="s">
        <v>11</v>
      </c>
      <c r="D353" s="1">
        <v>41639</v>
      </c>
      <c r="E353" s="2">
        <v>2666000000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hidden="1" x14ac:dyDescent="0.2">
      <c r="A354">
        <v>380</v>
      </c>
      <c r="B354" t="s">
        <v>503</v>
      </c>
      <c r="C354" t="s">
        <v>11</v>
      </c>
      <c r="D354" s="1">
        <v>41274</v>
      </c>
      <c r="E354" s="2">
        <v>2665000000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hidden="1" x14ac:dyDescent="0.2">
      <c r="A355">
        <v>381</v>
      </c>
      <c r="B355" t="s">
        <v>33</v>
      </c>
      <c r="C355" t="s">
        <v>11</v>
      </c>
      <c r="D355" s="1">
        <v>41580</v>
      </c>
      <c r="E355" s="2">
        <v>2633689000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hidden="1" x14ac:dyDescent="0.2">
      <c r="A356">
        <v>382</v>
      </c>
      <c r="B356" t="s">
        <v>540</v>
      </c>
      <c r="C356" t="s">
        <v>11</v>
      </c>
      <c r="D356" s="1">
        <v>41274</v>
      </c>
      <c r="E356" s="2">
        <v>2567310000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hidden="1" x14ac:dyDescent="0.2">
      <c r="A357">
        <v>383</v>
      </c>
      <c r="B357" t="s">
        <v>58</v>
      </c>
      <c r="C357" t="s">
        <v>11</v>
      </c>
      <c r="D357" s="1">
        <v>41274</v>
      </c>
      <c r="E357" s="2">
        <v>2519154000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hidden="1" x14ac:dyDescent="0.2">
      <c r="A358">
        <v>384</v>
      </c>
      <c r="B358" t="s">
        <v>545</v>
      </c>
      <c r="C358" t="s">
        <v>11</v>
      </c>
      <c r="D358" s="1">
        <v>41639</v>
      </c>
      <c r="E358" s="2">
        <v>2514595000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hidden="1" x14ac:dyDescent="0.2">
      <c r="A359">
        <v>385</v>
      </c>
      <c r="B359" t="s">
        <v>299</v>
      </c>
      <c r="C359" t="s">
        <v>11</v>
      </c>
      <c r="D359" s="1">
        <v>41545</v>
      </c>
      <c r="E359" s="2">
        <v>2492300000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hidden="1" x14ac:dyDescent="0.2">
      <c r="A360">
        <v>386</v>
      </c>
      <c r="B360" t="s">
        <v>574</v>
      </c>
      <c r="C360" t="s">
        <v>11</v>
      </c>
      <c r="D360" s="1">
        <v>41274</v>
      </c>
      <c r="E360" s="2">
        <v>2458592000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hidden="1" x14ac:dyDescent="0.2">
      <c r="A361">
        <v>387</v>
      </c>
      <c r="B361" t="s">
        <v>533</v>
      </c>
      <c r="C361" t="s">
        <v>11</v>
      </c>
      <c r="D361" s="1">
        <v>41486</v>
      </c>
      <c r="E361" s="2">
        <v>2436948000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hidden="1" x14ac:dyDescent="0.2">
      <c r="A362">
        <v>388</v>
      </c>
      <c r="B362" t="s">
        <v>131</v>
      </c>
      <c r="C362" t="s">
        <v>11</v>
      </c>
      <c r="D362" s="1">
        <v>41274</v>
      </c>
      <c r="E362" s="2">
        <v>2432680000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hidden="1" x14ac:dyDescent="0.2">
      <c r="A363">
        <v>389</v>
      </c>
      <c r="B363" t="s">
        <v>269</v>
      </c>
      <c r="C363" t="s">
        <v>11</v>
      </c>
      <c r="D363" s="1">
        <v>41274</v>
      </c>
      <c r="E363" s="2">
        <v>2426301000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hidden="1" x14ac:dyDescent="0.2">
      <c r="A364">
        <v>390</v>
      </c>
      <c r="B364" t="s">
        <v>402</v>
      </c>
      <c r="C364" t="s">
        <v>11</v>
      </c>
      <c r="D364" s="1">
        <v>41639</v>
      </c>
      <c r="E364" s="2">
        <v>2378972000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hidden="1" x14ac:dyDescent="0.2">
      <c r="A365">
        <v>391</v>
      </c>
      <c r="B365" t="s">
        <v>275</v>
      </c>
      <c r="C365" t="s">
        <v>11</v>
      </c>
      <c r="D365" s="1">
        <v>41425</v>
      </c>
      <c r="E365" s="2">
        <v>2375923000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hidden="1" x14ac:dyDescent="0.2">
      <c r="A366">
        <v>392</v>
      </c>
      <c r="B366" t="s">
        <v>348</v>
      </c>
      <c r="C366" t="s">
        <v>11</v>
      </c>
      <c r="D366" s="1">
        <v>41639</v>
      </c>
      <c r="E366" s="2">
        <v>2369300000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hidden="1" x14ac:dyDescent="0.2">
      <c r="A367">
        <v>393</v>
      </c>
      <c r="B367" t="s">
        <v>40</v>
      </c>
      <c r="C367" t="s">
        <v>11</v>
      </c>
      <c r="D367" s="1">
        <v>41305</v>
      </c>
      <c r="E367" s="2">
        <v>2312200000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hidden="1" x14ac:dyDescent="0.2">
      <c r="A368">
        <v>394</v>
      </c>
      <c r="B368" t="s">
        <v>481</v>
      </c>
      <c r="C368" t="s">
        <v>11</v>
      </c>
      <c r="D368" s="1">
        <v>41274</v>
      </c>
      <c r="E368" s="2">
        <v>2307182000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hidden="1" x14ac:dyDescent="0.2">
      <c r="A369">
        <v>395</v>
      </c>
      <c r="B369" t="s">
        <v>541</v>
      </c>
      <c r="C369" t="s">
        <v>11</v>
      </c>
      <c r="D369" s="1">
        <v>41639</v>
      </c>
      <c r="E369" s="2">
        <v>2299176000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hidden="1" x14ac:dyDescent="0.2">
      <c r="A370">
        <v>396</v>
      </c>
      <c r="B370" t="s">
        <v>325</v>
      </c>
      <c r="C370" t="s">
        <v>11</v>
      </c>
      <c r="D370" s="1">
        <v>41639</v>
      </c>
      <c r="E370" s="2">
        <v>2265100000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hidden="1" x14ac:dyDescent="0.2">
      <c r="A371">
        <v>397</v>
      </c>
      <c r="B371" t="s">
        <v>527</v>
      </c>
      <c r="C371" t="s">
        <v>11</v>
      </c>
      <c r="D371" s="1">
        <v>41307</v>
      </c>
      <c r="E371" s="2">
        <v>2220256000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hidden="1" x14ac:dyDescent="0.2">
      <c r="A372">
        <v>398</v>
      </c>
      <c r="B372" t="s">
        <v>344</v>
      </c>
      <c r="C372" t="s">
        <v>11</v>
      </c>
      <c r="D372" s="1">
        <v>41363</v>
      </c>
      <c r="E372" s="2">
        <v>2181732000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hidden="1" x14ac:dyDescent="0.2">
      <c r="A373">
        <v>399</v>
      </c>
      <c r="B373" t="s">
        <v>566</v>
      </c>
      <c r="C373" t="s">
        <v>11</v>
      </c>
      <c r="D373" s="1">
        <v>41363</v>
      </c>
      <c r="E373" s="2">
        <v>2168652000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hidden="1" x14ac:dyDescent="0.2">
      <c r="A374">
        <v>400</v>
      </c>
      <c r="B374" t="s">
        <v>444</v>
      </c>
      <c r="C374" t="s">
        <v>11</v>
      </c>
      <c r="D374" s="1">
        <v>41273</v>
      </c>
      <c r="E374" s="2">
        <v>2105188000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hidden="1" x14ac:dyDescent="0.2">
      <c r="A375">
        <v>401</v>
      </c>
      <c r="B375" t="s">
        <v>440</v>
      </c>
      <c r="C375" t="s">
        <v>11</v>
      </c>
      <c r="D375" s="1">
        <v>41639</v>
      </c>
      <c r="E375" s="2">
        <v>2104745000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hidden="1" x14ac:dyDescent="0.2">
      <c r="A376">
        <v>402</v>
      </c>
      <c r="B376" t="s">
        <v>460</v>
      </c>
      <c r="C376" t="s">
        <v>11</v>
      </c>
      <c r="D376" s="1">
        <v>41639</v>
      </c>
      <c r="E376" s="2">
        <v>2104745000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hidden="1" x14ac:dyDescent="0.2">
      <c r="A377">
        <v>403</v>
      </c>
      <c r="B377" t="s">
        <v>101</v>
      </c>
      <c r="C377" t="s">
        <v>11</v>
      </c>
      <c r="D377" s="1">
        <v>41517</v>
      </c>
      <c r="E377" s="2">
        <v>2089100000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hidden="1" x14ac:dyDescent="0.2">
      <c r="A378">
        <v>404</v>
      </c>
      <c r="B378" t="s">
        <v>223</v>
      </c>
      <c r="C378" t="s">
        <v>11</v>
      </c>
      <c r="D378" s="1">
        <v>41274</v>
      </c>
      <c r="E378" s="2">
        <v>2073000000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hidden="1" x14ac:dyDescent="0.2">
      <c r="A379">
        <v>405</v>
      </c>
      <c r="B379" t="s">
        <v>63</v>
      </c>
      <c r="C379" t="s">
        <v>11</v>
      </c>
      <c r="D379" s="1">
        <v>41639</v>
      </c>
      <c r="E379" s="2">
        <v>2069600000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hidden="1" x14ac:dyDescent="0.2">
      <c r="A380">
        <v>406</v>
      </c>
      <c r="B380" t="s">
        <v>391</v>
      </c>
      <c r="C380" t="s">
        <v>11</v>
      </c>
      <c r="D380" s="1">
        <v>41274</v>
      </c>
      <c r="E380" s="2">
        <v>2060702000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hidden="1" x14ac:dyDescent="0.2">
      <c r="A381">
        <v>407</v>
      </c>
      <c r="B381" t="s">
        <v>386</v>
      </c>
      <c r="C381" t="s">
        <v>11</v>
      </c>
      <c r="D381" s="1">
        <v>41274</v>
      </c>
      <c r="E381" s="2">
        <v>2031901000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hidden="1" x14ac:dyDescent="0.2">
      <c r="A382">
        <v>408</v>
      </c>
      <c r="B382" t="s">
        <v>292</v>
      </c>
      <c r="C382" t="s">
        <v>11</v>
      </c>
      <c r="D382" s="1">
        <v>41639</v>
      </c>
      <c r="E382" s="2">
        <v>2013719000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hidden="1" x14ac:dyDescent="0.2">
      <c r="A383">
        <v>409</v>
      </c>
      <c r="B383" t="s">
        <v>504</v>
      </c>
      <c r="C383" t="s">
        <v>11</v>
      </c>
      <c r="D383" s="1">
        <v>41547</v>
      </c>
      <c r="E383" s="2">
        <v>1924400000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hidden="1" x14ac:dyDescent="0.2">
      <c r="A384">
        <v>410</v>
      </c>
      <c r="B384" t="s">
        <v>485</v>
      </c>
      <c r="C384" t="s">
        <v>11</v>
      </c>
      <c r="D384" s="1">
        <v>41274</v>
      </c>
      <c r="E384" s="2">
        <v>1913149000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hidden="1" x14ac:dyDescent="0.2">
      <c r="A385">
        <v>411</v>
      </c>
      <c r="B385" t="s">
        <v>239</v>
      </c>
      <c r="C385" t="s">
        <v>11</v>
      </c>
      <c r="D385" s="1">
        <v>41274</v>
      </c>
      <c r="E385" s="2">
        <v>1899600000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hidden="1" x14ac:dyDescent="0.2">
      <c r="A386">
        <v>412</v>
      </c>
      <c r="B386" t="s">
        <v>229</v>
      </c>
      <c r="C386" t="s">
        <v>11</v>
      </c>
      <c r="D386" s="1">
        <v>41274</v>
      </c>
      <c r="E386" s="2">
        <v>1887376000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hidden="1" x14ac:dyDescent="0.2">
      <c r="A387">
        <v>413</v>
      </c>
      <c r="B387" t="s">
        <v>231</v>
      </c>
      <c r="C387" t="s">
        <v>11</v>
      </c>
      <c r="D387" s="1">
        <v>41639</v>
      </c>
      <c r="E387" s="2">
        <v>1859177000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hidden="1" x14ac:dyDescent="0.2">
      <c r="A388">
        <v>414</v>
      </c>
      <c r="B388" t="s">
        <v>122</v>
      </c>
      <c r="C388" t="s">
        <v>11</v>
      </c>
      <c r="D388" s="1">
        <v>41274</v>
      </c>
      <c r="E388" s="2">
        <v>1847186000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hidden="1" x14ac:dyDescent="0.2">
      <c r="A389">
        <v>415</v>
      </c>
      <c r="B389" t="s">
        <v>547</v>
      </c>
      <c r="C389" t="s">
        <v>11</v>
      </c>
      <c r="D389" s="1">
        <v>41274</v>
      </c>
      <c r="E389" s="2">
        <v>1843641000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hidden="1" x14ac:dyDescent="0.2">
      <c r="A390">
        <v>416</v>
      </c>
      <c r="B390" t="s">
        <v>523</v>
      </c>
      <c r="C390" t="s">
        <v>11</v>
      </c>
      <c r="D390" s="1">
        <v>41274</v>
      </c>
      <c r="E390" s="2">
        <v>1834921000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hidden="1" x14ac:dyDescent="0.2">
      <c r="A391">
        <v>417</v>
      </c>
      <c r="B391" t="s">
        <v>524</v>
      </c>
      <c r="C391" t="s">
        <v>11</v>
      </c>
      <c r="D391" s="1">
        <v>41274</v>
      </c>
      <c r="E391" s="2">
        <v>1834921000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hidden="1" x14ac:dyDescent="0.2">
      <c r="A392">
        <v>418</v>
      </c>
      <c r="B392" t="s">
        <v>189</v>
      </c>
      <c r="C392" t="s">
        <v>11</v>
      </c>
      <c r="D392" s="1">
        <v>41274</v>
      </c>
      <c r="E392" s="2">
        <v>1819814000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hidden="1" x14ac:dyDescent="0.2">
      <c r="A393">
        <v>419</v>
      </c>
      <c r="B393" t="s">
        <v>520</v>
      </c>
      <c r="C393" t="s">
        <v>11</v>
      </c>
      <c r="D393" s="1">
        <v>41274</v>
      </c>
      <c r="E393" s="2">
        <v>1793557000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hidden="1" x14ac:dyDescent="0.2">
      <c r="A394">
        <v>420</v>
      </c>
      <c r="B394" t="s">
        <v>493</v>
      </c>
      <c r="C394" t="s">
        <v>11</v>
      </c>
      <c r="D394" s="1">
        <v>41544</v>
      </c>
      <c r="E394" s="2">
        <v>1792000000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hidden="1" x14ac:dyDescent="0.2">
      <c r="A395">
        <v>421</v>
      </c>
      <c r="B395" t="s">
        <v>291</v>
      </c>
      <c r="C395" t="s">
        <v>11</v>
      </c>
      <c r="D395" s="1">
        <v>41274</v>
      </c>
      <c r="E395" s="2">
        <v>1765979000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hidden="1" x14ac:dyDescent="0.2">
      <c r="A396">
        <v>422</v>
      </c>
      <c r="B396" t="s">
        <v>230</v>
      </c>
      <c r="C396" t="s">
        <v>11</v>
      </c>
      <c r="D396" s="1">
        <v>41274</v>
      </c>
      <c r="E396" s="2">
        <v>1747502000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hidden="1" x14ac:dyDescent="0.2">
      <c r="A397">
        <v>423</v>
      </c>
      <c r="B397" t="s">
        <v>210</v>
      </c>
      <c r="C397" t="s">
        <v>11</v>
      </c>
      <c r="D397" s="1">
        <v>41274</v>
      </c>
      <c r="E397" s="2">
        <v>1663000000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hidden="1" x14ac:dyDescent="0.2">
      <c r="A398">
        <v>424</v>
      </c>
      <c r="B398" t="s">
        <v>563</v>
      </c>
      <c r="C398" t="s">
        <v>11</v>
      </c>
      <c r="D398" s="1">
        <v>41274</v>
      </c>
      <c r="E398" s="2">
        <v>1623938000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hidden="1" x14ac:dyDescent="0.2">
      <c r="A399">
        <v>425</v>
      </c>
      <c r="B399" t="s">
        <v>165</v>
      </c>
      <c r="C399" t="s">
        <v>11</v>
      </c>
      <c r="D399" s="1">
        <v>41578</v>
      </c>
      <c r="E399" s="2">
        <v>1587725000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hidden="1" x14ac:dyDescent="0.2">
      <c r="A400">
        <v>426</v>
      </c>
      <c r="B400" t="s">
        <v>376</v>
      </c>
      <c r="C400" t="s">
        <v>11</v>
      </c>
      <c r="D400" s="1">
        <v>41364</v>
      </c>
      <c r="E400" s="2">
        <v>1581623000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hidden="1" x14ac:dyDescent="0.2">
      <c r="A401">
        <v>427</v>
      </c>
      <c r="B401" t="s">
        <v>412</v>
      </c>
      <c r="C401" t="s">
        <v>11</v>
      </c>
      <c r="D401" s="1">
        <v>41274</v>
      </c>
      <c r="E401" s="2">
        <v>1562000000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hidden="1" x14ac:dyDescent="0.2">
      <c r="A402">
        <v>428</v>
      </c>
      <c r="B402" t="s">
        <v>65</v>
      </c>
      <c r="C402" t="s">
        <v>11</v>
      </c>
      <c r="D402" s="1">
        <v>41639</v>
      </c>
      <c r="E402" s="2">
        <v>1551346000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hidden="1" x14ac:dyDescent="0.2">
      <c r="A403">
        <v>429</v>
      </c>
      <c r="B403" t="s">
        <v>544</v>
      </c>
      <c r="C403" t="s">
        <v>11</v>
      </c>
      <c r="D403" s="1">
        <v>41274</v>
      </c>
      <c r="E403" s="2">
        <v>1527042000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hidden="1" x14ac:dyDescent="0.2">
      <c r="A404">
        <v>430</v>
      </c>
      <c r="B404" t="s">
        <v>253</v>
      </c>
      <c r="C404" t="s">
        <v>11</v>
      </c>
      <c r="D404" s="1">
        <v>41547</v>
      </c>
      <c r="E404" s="2">
        <v>1481314000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hidden="1" x14ac:dyDescent="0.2">
      <c r="A405">
        <v>431</v>
      </c>
      <c r="B405" t="s">
        <v>317</v>
      </c>
      <c r="C405" t="s">
        <v>11</v>
      </c>
      <c r="D405" s="1">
        <v>41637</v>
      </c>
      <c r="E405" s="2">
        <v>1421178000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hidden="1" x14ac:dyDescent="0.2">
      <c r="A406">
        <v>432</v>
      </c>
      <c r="B406" t="s">
        <v>542</v>
      </c>
      <c r="C406" t="s">
        <v>11</v>
      </c>
      <c r="D406" s="1">
        <v>41274</v>
      </c>
      <c r="E406" s="2">
        <v>1407848000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hidden="1" x14ac:dyDescent="0.2">
      <c r="A407">
        <v>433</v>
      </c>
      <c r="B407" t="s">
        <v>258</v>
      </c>
      <c r="C407" t="s">
        <v>11</v>
      </c>
      <c r="D407" s="1">
        <v>41274</v>
      </c>
      <c r="E407" s="2">
        <v>1405358000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hidden="1" x14ac:dyDescent="0.2">
      <c r="A408">
        <v>434</v>
      </c>
      <c r="B408" t="s">
        <v>56</v>
      </c>
      <c r="C408" t="s">
        <v>11</v>
      </c>
      <c r="D408" s="1">
        <v>41274</v>
      </c>
      <c r="E408" s="2">
        <v>1373947000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hidden="1" x14ac:dyDescent="0.2">
      <c r="A409">
        <v>435</v>
      </c>
      <c r="B409" t="s">
        <v>468</v>
      </c>
      <c r="C409" t="s">
        <v>11</v>
      </c>
      <c r="D409" s="1">
        <v>41274</v>
      </c>
      <c r="E409" s="2">
        <v>1367135000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hidden="1" x14ac:dyDescent="0.2">
      <c r="A410">
        <v>436</v>
      </c>
      <c r="B410" t="s">
        <v>235</v>
      </c>
      <c r="C410" t="s">
        <v>11</v>
      </c>
      <c r="D410" s="1">
        <v>41274</v>
      </c>
      <c r="E410" s="2">
        <v>1365000000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hidden="1" x14ac:dyDescent="0.2">
      <c r="A411">
        <v>437</v>
      </c>
      <c r="B411" t="s">
        <v>428</v>
      </c>
      <c r="C411" t="s">
        <v>11</v>
      </c>
      <c r="D411" s="1">
        <v>41274</v>
      </c>
      <c r="E411" s="2">
        <v>1355300000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hidden="1" x14ac:dyDescent="0.2">
      <c r="A412">
        <v>438</v>
      </c>
      <c r="B412" t="s">
        <v>463</v>
      </c>
      <c r="C412" t="s">
        <v>11</v>
      </c>
      <c r="D412" s="1">
        <v>41333</v>
      </c>
      <c r="E412" s="2">
        <v>1328817000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hidden="1" x14ac:dyDescent="0.2">
      <c r="A413">
        <v>439</v>
      </c>
      <c r="B413" t="s">
        <v>315</v>
      </c>
      <c r="C413" t="s">
        <v>11</v>
      </c>
      <c r="D413" s="1">
        <v>41274</v>
      </c>
      <c r="E413" s="2">
        <v>1293338000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hidden="1" x14ac:dyDescent="0.2">
      <c r="A414">
        <v>440</v>
      </c>
      <c r="B414" t="s">
        <v>477</v>
      </c>
      <c r="C414" t="s">
        <v>11</v>
      </c>
      <c r="D414" s="1">
        <v>41274</v>
      </c>
      <c r="E414" s="2">
        <v>1290052000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hidden="1" x14ac:dyDescent="0.2">
      <c r="A415">
        <v>441</v>
      </c>
      <c r="B415" t="s">
        <v>336</v>
      </c>
      <c r="C415" t="s">
        <v>11</v>
      </c>
      <c r="D415" s="1">
        <v>41547</v>
      </c>
      <c r="E415" s="2">
        <v>1287577000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hidden="1" x14ac:dyDescent="0.2">
      <c r="A416">
        <v>442</v>
      </c>
      <c r="B416" t="s">
        <v>356</v>
      </c>
      <c r="C416" t="s">
        <v>11</v>
      </c>
      <c r="D416" s="1">
        <v>41455</v>
      </c>
      <c r="E416" s="2">
        <v>1282236000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hidden="1" x14ac:dyDescent="0.2">
      <c r="A417">
        <v>443</v>
      </c>
      <c r="B417" t="s">
        <v>208</v>
      </c>
      <c r="C417" t="s">
        <v>11</v>
      </c>
      <c r="D417" s="1">
        <v>41274</v>
      </c>
      <c r="E417" s="2">
        <v>1279067000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hidden="1" x14ac:dyDescent="0.2">
      <c r="A418">
        <v>444</v>
      </c>
      <c r="B418" t="s">
        <v>162</v>
      </c>
      <c r="C418" t="s">
        <v>11</v>
      </c>
      <c r="D418" s="1">
        <v>41274</v>
      </c>
      <c r="E418" s="2">
        <v>1204546000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hidden="1" x14ac:dyDescent="0.2">
      <c r="A419">
        <v>445</v>
      </c>
      <c r="B419" t="s">
        <v>457</v>
      </c>
      <c r="C419" t="s">
        <v>11</v>
      </c>
      <c r="D419" s="1">
        <v>41727</v>
      </c>
      <c r="E419" s="2">
        <v>1148231000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hidden="1" x14ac:dyDescent="0.2">
      <c r="A420">
        <v>446</v>
      </c>
      <c r="B420" t="s">
        <v>51</v>
      </c>
      <c r="C420" t="s">
        <v>11</v>
      </c>
      <c r="D420" s="1">
        <v>41274</v>
      </c>
      <c r="E420" s="2">
        <v>958511000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hidden="1" x14ac:dyDescent="0.2">
      <c r="A421">
        <v>447</v>
      </c>
      <c r="B421" t="s">
        <v>543</v>
      </c>
      <c r="C421" t="s">
        <v>11</v>
      </c>
      <c r="D421" s="1">
        <v>41274</v>
      </c>
      <c r="E421" s="2">
        <v>873592000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hidden="1" x14ac:dyDescent="0.2">
      <c r="A422">
        <v>448</v>
      </c>
      <c r="B422" t="s">
        <v>371</v>
      </c>
      <c r="C422" t="s">
        <v>11</v>
      </c>
      <c r="D422" s="1">
        <v>41274</v>
      </c>
      <c r="E422" s="2">
        <v>797517000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hidden="1" x14ac:dyDescent="0.2">
      <c r="A423">
        <v>449</v>
      </c>
      <c r="B423" t="s">
        <v>337</v>
      </c>
      <c r="C423" t="s">
        <v>11</v>
      </c>
      <c r="D423" s="1">
        <v>41274</v>
      </c>
      <c r="E423" s="2">
        <v>793373000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hidden="1" x14ac:dyDescent="0.2">
      <c r="A424">
        <v>450</v>
      </c>
      <c r="B424" t="s">
        <v>514</v>
      </c>
      <c r="C424" t="s">
        <v>11</v>
      </c>
      <c r="D424" s="1">
        <v>41274</v>
      </c>
      <c r="E424" s="2">
        <v>763000000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hidden="1" x14ac:dyDescent="0.2">
      <c r="A425">
        <v>451</v>
      </c>
      <c r="B425" t="s">
        <v>526</v>
      </c>
      <c r="C425" t="s">
        <v>11</v>
      </c>
      <c r="D425" s="1">
        <v>41274</v>
      </c>
      <c r="E425" s="2">
        <v>716612000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hidden="1" x14ac:dyDescent="0.2">
      <c r="A426">
        <v>452</v>
      </c>
      <c r="B426" t="s">
        <v>264</v>
      </c>
      <c r="C426" t="s">
        <v>11</v>
      </c>
      <c r="D426" s="1">
        <v>41639</v>
      </c>
      <c r="E426" s="2">
        <v>637413000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hidden="1" x14ac:dyDescent="0.2">
      <c r="A427">
        <v>453</v>
      </c>
      <c r="B427" t="s">
        <v>233</v>
      </c>
      <c r="C427" t="s">
        <v>11</v>
      </c>
      <c r="D427" s="1">
        <v>41274</v>
      </c>
      <c r="E427" s="2">
        <v>535153000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hidden="1" x14ac:dyDescent="0.2">
      <c r="A428">
        <v>454</v>
      </c>
      <c r="B428" t="s">
        <v>423</v>
      </c>
      <c r="C428" t="s">
        <v>11</v>
      </c>
      <c r="D428" s="1">
        <v>41274</v>
      </c>
      <c r="E428" s="2">
        <v>484581000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hidden="1" x14ac:dyDescent="0.2">
      <c r="A429">
        <v>455</v>
      </c>
      <c r="B429" t="s">
        <v>370</v>
      </c>
      <c r="C429" t="s">
        <v>11</v>
      </c>
      <c r="D429" s="1">
        <v>41274</v>
      </c>
      <c r="E429" s="2">
        <v>475888000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hidden="1" x14ac:dyDescent="0.2">
      <c r="A430">
        <v>456</v>
      </c>
      <c r="B430" t="s">
        <v>243</v>
      </c>
      <c r="C430" t="s">
        <v>11</v>
      </c>
      <c r="D430" s="1">
        <v>41274</v>
      </c>
      <c r="E430" s="2">
        <v>409396000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hidden="1" x14ac:dyDescent="0.2">
      <c r="A431">
        <v>457</v>
      </c>
      <c r="B431" t="s">
        <v>169</v>
      </c>
      <c r="C431" t="s">
        <v>11</v>
      </c>
      <c r="D431" s="1">
        <v>37802</v>
      </c>
      <c r="E431" s="2">
        <v>1577000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hidden="1" x14ac:dyDescent="0.2">
      <c r="A432">
        <v>458</v>
      </c>
      <c r="B432" t="s">
        <v>556</v>
      </c>
      <c r="C432" t="s">
        <v>15</v>
      </c>
      <c r="D432" s="1">
        <v>41670</v>
      </c>
      <c r="E432" s="2">
        <v>476294000000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hidden="1" x14ac:dyDescent="0.2">
      <c r="A433">
        <v>459</v>
      </c>
      <c r="B433" t="s">
        <v>567</v>
      </c>
      <c r="C433" t="s">
        <v>15</v>
      </c>
      <c r="D433" s="1">
        <v>41639</v>
      </c>
      <c r="E433" s="2">
        <v>420836000000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hidden="1" x14ac:dyDescent="0.2">
      <c r="A434">
        <v>460</v>
      </c>
      <c r="B434" t="s">
        <v>188</v>
      </c>
      <c r="C434" t="s">
        <v>15</v>
      </c>
      <c r="D434" s="1">
        <v>41639</v>
      </c>
      <c r="E434" s="2">
        <v>220156000000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hidden="1" x14ac:dyDescent="0.2">
      <c r="A435">
        <v>461</v>
      </c>
      <c r="B435" t="s">
        <v>21</v>
      </c>
      <c r="C435" t="s">
        <v>15</v>
      </c>
      <c r="D435" s="1">
        <v>41909</v>
      </c>
      <c r="E435" s="2">
        <v>182795000000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hidden="1" x14ac:dyDescent="0.2">
      <c r="A436">
        <v>462</v>
      </c>
      <c r="B436" t="s">
        <v>452</v>
      </c>
      <c r="C436" t="s">
        <v>15</v>
      </c>
      <c r="D436" s="1">
        <v>41639</v>
      </c>
      <c r="E436" s="2">
        <v>171596000000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hidden="1" x14ac:dyDescent="0.2">
      <c r="A437">
        <v>463</v>
      </c>
      <c r="B437" t="s">
        <v>273</v>
      </c>
      <c r="C437" t="s">
        <v>15</v>
      </c>
      <c r="D437" s="1">
        <v>42004</v>
      </c>
      <c r="E437" s="2">
        <v>155929000000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hidden="1" x14ac:dyDescent="0.2">
      <c r="A438">
        <v>464</v>
      </c>
      <c r="B438" t="s">
        <v>244</v>
      </c>
      <c r="C438" t="s">
        <v>15</v>
      </c>
      <c r="D438" s="1">
        <v>42004</v>
      </c>
      <c r="E438" s="2">
        <v>144077000000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hidden="1" x14ac:dyDescent="0.2">
      <c r="A439">
        <v>465</v>
      </c>
      <c r="B439" t="s">
        <v>186</v>
      </c>
      <c r="C439" t="s">
        <v>15</v>
      </c>
      <c r="D439" s="1">
        <v>42004</v>
      </c>
      <c r="E439" s="2">
        <v>139367000000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hidden="1" x14ac:dyDescent="0.2">
      <c r="A440">
        <v>466</v>
      </c>
      <c r="B440" t="s">
        <v>539</v>
      </c>
      <c r="C440" t="s">
        <v>15</v>
      </c>
      <c r="D440" s="1">
        <v>41639</v>
      </c>
      <c r="E440" s="2">
        <v>138074000000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hidden="1" x14ac:dyDescent="0.2">
      <c r="A441">
        <v>467</v>
      </c>
      <c r="B441" t="s">
        <v>377</v>
      </c>
      <c r="C441" t="s">
        <v>15</v>
      </c>
      <c r="D441" s="1">
        <v>41729</v>
      </c>
      <c r="E441" s="2">
        <v>137392000000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hidden="1" x14ac:dyDescent="0.2">
      <c r="A442">
        <v>468</v>
      </c>
      <c r="B442" t="s">
        <v>528</v>
      </c>
      <c r="C442" t="s">
        <v>15</v>
      </c>
      <c r="D442" s="1">
        <v>42004</v>
      </c>
      <c r="E442" s="2">
        <v>130474000000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hidden="1" x14ac:dyDescent="0.2">
      <c r="A443">
        <v>469</v>
      </c>
      <c r="B443" t="s">
        <v>500</v>
      </c>
      <c r="C443" t="s">
        <v>15</v>
      </c>
      <c r="D443" s="1">
        <v>41639</v>
      </c>
      <c r="E443" s="2">
        <v>128752000000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hidden="1" x14ac:dyDescent="0.2">
      <c r="A444">
        <v>470</v>
      </c>
      <c r="B444" t="s">
        <v>546</v>
      </c>
      <c r="C444" t="s">
        <v>15</v>
      </c>
      <c r="D444" s="1">
        <v>41639</v>
      </c>
      <c r="E444" s="2">
        <v>120550000000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hidden="1" x14ac:dyDescent="0.2">
      <c r="A445">
        <v>471</v>
      </c>
      <c r="B445" t="s">
        <v>27</v>
      </c>
      <c r="C445" t="s">
        <v>15</v>
      </c>
      <c r="D445" s="1">
        <v>41912</v>
      </c>
      <c r="E445" s="2">
        <v>119569127000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hidden="1" x14ac:dyDescent="0.2">
      <c r="A446">
        <v>472</v>
      </c>
      <c r="B446" t="s">
        <v>167</v>
      </c>
      <c r="C446" t="s">
        <v>15</v>
      </c>
      <c r="D446" s="1">
        <v>41882</v>
      </c>
      <c r="E446" s="2">
        <v>112640000000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hidden="1" x14ac:dyDescent="0.2">
      <c r="A447">
        <v>473</v>
      </c>
      <c r="B447" t="s">
        <v>104</v>
      </c>
      <c r="C447" t="s">
        <v>15</v>
      </c>
      <c r="D447" s="1">
        <v>41639</v>
      </c>
      <c r="E447" s="2">
        <v>101697000000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hidden="1" x14ac:dyDescent="0.2">
      <c r="A448">
        <v>474</v>
      </c>
      <c r="B448" t="s">
        <v>396</v>
      </c>
      <c r="C448" t="s">
        <v>15</v>
      </c>
      <c r="D448" s="1">
        <v>41639</v>
      </c>
      <c r="E448" s="2">
        <v>100160000000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hidden="1" x14ac:dyDescent="0.2">
      <c r="A449">
        <v>475</v>
      </c>
      <c r="B449" t="s">
        <v>345</v>
      </c>
      <c r="C449" t="s">
        <v>15</v>
      </c>
      <c r="D449" s="1">
        <v>41671</v>
      </c>
      <c r="E449" s="2">
        <v>98375000000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hidden="1" x14ac:dyDescent="0.2">
      <c r="A450">
        <v>476</v>
      </c>
      <c r="B450" t="s">
        <v>314</v>
      </c>
      <c r="C450" t="s">
        <v>15</v>
      </c>
      <c r="D450" s="1">
        <v>41639</v>
      </c>
      <c r="E450" s="2">
        <v>98367000000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hidden="1" x14ac:dyDescent="0.2">
      <c r="A451">
        <v>477</v>
      </c>
      <c r="B451" t="s">
        <v>332</v>
      </c>
      <c r="C451" t="s">
        <v>15</v>
      </c>
      <c r="D451" s="1">
        <v>41639</v>
      </c>
      <c r="E451" s="2">
        <v>97142000000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hidden="1" x14ac:dyDescent="0.2">
      <c r="A452">
        <v>478</v>
      </c>
      <c r="B452" t="s">
        <v>125</v>
      </c>
      <c r="C452" t="s">
        <v>15</v>
      </c>
      <c r="D452" s="1">
        <v>41820</v>
      </c>
      <c r="E452" s="2">
        <v>91084000000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hidden="1" x14ac:dyDescent="0.2">
      <c r="A453">
        <v>479</v>
      </c>
      <c r="B453" t="s">
        <v>103</v>
      </c>
      <c r="C453" t="s">
        <v>15</v>
      </c>
      <c r="D453" s="1">
        <v>42004</v>
      </c>
      <c r="E453" s="2">
        <v>90762000000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hidden="1" x14ac:dyDescent="0.2">
      <c r="A454">
        <v>480</v>
      </c>
      <c r="B454" t="s">
        <v>35</v>
      </c>
      <c r="C454" t="s">
        <v>15</v>
      </c>
      <c r="D454" s="1">
        <v>41639</v>
      </c>
      <c r="E454" s="2">
        <v>89804000000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hidden="1" x14ac:dyDescent="0.2">
      <c r="A455">
        <v>481</v>
      </c>
      <c r="B455" t="s">
        <v>76</v>
      </c>
      <c r="C455" t="s">
        <v>15</v>
      </c>
      <c r="D455" s="1">
        <v>42004</v>
      </c>
      <c r="E455" s="2">
        <v>88988000000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hidden="1" x14ac:dyDescent="0.2">
      <c r="A456">
        <v>482</v>
      </c>
      <c r="B456" t="s">
        <v>550</v>
      </c>
      <c r="C456" t="s">
        <v>15</v>
      </c>
      <c r="D456" s="1">
        <v>41639</v>
      </c>
      <c r="E456" s="2">
        <v>88069000000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hidden="1" x14ac:dyDescent="0.2">
      <c r="A457">
        <v>483</v>
      </c>
      <c r="B457" t="s">
        <v>399</v>
      </c>
      <c r="C457" t="s">
        <v>15</v>
      </c>
      <c r="D457" s="1">
        <v>41820</v>
      </c>
      <c r="E457" s="2">
        <v>86833000000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hidden="1" x14ac:dyDescent="0.2">
      <c r="A458">
        <v>484</v>
      </c>
      <c r="B458" t="s">
        <v>445</v>
      </c>
      <c r="C458" t="s">
        <v>15</v>
      </c>
      <c r="D458" s="1">
        <v>42004</v>
      </c>
      <c r="E458" s="2">
        <v>80106000000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hidden="1" x14ac:dyDescent="0.2">
      <c r="A459">
        <v>485</v>
      </c>
      <c r="B459" t="s">
        <v>293</v>
      </c>
      <c r="C459" t="s">
        <v>15</v>
      </c>
      <c r="D459" s="1">
        <v>41672</v>
      </c>
      <c r="E459" s="2">
        <v>78812000000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hidden="1" x14ac:dyDescent="0.2">
      <c r="A460">
        <v>486</v>
      </c>
      <c r="B460" t="s">
        <v>509</v>
      </c>
      <c r="C460" t="s">
        <v>15</v>
      </c>
      <c r="D460" s="1">
        <v>41671</v>
      </c>
      <c r="E460" s="2">
        <v>71279000000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hidden="1" x14ac:dyDescent="0.2">
      <c r="A461">
        <v>487</v>
      </c>
      <c r="B461" t="s">
        <v>80</v>
      </c>
      <c r="C461" t="s">
        <v>15</v>
      </c>
      <c r="D461" s="1">
        <v>41639</v>
      </c>
      <c r="E461" s="2">
        <v>71023500000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hidden="1" x14ac:dyDescent="0.2">
      <c r="A462">
        <v>488</v>
      </c>
      <c r="B462" t="s">
        <v>49</v>
      </c>
      <c r="C462" t="s">
        <v>15</v>
      </c>
      <c r="D462" s="1">
        <v>41639</v>
      </c>
      <c r="E462" s="2">
        <v>68874000000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hidden="1" x14ac:dyDescent="0.2">
      <c r="A463">
        <v>489</v>
      </c>
      <c r="B463" t="s">
        <v>381</v>
      </c>
      <c r="C463" t="s">
        <v>15</v>
      </c>
      <c r="D463" s="1">
        <v>41639</v>
      </c>
      <c r="E463" s="2">
        <v>68199000000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hidden="1" x14ac:dyDescent="0.2">
      <c r="A464">
        <v>490</v>
      </c>
      <c r="B464" t="s">
        <v>437</v>
      </c>
      <c r="C464" t="s">
        <v>15</v>
      </c>
      <c r="D464" s="1">
        <v>42000</v>
      </c>
      <c r="E464" s="2">
        <v>66683000000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hidden="1" x14ac:dyDescent="0.2">
      <c r="A465">
        <v>491</v>
      </c>
      <c r="B465" t="s">
        <v>534</v>
      </c>
      <c r="C465" t="s">
        <v>15</v>
      </c>
      <c r="D465" s="1">
        <v>42004</v>
      </c>
      <c r="E465" s="2">
        <v>57900000000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hidden="1" x14ac:dyDescent="0.2">
      <c r="A466">
        <v>492</v>
      </c>
      <c r="B466" t="s">
        <v>305</v>
      </c>
      <c r="C466" t="s">
        <v>15</v>
      </c>
      <c r="D466" s="1">
        <v>41943</v>
      </c>
      <c r="E466" s="2">
        <v>56651000000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hidden="1" x14ac:dyDescent="0.2">
      <c r="A467">
        <v>493</v>
      </c>
      <c r="B467" t="s">
        <v>319</v>
      </c>
      <c r="C467" t="s">
        <v>15</v>
      </c>
      <c r="D467" s="1">
        <v>42000</v>
      </c>
      <c r="E467" s="2">
        <v>55870000000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hidden="1" x14ac:dyDescent="0.2">
      <c r="A468">
        <v>494</v>
      </c>
      <c r="B468" t="s">
        <v>531</v>
      </c>
      <c r="C468" t="s">
        <v>15</v>
      </c>
      <c r="D468" s="1">
        <v>41639</v>
      </c>
      <c r="E468" s="2">
        <v>55438000000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hidden="1" x14ac:dyDescent="0.2">
      <c r="A469">
        <v>495</v>
      </c>
      <c r="B469" t="s">
        <v>126</v>
      </c>
      <c r="C469" t="s">
        <v>15</v>
      </c>
      <c r="D469" s="1">
        <v>42004</v>
      </c>
      <c r="E469" s="2">
        <v>55184000000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hidden="1" x14ac:dyDescent="0.2">
      <c r="A470">
        <v>496</v>
      </c>
      <c r="B470" t="s">
        <v>360</v>
      </c>
      <c r="C470" t="s">
        <v>15</v>
      </c>
      <c r="D470" s="1">
        <v>41670</v>
      </c>
      <c r="E470" s="2">
        <v>53417000000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hidden="1" x14ac:dyDescent="0.2">
      <c r="A471">
        <v>497</v>
      </c>
      <c r="B471" t="s">
        <v>303</v>
      </c>
      <c r="C471" t="s">
        <v>15</v>
      </c>
      <c r="D471" s="1">
        <v>42308</v>
      </c>
      <c r="E471" s="2">
        <v>52107000000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hidden="1" x14ac:dyDescent="0.2">
      <c r="A472">
        <v>498</v>
      </c>
      <c r="B472" t="s">
        <v>438</v>
      </c>
      <c r="C472" t="s">
        <v>15</v>
      </c>
      <c r="D472" s="1">
        <v>41639</v>
      </c>
      <c r="E472" s="2">
        <v>51584000000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hidden="1" x14ac:dyDescent="0.2">
      <c r="A473">
        <v>499</v>
      </c>
      <c r="B473" t="s">
        <v>203</v>
      </c>
      <c r="C473" t="s">
        <v>15</v>
      </c>
      <c r="D473" s="1">
        <v>41909</v>
      </c>
      <c r="E473" s="2">
        <v>48813000000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hidden="1" x14ac:dyDescent="0.2">
      <c r="A474">
        <v>500</v>
      </c>
      <c r="B474" t="s">
        <v>313</v>
      </c>
      <c r="C474" t="s">
        <v>15</v>
      </c>
      <c r="D474" s="1">
        <v>42004</v>
      </c>
      <c r="E474" s="2">
        <v>48500000000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hidden="1" x14ac:dyDescent="0.2">
      <c r="A475">
        <v>501</v>
      </c>
      <c r="B475" t="s">
        <v>173</v>
      </c>
      <c r="C475" t="s">
        <v>15</v>
      </c>
      <c r="D475" s="1">
        <v>41846</v>
      </c>
      <c r="E475" s="2">
        <v>47142000000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hidden="1" x14ac:dyDescent="0.2">
      <c r="A476">
        <v>502</v>
      </c>
      <c r="B476" t="s">
        <v>343</v>
      </c>
      <c r="C476" t="s">
        <v>15</v>
      </c>
      <c r="D476" s="1">
        <v>41639</v>
      </c>
      <c r="E476" s="2">
        <v>46854000000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hidden="1" x14ac:dyDescent="0.2">
      <c r="A477">
        <v>503</v>
      </c>
      <c r="B477" t="s">
        <v>498</v>
      </c>
      <c r="C477" t="s">
        <v>15</v>
      </c>
      <c r="D477" s="1">
        <v>41818</v>
      </c>
      <c r="E477" s="2">
        <v>46516712000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hidden="1" x14ac:dyDescent="0.2">
      <c r="A478">
        <v>504</v>
      </c>
      <c r="B478" t="s">
        <v>251</v>
      </c>
      <c r="C478" t="s">
        <v>15</v>
      </c>
      <c r="D478" s="1">
        <v>41790</v>
      </c>
      <c r="E478" s="2">
        <v>45567000000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hidden="1" x14ac:dyDescent="0.2">
      <c r="A479">
        <v>505</v>
      </c>
      <c r="B479" t="s">
        <v>367</v>
      </c>
      <c r="C479" t="s">
        <v>15</v>
      </c>
      <c r="D479" s="1">
        <v>41639</v>
      </c>
      <c r="E479" s="2">
        <v>44062000000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hidden="1" x14ac:dyDescent="0.2">
      <c r="A480">
        <v>506</v>
      </c>
      <c r="B480" t="s">
        <v>397</v>
      </c>
      <c r="C480" t="s">
        <v>15</v>
      </c>
      <c r="D480" s="1">
        <v>41639</v>
      </c>
      <c r="E480" s="2">
        <v>44033000000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hidden="1" x14ac:dyDescent="0.2">
      <c r="A481">
        <v>507</v>
      </c>
      <c r="B481" t="s">
        <v>451</v>
      </c>
      <c r="C481" t="s">
        <v>15</v>
      </c>
      <c r="D481" s="1">
        <v>41639</v>
      </c>
      <c r="E481" s="2">
        <v>41461000000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hidden="1" x14ac:dyDescent="0.2">
      <c r="A482">
        <v>508</v>
      </c>
      <c r="B482" t="s">
        <v>109</v>
      </c>
      <c r="C482" t="s">
        <v>15</v>
      </c>
      <c r="D482" s="1">
        <v>41671</v>
      </c>
      <c r="E482" s="2">
        <v>40611000000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hidden="1" x14ac:dyDescent="0.2">
      <c r="A483">
        <v>509</v>
      </c>
      <c r="B483" t="s">
        <v>191</v>
      </c>
      <c r="C483" t="s">
        <v>15</v>
      </c>
      <c r="D483" s="1">
        <v>42004</v>
      </c>
      <c r="E483" s="2">
        <v>40362000000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hidden="1" x14ac:dyDescent="0.2">
      <c r="A484">
        <v>510</v>
      </c>
      <c r="B484" t="s">
        <v>300</v>
      </c>
      <c r="C484" t="s">
        <v>15</v>
      </c>
      <c r="D484" s="1">
        <v>42004</v>
      </c>
      <c r="E484" s="2">
        <v>40306000000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hidden="1" x14ac:dyDescent="0.2">
      <c r="A485">
        <v>511</v>
      </c>
      <c r="B485" t="s">
        <v>358</v>
      </c>
      <c r="C485" t="s">
        <v>15</v>
      </c>
      <c r="D485" s="1">
        <v>42004</v>
      </c>
      <c r="E485" s="2">
        <v>39946000000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hidden="1" x14ac:dyDescent="0.2">
      <c r="A486">
        <v>512</v>
      </c>
      <c r="B486" t="s">
        <v>525</v>
      </c>
      <c r="C486" t="s">
        <v>15</v>
      </c>
      <c r="D486" s="1">
        <v>41639</v>
      </c>
      <c r="E486" s="2">
        <v>38279000000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hidden="1" x14ac:dyDescent="0.2">
      <c r="A487">
        <v>513</v>
      </c>
      <c r="B487" t="s">
        <v>519</v>
      </c>
      <c r="C487" t="s">
        <v>15</v>
      </c>
      <c r="D487" s="1">
        <v>41639</v>
      </c>
      <c r="E487" s="2">
        <v>37601000000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hidden="1" x14ac:dyDescent="0.2">
      <c r="A488">
        <v>514</v>
      </c>
      <c r="B488" t="s">
        <v>518</v>
      </c>
      <c r="C488" t="s">
        <v>15</v>
      </c>
      <c r="D488" s="1">
        <v>41915</v>
      </c>
      <c r="E488" s="2">
        <v>37580000000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hidden="1" x14ac:dyDescent="0.2">
      <c r="A489">
        <v>515</v>
      </c>
      <c r="B489" t="s">
        <v>194</v>
      </c>
      <c r="C489" t="s">
        <v>15</v>
      </c>
      <c r="D489" s="1">
        <v>41943</v>
      </c>
      <c r="E489" s="2">
        <v>36066900000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hidden="1" x14ac:dyDescent="0.2">
      <c r="A490">
        <v>516</v>
      </c>
      <c r="B490" t="s">
        <v>380</v>
      </c>
      <c r="C490" t="s">
        <v>15</v>
      </c>
      <c r="D490" s="1">
        <v>41639</v>
      </c>
      <c r="E490" s="2">
        <v>35299000000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hidden="1" x14ac:dyDescent="0.2">
      <c r="A491">
        <v>517</v>
      </c>
      <c r="B491" t="s">
        <v>99</v>
      </c>
      <c r="C491" t="s">
        <v>15</v>
      </c>
      <c r="D491" s="1">
        <v>41639</v>
      </c>
      <c r="E491" s="2">
        <v>34828000000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hidden="1" x14ac:dyDescent="0.2">
      <c r="A492">
        <v>518</v>
      </c>
      <c r="B492" t="s">
        <v>62</v>
      </c>
      <c r="C492" t="s">
        <v>15</v>
      </c>
      <c r="D492" s="1">
        <v>41639</v>
      </c>
      <c r="E492" s="2">
        <v>34507000000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hidden="1" x14ac:dyDescent="0.2">
      <c r="A493">
        <v>519</v>
      </c>
      <c r="B493" t="s">
        <v>290</v>
      </c>
      <c r="C493" t="s">
        <v>15</v>
      </c>
      <c r="D493" s="1">
        <v>41639</v>
      </c>
      <c r="E493" s="2">
        <v>34182000000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hidden="1" x14ac:dyDescent="0.2">
      <c r="A494">
        <v>520</v>
      </c>
      <c r="B494" t="s">
        <v>283</v>
      </c>
      <c r="C494" t="s">
        <v>15</v>
      </c>
      <c r="D494" s="1">
        <v>42004</v>
      </c>
      <c r="E494" s="2">
        <v>32870000000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hidden="1" x14ac:dyDescent="0.2">
      <c r="A495">
        <v>521</v>
      </c>
      <c r="B495" t="s">
        <v>149</v>
      </c>
      <c r="C495" t="s">
        <v>15</v>
      </c>
      <c r="D495" s="1">
        <v>41639</v>
      </c>
      <c r="E495" s="2">
        <v>32380000000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hidden="1" x14ac:dyDescent="0.2">
      <c r="A496">
        <v>522</v>
      </c>
      <c r="B496" t="s">
        <v>390</v>
      </c>
      <c r="C496" t="s">
        <v>15</v>
      </c>
      <c r="D496" s="1">
        <v>42004</v>
      </c>
      <c r="E496" s="2">
        <v>31821000000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hidden="1" x14ac:dyDescent="0.2">
      <c r="A497">
        <v>523</v>
      </c>
      <c r="B497" t="s">
        <v>268</v>
      </c>
      <c r="C497" t="s">
        <v>15</v>
      </c>
      <c r="D497" s="1">
        <v>42004</v>
      </c>
      <c r="E497" s="2">
        <v>30852000000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hidden="1" x14ac:dyDescent="0.2">
      <c r="A498">
        <v>524</v>
      </c>
      <c r="B498" t="s">
        <v>192</v>
      </c>
      <c r="C498" t="s">
        <v>15</v>
      </c>
      <c r="D498" s="1">
        <v>42004</v>
      </c>
      <c r="E498" s="2">
        <v>28406000000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hidden="1" x14ac:dyDescent="0.2">
      <c r="A499">
        <v>525</v>
      </c>
      <c r="B499" t="s">
        <v>375</v>
      </c>
      <c r="C499" t="s">
        <v>15</v>
      </c>
      <c r="D499" s="1">
        <v>41639</v>
      </c>
      <c r="E499" s="2">
        <v>28105700000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hidden="1" x14ac:dyDescent="0.2">
      <c r="A500">
        <v>526</v>
      </c>
      <c r="B500" t="s">
        <v>368</v>
      </c>
      <c r="C500" t="s">
        <v>15</v>
      </c>
      <c r="D500" s="1">
        <v>41671</v>
      </c>
      <c r="E500" s="2">
        <v>27931000000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hidden="1" x14ac:dyDescent="0.2">
      <c r="A501">
        <v>527</v>
      </c>
      <c r="B501" t="s">
        <v>413</v>
      </c>
      <c r="C501" t="s">
        <v>15</v>
      </c>
      <c r="D501" s="1">
        <v>41790</v>
      </c>
      <c r="E501" s="2">
        <v>27799000000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hidden="1" x14ac:dyDescent="0.2">
      <c r="A502">
        <v>528</v>
      </c>
      <c r="B502" t="s">
        <v>240</v>
      </c>
      <c r="C502" t="s">
        <v>15</v>
      </c>
      <c r="D502" s="1">
        <v>42004</v>
      </c>
      <c r="E502" s="2">
        <v>27429000000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hidden="1" x14ac:dyDescent="0.2">
      <c r="A503">
        <v>529</v>
      </c>
      <c r="B503" t="s">
        <v>511</v>
      </c>
      <c r="C503" t="s">
        <v>15</v>
      </c>
      <c r="D503" s="1">
        <v>41671</v>
      </c>
      <c r="E503" s="2">
        <v>27422696000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hidden="1" x14ac:dyDescent="0.2">
      <c r="A504">
        <v>530</v>
      </c>
      <c r="B504" t="s">
        <v>515</v>
      </c>
      <c r="C504" t="s">
        <v>15</v>
      </c>
      <c r="D504" s="1">
        <v>42004</v>
      </c>
      <c r="E504" s="2">
        <v>27174000000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x14ac:dyDescent="0.2">
      <c r="A505">
        <v>531</v>
      </c>
      <c r="B505" t="s">
        <v>10</v>
      </c>
      <c r="C505" t="s">
        <v>15</v>
      </c>
      <c r="D505" s="1">
        <v>41639</v>
      </c>
      <c r="E505" s="2">
        <v>26743000000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hidden="1" x14ac:dyDescent="0.2">
      <c r="A506">
        <v>532</v>
      </c>
      <c r="B506" t="s">
        <v>456</v>
      </c>
      <c r="C506" t="s">
        <v>15</v>
      </c>
      <c r="D506" s="1">
        <v>41910</v>
      </c>
      <c r="E506" s="2">
        <v>26487000000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hidden="1" x14ac:dyDescent="0.2">
      <c r="A507">
        <v>533</v>
      </c>
      <c r="B507" t="s">
        <v>113</v>
      </c>
      <c r="C507" t="s">
        <v>15</v>
      </c>
      <c r="D507" s="1">
        <v>42004</v>
      </c>
      <c r="E507" s="2">
        <v>24551000000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hidden="1" x14ac:dyDescent="0.2">
      <c r="A508">
        <v>534</v>
      </c>
      <c r="B508" t="s">
        <v>392</v>
      </c>
      <c r="C508" t="s">
        <v>15</v>
      </c>
      <c r="D508" s="1">
        <v>41639</v>
      </c>
      <c r="E508" s="2">
        <v>24466000000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hidden="1" x14ac:dyDescent="0.2">
      <c r="A509">
        <v>535</v>
      </c>
      <c r="B509" t="s">
        <v>161</v>
      </c>
      <c r="C509" t="s">
        <v>15</v>
      </c>
      <c r="D509" s="1">
        <v>41639</v>
      </c>
      <c r="E509" s="2">
        <v>24176000000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hidden="1" x14ac:dyDescent="0.2">
      <c r="A510">
        <v>536</v>
      </c>
      <c r="B510" t="s">
        <v>530</v>
      </c>
      <c r="C510" t="s">
        <v>15</v>
      </c>
      <c r="D510" s="1">
        <v>42004</v>
      </c>
      <c r="E510" s="2">
        <v>23988000000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hidden="1" x14ac:dyDescent="0.2">
      <c r="A511">
        <v>537</v>
      </c>
      <c r="B511" t="s">
        <v>46</v>
      </c>
      <c r="C511" t="s">
        <v>15</v>
      </c>
      <c r="D511" s="1">
        <v>41639</v>
      </c>
      <c r="E511" s="2">
        <v>23939000000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hidden="1" x14ac:dyDescent="0.2">
      <c r="A512">
        <v>538</v>
      </c>
      <c r="B512" t="s">
        <v>321</v>
      </c>
      <c r="C512" t="s">
        <v>15</v>
      </c>
      <c r="D512" s="1">
        <v>41639</v>
      </c>
      <c r="E512" s="2">
        <v>23483000000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hidden="1" x14ac:dyDescent="0.2">
      <c r="A513">
        <v>539</v>
      </c>
      <c r="B513" t="s">
        <v>484</v>
      </c>
      <c r="C513" t="s">
        <v>15</v>
      </c>
      <c r="D513" s="1">
        <v>41671</v>
      </c>
      <c r="E513" s="2">
        <v>23114000000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hidden="1" x14ac:dyDescent="0.2">
      <c r="A514">
        <v>540</v>
      </c>
      <c r="B514" t="s">
        <v>357</v>
      </c>
      <c r="C514" t="s">
        <v>15</v>
      </c>
      <c r="D514" s="1">
        <v>41639</v>
      </c>
      <c r="E514" s="2">
        <v>23113100000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hidden="1" x14ac:dyDescent="0.2">
      <c r="A515">
        <v>541</v>
      </c>
      <c r="B515" t="s">
        <v>90</v>
      </c>
      <c r="C515" t="s">
        <v>15</v>
      </c>
      <c r="D515" s="1">
        <v>41639</v>
      </c>
      <c r="E515" s="2">
        <v>23032000000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hidden="1" x14ac:dyDescent="0.2">
      <c r="A516">
        <v>542</v>
      </c>
      <c r="B516" t="s">
        <v>216</v>
      </c>
      <c r="C516" t="s">
        <v>15</v>
      </c>
      <c r="D516" s="1">
        <v>41639</v>
      </c>
      <c r="E516" s="2">
        <v>22756000000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hidden="1" x14ac:dyDescent="0.2">
      <c r="A517">
        <v>543</v>
      </c>
      <c r="B517" t="s">
        <v>237</v>
      </c>
      <c r="C517" t="s">
        <v>15</v>
      </c>
      <c r="D517" s="1">
        <v>41639</v>
      </c>
      <c r="E517" s="2">
        <v>22046000000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hidden="1" x14ac:dyDescent="0.2">
      <c r="A518">
        <v>544</v>
      </c>
      <c r="B518" t="s">
        <v>260</v>
      </c>
      <c r="C518" t="s">
        <v>15</v>
      </c>
      <c r="D518" s="1">
        <v>42004</v>
      </c>
      <c r="E518" s="2">
        <v>21531577000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hidden="1" x14ac:dyDescent="0.2">
      <c r="A519">
        <v>545</v>
      </c>
      <c r="B519" t="s">
        <v>249</v>
      </c>
      <c r="C519" t="s">
        <v>15</v>
      </c>
      <c r="D519" s="1">
        <v>41639</v>
      </c>
      <c r="E519" s="2">
        <v>20921000000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hidden="1" x14ac:dyDescent="0.2">
      <c r="A520">
        <v>546</v>
      </c>
      <c r="B520" t="s">
        <v>296</v>
      </c>
      <c r="C520" t="s">
        <v>15</v>
      </c>
      <c r="D520" s="1">
        <v>41639</v>
      </c>
      <c r="E520" s="2">
        <v>20673000000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hidden="1" x14ac:dyDescent="0.2">
      <c r="A521">
        <v>547</v>
      </c>
      <c r="B521" t="s">
        <v>218</v>
      </c>
      <c r="C521" t="s">
        <v>15</v>
      </c>
      <c r="D521" s="1">
        <v>42004</v>
      </c>
      <c r="E521" s="2">
        <v>20638000000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hidden="1" x14ac:dyDescent="0.2">
      <c r="A522">
        <v>548</v>
      </c>
      <c r="B522" t="s">
        <v>427</v>
      </c>
      <c r="C522" t="s">
        <v>15</v>
      </c>
      <c r="D522" s="1">
        <v>41639</v>
      </c>
      <c r="E522" s="2">
        <v>20170000000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hidden="1" x14ac:dyDescent="0.2">
      <c r="A523">
        <v>549</v>
      </c>
      <c r="B523" t="s">
        <v>71</v>
      </c>
      <c r="C523" t="s">
        <v>15</v>
      </c>
      <c r="D523" s="1">
        <v>42004</v>
      </c>
      <c r="E523" s="2">
        <v>20063000000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hidden="1" x14ac:dyDescent="0.2">
      <c r="A524">
        <v>550</v>
      </c>
      <c r="B524" t="s">
        <v>569</v>
      </c>
      <c r="C524" t="s">
        <v>15</v>
      </c>
      <c r="D524" s="1">
        <v>41639</v>
      </c>
      <c r="E524" s="2">
        <v>20006000000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hidden="1" x14ac:dyDescent="0.2">
      <c r="A525">
        <v>551</v>
      </c>
      <c r="B525" t="s">
        <v>552</v>
      </c>
      <c r="C525" t="s">
        <v>15</v>
      </c>
      <c r="D525" s="1">
        <v>42004</v>
      </c>
      <c r="E525" s="2">
        <v>19872000000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hidden="1" x14ac:dyDescent="0.2">
      <c r="A526">
        <v>552</v>
      </c>
      <c r="B526" t="s">
        <v>339</v>
      </c>
      <c r="C526" t="s">
        <v>15</v>
      </c>
      <c r="D526" s="1">
        <v>42004</v>
      </c>
      <c r="E526" s="2">
        <v>19724000000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hidden="1" x14ac:dyDescent="0.2">
      <c r="A527">
        <v>553</v>
      </c>
      <c r="B527" t="s">
        <v>29</v>
      </c>
      <c r="C527" t="s">
        <v>15</v>
      </c>
      <c r="D527" s="1">
        <v>41639</v>
      </c>
      <c r="E527" s="2">
        <v>19657000000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hidden="1" x14ac:dyDescent="0.2">
      <c r="A528">
        <v>554</v>
      </c>
      <c r="B528" t="s">
        <v>128</v>
      </c>
      <c r="C528" t="s">
        <v>15</v>
      </c>
      <c r="D528" s="1">
        <v>41639</v>
      </c>
      <c r="E528" s="2">
        <v>19261000000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hidden="1" x14ac:dyDescent="0.2">
      <c r="A529">
        <v>555</v>
      </c>
      <c r="B529" t="s">
        <v>156</v>
      </c>
      <c r="C529" t="s">
        <v>15</v>
      </c>
      <c r="D529" s="1">
        <v>42004</v>
      </c>
      <c r="E529" s="2">
        <v>19221000000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hidden="1" x14ac:dyDescent="0.2">
      <c r="A530">
        <v>556</v>
      </c>
      <c r="B530" t="s">
        <v>415</v>
      </c>
      <c r="C530" t="s">
        <v>15</v>
      </c>
      <c r="D530" s="1">
        <v>41639</v>
      </c>
      <c r="E530" s="2">
        <v>19221000000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hidden="1" x14ac:dyDescent="0.2">
      <c r="A531">
        <v>557</v>
      </c>
      <c r="B531" t="s">
        <v>78</v>
      </c>
      <c r="C531" t="s">
        <v>15</v>
      </c>
      <c r="D531" s="1">
        <v>42004</v>
      </c>
      <c r="E531" s="2">
        <v>19108800000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hidden="1" x14ac:dyDescent="0.2">
      <c r="A532">
        <v>558</v>
      </c>
      <c r="B532" t="s">
        <v>143</v>
      </c>
      <c r="C532" t="s">
        <v>15</v>
      </c>
      <c r="D532" s="1">
        <v>41639</v>
      </c>
      <c r="E532" s="2">
        <v>19080000000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hidden="1" x14ac:dyDescent="0.2">
      <c r="A533">
        <v>559</v>
      </c>
      <c r="B533" t="s">
        <v>418</v>
      </c>
      <c r="C533" t="s">
        <v>15</v>
      </c>
      <c r="D533" s="1">
        <v>41639</v>
      </c>
      <c r="E533" s="2">
        <v>19052046000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hidden="1" x14ac:dyDescent="0.2">
      <c r="A534">
        <v>560</v>
      </c>
      <c r="B534" t="s">
        <v>347</v>
      </c>
      <c r="C534" t="s">
        <v>15</v>
      </c>
      <c r="D534" s="1">
        <v>41671</v>
      </c>
      <c r="E534" s="2">
        <v>19031000000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hidden="1" x14ac:dyDescent="0.2">
      <c r="A535">
        <v>561</v>
      </c>
      <c r="B535" t="s">
        <v>24</v>
      </c>
      <c r="C535" t="s">
        <v>15</v>
      </c>
      <c r="D535" s="1">
        <v>41639</v>
      </c>
      <c r="E535" s="2">
        <v>18790000000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hidden="1" x14ac:dyDescent="0.2">
      <c r="A536">
        <v>562</v>
      </c>
      <c r="B536" t="s">
        <v>364</v>
      </c>
      <c r="C536" t="s">
        <v>15</v>
      </c>
      <c r="D536" s="1">
        <v>42004</v>
      </c>
      <c r="E536" s="2">
        <v>18605000000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hidden="1" x14ac:dyDescent="0.2">
      <c r="A537">
        <v>563</v>
      </c>
      <c r="B537" t="s">
        <v>85</v>
      </c>
      <c r="C537" t="s">
        <v>15</v>
      </c>
      <c r="D537" s="1">
        <v>42004</v>
      </c>
      <c r="E537" s="2">
        <v>18470000000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hidden="1" x14ac:dyDescent="0.2">
      <c r="A538">
        <v>564</v>
      </c>
      <c r="B538" t="s">
        <v>202</v>
      </c>
      <c r="C538" t="s">
        <v>15</v>
      </c>
      <c r="D538" s="1">
        <v>41639</v>
      </c>
      <c r="E538" s="2">
        <v>18283100000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hidden="1" x14ac:dyDescent="0.2">
      <c r="A539">
        <v>565</v>
      </c>
      <c r="B539" t="s">
        <v>441</v>
      </c>
      <c r="C539" t="s">
        <v>15</v>
      </c>
      <c r="D539" s="1">
        <v>41639</v>
      </c>
      <c r="E539" s="2">
        <v>18170900000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hidden="1" x14ac:dyDescent="0.2">
      <c r="A540">
        <v>566</v>
      </c>
      <c r="B540" t="s">
        <v>279</v>
      </c>
      <c r="C540" t="s">
        <v>15</v>
      </c>
      <c r="D540" s="1">
        <v>42004</v>
      </c>
      <c r="E540" s="2">
        <v>18138000000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hidden="1" x14ac:dyDescent="0.2">
      <c r="A541">
        <v>567</v>
      </c>
      <c r="B541" t="s">
        <v>181</v>
      </c>
      <c r="C541" t="s">
        <v>15</v>
      </c>
      <c r="D541" s="1">
        <v>41639</v>
      </c>
      <c r="E541" s="2">
        <v>18095000000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hidden="1" x14ac:dyDescent="0.2">
      <c r="A542">
        <v>568</v>
      </c>
      <c r="B542" t="s">
        <v>271</v>
      </c>
      <c r="C542" t="s">
        <v>15</v>
      </c>
      <c r="D542" s="1">
        <v>41784</v>
      </c>
      <c r="E542" s="2">
        <v>17909600000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hidden="1" x14ac:dyDescent="0.2">
      <c r="A543">
        <v>569</v>
      </c>
      <c r="B543" t="s">
        <v>227</v>
      </c>
      <c r="C543" t="s">
        <v>15</v>
      </c>
      <c r="D543" s="1">
        <v>41912</v>
      </c>
      <c r="E543" s="2">
        <v>17733000000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hidden="1" x14ac:dyDescent="0.2">
      <c r="A544">
        <v>570</v>
      </c>
      <c r="B544" t="s">
        <v>196</v>
      </c>
      <c r="C544" t="s">
        <v>15</v>
      </c>
      <c r="D544" s="1">
        <v>41670</v>
      </c>
      <c r="E544" s="2">
        <v>17504167000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hidden="1" x14ac:dyDescent="0.2">
      <c r="A545">
        <v>571</v>
      </c>
      <c r="B545" t="s">
        <v>151</v>
      </c>
      <c r="C545" t="s">
        <v>15</v>
      </c>
      <c r="D545" s="1">
        <v>41639</v>
      </c>
      <c r="E545" s="2">
        <v>17420000000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hidden="1" x14ac:dyDescent="0.2">
      <c r="A546">
        <v>572</v>
      </c>
      <c r="B546" t="s">
        <v>433</v>
      </c>
      <c r="C546" t="s">
        <v>15</v>
      </c>
      <c r="D546" s="1">
        <v>42004</v>
      </c>
      <c r="E546" s="2">
        <v>17090000000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hidden="1" x14ac:dyDescent="0.2">
      <c r="A547">
        <v>573</v>
      </c>
      <c r="B547" t="s">
        <v>482</v>
      </c>
      <c r="C547" t="s">
        <v>15</v>
      </c>
      <c r="D547" s="1">
        <v>41639</v>
      </c>
      <c r="E547" s="2">
        <v>17087000000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hidden="1" x14ac:dyDescent="0.2">
      <c r="A548">
        <v>574</v>
      </c>
      <c r="B548" t="s">
        <v>446</v>
      </c>
      <c r="C548" t="s">
        <v>15</v>
      </c>
      <c r="D548" s="1">
        <v>41639</v>
      </c>
      <c r="E548" s="2">
        <v>16872000000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hidden="1" x14ac:dyDescent="0.2">
      <c r="A549">
        <v>575</v>
      </c>
      <c r="B549" t="s">
        <v>432</v>
      </c>
      <c r="C549" t="s">
        <v>15</v>
      </c>
      <c r="D549" s="1">
        <v>41639</v>
      </c>
      <c r="E549" s="2">
        <v>16661000000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hidden="1" x14ac:dyDescent="0.2">
      <c r="A550">
        <v>576</v>
      </c>
      <c r="B550" t="s">
        <v>470</v>
      </c>
      <c r="C550" t="s">
        <v>15</v>
      </c>
      <c r="D550" s="1">
        <v>41910</v>
      </c>
      <c r="E550" s="2">
        <v>16447800000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hidden="1" x14ac:dyDescent="0.2">
      <c r="A551">
        <v>577</v>
      </c>
      <c r="B551" t="s">
        <v>118</v>
      </c>
      <c r="C551" t="s">
        <v>15</v>
      </c>
      <c r="D551" s="1">
        <v>41639</v>
      </c>
      <c r="E551" s="2">
        <v>16385000000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hidden="1" x14ac:dyDescent="0.2">
      <c r="A552">
        <v>578</v>
      </c>
      <c r="B552" t="s">
        <v>403</v>
      </c>
      <c r="C552" t="s">
        <v>15</v>
      </c>
      <c r="D552" s="1">
        <v>41879</v>
      </c>
      <c r="E552" s="2">
        <v>16358000000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hidden="1" x14ac:dyDescent="0.2">
      <c r="A553">
        <v>579</v>
      </c>
      <c r="B553" t="s">
        <v>340</v>
      </c>
      <c r="C553" t="s">
        <v>15</v>
      </c>
      <c r="D553" s="1">
        <v>42004</v>
      </c>
      <c r="E553" s="2">
        <v>16226000000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hidden="1" x14ac:dyDescent="0.2">
      <c r="A554">
        <v>580</v>
      </c>
      <c r="B554" t="s">
        <v>276</v>
      </c>
      <c r="C554" t="s">
        <v>15</v>
      </c>
      <c r="D554" s="1">
        <v>41671</v>
      </c>
      <c r="E554" s="2">
        <v>16148000000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hidden="1" x14ac:dyDescent="0.2">
      <c r="A555">
        <v>581</v>
      </c>
      <c r="B555" t="s">
        <v>132</v>
      </c>
      <c r="C555" t="s">
        <v>15</v>
      </c>
      <c r="D555" s="1">
        <v>41973</v>
      </c>
      <c r="E555" s="2">
        <v>15884000000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hidden="1" x14ac:dyDescent="0.2">
      <c r="A556">
        <v>582</v>
      </c>
      <c r="B556" t="s">
        <v>394</v>
      </c>
      <c r="C556" t="s">
        <v>15</v>
      </c>
      <c r="D556" s="1">
        <v>41882</v>
      </c>
      <c r="E556" s="2">
        <v>15855000000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hidden="1" x14ac:dyDescent="0.2">
      <c r="A557">
        <v>583</v>
      </c>
      <c r="B557" t="s">
        <v>207</v>
      </c>
      <c r="C557" t="s">
        <v>15</v>
      </c>
      <c r="D557" s="1">
        <v>42004</v>
      </c>
      <c r="E557" s="2">
        <v>15499000000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hidden="1" x14ac:dyDescent="0.2">
      <c r="A558">
        <v>584</v>
      </c>
      <c r="B558" t="s">
        <v>408</v>
      </c>
      <c r="C558" t="s">
        <v>15</v>
      </c>
      <c r="D558" s="1">
        <v>41639</v>
      </c>
      <c r="E558" s="2">
        <v>15136000000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hidden="1" x14ac:dyDescent="0.2">
      <c r="A559">
        <v>585</v>
      </c>
      <c r="B559" t="s">
        <v>425</v>
      </c>
      <c r="C559" t="s">
        <v>15</v>
      </c>
      <c r="D559" s="1">
        <v>42369</v>
      </c>
      <c r="E559" s="2">
        <v>15134400000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hidden="1" x14ac:dyDescent="0.2">
      <c r="A560">
        <v>586</v>
      </c>
      <c r="B560" t="s">
        <v>548</v>
      </c>
      <c r="C560" t="s">
        <v>15</v>
      </c>
      <c r="D560" s="1">
        <v>41817</v>
      </c>
      <c r="E560" s="2">
        <v>15130000000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hidden="1" x14ac:dyDescent="0.2">
      <c r="A561">
        <v>587</v>
      </c>
      <c r="B561" t="s">
        <v>252</v>
      </c>
      <c r="C561" t="s">
        <v>15</v>
      </c>
      <c r="D561" s="1">
        <v>41639</v>
      </c>
      <c r="E561" s="2">
        <v>14892000000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hidden="1" x14ac:dyDescent="0.2">
      <c r="A562">
        <v>588</v>
      </c>
      <c r="B562" t="s">
        <v>44</v>
      </c>
      <c r="C562" t="s">
        <v>15</v>
      </c>
      <c r="D562" s="1">
        <v>41639</v>
      </c>
      <c r="E562" s="2">
        <v>14813500000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hidden="1" x14ac:dyDescent="0.2">
      <c r="A563">
        <v>589</v>
      </c>
      <c r="B563" t="s">
        <v>335</v>
      </c>
      <c r="C563" t="s">
        <v>15</v>
      </c>
      <c r="D563" s="1">
        <v>41636</v>
      </c>
      <c r="E563" s="2">
        <v>14792000000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hidden="1" x14ac:dyDescent="0.2">
      <c r="A564">
        <v>590</v>
      </c>
      <c r="B564" t="s">
        <v>449</v>
      </c>
      <c r="C564" t="s">
        <v>15</v>
      </c>
      <c r="D564" s="1">
        <v>42004</v>
      </c>
      <c r="E564" s="2">
        <v>14791000000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hidden="1" x14ac:dyDescent="0.2">
      <c r="A565">
        <v>591</v>
      </c>
      <c r="B565" t="s">
        <v>82</v>
      </c>
      <c r="C565" t="s">
        <v>15</v>
      </c>
      <c r="D565" s="1">
        <v>41639</v>
      </c>
      <c r="E565" s="2">
        <v>14771000000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hidden="1" x14ac:dyDescent="0.2">
      <c r="A566">
        <v>592</v>
      </c>
      <c r="B566" t="s">
        <v>228</v>
      </c>
      <c r="C566" t="s">
        <v>15</v>
      </c>
      <c r="D566" s="1">
        <v>41639</v>
      </c>
      <c r="E566" s="2">
        <v>14487118000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hidden="1" x14ac:dyDescent="0.2">
      <c r="A567">
        <v>593</v>
      </c>
      <c r="B567" t="s">
        <v>326</v>
      </c>
      <c r="C567" t="s">
        <v>15</v>
      </c>
      <c r="D567" s="1">
        <v>42004</v>
      </c>
      <c r="E567" s="2">
        <v>14484000000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hidden="1" x14ac:dyDescent="0.2">
      <c r="A568">
        <v>594</v>
      </c>
      <c r="B568" t="s">
        <v>551</v>
      </c>
      <c r="C568" t="s">
        <v>15</v>
      </c>
      <c r="D568" s="1">
        <v>41910</v>
      </c>
      <c r="E568" s="2">
        <v>14194000000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hidden="1" x14ac:dyDescent="0.2">
      <c r="A569">
        <v>595</v>
      </c>
      <c r="B569" t="s">
        <v>274</v>
      </c>
      <c r="C569" t="s">
        <v>15</v>
      </c>
      <c r="D569" s="1">
        <v>41639</v>
      </c>
      <c r="E569" s="2">
        <v>14077843000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hidden="1" x14ac:dyDescent="0.2">
      <c r="A570">
        <v>596</v>
      </c>
      <c r="B570" t="s">
        <v>553</v>
      </c>
      <c r="C570" t="s">
        <v>15</v>
      </c>
      <c r="D570" s="1">
        <v>42004</v>
      </c>
      <c r="E570" s="2">
        <v>13996000000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hidden="1" x14ac:dyDescent="0.2">
      <c r="A571">
        <v>597</v>
      </c>
      <c r="B571" t="s">
        <v>538</v>
      </c>
      <c r="C571" t="s">
        <v>15</v>
      </c>
      <c r="D571" s="1">
        <v>41912</v>
      </c>
      <c r="E571" s="2">
        <v>13783000000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hidden="1" x14ac:dyDescent="0.2">
      <c r="A572">
        <v>598</v>
      </c>
      <c r="B572" t="s">
        <v>488</v>
      </c>
      <c r="C572" t="s">
        <v>15</v>
      </c>
      <c r="D572" s="1">
        <v>41817</v>
      </c>
      <c r="E572" s="2">
        <v>13724000000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hidden="1" x14ac:dyDescent="0.2">
      <c r="A573">
        <v>599</v>
      </c>
      <c r="B573" t="s">
        <v>221</v>
      </c>
      <c r="C573" t="s">
        <v>15</v>
      </c>
      <c r="D573" s="1">
        <v>41639</v>
      </c>
      <c r="E573" s="2">
        <v>13253400000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hidden="1" x14ac:dyDescent="0.2">
      <c r="A574">
        <v>600</v>
      </c>
      <c r="B574" t="s">
        <v>94</v>
      </c>
      <c r="C574" t="s">
        <v>15</v>
      </c>
      <c r="D574" s="1">
        <v>42673</v>
      </c>
      <c r="E574" s="2">
        <v>13240000000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hidden="1" x14ac:dyDescent="0.2">
      <c r="A575">
        <v>601</v>
      </c>
      <c r="B575" t="s">
        <v>442</v>
      </c>
      <c r="C575" t="s">
        <v>15</v>
      </c>
      <c r="D575" s="1">
        <v>41820</v>
      </c>
      <c r="E575" s="2">
        <v>13215971000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hidden="1" x14ac:dyDescent="0.2">
      <c r="A576">
        <v>602</v>
      </c>
      <c r="B576" t="s">
        <v>190</v>
      </c>
      <c r="C576" t="s">
        <v>15</v>
      </c>
      <c r="D576" s="1">
        <v>41639</v>
      </c>
      <c r="E576" s="2">
        <v>13120000000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hidden="1" x14ac:dyDescent="0.2">
      <c r="A577">
        <v>603</v>
      </c>
      <c r="B577" t="s">
        <v>513</v>
      </c>
      <c r="C577" t="s">
        <v>15</v>
      </c>
      <c r="D577" s="1">
        <v>41639</v>
      </c>
      <c r="E577" s="2">
        <v>13090300000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hidden="1" x14ac:dyDescent="0.2">
      <c r="A578">
        <v>604</v>
      </c>
      <c r="B578" t="s">
        <v>572</v>
      </c>
      <c r="C578" t="s">
        <v>15</v>
      </c>
      <c r="D578" s="1">
        <v>41636</v>
      </c>
      <c r="E578" s="2">
        <v>13084000000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hidden="1" x14ac:dyDescent="0.2">
      <c r="A579">
        <v>605</v>
      </c>
      <c r="B579" t="s">
        <v>222</v>
      </c>
      <c r="C579" t="s">
        <v>15</v>
      </c>
      <c r="D579" s="1">
        <v>42004</v>
      </c>
      <c r="E579" s="2">
        <v>12919000000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hidden="1" x14ac:dyDescent="0.2">
      <c r="A580">
        <v>606</v>
      </c>
      <c r="B580" t="s">
        <v>372</v>
      </c>
      <c r="C580" t="s">
        <v>15</v>
      </c>
      <c r="D580" s="1">
        <v>41639</v>
      </c>
      <c r="E580" s="2">
        <v>12784000000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hidden="1" x14ac:dyDescent="0.2">
      <c r="A581">
        <v>607</v>
      </c>
      <c r="B581" t="s">
        <v>145</v>
      </c>
      <c r="C581" t="s">
        <v>15</v>
      </c>
      <c r="D581" s="1">
        <v>41639</v>
      </c>
      <c r="E581" s="2">
        <v>12752076000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hidden="1" x14ac:dyDescent="0.2">
      <c r="A582">
        <v>608</v>
      </c>
      <c r="B582" t="s">
        <v>535</v>
      </c>
      <c r="C582" t="s">
        <v>15</v>
      </c>
      <c r="D582" s="1">
        <v>41912</v>
      </c>
      <c r="E582" s="2">
        <v>12702000000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hidden="1" x14ac:dyDescent="0.2">
      <c r="A583">
        <v>609</v>
      </c>
      <c r="B583" t="s">
        <v>330</v>
      </c>
      <c r="C583" t="s">
        <v>15</v>
      </c>
      <c r="D583" s="1">
        <v>41908</v>
      </c>
      <c r="E583" s="2">
        <v>12695157000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hidden="1" x14ac:dyDescent="0.2">
      <c r="A584">
        <v>610</v>
      </c>
      <c r="B584" t="s">
        <v>177</v>
      </c>
      <c r="C584" t="s">
        <v>15</v>
      </c>
      <c r="D584" s="1">
        <v>41999</v>
      </c>
      <c r="E584" s="2">
        <v>12669000000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hidden="1" x14ac:dyDescent="0.2">
      <c r="A585">
        <v>611</v>
      </c>
      <c r="B585" t="s">
        <v>224</v>
      </c>
      <c r="C585" t="s">
        <v>15</v>
      </c>
      <c r="D585" s="1">
        <v>41639</v>
      </c>
      <c r="E585" s="2">
        <v>12581000000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hidden="1" x14ac:dyDescent="0.2">
      <c r="A586">
        <v>612</v>
      </c>
      <c r="B586" t="s">
        <v>342</v>
      </c>
      <c r="C586" t="s">
        <v>15</v>
      </c>
      <c r="D586" s="1">
        <v>41698</v>
      </c>
      <c r="E586" s="2">
        <v>12574299000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hidden="1" x14ac:dyDescent="0.2">
      <c r="A587">
        <v>613</v>
      </c>
      <c r="B587" t="s">
        <v>333</v>
      </c>
      <c r="C587" t="s">
        <v>15</v>
      </c>
      <c r="D587" s="1">
        <v>41671</v>
      </c>
      <c r="E587" s="2">
        <v>12540000000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hidden="1" x14ac:dyDescent="0.2">
      <c r="A588">
        <v>614</v>
      </c>
      <c r="B588" t="s">
        <v>247</v>
      </c>
      <c r="C588" t="s">
        <v>15</v>
      </c>
      <c r="D588" s="1">
        <v>42004</v>
      </c>
      <c r="E588" s="2">
        <v>12466000000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hidden="1" x14ac:dyDescent="0.2">
      <c r="A589">
        <v>615</v>
      </c>
      <c r="B589" t="s">
        <v>388</v>
      </c>
      <c r="C589" t="s">
        <v>15</v>
      </c>
      <c r="D589" s="1">
        <v>41639</v>
      </c>
      <c r="E589" s="2">
        <v>12261000000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hidden="1" x14ac:dyDescent="0.2">
      <c r="A590">
        <v>616</v>
      </c>
      <c r="B590" t="s">
        <v>521</v>
      </c>
      <c r="C590" t="s">
        <v>15</v>
      </c>
      <c r="D590" s="1">
        <v>41639</v>
      </c>
      <c r="E590" s="2">
        <v>12205000000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hidden="1" x14ac:dyDescent="0.2">
      <c r="A591">
        <v>617</v>
      </c>
      <c r="B591" t="s">
        <v>522</v>
      </c>
      <c r="C591" t="s">
        <v>15</v>
      </c>
      <c r="D591" s="1">
        <v>41636</v>
      </c>
      <c r="E591" s="2">
        <v>12104000000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hidden="1" x14ac:dyDescent="0.2">
      <c r="A592">
        <v>618</v>
      </c>
      <c r="B592" t="s">
        <v>505</v>
      </c>
      <c r="C592" t="s">
        <v>15</v>
      </c>
      <c r="D592" s="1">
        <v>41908</v>
      </c>
      <c r="E592" s="2">
        <v>11973000000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hidden="1" x14ac:dyDescent="0.2">
      <c r="A593">
        <v>619</v>
      </c>
      <c r="B593" t="s">
        <v>455</v>
      </c>
      <c r="C593" t="s">
        <v>15</v>
      </c>
      <c r="D593" s="1">
        <v>41639</v>
      </c>
      <c r="E593" s="2">
        <v>11925000000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hidden="1" x14ac:dyDescent="0.2">
      <c r="A594">
        <v>620</v>
      </c>
      <c r="B594" t="s">
        <v>295</v>
      </c>
      <c r="C594" t="s">
        <v>15</v>
      </c>
      <c r="D594" s="1">
        <v>41639</v>
      </c>
      <c r="E594" s="2">
        <v>11905000000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hidden="1" x14ac:dyDescent="0.2">
      <c r="A595">
        <v>621</v>
      </c>
      <c r="B595" t="s">
        <v>424</v>
      </c>
      <c r="C595" t="s">
        <v>15</v>
      </c>
      <c r="D595" s="1">
        <v>41639</v>
      </c>
      <c r="E595" s="2">
        <v>11871879000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hidden="1" x14ac:dyDescent="0.2">
      <c r="A596">
        <v>622</v>
      </c>
      <c r="B596" t="s">
        <v>123</v>
      </c>
      <c r="C596" t="s">
        <v>15</v>
      </c>
      <c r="D596" s="1">
        <v>41784</v>
      </c>
      <c r="E596" s="2">
        <v>11838200000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hidden="1" x14ac:dyDescent="0.2">
      <c r="A597">
        <v>623</v>
      </c>
      <c r="B597" t="s">
        <v>495</v>
      </c>
      <c r="C597" t="s">
        <v>15</v>
      </c>
      <c r="D597" s="1">
        <v>41639</v>
      </c>
      <c r="E597" s="2">
        <v>11813000000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hidden="1" x14ac:dyDescent="0.2">
      <c r="A598">
        <v>624</v>
      </c>
      <c r="B598" t="s">
        <v>217</v>
      </c>
      <c r="C598" t="s">
        <v>15</v>
      </c>
      <c r="D598" s="1">
        <v>41639</v>
      </c>
      <c r="E598" s="2">
        <v>11764050000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hidden="1" x14ac:dyDescent="0.2">
      <c r="A599">
        <v>625</v>
      </c>
      <c r="B599" t="s">
        <v>416</v>
      </c>
      <c r="C599" t="s">
        <v>15</v>
      </c>
      <c r="D599" s="1">
        <v>42004</v>
      </c>
      <c r="E599" s="2">
        <v>11624000000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hidden="1" x14ac:dyDescent="0.2">
      <c r="A600">
        <v>626</v>
      </c>
      <c r="B600" t="s">
        <v>107</v>
      </c>
      <c r="C600" t="s">
        <v>15</v>
      </c>
      <c r="D600" s="1">
        <v>41699</v>
      </c>
      <c r="E600" s="2">
        <v>11503963000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hidden="1" x14ac:dyDescent="0.2">
      <c r="A601">
        <v>627</v>
      </c>
      <c r="B601" t="s">
        <v>355</v>
      </c>
      <c r="C601" t="s">
        <v>15</v>
      </c>
      <c r="D601" s="1">
        <v>41639</v>
      </c>
      <c r="E601" s="2">
        <v>11420000000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hidden="1" x14ac:dyDescent="0.2">
      <c r="A602">
        <v>628</v>
      </c>
      <c r="B602" t="s">
        <v>537</v>
      </c>
      <c r="C602" t="s">
        <v>15</v>
      </c>
      <c r="D602" s="1">
        <v>41639</v>
      </c>
      <c r="E602" s="2">
        <v>11419648000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hidden="1" x14ac:dyDescent="0.2">
      <c r="A603">
        <v>629</v>
      </c>
      <c r="B603" t="s">
        <v>238</v>
      </c>
      <c r="C603" t="s">
        <v>15</v>
      </c>
      <c r="D603" s="1">
        <v>41639</v>
      </c>
      <c r="E603" s="2">
        <v>11390947000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hidden="1" x14ac:dyDescent="0.2">
      <c r="A604">
        <v>630</v>
      </c>
      <c r="B604" t="s">
        <v>492</v>
      </c>
      <c r="C604" t="s">
        <v>15</v>
      </c>
      <c r="D604" s="1">
        <v>42007</v>
      </c>
      <c r="E604" s="2">
        <v>11338600000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hidden="1" x14ac:dyDescent="0.2">
      <c r="A605">
        <v>631</v>
      </c>
      <c r="B605" t="s">
        <v>398</v>
      </c>
      <c r="C605" t="s">
        <v>15</v>
      </c>
      <c r="D605" s="1">
        <v>41639</v>
      </c>
      <c r="E605" s="2">
        <v>11325000000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hidden="1" x14ac:dyDescent="0.2">
      <c r="A606">
        <v>632</v>
      </c>
      <c r="B606" t="s">
        <v>72</v>
      </c>
      <c r="C606" t="s">
        <v>15</v>
      </c>
      <c r="D606" s="1">
        <v>41639</v>
      </c>
      <c r="E606" s="2">
        <v>11230000000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hidden="1" x14ac:dyDescent="0.2">
      <c r="A607">
        <v>633</v>
      </c>
      <c r="B607" t="s">
        <v>270</v>
      </c>
      <c r="C607" t="s">
        <v>15</v>
      </c>
      <c r="D607" s="1">
        <v>41639</v>
      </c>
      <c r="E607" s="2">
        <v>11202000000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hidden="1" x14ac:dyDescent="0.2">
      <c r="A608">
        <v>634</v>
      </c>
      <c r="B608" t="s">
        <v>557</v>
      </c>
      <c r="C608" t="s">
        <v>15</v>
      </c>
      <c r="D608" s="1">
        <v>42277</v>
      </c>
      <c r="E608" s="2">
        <v>11124800000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hidden="1" x14ac:dyDescent="0.2">
      <c r="A609">
        <v>635</v>
      </c>
      <c r="B609" t="s">
        <v>225</v>
      </c>
      <c r="C609" t="s">
        <v>15</v>
      </c>
      <c r="D609" s="1">
        <v>41820</v>
      </c>
      <c r="E609" s="2">
        <v>10968800000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hidden="1" x14ac:dyDescent="0.2">
      <c r="A610">
        <v>636</v>
      </c>
      <c r="B610" t="s">
        <v>564</v>
      </c>
      <c r="C610" t="s">
        <v>15</v>
      </c>
      <c r="D610" s="1">
        <v>41639</v>
      </c>
      <c r="E610" s="2">
        <v>10914922000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hidden="1" x14ac:dyDescent="0.2">
      <c r="A611">
        <v>637</v>
      </c>
      <c r="B611" t="s">
        <v>159</v>
      </c>
      <c r="C611" t="s">
        <v>15</v>
      </c>
      <c r="D611" s="1">
        <v>41639</v>
      </c>
      <c r="E611" s="2">
        <v>10863000000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hidden="1" x14ac:dyDescent="0.2">
      <c r="A612">
        <v>638</v>
      </c>
      <c r="B612" t="s">
        <v>349</v>
      </c>
      <c r="C612" t="s">
        <v>15</v>
      </c>
      <c r="D612" s="1">
        <v>41671</v>
      </c>
      <c r="E612" s="2">
        <v>10773000000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hidden="1" x14ac:dyDescent="0.2">
      <c r="A613">
        <v>639</v>
      </c>
      <c r="B613" t="s">
        <v>486</v>
      </c>
      <c r="C613" t="s">
        <v>15</v>
      </c>
      <c r="D613" s="1">
        <v>41639</v>
      </c>
      <c r="E613" s="2">
        <v>10557000000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hidden="1" x14ac:dyDescent="0.2">
      <c r="A614">
        <v>640</v>
      </c>
      <c r="B614" t="s">
        <v>108</v>
      </c>
      <c r="C614" t="s">
        <v>15</v>
      </c>
      <c r="D614" s="1">
        <v>41639</v>
      </c>
      <c r="E614" s="2">
        <v>10543000000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hidden="1" x14ac:dyDescent="0.2">
      <c r="A615">
        <v>641</v>
      </c>
      <c r="B615" t="s">
        <v>439</v>
      </c>
      <c r="C615" t="s">
        <v>15</v>
      </c>
      <c r="D615" s="1">
        <v>42004</v>
      </c>
      <c r="E615" s="2">
        <v>10477600000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hidden="1" x14ac:dyDescent="0.2">
      <c r="A616">
        <v>642</v>
      </c>
      <c r="B616" t="s">
        <v>86</v>
      </c>
      <c r="C616" t="s">
        <v>15</v>
      </c>
      <c r="D616" s="1">
        <v>41912</v>
      </c>
      <c r="E616" s="2">
        <v>10439000000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hidden="1" x14ac:dyDescent="0.2">
      <c r="A617">
        <v>643</v>
      </c>
      <c r="B617" t="s">
        <v>54</v>
      </c>
      <c r="C617" t="s">
        <v>15</v>
      </c>
      <c r="D617" s="1">
        <v>42004</v>
      </c>
      <c r="E617" s="2">
        <v>10381653000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hidden="1" x14ac:dyDescent="0.2">
      <c r="A618">
        <v>644</v>
      </c>
      <c r="B618" t="s">
        <v>529</v>
      </c>
      <c r="C618" t="s">
        <v>15</v>
      </c>
      <c r="D618" s="1">
        <v>41639</v>
      </c>
      <c r="E618" s="2">
        <v>10368600000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hidden="1" x14ac:dyDescent="0.2">
      <c r="A619">
        <v>645</v>
      </c>
      <c r="B619" t="s">
        <v>467</v>
      </c>
      <c r="C619" t="s">
        <v>15</v>
      </c>
      <c r="D619" s="1">
        <v>41671</v>
      </c>
      <c r="E619" s="2">
        <v>10230353000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hidden="1" x14ac:dyDescent="0.2">
      <c r="A620">
        <v>646</v>
      </c>
      <c r="B620" t="s">
        <v>474</v>
      </c>
      <c r="C620" t="s">
        <v>15</v>
      </c>
      <c r="D620" s="1">
        <v>41639</v>
      </c>
      <c r="E620" s="2">
        <v>10185532000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hidden="1" x14ac:dyDescent="0.2">
      <c r="A621">
        <v>647</v>
      </c>
      <c r="B621" t="s">
        <v>436</v>
      </c>
      <c r="C621" t="s">
        <v>15</v>
      </c>
      <c r="D621" s="1">
        <v>41639</v>
      </c>
      <c r="E621" s="2">
        <v>9968000000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hidden="1" x14ac:dyDescent="0.2">
      <c r="A622">
        <v>648</v>
      </c>
      <c r="B622" t="s">
        <v>272</v>
      </c>
      <c r="C622" t="s">
        <v>15</v>
      </c>
      <c r="D622" s="1">
        <v>42004</v>
      </c>
      <c r="E622" s="2">
        <v>9715000000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hidden="1" x14ac:dyDescent="0.2">
      <c r="A623">
        <v>649</v>
      </c>
      <c r="B623" t="s">
        <v>115</v>
      </c>
      <c r="C623" t="s">
        <v>15</v>
      </c>
      <c r="D623" s="1">
        <v>42004</v>
      </c>
      <c r="E623" s="2">
        <v>9703300000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hidden="1" x14ac:dyDescent="0.2">
      <c r="A624">
        <v>650</v>
      </c>
      <c r="B624" t="s">
        <v>496</v>
      </c>
      <c r="C624" t="s">
        <v>15</v>
      </c>
      <c r="D624" s="1">
        <v>42004</v>
      </c>
      <c r="E624" s="2">
        <v>9675000000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hidden="1" x14ac:dyDescent="0.2">
      <c r="A625">
        <v>651</v>
      </c>
      <c r="B625" t="s">
        <v>310</v>
      </c>
      <c r="C625" t="s">
        <v>15</v>
      </c>
      <c r="D625" s="1">
        <v>41636</v>
      </c>
      <c r="E625" s="2">
        <v>9560647000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hidden="1" x14ac:dyDescent="0.2">
      <c r="A626">
        <v>652</v>
      </c>
      <c r="B626" t="s">
        <v>362</v>
      </c>
      <c r="C626" t="s">
        <v>15</v>
      </c>
      <c r="D626" s="1">
        <v>41639</v>
      </c>
      <c r="E626" s="2">
        <v>9531778000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hidden="1" x14ac:dyDescent="0.2">
      <c r="A627">
        <v>653</v>
      </c>
      <c r="B627" t="s">
        <v>102</v>
      </c>
      <c r="C627" t="s">
        <v>15</v>
      </c>
      <c r="D627" s="1">
        <v>41881</v>
      </c>
      <c r="E627" s="2">
        <v>9475313000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hidden="1" x14ac:dyDescent="0.2">
      <c r="A628">
        <v>654</v>
      </c>
      <c r="B628" t="s">
        <v>369</v>
      </c>
      <c r="C628" t="s">
        <v>15</v>
      </c>
      <c r="D628" s="1">
        <v>42004</v>
      </c>
      <c r="E628" s="2">
        <v>9441000000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hidden="1" x14ac:dyDescent="0.2">
      <c r="A629">
        <v>655</v>
      </c>
      <c r="B629" t="s">
        <v>281</v>
      </c>
      <c r="C629" t="s">
        <v>15</v>
      </c>
      <c r="D629" s="1">
        <v>41639</v>
      </c>
      <c r="E629" s="2">
        <v>9437758000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hidden="1" x14ac:dyDescent="0.2">
      <c r="A630">
        <v>656</v>
      </c>
      <c r="B630" t="s">
        <v>405</v>
      </c>
      <c r="C630" t="s">
        <v>15</v>
      </c>
      <c r="D630" s="1">
        <v>42369</v>
      </c>
      <c r="E630" s="2">
        <v>9429300000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hidden="1" x14ac:dyDescent="0.2">
      <c r="A631">
        <v>657</v>
      </c>
      <c r="B631" t="s">
        <v>106</v>
      </c>
      <c r="C631" t="s">
        <v>15</v>
      </c>
      <c r="D631" s="1">
        <v>41639</v>
      </c>
      <c r="E631" s="2">
        <v>9413000000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hidden="1" x14ac:dyDescent="0.2">
      <c r="A632">
        <v>658</v>
      </c>
      <c r="B632" t="s">
        <v>195</v>
      </c>
      <c r="C632" t="s">
        <v>15</v>
      </c>
      <c r="D632" s="1">
        <v>41639</v>
      </c>
      <c r="E632" s="2">
        <v>9370000000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hidden="1" x14ac:dyDescent="0.2">
      <c r="A633">
        <v>659</v>
      </c>
      <c r="B633" t="s">
        <v>226</v>
      </c>
      <c r="C633" t="s">
        <v>15</v>
      </c>
      <c r="D633" s="1">
        <v>41639</v>
      </c>
      <c r="E633" s="2">
        <v>9350000000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hidden="1" x14ac:dyDescent="0.2">
      <c r="A634">
        <v>660</v>
      </c>
      <c r="B634" t="s">
        <v>307</v>
      </c>
      <c r="C634" t="s">
        <v>15</v>
      </c>
      <c r="D634" s="1">
        <v>41938</v>
      </c>
      <c r="E634" s="2">
        <v>9316256000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hidden="1" x14ac:dyDescent="0.2">
      <c r="A635">
        <v>661</v>
      </c>
      <c r="B635" t="s">
        <v>147</v>
      </c>
      <c r="C635" t="s">
        <v>15</v>
      </c>
      <c r="D635" s="1">
        <v>42004</v>
      </c>
      <c r="E635" s="2">
        <v>9108000000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hidden="1" x14ac:dyDescent="0.2">
      <c r="A636">
        <v>662</v>
      </c>
      <c r="B636" t="s">
        <v>67</v>
      </c>
      <c r="C636" t="s">
        <v>15</v>
      </c>
      <c r="D636" s="1">
        <v>41938</v>
      </c>
      <c r="E636" s="2">
        <v>9072000000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hidden="1" x14ac:dyDescent="0.2">
      <c r="A637">
        <v>663</v>
      </c>
      <c r="B637" t="s">
        <v>395</v>
      </c>
      <c r="C637" t="s">
        <v>15</v>
      </c>
      <c r="D637" s="1">
        <v>42004</v>
      </c>
      <c r="E637" s="2">
        <v>9055800000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hidden="1" x14ac:dyDescent="0.2">
      <c r="A638">
        <v>664</v>
      </c>
      <c r="B638" t="s">
        <v>184</v>
      </c>
      <c r="C638" t="s">
        <v>15</v>
      </c>
      <c r="D638" s="1">
        <v>41639</v>
      </c>
      <c r="E638" s="2">
        <v>8843200000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hidden="1" x14ac:dyDescent="0.2">
      <c r="A639">
        <v>665</v>
      </c>
      <c r="B639" t="s">
        <v>469</v>
      </c>
      <c r="C639" t="s">
        <v>15</v>
      </c>
      <c r="D639" s="1">
        <v>42004</v>
      </c>
      <c r="E639" s="2">
        <v>8803300000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hidden="1" x14ac:dyDescent="0.2">
      <c r="A640">
        <v>666</v>
      </c>
      <c r="B640" t="s">
        <v>220</v>
      </c>
      <c r="C640" t="s">
        <v>15</v>
      </c>
      <c r="D640" s="1">
        <v>42004</v>
      </c>
      <c r="E640" s="2">
        <v>8790000000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hidden="1" x14ac:dyDescent="0.2">
      <c r="A641">
        <v>667</v>
      </c>
      <c r="B641" t="s">
        <v>487</v>
      </c>
      <c r="C641" t="s">
        <v>15</v>
      </c>
      <c r="D641" s="1">
        <v>41639</v>
      </c>
      <c r="E641" s="2">
        <v>8602000000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hidden="1" x14ac:dyDescent="0.2">
      <c r="A642">
        <v>668</v>
      </c>
      <c r="B642" t="s">
        <v>116</v>
      </c>
      <c r="C642" t="s">
        <v>15</v>
      </c>
      <c r="D642" s="1">
        <v>41639</v>
      </c>
      <c r="E642" s="2">
        <v>8468100000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hidden="1" x14ac:dyDescent="0.2">
      <c r="A643">
        <v>669</v>
      </c>
      <c r="B643" t="s">
        <v>112</v>
      </c>
      <c r="C643" t="s">
        <v>15</v>
      </c>
      <c r="D643" s="1">
        <v>41912</v>
      </c>
      <c r="E643" s="2">
        <v>8446000000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hidden="1" x14ac:dyDescent="0.2">
      <c r="A644">
        <v>670</v>
      </c>
      <c r="B644" t="s">
        <v>409</v>
      </c>
      <c r="C644" t="s">
        <v>15</v>
      </c>
      <c r="D644" s="1">
        <v>41639</v>
      </c>
      <c r="E644" s="2">
        <v>8414000000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hidden="1" x14ac:dyDescent="0.2">
      <c r="A645">
        <v>671</v>
      </c>
      <c r="B645" t="s">
        <v>120</v>
      </c>
      <c r="C645" t="s">
        <v>15</v>
      </c>
      <c r="D645" s="1">
        <v>42004</v>
      </c>
      <c r="E645" s="2">
        <v>8305100000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hidden="1" x14ac:dyDescent="0.2">
      <c r="A646">
        <v>672</v>
      </c>
      <c r="B646" t="s">
        <v>171</v>
      </c>
      <c r="C646" t="s">
        <v>15</v>
      </c>
      <c r="D646" s="1">
        <v>41854</v>
      </c>
      <c r="E646" s="2">
        <v>8268000000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hidden="1" x14ac:dyDescent="0.2">
      <c r="A647">
        <v>673</v>
      </c>
      <c r="B647" t="s">
        <v>453</v>
      </c>
      <c r="C647" t="s">
        <v>15</v>
      </c>
      <c r="D647" s="1">
        <v>41672</v>
      </c>
      <c r="E647" s="2">
        <v>8186400000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hidden="1" x14ac:dyDescent="0.2">
      <c r="A648">
        <v>674</v>
      </c>
      <c r="B648" t="s">
        <v>160</v>
      </c>
      <c r="C648" t="s">
        <v>15</v>
      </c>
      <c r="D648" s="1">
        <v>41639</v>
      </c>
      <c r="E648" s="2">
        <v>8106000000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hidden="1" x14ac:dyDescent="0.2">
      <c r="A649">
        <v>675</v>
      </c>
      <c r="B649" t="s">
        <v>200</v>
      </c>
      <c r="C649" t="s">
        <v>15</v>
      </c>
      <c r="D649" s="1">
        <v>41912</v>
      </c>
      <c r="E649" s="2">
        <v>8024900000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hidden="1" x14ac:dyDescent="0.2">
      <c r="A650">
        <v>676</v>
      </c>
      <c r="B650" t="s">
        <v>459</v>
      </c>
      <c r="C650" t="s">
        <v>15</v>
      </c>
      <c r="D650" s="1">
        <v>41639</v>
      </c>
      <c r="E650" s="2">
        <v>7959894000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hidden="1" x14ac:dyDescent="0.2">
      <c r="A651">
        <v>677</v>
      </c>
      <c r="B651" t="s">
        <v>209</v>
      </c>
      <c r="C651" t="s">
        <v>15</v>
      </c>
      <c r="D651" s="1">
        <v>41671</v>
      </c>
      <c r="E651" s="2">
        <v>7840300000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hidden="1" x14ac:dyDescent="0.2">
      <c r="A652">
        <v>678</v>
      </c>
      <c r="B652" t="s">
        <v>351</v>
      </c>
      <c r="C652" t="s">
        <v>15</v>
      </c>
      <c r="D652" s="1">
        <v>41973</v>
      </c>
      <c r="E652" s="2">
        <v>7779812000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hidden="1" x14ac:dyDescent="0.2">
      <c r="A653">
        <v>679</v>
      </c>
      <c r="B653" t="s">
        <v>212</v>
      </c>
      <c r="C653" t="s">
        <v>15</v>
      </c>
      <c r="D653" s="1">
        <v>42004</v>
      </c>
      <c r="E653" s="2">
        <v>7752728000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hidden="1" x14ac:dyDescent="0.2">
      <c r="A654">
        <v>680</v>
      </c>
      <c r="B654" t="s">
        <v>473</v>
      </c>
      <c r="C654" t="s">
        <v>15</v>
      </c>
      <c r="D654" s="1">
        <v>42004</v>
      </c>
      <c r="E654" s="2">
        <v>7750500000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hidden="1" x14ac:dyDescent="0.2">
      <c r="A655">
        <v>681</v>
      </c>
      <c r="B655" t="s">
        <v>134</v>
      </c>
      <c r="C655" t="s">
        <v>15</v>
      </c>
      <c r="D655" s="1">
        <v>42004</v>
      </c>
      <c r="E655" s="2">
        <v>7670400000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hidden="1" x14ac:dyDescent="0.2">
      <c r="A656">
        <v>682</v>
      </c>
      <c r="B656" t="s">
        <v>565</v>
      </c>
      <c r="C656" t="s">
        <v>15</v>
      </c>
      <c r="D656" s="1">
        <v>41639</v>
      </c>
      <c r="E656" s="2">
        <v>7541234000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hidden="1" x14ac:dyDescent="0.2">
      <c r="A657">
        <v>683</v>
      </c>
      <c r="B657" t="s">
        <v>464</v>
      </c>
      <c r="C657" t="s">
        <v>15</v>
      </c>
      <c r="D657" s="1">
        <v>41727</v>
      </c>
      <c r="E657" s="2">
        <v>7450000000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hidden="1" x14ac:dyDescent="0.2">
      <c r="A658">
        <v>684</v>
      </c>
      <c r="B658" t="s">
        <v>382</v>
      </c>
      <c r="C658" t="s">
        <v>15</v>
      </c>
      <c r="D658" s="1">
        <v>41639</v>
      </c>
      <c r="E658" s="2">
        <v>7348754000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hidden="1" x14ac:dyDescent="0.2">
      <c r="A659">
        <v>685</v>
      </c>
      <c r="B659" t="s">
        <v>232</v>
      </c>
      <c r="C659" t="s">
        <v>15</v>
      </c>
      <c r="D659" s="1">
        <v>41639</v>
      </c>
      <c r="E659" s="2">
        <v>7301204000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hidden="1" x14ac:dyDescent="0.2">
      <c r="A660">
        <v>686</v>
      </c>
      <c r="B660" t="s">
        <v>450</v>
      </c>
      <c r="C660" t="s">
        <v>15</v>
      </c>
      <c r="D660" s="1">
        <v>41639</v>
      </c>
      <c r="E660" s="2">
        <v>7263000000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hidden="1" x14ac:dyDescent="0.2">
      <c r="A661">
        <v>687</v>
      </c>
      <c r="B661" t="s">
        <v>559</v>
      </c>
      <c r="C661" t="s">
        <v>15</v>
      </c>
      <c r="D661" s="1">
        <v>41639</v>
      </c>
      <c r="E661" s="2">
        <v>7254000000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hidden="1" x14ac:dyDescent="0.2">
      <c r="A662">
        <v>688</v>
      </c>
      <c r="B662" t="s">
        <v>129</v>
      </c>
      <c r="C662" t="s">
        <v>15</v>
      </c>
      <c r="D662" s="1">
        <v>41639</v>
      </c>
      <c r="E662" s="2">
        <v>7184794000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hidden="1" x14ac:dyDescent="0.2">
      <c r="A663">
        <v>689</v>
      </c>
      <c r="B663" t="s">
        <v>158</v>
      </c>
      <c r="C663" t="s">
        <v>15</v>
      </c>
      <c r="D663" s="1">
        <v>42004</v>
      </c>
      <c r="E663" s="2">
        <v>7179000000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hidden="1" x14ac:dyDescent="0.2">
      <c r="A664">
        <v>690</v>
      </c>
      <c r="B664" t="s">
        <v>312</v>
      </c>
      <c r="C664" t="s">
        <v>15</v>
      </c>
      <c r="D664" s="1">
        <v>41639</v>
      </c>
      <c r="E664" s="2">
        <v>7146079000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hidden="1" x14ac:dyDescent="0.2">
      <c r="A665">
        <v>691</v>
      </c>
      <c r="B665" t="s">
        <v>198</v>
      </c>
      <c r="C665" t="s">
        <v>15</v>
      </c>
      <c r="D665" s="1">
        <v>41639</v>
      </c>
      <c r="E665" s="2">
        <v>7146000000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hidden="1" x14ac:dyDescent="0.2">
      <c r="A666">
        <v>692</v>
      </c>
      <c r="B666" t="s">
        <v>119</v>
      </c>
      <c r="C666" t="s">
        <v>15</v>
      </c>
      <c r="D666" s="1">
        <v>41639</v>
      </c>
      <c r="E666" s="2">
        <v>7143000000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hidden="1" x14ac:dyDescent="0.2">
      <c r="A667">
        <v>693</v>
      </c>
      <c r="B667" t="s">
        <v>322</v>
      </c>
      <c r="C667" t="s">
        <v>15</v>
      </c>
      <c r="D667" s="1">
        <v>41639</v>
      </c>
      <c r="E667" s="2">
        <v>7122300000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hidden="1" x14ac:dyDescent="0.2">
      <c r="A668">
        <v>694</v>
      </c>
      <c r="B668" t="s">
        <v>373</v>
      </c>
      <c r="C668" t="s">
        <v>15</v>
      </c>
      <c r="D668" s="1">
        <v>42004</v>
      </c>
      <c r="E668" s="2">
        <v>7006000000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hidden="1" x14ac:dyDescent="0.2">
      <c r="A669">
        <v>695</v>
      </c>
      <c r="B669" t="s">
        <v>447</v>
      </c>
      <c r="C669" t="s">
        <v>15</v>
      </c>
      <c r="D669" s="1">
        <v>41639</v>
      </c>
      <c r="E669" s="2">
        <v>6999700000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hidden="1" x14ac:dyDescent="0.2">
      <c r="A670">
        <v>696</v>
      </c>
      <c r="B670" t="s">
        <v>555</v>
      </c>
      <c r="C670" t="s">
        <v>15</v>
      </c>
      <c r="D670" s="1">
        <v>41639</v>
      </c>
      <c r="E670" s="2">
        <v>6860000000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hidden="1" x14ac:dyDescent="0.2">
      <c r="A671">
        <v>697</v>
      </c>
      <c r="B671" t="s">
        <v>434</v>
      </c>
      <c r="C671" t="s">
        <v>15</v>
      </c>
      <c r="D671" s="1">
        <v>41639</v>
      </c>
      <c r="E671" s="2">
        <v>6793306000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hidden="1" x14ac:dyDescent="0.2">
      <c r="A672">
        <v>698</v>
      </c>
      <c r="B672" t="s">
        <v>426</v>
      </c>
      <c r="C672" t="s">
        <v>15</v>
      </c>
      <c r="D672" s="1">
        <v>41639</v>
      </c>
      <c r="E672" s="2">
        <v>6649237000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hidden="1" x14ac:dyDescent="0.2">
      <c r="A673">
        <v>699</v>
      </c>
      <c r="B673" t="s">
        <v>458</v>
      </c>
      <c r="C673" t="s">
        <v>15</v>
      </c>
      <c r="D673" s="1">
        <v>42004</v>
      </c>
      <c r="E673" s="2">
        <v>6638774000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hidden="1" x14ac:dyDescent="0.2">
      <c r="A674">
        <v>700</v>
      </c>
      <c r="B674" t="s">
        <v>465</v>
      </c>
      <c r="C674" t="s">
        <v>15</v>
      </c>
      <c r="D674" s="1">
        <v>41912</v>
      </c>
      <c r="E674" s="2">
        <v>6623500000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hidden="1" x14ac:dyDescent="0.2">
      <c r="A675">
        <v>701</v>
      </c>
      <c r="B675" t="s">
        <v>256</v>
      </c>
      <c r="C675" t="s">
        <v>15</v>
      </c>
      <c r="D675" s="1">
        <v>41671</v>
      </c>
      <c r="E675" s="2">
        <v>6505000000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hidden="1" x14ac:dyDescent="0.2">
      <c r="A676">
        <v>702</v>
      </c>
      <c r="B676" t="s">
        <v>18</v>
      </c>
      <c r="C676" t="s">
        <v>15</v>
      </c>
      <c r="D676" s="1">
        <v>41636</v>
      </c>
      <c r="E676" s="2">
        <v>6493814000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hidden="1" x14ac:dyDescent="0.2">
      <c r="A677">
        <v>703</v>
      </c>
      <c r="B677" t="s">
        <v>374</v>
      </c>
      <c r="C677" t="s">
        <v>15</v>
      </c>
      <c r="D677" s="1">
        <v>41639</v>
      </c>
      <c r="E677" s="2">
        <v>6484892000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hidden="1" x14ac:dyDescent="0.2">
      <c r="A678">
        <v>704</v>
      </c>
      <c r="B678" t="s">
        <v>454</v>
      </c>
      <c r="C678" t="s">
        <v>15</v>
      </c>
      <c r="D678" s="1">
        <v>41639</v>
      </c>
      <c r="E678" s="2">
        <v>6411577000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hidden="1" x14ac:dyDescent="0.2">
      <c r="A679">
        <v>705</v>
      </c>
      <c r="B679" t="s">
        <v>417</v>
      </c>
      <c r="C679" t="s">
        <v>15</v>
      </c>
      <c r="D679" s="1">
        <v>41754</v>
      </c>
      <c r="E679" s="2">
        <v>6325000000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hidden="1" x14ac:dyDescent="0.2">
      <c r="A680">
        <v>706</v>
      </c>
      <c r="B680" t="s">
        <v>365</v>
      </c>
      <c r="C680" t="s">
        <v>15</v>
      </c>
      <c r="D680" s="1">
        <v>41639</v>
      </c>
      <c r="E680" s="2">
        <v>6313000000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hidden="1" x14ac:dyDescent="0.2">
      <c r="A681">
        <v>707</v>
      </c>
      <c r="B681" t="s">
        <v>414</v>
      </c>
      <c r="C681" t="s">
        <v>15</v>
      </c>
      <c r="D681" s="1">
        <v>42004</v>
      </c>
      <c r="E681" s="2">
        <v>6288000000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hidden="1" x14ac:dyDescent="0.2">
      <c r="A682">
        <v>708</v>
      </c>
      <c r="B682" t="s">
        <v>215</v>
      </c>
      <c r="C682" t="s">
        <v>15</v>
      </c>
      <c r="D682" s="1">
        <v>41784</v>
      </c>
      <c r="E682" s="2">
        <v>6285600000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hidden="1" x14ac:dyDescent="0.2">
      <c r="A683">
        <v>709</v>
      </c>
      <c r="B683" t="s">
        <v>205</v>
      </c>
      <c r="C683" t="s">
        <v>15</v>
      </c>
      <c r="D683" s="1">
        <v>42004</v>
      </c>
      <c r="E683" s="2">
        <v>6265000000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hidden="1" x14ac:dyDescent="0.2">
      <c r="A684">
        <v>710</v>
      </c>
      <c r="B684" t="s">
        <v>206</v>
      </c>
      <c r="C684" t="s">
        <v>15</v>
      </c>
      <c r="D684" s="1">
        <v>42004</v>
      </c>
      <c r="E684" s="2">
        <v>6265000000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hidden="1" x14ac:dyDescent="0.2">
      <c r="A685">
        <v>711</v>
      </c>
      <c r="B685" t="s">
        <v>95</v>
      </c>
      <c r="C685" t="s">
        <v>15</v>
      </c>
      <c r="D685" s="1">
        <v>41636</v>
      </c>
      <c r="E685" s="2">
        <v>6140000000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hidden="1" x14ac:dyDescent="0.2">
      <c r="A686">
        <v>712</v>
      </c>
      <c r="B686" t="s">
        <v>213</v>
      </c>
      <c r="C686" t="s">
        <v>15</v>
      </c>
      <c r="D686" s="1">
        <v>42004</v>
      </c>
      <c r="E686" s="2">
        <v>6121000000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hidden="1" x14ac:dyDescent="0.2">
      <c r="A687">
        <v>713</v>
      </c>
      <c r="B687" t="s">
        <v>241</v>
      </c>
      <c r="C687" t="s">
        <v>15</v>
      </c>
      <c r="D687" s="1">
        <v>41639</v>
      </c>
      <c r="E687" s="2">
        <v>6080257000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hidden="1" x14ac:dyDescent="0.2">
      <c r="A688">
        <v>714</v>
      </c>
      <c r="B688" t="s">
        <v>254</v>
      </c>
      <c r="C688" t="s">
        <v>15</v>
      </c>
      <c r="D688" s="1">
        <v>41639</v>
      </c>
      <c r="E688" s="2">
        <v>6063400000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hidden="1" x14ac:dyDescent="0.2">
      <c r="A689">
        <v>715</v>
      </c>
      <c r="B689" t="s">
        <v>297</v>
      </c>
      <c r="C689" t="s">
        <v>15</v>
      </c>
      <c r="D689" s="1">
        <v>41639</v>
      </c>
      <c r="E689" s="2">
        <v>5899872000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hidden="1" x14ac:dyDescent="0.2">
      <c r="A690">
        <v>716</v>
      </c>
      <c r="B690" t="s">
        <v>41</v>
      </c>
      <c r="C690" t="s">
        <v>15</v>
      </c>
      <c r="D690" s="1">
        <v>41639</v>
      </c>
      <c r="E690" s="2">
        <v>5838000000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hidden="1" x14ac:dyDescent="0.2">
      <c r="A691">
        <v>717</v>
      </c>
      <c r="B691" t="s">
        <v>443</v>
      </c>
      <c r="C691" t="s">
        <v>15</v>
      </c>
      <c r="D691" s="1">
        <v>42004</v>
      </c>
      <c r="E691" s="2">
        <v>5822363000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hidden="1" x14ac:dyDescent="0.2">
      <c r="A692">
        <v>718</v>
      </c>
      <c r="B692" t="s">
        <v>352</v>
      </c>
      <c r="C692" t="s">
        <v>15</v>
      </c>
      <c r="D692" s="1">
        <v>41639</v>
      </c>
      <c r="E692" s="2">
        <v>5808300000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hidden="1" x14ac:dyDescent="0.2">
      <c r="A693">
        <v>719</v>
      </c>
      <c r="B693" t="s">
        <v>242</v>
      </c>
      <c r="C693" t="s">
        <v>15</v>
      </c>
      <c r="D693" s="1">
        <v>42004</v>
      </c>
      <c r="E693" s="2">
        <v>5763485000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hidden="1" x14ac:dyDescent="0.2">
      <c r="A694">
        <v>720</v>
      </c>
      <c r="B694" t="s">
        <v>561</v>
      </c>
      <c r="C694" t="s">
        <v>15</v>
      </c>
      <c r="D694" s="1">
        <v>41639</v>
      </c>
      <c r="E694" s="2">
        <v>5620936000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hidden="1" x14ac:dyDescent="0.2">
      <c r="A695">
        <v>721</v>
      </c>
      <c r="B695" t="s">
        <v>476</v>
      </c>
      <c r="C695" t="s">
        <v>15</v>
      </c>
      <c r="D695" s="1">
        <v>41759</v>
      </c>
      <c r="E695" s="2">
        <v>5610600000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hidden="1" x14ac:dyDescent="0.2">
      <c r="A696">
        <v>722</v>
      </c>
      <c r="B696" t="s">
        <v>421</v>
      </c>
      <c r="C696" t="s">
        <v>15</v>
      </c>
      <c r="D696" s="1">
        <v>41639</v>
      </c>
      <c r="E696" s="2">
        <v>5607000000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hidden="1" x14ac:dyDescent="0.2">
      <c r="A697">
        <v>723</v>
      </c>
      <c r="B697" t="s">
        <v>328</v>
      </c>
      <c r="C697" t="s">
        <v>15</v>
      </c>
      <c r="D697" s="1">
        <v>41639</v>
      </c>
      <c r="E697" s="2">
        <v>5584571000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hidden="1" x14ac:dyDescent="0.2">
      <c r="A698">
        <v>724</v>
      </c>
      <c r="B698" t="s">
        <v>558</v>
      </c>
      <c r="C698" t="s">
        <v>15</v>
      </c>
      <c r="D698" s="1">
        <v>41639</v>
      </c>
      <c r="E698" s="2">
        <v>5542000000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hidden="1" x14ac:dyDescent="0.2">
      <c r="A699">
        <v>725</v>
      </c>
      <c r="B699" t="s">
        <v>472</v>
      </c>
      <c r="C699" t="s">
        <v>15</v>
      </c>
      <c r="D699" s="1">
        <v>41639</v>
      </c>
      <c r="E699" s="2">
        <v>5518000000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hidden="1" x14ac:dyDescent="0.2">
      <c r="A700">
        <v>726</v>
      </c>
      <c r="B700" t="s">
        <v>152</v>
      </c>
      <c r="C700" t="s">
        <v>15</v>
      </c>
      <c r="D700" s="1">
        <v>41820</v>
      </c>
      <c r="E700" s="2">
        <v>5514000000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hidden="1" x14ac:dyDescent="0.2">
      <c r="A701">
        <v>727</v>
      </c>
      <c r="B701" t="s">
        <v>411</v>
      </c>
      <c r="C701" t="s">
        <v>15</v>
      </c>
      <c r="D701" s="1">
        <v>42004</v>
      </c>
      <c r="E701" s="2">
        <v>5504656000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hidden="1" x14ac:dyDescent="0.2">
      <c r="A702">
        <v>728</v>
      </c>
      <c r="B702" t="s">
        <v>137</v>
      </c>
      <c r="C702" t="s">
        <v>15</v>
      </c>
      <c r="D702" s="1">
        <v>41639</v>
      </c>
      <c r="E702" s="2">
        <v>5474700000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hidden="1" x14ac:dyDescent="0.2">
      <c r="A703">
        <v>729</v>
      </c>
      <c r="B703" t="s">
        <v>284</v>
      </c>
      <c r="C703" t="s">
        <v>15</v>
      </c>
      <c r="D703" s="1">
        <v>41820</v>
      </c>
      <c r="E703" s="2">
        <v>5348483000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hidden="1" x14ac:dyDescent="0.2">
      <c r="A704">
        <v>730</v>
      </c>
      <c r="B704" t="s">
        <v>288</v>
      </c>
      <c r="C704" t="s">
        <v>15</v>
      </c>
      <c r="D704" s="1">
        <v>42007</v>
      </c>
      <c r="E704" s="2">
        <v>5324746000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hidden="1" x14ac:dyDescent="0.2">
      <c r="A705">
        <v>731</v>
      </c>
      <c r="B705" t="s">
        <v>404</v>
      </c>
      <c r="C705" t="s">
        <v>15</v>
      </c>
      <c r="D705" s="1">
        <v>41639</v>
      </c>
      <c r="E705" s="2">
        <v>5312686000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hidden="1" x14ac:dyDescent="0.2">
      <c r="A706">
        <v>732</v>
      </c>
      <c r="B706" t="s">
        <v>311</v>
      </c>
      <c r="C706" t="s">
        <v>15</v>
      </c>
      <c r="D706" s="1">
        <v>41639</v>
      </c>
      <c r="E706" s="2">
        <v>5166000000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hidden="1" x14ac:dyDescent="0.2">
      <c r="A707">
        <v>733</v>
      </c>
      <c r="B707" t="s">
        <v>516</v>
      </c>
      <c r="C707" t="s">
        <v>15</v>
      </c>
      <c r="D707" s="1">
        <v>41636</v>
      </c>
      <c r="E707" s="2">
        <v>5164784000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hidden="1" x14ac:dyDescent="0.2">
      <c r="A708">
        <v>734</v>
      </c>
      <c r="B708" t="s">
        <v>61</v>
      </c>
      <c r="C708" t="s">
        <v>15</v>
      </c>
      <c r="D708" s="1">
        <v>41639</v>
      </c>
      <c r="E708" s="2">
        <v>5156000000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hidden="1" x14ac:dyDescent="0.2">
      <c r="A709">
        <v>735</v>
      </c>
      <c r="B709" t="s">
        <v>139</v>
      </c>
      <c r="C709" t="s">
        <v>15</v>
      </c>
      <c r="D709" s="1">
        <v>41639</v>
      </c>
      <c r="E709" s="2">
        <v>5133000000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hidden="1" x14ac:dyDescent="0.2">
      <c r="A710">
        <v>736</v>
      </c>
      <c r="B710" t="s">
        <v>406</v>
      </c>
      <c r="C710" t="s">
        <v>15</v>
      </c>
      <c r="D710" s="1">
        <v>42004</v>
      </c>
      <c r="E710" s="2">
        <v>5115000000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hidden="1" x14ac:dyDescent="0.2">
      <c r="A711">
        <v>737</v>
      </c>
      <c r="B711" t="s">
        <v>353</v>
      </c>
      <c r="C711" t="s">
        <v>15</v>
      </c>
      <c r="D711" s="1">
        <v>41639</v>
      </c>
      <c r="E711" s="2">
        <v>5062528000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hidden="1" x14ac:dyDescent="0.2">
      <c r="A712">
        <v>738</v>
      </c>
      <c r="B712" t="s">
        <v>308</v>
      </c>
      <c r="C712" t="s">
        <v>15</v>
      </c>
      <c r="D712" s="1">
        <v>41817</v>
      </c>
      <c r="E712" s="2">
        <v>5012000000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hidden="1" x14ac:dyDescent="0.2">
      <c r="A713">
        <v>739</v>
      </c>
      <c r="B713" t="s">
        <v>560</v>
      </c>
      <c r="C713" t="s">
        <v>15</v>
      </c>
      <c r="D713" s="1">
        <v>41639</v>
      </c>
      <c r="E713" s="2">
        <v>5009000000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hidden="1" x14ac:dyDescent="0.2">
      <c r="A714">
        <v>740</v>
      </c>
      <c r="B714" t="s">
        <v>163</v>
      </c>
      <c r="C714" t="s">
        <v>15</v>
      </c>
      <c r="D714" s="1">
        <v>41912</v>
      </c>
      <c r="E714" s="2">
        <v>4979000000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hidden="1" x14ac:dyDescent="0.2">
      <c r="A715">
        <v>741</v>
      </c>
      <c r="B715" t="s">
        <v>262</v>
      </c>
      <c r="C715" t="s">
        <v>15</v>
      </c>
      <c r="D715" s="1">
        <v>42004</v>
      </c>
      <c r="E715" s="2">
        <v>4877885000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hidden="1" x14ac:dyDescent="0.2">
      <c r="A716">
        <v>742</v>
      </c>
      <c r="B716" t="s">
        <v>490</v>
      </c>
      <c r="C716" t="s">
        <v>15</v>
      </c>
      <c r="D716" s="1">
        <v>41698</v>
      </c>
      <c r="E716" s="2">
        <v>4867700000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hidden="1" x14ac:dyDescent="0.2">
      <c r="A717">
        <v>743</v>
      </c>
      <c r="B717" t="s">
        <v>401</v>
      </c>
      <c r="C717" t="s">
        <v>15</v>
      </c>
      <c r="D717" s="1">
        <v>41639</v>
      </c>
      <c r="E717" s="2">
        <v>4822539000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hidden="1" x14ac:dyDescent="0.2">
      <c r="A718">
        <v>744</v>
      </c>
      <c r="B718" t="s">
        <v>255</v>
      </c>
      <c r="C718" t="s">
        <v>15</v>
      </c>
      <c r="D718" s="1">
        <v>41639</v>
      </c>
      <c r="E718" s="2">
        <v>4814000000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hidden="1" x14ac:dyDescent="0.2">
      <c r="A719">
        <v>745</v>
      </c>
      <c r="B719" t="s">
        <v>575</v>
      </c>
      <c r="C719" t="s">
        <v>15</v>
      </c>
      <c r="D719" s="1">
        <v>42004</v>
      </c>
      <c r="E719" s="2">
        <v>4785000000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hidden="1" x14ac:dyDescent="0.2">
      <c r="A720">
        <v>746</v>
      </c>
      <c r="B720" t="s">
        <v>267</v>
      </c>
      <c r="C720" t="s">
        <v>15</v>
      </c>
      <c r="D720" s="1">
        <v>41639</v>
      </c>
      <c r="E720" s="2">
        <v>4762000000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hidden="1" x14ac:dyDescent="0.2">
      <c r="A721">
        <v>747</v>
      </c>
      <c r="B721" t="s">
        <v>461</v>
      </c>
      <c r="C721" t="s">
        <v>15</v>
      </c>
      <c r="D721" s="1">
        <v>42004</v>
      </c>
      <c r="E721" s="2">
        <v>4695014000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hidden="1" x14ac:dyDescent="0.2">
      <c r="A722">
        <v>748</v>
      </c>
      <c r="B722" t="s">
        <v>571</v>
      </c>
      <c r="C722" t="s">
        <v>15</v>
      </c>
      <c r="D722" s="1">
        <v>41639</v>
      </c>
      <c r="E722" s="2">
        <v>4680380000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hidden="1" x14ac:dyDescent="0.2">
      <c r="A723">
        <v>749</v>
      </c>
      <c r="B723" t="s">
        <v>331</v>
      </c>
      <c r="C723" t="s">
        <v>15</v>
      </c>
      <c r="D723" s="1">
        <v>41639</v>
      </c>
      <c r="E723" s="2">
        <v>4669100000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hidden="1" x14ac:dyDescent="0.2">
      <c r="A724">
        <v>750</v>
      </c>
      <c r="B724" t="s">
        <v>327</v>
      </c>
      <c r="C724" t="s">
        <v>15</v>
      </c>
      <c r="D724" s="1">
        <v>41639</v>
      </c>
      <c r="E724" s="2">
        <v>4644600000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hidden="1" x14ac:dyDescent="0.2">
      <c r="A725">
        <v>751</v>
      </c>
      <c r="B725" t="s">
        <v>573</v>
      </c>
      <c r="C725" t="s">
        <v>15</v>
      </c>
      <c r="D725" s="1">
        <v>41639</v>
      </c>
      <c r="E725" s="2">
        <v>4623400000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hidden="1" x14ac:dyDescent="0.2">
      <c r="A726">
        <v>752</v>
      </c>
      <c r="B726" t="s">
        <v>88</v>
      </c>
      <c r="C726" t="s">
        <v>15</v>
      </c>
      <c r="D726" s="1">
        <v>41639</v>
      </c>
      <c r="E726" s="2">
        <v>4614700000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hidden="1" x14ac:dyDescent="0.2">
      <c r="A727">
        <v>753</v>
      </c>
      <c r="B727" t="s">
        <v>361</v>
      </c>
      <c r="C727" t="s">
        <v>15</v>
      </c>
      <c r="D727" s="1">
        <v>41819</v>
      </c>
      <c r="E727" s="2">
        <v>4607309000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hidden="1" x14ac:dyDescent="0.2">
      <c r="A728">
        <v>754</v>
      </c>
      <c r="B728" t="s">
        <v>92</v>
      </c>
      <c r="C728" t="s">
        <v>15</v>
      </c>
      <c r="D728" s="1">
        <v>41639</v>
      </c>
      <c r="E728" s="2">
        <v>4583000000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hidden="1" x14ac:dyDescent="0.2">
      <c r="A729">
        <v>755</v>
      </c>
      <c r="B729" t="s">
        <v>483</v>
      </c>
      <c r="C729" t="s">
        <v>15</v>
      </c>
      <c r="D729" s="1">
        <v>41639</v>
      </c>
      <c r="E729" s="2">
        <v>4543849000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hidden="1" x14ac:dyDescent="0.2">
      <c r="A730">
        <v>756</v>
      </c>
      <c r="B730" t="s">
        <v>150</v>
      </c>
      <c r="C730" t="s">
        <v>15</v>
      </c>
      <c r="D730" s="1">
        <v>41639</v>
      </c>
      <c r="E730" s="2">
        <v>4531000000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hidden="1" x14ac:dyDescent="0.2">
      <c r="A731">
        <v>757</v>
      </c>
      <c r="B731" t="s">
        <v>549</v>
      </c>
      <c r="C731" t="s">
        <v>15</v>
      </c>
      <c r="D731" s="1">
        <v>41639</v>
      </c>
      <c r="E731" s="2">
        <v>4519000000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hidden="1" x14ac:dyDescent="0.2">
      <c r="A732">
        <v>758</v>
      </c>
      <c r="B732" t="s">
        <v>471</v>
      </c>
      <c r="C732" t="s">
        <v>15</v>
      </c>
      <c r="D732" s="1">
        <v>41639</v>
      </c>
      <c r="E732" s="2">
        <v>4495000000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hidden="1" x14ac:dyDescent="0.2">
      <c r="A733">
        <v>759</v>
      </c>
      <c r="B733" t="s">
        <v>38</v>
      </c>
      <c r="C733" t="s">
        <v>15</v>
      </c>
      <c r="D733" s="1">
        <v>41639</v>
      </c>
      <c r="E733" s="2">
        <v>4319063000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hidden="1" x14ac:dyDescent="0.2">
      <c r="A734">
        <v>760</v>
      </c>
      <c r="B734" t="s">
        <v>175</v>
      </c>
      <c r="C734" t="s">
        <v>15</v>
      </c>
      <c r="D734" s="1">
        <v>42461</v>
      </c>
      <c r="E734" s="2">
        <v>4250447000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hidden="1" x14ac:dyDescent="0.2">
      <c r="A735">
        <v>761</v>
      </c>
      <c r="B735" t="s">
        <v>385</v>
      </c>
      <c r="C735" t="s">
        <v>15</v>
      </c>
      <c r="D735" s="1">
        <v>41973</v>
      </c>
      <c r="E735" s="2">
        <v>4243200000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hidden="1" x14ac:dyDescent="0.2">
      <c r="A736">
        <v>762</v>
      </c>
      <c r="B736" t="s">
        <v>320</v>
      </c>
      <c r="C736" t="s">
        <v>15</v>
      </c>
      <c r="D736" s="1">
        <v>41851</v>
      </c>
      <c r="E736" s="2">
        <v>4243000000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hidden="1" x14ac:dyDescent="0.2">
      <c r="A737">
        <v>763</v>
      </c>
      <c r="B737" t="s">
        <v>475</v>
      </c>
      <c r="C737" t="s">
        <v>15</v>
      </c>
      <c r="D737" s="1">
        <v>41671</v>
      </c>
      <c r="E737" s="2">
        <v>4209200000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hidden="1" x14ac:dyDescent="0.2">
      <c r="A738">
        <v>764</v>
      </c>
      <c r="B738" t="s">
        <v>384</v>
      </c>
      <c r="C738" t="s">
        <v>15</v>
      </c>
      <c r="D738" s="1">
        <v>41639</v>
      </c>
      <c r="E738" s="2">
        <v>4200700000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hidden="1" x14ac:dyDescent="0.2">
      <c r="A739">
        <v>765</v>
      </c>
      <c r="B739" t="s">
        <v>179</v>
      </c>
      <c r="C739" t="s">
        <v>15</v>
      </c>
      <c r="D739" s="1">
        <v>41790</v>
      </c>
      <c r="E739" s="2">
        <v>4193844000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hidden="1" x14ac:dyDescent="0.2">
      <c r="A740">
        <v>766</v>
      </c>
      <c r="B740" t="s">
        <v>497</v>
      </c>
      <c r="C740" t="s">
        <v>15</v>
      </c>
      <c r="D740" s="1">
        <v>41726</v>
      </c>
      <c r="E740" s="2">
        <v>4183000000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hidden="1" x14ac:dyDescent="0.2">
      <c r="A741">
        <v>767</v>
      </c>
      <c r="B741" t="s">
        <v>31</v>
      </c>
      <c r="C741" t="s">
        <v>15</v>
      </c>
      <c r="D741" s="1">
        <v>41971</v>
      </c>
      <c r="E741" s="2">
        <v>4147065000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hidden="1" x14ac:dyDescent="0.2">
      <c r="A742">
        <v>768</v>
      </c>
      <c r="B742" t="s">
        <v>501</v>
      </c>
      <c r="C742" t="s">
        <v>15</v>
      </c>
      <c r="D742" s="1">
        <v>42004</v>
      </c>
      <c r="E742" s="2">
        <v>4146300000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hidden="1" x14ac:dyDescent="0.2">
      <c r="A743">
        <v>769</v>
      </c>
      <c r="B743" t="s">
        <v>420</v>
      </c>
      <c r="C743" t="s">
        <v>15</v>
      </c>
      <c r="D743" s="1">
        <v>41665</v>
      </c>
      <c r="E743" s="2">
        <v>4130000000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hidden="1" x14ac:dyDescent="0.2">
      <c r="A744">
        <v>770</v>
      </c>
      <c r="B744" t="s">
        <v>154</v>
      </c>
      <c r="C744" t="s">
        <v>15</v>
      </c>
      <c r="D744" s="1">
        <v>42004</v>
      </c>
      <c r="E744" s="2">
        <v>4108269000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hidden="1" x14ac:dyDescent="0.2">
      <c r="A745">
        <v>771</v>
      </c>
      <c r="B745" t="s">
        <v>285</v>
      </c>
      <c r="C745" t="s">
        <v>15</v>
      </c>
      <c r="D745" s="1">
        <v>41637</v>
      </c>
      <c r="E745" s="2">
        <v>4082157000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hidden="1" x14ac:dyDescent="0.2">
      <c r="A746">
        <v>772</v>
      </c>
      <c r="B746" t="s">
        <v>172</v>
      </c>
      <c r="C746" t="s">
        <v>15</v>
      </c>
      <c r="D746" s="1">
        <v>41670</v>
      </c>
      <c r="E746" s="2">
        <v>4071003000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hidden="1" x14ac:dyDescent="0.2">
      <c r="A747">
        <v>773</v>
      </c>
      <c r="B747" t="s">
        <v>510</v>
      </c>
      <c r="C747" t="s">
        <v>15</v>
      </c>
      <c r="D747" s="1">
        <v>41670</v>
      </c>
      <c r="E747" s="2">
        <v>4031100000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hidden="1" x14ac:dyDescent="0.2">
      <c r="A748">
        <v>774</v>
      </c>
      <c r="B748" t="s">
        <v>570</v>
      </c>
      <c r="C748" t="s">
        <v>15</v>
      </c>
      <c r="D748" s="1">
        <v>41639</v>
      </c>
      <c r="E748" s="2">
        <v>3837000000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hidden="1" x14ac:dyDescent="0.2">
      <c r="A749">
        <v>775</v>
      </c>
      <c r="B749" t="s">
        <v>430</v>
      </c>
      <c r="C749" t="s">
        <v>15</v>
      </c>
      <c r="D749" s="1">
        <v>41639</v>
      </c>
      <c r="E749" s="2">
        <v>3791335000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hidden="1" x14ac:dyDescent="0.2">
      <c r="A750">
        <v>776</v>
      </c>
      <c r="B750" t="s">
        <v>246</v>
      </c>
      <c r="C750" t="s">
        <v>15</v>
      </c>
      <c r="D750" s="1">
        <v>42004</v>
      </c>
      <c r="E750" s="2">
        <v>3733507000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hidden="1" x14ac:dyDescent="0.2">
      <c r="A751">
        <v>777</v>
      </c>
      <c r="B751" t="s">
        <v>301</v>
      </c>
      <c r="C751" t="s">
        <v>15</v>
      </c>
      <c r="D751" s="1">
        <v>41912</v>
      </c>
      <c r="E751" s="2">
        <v>3715968000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hidden="1" x14ac:dyDescent="0.2">
      <c r="A752">
        <v>778</v>
      </c>
      <c r="B752" t="s">
        <v>248</v>
      </c>
      <c r="C752" t="s">
        <v>15</v>
      </c>
      <c r="D752" s="1">
        <v>41639</v>
      </c>
      <c r="E752" s="2">
        <v>3703600000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hidden="1" x14ac:dyDescent="0.2">
      <c r="A753">
        <v>779</v>
      </c>
      <c r="B753" t="s">
        <v>69</v>
      </c>
      <c r="C753" t="s">
        <v>15</v>
      </c>
      <c r="D753" s="1">
        <v>41639</v>
      </c>
      <c r="E753" s="2">
        <v>3594136000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hidden="1" x14ac:dyDescent="0.2">
      <c r="A754">
        <v>780</v>
      </c>
      <c r="B754" t="s">
        <v>435</v>
      </c>
      <c r="C754" t="s">
        <v>15</v>
      </c>
      <c r="D754" s="1">
        <v>41755</v>
      </c>
      <c r="E754" s="2">
        <v>3585141000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hidden="1" x14ac:dyDescent="0.2">
      <c r="A755">
        <v>781</v>
      </c>
      <c r="B755" t="s">
        <v>219</v>
      </c>
      <c r="C755" t="s">
        <v>15</v>
      </c>
      <c r="D755" s="1">
        <v>41729</v>
      </c>
      <c r="E755" s="2">
        <v>3575000000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hidden="1" x14ac:dyDescent="0.2">
      <c r="A756">
        <v>782</v>
      </c>
      <c r="B756" t="s">
        <v>512</v>
      </c>
      <c r="C756" t="s">
        <v>15</v>
      </c>
      <c r="D756" s="1">
        <v>41639</v>
      </c>
      <c r="E756" s="2">
        <v>3494253000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hidden="1" x14ac:dyDescent="0.2">
      <c r="A757">
        <v>783</v>
      </c>
      <c r="B757" t="s">
        <v>479</v>
      </c>
      <c r="C757" t="s">
        <v>15</v>
      </c>
      <c r="D757" s="1">
        <v>42007</v>
      </c>
      <c r="E757" s="2">
        <v>3492600000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hidden="1" x14ac:dyDescent="0.2">
      <c r="A758">
        <v>784</v>
      </c>
      <c r="B758" t="s">
        <v>350</v>
      </c>
      <c r="C758" t="s">
        <v>15</v>
      </c>
      <c r="D758" s="1">
        <v>41639</v>
      </c>
      <c r="E758" s="2">
        <v>3477200000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hidden="1" x14ac:dyDescent="0.2">
      <c r="A759">
        <v>785</v>
      </c>
      <c r="B759" t="s">
        <v>448</v>
      </c>
      <c r="C759" t="s">
        <v>15</v>
      </c>
      <c r="D759" s="1">
        <v>41639</v>
      </c>
      <c r="E759" s="2">
        <v>3454628000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hidden="1" x14ac:dyDescent="0.2">
      <c r="A760">
        <v>786</v>
      </c>
      <c r="B760" t="s">
        <v>135</v>
      </c>
      <c r="C760" t="s">
        <v>15</v>
      </c>
      <c r="D760" s="1">
        <v>42007</v>
      </c>
      <c r="E760" s="2">
        <v>3402703000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hidden="1" x14ac:dyDescent="0.2">
      <c r="A761">
        <v>787</v>
      </c>
      <c r="B761" t="s">
        <v>494</v>
      </c>
      <c r="C761" t="s">
        <v>15</v>
      </c>
      <c r="D761" s="1">
        <v>41639</v>
      </c>
      <c r="E761" s="2">
        <v>3371000000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hidden="1" x14ac:dyDescent="0.2">
      <c r="A762">
        <v>788</v>
      </c>
      <c r="B762" t="s">
        <v>74</v>
      </c>
      <c r="C762" t="s">
        <v>15</v>
      </c>
      <c r="D762" s="1">
        <v>41639</v>
      </c>
      <c r="E762" s="2">
        <v>3361407000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hidden="1" x14ac:dyDescent="0.2">
      <c r="A763">
        <v>789</v>
      </c>
      <c r="B763" t="s">
        <v>111</v>
      </c>
      <c r="C763" t="s">
        <v>15</v>
      </c>
      <c r="D763" s="1">
        <v>42004</v>
      </c>
      <c r="E763" s="2">
        <v>3323600000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hidden="1" x14ac:dyDescent="0.2">
      <c r="A764">
        <v>790</v>
      </c>
      <c r="B764" t="s">
        <v>344</v>
      </c>
      <c r="C764" t="s">
        <v>15</v>
      </c>
      <c r="D764" s="1">
        <v>41727</v>
      </c>
      <c r="E764" s="2">
        <v>3310800000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hidden="1" x14ac:dyDescent="0.2">
      <c r="A765">
        <v>791</v>
      </c>
      <c r="B765" t="s">
        <v>266</v>
      </c>
      <c r="C765" t="s">
        <v>15</v>
      </c>
      <c r="D765" s="1">
        <v>41639</v>
      </c>
      <c r="E765" s="2">
        <v>3309616000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hidden="1" x14ac:dyDescent="0.2">
      <c r="A766">
        <v>792</v>
      </c>
      <c r="B766" t="s">
        <v>359</v>
      </c>
      <c r="C766" t="s">
        <v>15</v>
      </c>
      <c r="D766" s="1">
        <v>41639</v>
      </c>
      <c r="E766" s="2">
        <v>3276800000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hidden="1" x14ac:dyDescent="0.2">
      <c r="A767">
        <v>793</v>
      </c>
      <c r="B767" t="s">
        <v>466</v>
      </c>
      <c r="C767" t="s">
        <v>15</v>
      </c>
      <c r="D767" s="1">
        <v>41639</v>
      </c>
      <c r="E767" s="2">
        <v>3238128000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hidden="1" x14ac:dyDescent="0.2">
      <c r="A768">
        <v>794</v>
      </c>
      <c r="B768" t="s">
        <v>141</v>
      </c>
      <c r="C768" t="s">
        <v>15</v>
      </c>
      <c r="D768" s="1">
        <v>41639</v>
      </c>
      <c r="E768" s="2">
        <v>3194300000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hidden="1" x14ac:dyDescent="0.2">
      <c r="A769">
        <v>795</v>
      </c>
      <c r="B769" t="s">
        <v>185</v>
      </c>
      <c r="C769" t="s">
        <v>15</v>
      </c>
      <c r="D769" s="1">
        <v>42004</v>
      </c>
      <c r="E769" s="2">
        <v>3142856000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hidden="1" x14ac:dyDescent="0.2">
      <c r="A770">
        <v>796</v>
      </c>
      <c r="B770" t="s">
        <v>263</v>
      </c>
      <c r="C770" t="s">
        <v>15</v>
      </c>
      <c r="D770" s="1">
        <v>41639</v>
      </c>
      <c r="E770" s="2">
        <v>3130700000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hidden="1" x14ac:dyDescent="0.2">
      <c r="A771">
        <v>797</v>
      </c>
      <c r="B771" t="s">
        <v>407</v>
      </c>
      <c r="C771" t="s">
        <v>15</v>
      </c>
      <c r="D771" s="1">
        <v>41639</v>
      </c>
      <c r="E771" s="2">
        <v>3100000000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hidden="1" x14ac:dyDescent="0.2">
      <c r="A772">
        <v>798</v>
      </c>
      <c r="B772" t="s">
        <v>532</v>
      </c>
      <c r="C772" t="s">
        <v>15</v>
      </c>
      <c r="D772" s="1">
        <v>41670</v>
      </c>
      <c r="E772" s="2">
        <v>3086608000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hidden="1" x14ac:dyDescent="0.2">
      <c r="A773">
        <v>799</v>
      </c>
      <c r="B773" t="s">
        <v>536</v>
      </c>
      <c r="C773" t="s">
        <v>15</v>
      </c>
      <c r="D773" s="1">
        <v>41908</v>
      </c>
      <c r="E773" s="2">
        <v>3049800000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hidden="1" x14ac:dyDescent="0.2">
      <c r="A774">
        <v>800</v>
      </c>
      <c r="B774" t="s">
        <v>324</v>
      </c>
      <c r="C774" t="s">
        <v>15</v>
      </c>
      <c r="D774" s="1">
        <v>41639</v>
      </c>
      <c r="E774" s="2">
        <v>3024623000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hidden="1" x14ac:dyDescent="0.2">
      <c r="A775">
        <v>801</v>
      </c>
      <c r="B775" t="s">
        <v>306</v>
      </c>
      <c r="C775" t="s">
        <v>15</v>
      </c>
      <c r="D775" s="1">
        <v>41759</v>
      </c>
      <c r="E775" s="2">
        <v>3024295000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hidden="1" x14ac:dyDescent="0.2">
      <c r="A776">
        <v>802</v>
      </c>
      <c r="B776" t="s">
        <v>378</v>
      </c>
      <c r="C776" t="s">
        <v>15</v>
      </c>
      <c r="D776" s="1">
        <v>41639</v>
      </c>
      <c r="E776" s="2">
        <v>2972500000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hidden="1" x14ac:dyDescent="0.2">
      <c r="A777">
        <v>803</v>
      </c>
      <c r="B777" t="s">
        <v>316</v>
      </c>
      <c r="C777" t="s">
        <v>15</v>
      </c>
      <c r="D777" s="1">
        <v>41639</v>
      </c>
      <c r="E777" s="2">
        <v>2952896000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hidden="1" x14ac:dyDescent="0.2">
      <c r="A778">
        <v>804</v>
      </c>
      <c r="B778" t="s">
        <v>568</v>
      </c>
      <c r="C778" t="s">
        <v>15</v>
      </c>
      <c r="D778" s="1">
        <v>41639</v>
      </c>
      <c r="E778" s="2">
        <v>2950800000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hidden="1" x14ac:dyDescent="0.2">
      <c r="A779">
        <v>805</v>
      </c>
      <c r="B779" t="s">
        <v>338</v>
      </c>
      <c r="C779" t="s">
        <v>15</v>
      </c>
      <c r="D779" s="1">
        <v>41820</v>
      </c>
      <c r="E779" s="2">
        <v>2929408000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hidden="1" x14ac:dyDescent="0.2">
      <c r="A780">
        <v>806</v>
      </c>
      <c r="B780" t="s">
        <v>97</v>
      </c>
      <c r="C780" t="s">
        <v>15</v>
      </c>
      <c r="D780" s="1">
        <v>41639</v>
      </c>
      <c r="E780" s="2">
        <v>2879000000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hidden="1" x14ac:dyDescent="0.2">
      <c r="A781">
        <v>807</v>
      </c>
      <c r="B781" t="s">
        <v>287</v>
      </c>
      <c r="C781" t="s">
        <v>15</v>
      </c>
      <c r="D781" s="1">
        <v>41639</v>
      </c>
      <c r="E781" s="2">
        <v>2872833000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hidden="1" x14ac:dyDescent="0.2">
      <c r="A782">
        <v>808</v>
      </c>
      <c r="B782" t="s">
        <v>131</v>
      </c>
      <c r="C782" t="s">
        <v>15</v>
      </c>
      <c r="D782" s="1">
        <v>41639</v>
      </c>
      <c r="E782" s="2">
        <v>2865751000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hidden="1" x14ac:dyDescent="0.2">
      <c r="A783">
        <v>809</v>
      </c>
      <c r="B783" t="s">
        <v>33</v>
      </c>
      <c r="C783" t="s">
        <v>15</v>
      </c>
      <c r="D783" s="1">
        <v>41944</v>
      </c>
      <c r="E783" s="2">
        <v>2864773000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hidden="1" x14ac:dyDescent="0.2">
      <c r="A784">
        <v>810</v>
      </c>
      <c r="B784" t="s">
        <v>291</v>
      </c>
      <c r="C784" t="s">
        <v>15</v>
      </c>
      <c r="D784" s="1">
        <v>41639</v>
      </c>
      <c r="E784" s="2">
        <v>2847945000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hidden="1" x14ac:dyDescent="0.2">
      <c r="A785">
        <v>811</v>
      </c>
      <c r="B785" t="s">
        <v>440</v>
      </c>
      <c r="C785" t="s">
        <v>15</v>
      </c>
      <c r="D785" s="1">
        <v>42004</v>
      </c>
      <c r="E785" s="2">
        <v>2819557000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hidden="1" x14ac:dyDescent="0.2">
      <c r="A786">
        <v>812</v>
      </c>
      <c r="B786" t="s">
        <v>460</v>
      </c>
      <c r="C786" t="s">
        <v>15</v>
      </c>
      <c r="D786" s="1">
        <v>42004</v>
      </c>
      <c r="E786" s="2">
        <v>2819557000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hidden="1" x14ac:dyDescent="0.2">
      <c r="A787">
        <v>813</v>
      </c>
      <c r="B787" t="s">
        <v>545</v>
      </c>
      <c r="C787" t="s">
        <v>15</v>
      </c>
      <c r="D787" s="1">
        <v>42004</v>
      </c>
      <c r="E787" s="2">
        <v>2772550000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hidden="1" x14ac:dyDescent="0.2">
      <c r="A788">
        <v>814</v>
      </c>
      <c r="B788" t="s">
        <v>540</v>
      </c>
      <c r="C788" t="s">
        <v>15</v>
      </c>
      <c r="D788" s="1">
        <v>41639</v>
      </c>
      <c r="E788" s="2">
        <v>2770709000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hidden="1" x14ac:dyDescent="0.2">
      <c r="A789">
        <v>815</v>
      </c>
      <c r="B789" t="s">
        <v>503</v>
      </c>
      <c r="C789" t="s">
        <v>15</v>
      </c>
      <c r="D789" s="1">
        <v>41639</v>
      </c>
      <c r="E789" s="2">
        <v>2692000000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hidden="1" x14ac:dyDescent="0.2">
      <c r="A790">
        <v>816</v>
      </c>
      <c r="B790" t="s">
        <v>527</v>
      </c>
      <c r="C790" t="s">
        <v>15</v>
      </c>
      <c r="D790" s="1">
        <v>41672</v>
      </c>
      <c r="E790" s="2">
        <v>2670573000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hidden="1" x14ac:dyDescent="0.2">
      <c r="A791">
        <v>817</v>
      </c>
      <c r="B791" t="s">
        <v>277</v>
      </c>
      <c r="C791" t="s">
        <v>15</v>
      </c>
      <c r="D791" s="1">
        <v>41636</v>
      </c>
      <c r="E791" s="2">
        <v>2631851000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hidden="1" x14ac:dyDescent="0.2">
      <c r="A792">
        <v>818</v>
      </c>
      <c r="B792" t="s">
        <v>153</v>
      </c>
      <c r="C792" t="s">
        <v>15</v>
      </c>
      <c r="D792" s="1">
        <v>42004</v>
      </c>
      <c r="E792" s="2">
        <v>2607000000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hidden="1" x14ac:dyDescent="0.2">
      <c r="A793">
        <v>819</v>
      </c>
      <c r="B793" t="s">
        <v>348</v>
      </c>
      <c r="C793" t="s">
        <v>15</v>
      </c>
      <c r="D793" s="1">
        <v>42004</v>
      </c>
      <c r="E793" s="2">
        <v>2577100000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hidden="1" x14ac:dyDescent="0.2">
      <c r="A794">
        <v>820</v>
      </c>
      <c r="B794" t="s">
        <v>275</v>
      </c>
      <c r="C794" t="s">
        <v>15</v>
      </c>
      <c r="D794" s="1">
        <v>41790</v>
      </c>
      <c r="E794" s="2">
        <v>2554236000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hidden="1" x14ac:dyDescent="0.2">
      <c r="A795">
        <v>821</v>
      </c>
      <c r="B795" t="s">
        <v>481</v>
      </c>
      <c r="C795" t="s">
        <v>15</v>
      </c>
      <c r="D795" s="1">
        <v>41639</v>
      </c>
      <c r="E795" s="2">
        <v>2530809000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hidden="1" x14ac:dyDescent="0.2">
      <c r="A796">
        <v>822</v>
      </c>
      <c r="B796" t="s">
        <v>299</v>
      </c>
      <c r="C796" t="s">
        <v>15</v>
      </c>
      <c r="D796" s="1">
        <v>41909</v>
      </c>
      <c r="E796" s="2">
        <v>2530700000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hidden="1" x14ac:dyDescent="0.2">
      <c r="A797">
        <v>823</v>
      </c>
      <c r="B797" t="s">
        <v>269</v>
      </c>
      <c r="C797" t="s">
        <v>15</v>
      </c>
      <c r="D797" s="1">
        <v>41639</v>
      </c>
      <c r="E797" s="2">
        <v>2486017000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hidden="1" x14ac:dyDescent="0.2">
      <c r="A798">
        <v>824</v>
      </c>
      <c r="B798" t="s">
        <v>402</v>
      </c>
      <c r="C798" t="s">
        <v>15</v>
      </c>
      <c r="D798" s="1">
        <v>42004</v>
      </c>
      <c r="E798" s="2">
        <v>2485983000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hidden="1" x14ac:dyDescent="0.2">
      <c r="A799">
        <v>825</v>
      </c>
      <c r="B799" t="s">
        <v>533</v>
      </c>
      <c r="C799" t="s">
        <v>15</v>
      </c>
      <c r="D799" s="1">
        <v>41851</v>
      </c>
      <c r="E799" s="2">
        <v>2473500000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hidden="1" x14ac:dyDescent="0.2">
      <c r="A800">
        <v>826</v>
      </c>
      <c r="B800" t="s">
        <v>58</v>
      </c>
      <c r="C800" t="s">
        <v>15</v>
      </c>
      <c r="D800" s="1">
        <v>41639</v>
      </c>
      <c r="E800" s="2">
        <v>2394270000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hidden="1" x14ac:dyDescent="0.2">
      <c r="A801">
        <v>827</v>
      </c>
      <c r="B801" t="s">
        <v>101</v>
      </c>
      <c r="C801" t="s">
        <v>15</v>
      </c>
      <c r="D801" s="1">
        <v>41882</v>
      </c>
      <c r="E801" s="2">
        <v>2393500000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hidden="1" x14ac:dyDescent="0.2">
      <c r="A802">
        <v>828</v>
      </c>
      <c r="B802" t="s">
        <v>231</v>
      </c>
      <c r="C802" t="s">
        <v>15</v>
      </c>
      <c r="D802" s="1">
        <v>42004</v>
      </c>
      <c r="E802" s="2">
        <v>2388768000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hidden="1" x14ac:dyDescent="0.2">
      <c r="A803">
        <v>829</v>
      </c>
      <c r="B803" t="s">
        <v>230</v>
      </c>
      <c r="C803" t="s">
        <v>15</v>
      </c>
      <c r="D803" s="1">
        <v>41639</v>
      </c>
      <c r="E803" s="2">
        <v>2387702000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hidden="1" x14ac:dyDescent="0.2">
      <c r="A804">
        <v>830</v>
      </c>
      <c r="B804" t="s">
        <v>566</v>
      </c>
      <c r="C804" t="s">
        <v>15</v>
      </c>
      <c r="D804" s="1">
        <v>41727</v>
      </c>
      <c r="E804" s="2">
        <v>2382531000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hidden="1" x14ac:dyDescent="0.2">
      <c r="A805">
        <v>831</v>
      </c>
      <c r="B805" t="s">
        <v>504</v>
      </c>
      <c r="C805" t="s">
        <v>15</v>
      </c>
      <c r="D805" s="1">
        <v>41912</v>
      </c>
      <c r="E805" s="2">
        <v>2372906000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hidden="1" x14ac:dyDescent="0.2">
      <c r="A806">
        <v>832</v>
      </c>
      <c r="B806" t="s">
        <v>523</v>
      </c>
      <c r="C806" t="s">
        <v>15</v>
      </c>
      <c r="D806" s="1">
        <v>41639</v>
      </c>
      <c r="E806" s="2">
        <v>2332051000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hidden="1" x14ac:dyDescent="0.2">
      <c r="A807">
        <v>833</v>
      </c>
      <c r="B807" t="s">
        <v>524</v>
      </c>
      <c r="C807" t="s">
        <v>15</v>
      </c>
      <c r="D807" s="1">
        <v>41639</v>
      </c>
      <c r="E807" s="2">
        <v>2332051000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hidden="1" x14ac:dyDescent="0.2">
      <c r="A808">
        <v>834</v>
      </c>
      <c r="B808" t="s">
        <v>189</v>
      </c>
      <c r="C808" t="s">
        <v>15</v>
      </c>
      <c r="D808" s="1">
        <v>41639</v>
      </c>
      <c r="E808" s="2">
        <v>2319919000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hidden="1" x14ac:dyDescent="0.2">
      <c r="A809">
        <v>835</v>
      </c>
      <c r="B809" t="s">
        <v>541</v>
      </c>
      <c r="C809" t="s">
        <v>15</v>
      </c>
      <c r="D809" s="1">
        <v>42004</v>
      </c>
      <c r="E809" s="2">
        <v>2312512000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hidden="1" x14ac:dyDescent="0.2">
      <c r="A810">
        <v>836</v>
      </c>
      <c r="B810" t="s">
        <v>223</v>
      </c>
      <c r="C810" t="s">
        <v>15</v>
      </c>
      <c r="D810" s="1">
        <v>41639</v>
      </c>
      <c r="E810" s="2">
        <v>2303900000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hidden="1" x14ac:dyDescent="0.2">
      <c r="A811">
        <v>837</v>
      </c>
      <c r="B811" t="s">
        <v>493</v>
      </c>
      <c r="C811" t="s">
        <v>15</v>
      </c>
      <c r="D811" s="1">
        <v>41915</v>
      </c>
      <c r="E811" s="2">
        <v>2291500000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hidden="1" x14ac:dyDescent="0.2">
      <c r="A812">
        <v>838</v>
      </c>
      <c r="B812" t="s">
        <v>574</v>
      </c>
      <c r="C812" t="s">
        <v>15</v>
      </c>
      <c r="D812" s="1">
        <v>41639</v>
      </c>
      <c r="E812" s="2">
        <v>2278812000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hidden="1" x14ac:dyDescent="0.2">
      <c r="A813">
        <v>839</v>
      </c>
      <c r="B813" t="s">
        <v>40</v>
      </c>
      <c r="C813" t="s">
        <v>15</v>
      </c>
      <c r="D813" s="1">
        <v>41670</v>
      </c>
      <c r="E813" s="2">
        <v>2273900000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hidden="1" x14ac:dyDescent="0.2">
      <c r="A814">
        <v>840</v>
      </c>
      <c r="B814" t="s">
        <v>391</v>
      </c>
      <c r="C814" t="s">
        <v>15</v>
      </c>
      <c r="D814" s="1">
        <v>41639</v>
      </c>
      <c r="E814" s="2">
        <v>2246428000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hidden="1" x14ac:dyDescent="0.2">
      <c r="A815">
        <v>841</v>
      </c>
      <c r="B815" t="s">
        <v>65</v>
      </c>
      <c r="C815" t="s">
        <v>15</v>
      </c>
      <c r="D815" s="1">
        <v>42004</v>
      </c>
      <c r="E815" s="2">
        <v>2234000000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hidden="1" x14ac:dyDescent="0.2">
      <c r="A816">
        <v>842</v>
      </c>
      <c r="B816" t="s">
        <v>444</v>
      </c>
      <c r="C816" t="s">
        <v>15</v>
      </c>
      <c r="D816" s="1">
        <v>41637</v>
      </c>
      <c r="E816" s="2">
        <v>2157586000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hidden="1" x14ac:dyDescent="0.2">
      <c r="A817">
        <v>843</v>
      </c>
      <c r="B817" t="s">
        <v>386</v>
      </c>
      <c r="C817" t="s">
        <v>15</v>
      </c>
      <c r="D817" s="1">
        <v>41639</v>
      </c>
      <c r="E817" s="2">
        <v>2155551000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hidden="1" x14ac:dyDescent="0.2">
      <c r="A818">
        <v>844</v>
      </c>
      <c r="B818" t="s">
        <v>229</v>
      </c>
      <c r="C818" t="s">
        <v>15</v>
      </c>
      <c r="D818" s="1">
        <v>41639</v>
      </c>
      <c r="E818" s="2">
        <v>2152766000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hidden="1" x14ac:dyDescent="0.2">
      <c r="A819">
        <v>845</v>
      </c>
      <c r="B819" t="s">
        <v>485</v>
      </c>
      <c r="C819" t="s">
        <v>15</v>
      </c>
      <c r="D819" s="1">
        <v>41639</v>
      </c>
      <c r="E819" s="2">
        <v>2142807000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hidden="1" x14ac:dyDescent="0.2">
      <c r="A820">
        <v>846</v>
      </c>
      <c r="B820" t="s">
        <v>122</v>
      </c>
      <c r="C820" t="s">
        <v>15</v>
      </c>
      <c r="D820" s="1">
        <v>41639</v>
      </c>
      <c r="E820" s="2">
        <v>2135539000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hidden="1" x14ac:dyDescent="0.2">
      <c r="A821">
        <v>847</v>
      </c>
      <c r="B821" t="s">
        <v>325</v>
      </c>
      <c r="C821" t="s">
        <v>15</v>
      </c>
      <c r="D821" s="1">
        <v>42004</v>
      </c>
      <c r="E821" s="2">
        <v>2131700000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hidden="1" x14ac:dyDescent="0.2">
      <c r="A822">
        <v>848</v>
      </c>
      <c r="B822" t="s">
        <v>63</v>
      </c>
      <c r="C822" t="s">
        <v>15</v>
      </c>
      <c r="D822" s="1">
        <v>42004</v>
      </c>
      <c r="E822" s="2">
        <v>2118300000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hidden="1" x14ac:dyDescent="0.2">
      <c r="A823">
        <v>849</v>
      </c>
      <c r="B823" t="s">
        <v>520</v>
      </c>
      <c r="C823" t="s">
        <v>15</v>
      </c>
      <c r="D823" s="1">
        <v>41639</v>
      </c>
      <c r="E823" s="2">
        <v>2064305000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hidden="1" x14ac:dyDescent="0.2">
      <c r="A824">
        <v>850</v>
      </c>
      <c r="B824" t="s">
        <v>239</v>
      </c>
      <c r="C824" t="s">
        <v>15</v>
      </c>
      <c r="D824" s="1">
        <v>41639</v>
      </c>
      <c r="E824" s="2">
        <v>2045500000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hidden="1" x14ac:dyDescent="0.2">
      <c r="A825">
        <v>851</v>
      </c>
      <c r="B825" t="s">
        <v>563</v>
      </c>
      <c r="C825" t="s">
        <v>15</v>
      </c>
      <c r="D825" s="1">
        <v>41639</v>
      </c>
      <c r="E825" s="2">
        <v>1998051000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hidden="1" x14ac:dyDescent="0.2">
      <c r="A826">
        <v>852</v>
      </c>
      <c r="B826" t="s">
        <v>376</v>
      </c>
      <c r="C826" t="s">
        <v>15</v>
      </c>
      <c r="D826" s="1">
        <v>41729</v>
      </c>
      <c r="E826" s="2">
        <v>1931217000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hidden="1" x14ac:dyDescent="0.2">
      <c r="A827">
        <v>853</v>
      </c>
      <c r="B827" t="s">
        <v>547</v>
      </c>
      <c r="C827" t="s">
        <v>15</v>
      </c>
      <c r="D827" s="1">
        <v>41639</v>
      </c>
      <c r="E827" s="2">
        <v>1904218000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hidden="1" x14ac:dyDescent="0.2">
      <c r="A828">
        <v>854</v>
      </c>
      <c r="B828" t="s">
        <v>317</v>
      </c>
      <c r="C828" t="s">
        <v>15</v>
      </c>
      <c r="D828" s="1">
        <v>42001</v>
      </c>
      <c r="E828" s="2">
        <v>1861358000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hidden="1" x14ac:dyDescent="0.2">
      <c r="A829">
        <v>855</v>
      </c>
      <c r="B829" t="s">
        <v>412</v>
      </c>
      <c r="C829" t="s">
        <v>15</v>
      </c>
      <c r="D829" s="1">
        <v>41639</v>
      </c>
      <c r="E829" s="2">
        <v>1857000000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hidden="1" x14ac:dyDescent="0.2">
      <c r="A830">
        <v>856</v>
      </c>
      <c r="B830" t="s">
        <v>468</v>
      </c>
      <c r="C830" t="s">
        <v>15</v>
      </c>
      <c r="D830" s="1">
        <v>41639</v>
      </c>
      <c r="E830" s="2">
        <v>1832253000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hidden="1" x14ac:dyDescent="0.2">
      <c r="A831">
        <v>857</v>
      </c>
      <c r="B831" t="s">
        <v>162</v>
      </c>
      <c r="C831" t="s">
        <v>15</v>
      </c>
      <c r="D831" s="1">
        <v>41639</v>
      </c>
      <c r="E831" s="2">
        <v>1746278000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hidden="1" x14ac:dyDescent="0.2">
      <c r="A832">
        <v>858</v>
      </c>
      <c r="B832" t="s">
        <v>253</v>
      </c>
      <c r="C832" t="s">
        <v>15</v>
      </c>
      <c r="D832" s="1">
        <v>41912</v>
      </c>
      <c r="E832" s="2">
        <v>1732046000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hidden="1" x14ac:dyDescent="0.2">
      <c r="A833">
        <v>859</v>
      </c>
      <c r="B833" t="s">
        <v>165</v>
      </c>
      <c r="C833" t="s">
        <v>15</v>
      </c>
      <c r="D833" s="1">
        <v>41943</v>
      </c>
      <c r="E833" s="2">
        <v>1717776000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hidden="1" x14ac:dyDescent="0.2">
      <c r="A834">
        <v>860</v>
      </c>
      <c r="B834" t="s">
        <v>457</v>
      </c>
      <c r="C834" t="s">
        <v>15</v>
      </c>
      <c r="D834" s="1">
        <v>42091</v>
      </c>
      <c r="E834" s="2">
        <v>1710966000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hidden="1" x14ac:dyDescent="0.2">
      <c r="A835">
        <v>861</v>
      </c>
      <c r="B835" t="s">
        <v>507</v>
      </c>
      <c r="C835" t="s">
        <v>15</v>
      </c>
      <c r="D835" s="1">
        <v>41637</v>
      </c>
      <c r="E835" s="2">
        <v>1603123000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hidden="1" x14ac:dyDescent="0.2">
      <c r="A836">
        <v>862</v>
      </c>
      <c r="B836" t="s">
        <v>542</v>
      </c>
      <c r="C836" t="s">
        <v>15</v>
      </c>
      <c r="D836" s="1">
        <v>41639</v>
      </c>
      <c r="E836" s="2">
        <v>1595703000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hidden="1" x14ac:dyDescent="0.2">
      <c r="A837">
        <v>863</v>
      </c>
      <c r="B837" t="s">
        <v>56</v>
      </c>
      <c r="C837" t="s">
        <v>15</v>
      </c>
      <c r="D837" s="1">
        <v>41639</v>
      </c>
      <c r="E837" s="2">
        <v>1577922000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hidden="1" x14ac:dyDescent="0.2">
      <c r="A838">
        <v>864</v>
      </c>
      <c r="B838" t="s">
        <v>292</v>
      </c>
      <c r="C838" t="s">
        <v>15</v>
      </c>
      <c r="D838" s="1">
        <v>42004</v>
      </c>
      <c r="E838" s="2">
        <v>1563210000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hidden="1" x14ac:dyDescent="0.2">
      <c r="A839">
        <v>865</v>
      </c>
      <c r="B839" t="s">
        <v>210</v>
      </c>
      <c r="C839" t="s">
        <v>15</v>
      </c>
      <c r="D839" s="1">
        <v>41639</v>
      </c>
      <c r="E839" s="2">
        <v>1558400000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hidden="1" x14ac:dyDescent="0.2">
      <c r="A840">
        <v>866</v>
      </c>
      <c r="B840" t="s">
        <v>463</v>
      </c>
      <c r="C840" t="s">
        <v>15</v>
      </c>
      <c r="D840" s="1">
        <v>41698</v>
      </c>
      <c r="E840" s="2">
        <v>1534615000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hidden="1" x14ac:dyDescent="0.2">
      <c r="A841">
        <v>867</v>
      </c>
      <c r="B841" t="s">
        <v>258</v>
      </c>
      <c r="C841" t="s">
        <v>15</v>
      </c>
      <c r="D841" s="1">
        <v>41639</v>
      </c>
      <c r="E841" s="2">
        <v>1496372000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hidden="1" x14ac:dyDescent="0.2">
      <c r="A842">
        <v>868</v>
      </c>
      <c r="B842" t="s">
        <v>208</v>
      </c>
      <c r="C842" t="s">
        <v>15</v>
      </c>
      <c r="D842" s="1">
        <v>41639</v>
      </c>
      <c r="E842" s="2">
        <v>1482259000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hidden="1" x14ac:dyDescent="0.2">
      <c r="A843">
        <v>869</v>
      </c>
      <c r="B843" t="s">
        <v>235</v>
      </c>
      <c r="C843" t="s">
        <v>15</v>
      </c>
      <c r="D843" s="1">
        <v>41639</v>
      </c>
      <c r="E843" s="2">
        <v>1466000000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hidden="1" x14ac:dyDescent="0.2">
      <c r="A844">
        <v>870</v>
      </c>
      <c r="B844" t="s">
        <v>336</v>
      </c>
      <c r="C844" t="s">
        <v>15</v>
      </c>
      <c r="D844" s="1">
        <v>41912</v>
      </c>
      <c r="E844" s="2">
        <v>1463767000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hidden="1" x14ac:dyDescent="0.2">
      <c r="A845">
        <v>871</v>
      </c>
      <c r="B845" t="s">
        <v>356</v>
      </c>
      <c r="C845" t="s">
        <v>15</v>
      </c>
      <c r="D845" s="1">
        <v>41819</v>
      </c>
      <c r="E845" s="2">
        <v>1388386000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hidden="1" x14ac:dyDescent="0.2">
      <c r="A846">
        <v>872</v>
      </c>
      <c r="B846" t="s">
        <v>315</v>
      </c>
      <c r="C846" t="s">
        <v>15</v>
      </c>
      <c r="D846" s="1">
        <v>41639</v>
      </c>
      <c r="E846" s="2">
        <v>1377058000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hidden="1" x14ac:dyDescent="0.2">
      <c r="A847">
        <v>873</v>
      </c>
      <c r="B847" t="s">
        <v>477</v>
      </c>
      <c r="C847" t="s">
        <v>15</v>
      </c>
      <c r="D847" s="1">
        <v>41639</v>
      </c>
      <c r="E847" s="2">
        <v>1371065000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hidden="1" x14ac:dyDescent="0.2">
      <c r="A848">
        <v>874</v>
      </c>
      <c r="B848" t="s">
        <v>428</v>
      </c>
      <c r="C848" t="s">
        <v>15</v>
      </c>
      <c r="D848" s="1">
        <v>41639</v>
      </c>
      <c r="E848" s="2">
        <v>1346100000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hidden="1" x14ac:dyDescent="0.2">
      <c r="A849">
        <v>875</v>
      </c>
      <c r="B849" t="s">
        <v>544</v>
      </c>
      <c r="C849" t="s">
        <v>15</v>
      </c>
      <c r="D849" s="1">
        <v>41639</v>
      </c>
      <c r="E849" s="2">
        <v>1211975000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hidden="1" x14ac:dyDescent="0.2">
      <c r="A850">
        <v>876</v>
      </c>
      <c r="B850" t="s">
        <v>371</v>
      </c>
      <c r="C850" t="s">
        <v>15</v>
      </c>
      <c r="D850" s="1">
        <v>41639</v>
      </c>
      <c r="E850" s="2">
        <v>1029475000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hidden="1" x14ac:dyDescent="0.2">
      <c r="A851">
        <v>877</v>
      </c>
      <c r="B851" t="s">
        <v>51</v>
      </c>
      <c r="C851" t="s">
        <v>15</v>
      </c>
      <c r="D851" s="1">
        <v>41639</v>
      </c>
      <c r="E851" s="2">
        <v>974053000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hidden="1" x14ac:dyDescent="0.2">
      <c r="A852">
        <v>878</v>
      </c>
      <c r="B852" t="s">
        <v>543</v>
      </c>
      <c r="C852" t="s">
        <v>15</v>
      </c>
      <c r="D852" s="1">
        <v>41639</v>
      </c>
      <c r="E852" s="2">
        <v>965087000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hidden="1" x14ac:dyDescent="0.2">
      <c r="A853">
        <v>879</v>
      </c>
      <c r="B853" t="s">
        <v>514</v>
      </c>
      <c r="C853" t="s">
        <v>15</v>
      </c>
      <c r="D853" s="1">
        <v>41639</v>
      </c>
      <c r="E853" s="2">
        <v>945000000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hidden="1" x14ac:dyDescent="0.2">
      <c r="A854">
        <v>880</v>
      </c>
      <c r="B854" t="s">
        <v>337</v>
      </c>
      <c r="C854" t="s">
        <v>15</v>
      </c>
      <c r="D854" s="1">
        <v>41639</v>
      </c>
      <c r="E854" s="2">
        <v>861527000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hidden="1" x14ac:dyDescent="0.2">
      <c r="A855">
        <v>881</v>
      </c>
      <c r="B855" t="s">
        <v>423</v>
      </c>
      <c r="C855" t="s">
        <v>15</v>
      </c>
      <c r="D855" s="1">
        <v>41639</v>
      </c>
      <c r="E855" s="2">
        <v>780209000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hidden="1" x14ac:dyDescent="0.2">
      <c r="A856">
        <v>882</v>
      </c>
      <c r="B856" t="s">
        <v>526</v>
      </c>
      <c r="C856" t="s">
        <v>15</v>
      </c>
      <c r="D856" s="1">
        <v>41639</v>
      </c>
      <c r="E856" s="2">
        <v>758926000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hidden="1" x14ac:dyDescent="0.2">
      <c r="A857">
        <v>883</v>
      </c>
      <c r="B857" t="s">
        <v>264</v>
      </c>
      <c r="C857" t="s">
        <v>15</v>
      </c>
      <c r="D857" s="1">
        <v>42004</v>
      </c>
      <c r="E857" s="2">
        <v>686090000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hidden="1" x14ac:dyDescent="0.2">
      <c r="A858">
        <v>884</v>
      </c>
      <c r="B858" t="s">
        <v>370</v>
      </c>
      <c r="C858" t="s">
        <v>15</v>
      </c>
      <c r="D858" s="1">
        <v>41639</v>
      </c>
      <c r="E858" s="2">
        <v>635490000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hidden="1" x14ac:dyDescent="0.2">
      <c r="A859">
        <v>885</v>
      </c>
      <c r="B859" t="s">
        <v>233</v>
      </c>
      <c r="C859" t="s">
        <v>15</v>
      </c>
      <c r="D859" s="1">
        <v>41639</v>
      </c>
      <c r="E859" s="2">
        <v>610590000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hidden="1" x14ac:dyDescent="0.2">
      <c r="A860">
        <v>886</v>
      </c>
      <c r="B860" t="s">
        <v>243</v>
      </c>
      <c r="C860" t="s">
        <v>15</v>
      </c>
      <c r="D860" s="1">
        <v>41639</v>
      </c>
      <c r="E860" s="2">
        <v>520613000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hidden="1" x14ac:dyDescent="0.2">
      <c r="A861">
        <v>887</v>
      </c>
      <c r="B861" t="s">
        <v>169</v>
      </c>
      <c r="C861" t="s">
        <v>15</v>
      </c>
      <c r="D861" s="1">
        <v>38168</v>
      </c>
      <c r="E861" s="2">
        <v>1514000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hidden="1" x14ac:dyDescent="0.2">
      <c r="A862">
        <v>888</v>
      </c>
      <c r="B862" t="s">
        <v>556</v>
      </c>
      <c r="C862" t="s">
        <v>16</v>
      </c>
      <c r="D862" s="1">
        <v>42035</v>
      </c>
      <c r="E862" s="2">
        <v>485651000000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hidden="1" x14ac:dyDescent="0.2">
      <c r="A863">
        <v>889</v>
      </c>
      <c r="B863" t="s">
        <v>567</v>
      </c>
      <c r="C863" t="s">
        <v>16</v>
      </c>
      <c r="D863" s="1">
        <v>42004</v>
      </c>
      <c r="E863" s="2">
        <v>394105000000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hidden="1" x14ac:dyDescent="0.2">
      <c r="A864">
        <v>890</v>
      </c>
      <c r="B864" t="s">
        <v>21</v>
      </c>
      <c r="C864" t="s">
        <v>16</v>
      </c>
      <c r="D864" s="1">
        <v>42273</v>
      </c>
      <c r="E864" s="2">
        <v>233715000000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hidden="1" x14ac:dyDescent="0.2">
      <c r="A865">
        <v>891</v>
      </c>
      <c r="B865" t="s">
        <v>188</v>
      </c>
      <c r="C865" t="s">
        <v>16</v>
      </c>
      <c r="D865" s="1">
        <v>42004</v>
      </c>
      <c r="E865" s="2">
        <v>200494000000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hidden="1" x14ac:dyDescent="0.2">
      <c r="A866">
        <v>892</v>
      </c>
      <c r="B866" t="s">
        <v>377</v>
      </c>
      <c r="C866" t="s">
        <v>16</v>
      </c>
      <c r="D866" s="1">
        <v>42094</v>
      </c>
      <c r="E866" s="2">
        <v>179045000000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hidden="1" x14ac:dyDescent="0.2">
      <c r="A867">
        <v>893</v>
      </c>
      <c r="B867" t="s">
        <v>452</v>
      </c>
      <c r="C867" t="s">
        <v>16</v>
      </c>
      <c r="D867" s="1">
        <v>42004</v>
      </c>
      <c r="E867" s="2">
        <v>161212000000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hidden="1" x14ac:dyDescent="0.2">
      <c r="A868">
        <v>894</v>
      </c>
      <c r="B868" t="s">
        <v>528</v>
      </c>
      <c r="C868" t="s">
        <v>16</v>
      </c>
      <c r="D868" s="1">
        <v>42369</v>
      </c>
      <c r="E868" s="2">
        <v>157107000000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hidden="1" x14ac:dyDescent="0.2">
      <c r="A869">
        <v>895</v>
      </c>
      <c r="B869" t="s">
        <v>186</v>
      </c>
      <c r="C869" t="s">
        <v>16</v>
      </c>
      <c r="D869" s="1">
        <v>42369</v>
      </c>
      <c r="E869" s="2">
        <v>153290000000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hidden="1" x14ac:dyDescent="0.2">
      <c r="A870">
        <v>896</v>
      </c>
      <c r="B870" t="s">
        <v>273</v>
      </c>
      <c r="C870" t="s">
        <v>16</v>
      </c>
      <c r="D870" s="1">
        <v>42369</v>
      </c>
      <c r="E870" s="2">
        <v>152356000000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hidden="1" x14ac:dyDescent="0.2">
      <c r="A871">
        <v>897</v>
      </c>
      <c r="B871" t="s">
        <v>244</v>
      </c>
      <c r="C871" t="s">
        <v>16</v>
      </c>
      <c r="D871" s="1">
        <v>42369</v>
      </c>
      <c r="E871" s="2">
        <v>149558000000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hidden="1" x14ac:dyDescent="0.2">
      <c r="A872">
        <v>898</v>
      </c>
      <c r="B872" t="s">
        <v>27</v>
      </c>
      <c r="C872" t="s">
        <v>16</v>
      </c>
      <c r="D872" s="1">
        <v>42277</v>
      </c>
      <c r="E872" s="2">
        <v>135961803000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hidden="1" x14ac:dyDescent="0.2">
      <c r="A873">
        <v>899</v>
      </c>
      <c r="B873" t="s">
        <v>500</v>
      </c>
      <c r="C873" t="s">
        <v>16</v>
      </c>
      <c r="D873" s="1">
        <v>42004</v>
      </c>
      <c r="E873" s="2">
        <v>132447000000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hidden="1" x14ac:dyDescent="0.2">
      <c r="A874">
        <v>900</v>
      </c>
      <c r="B874" t="s">
        <v>539</v>
      </c>
      <c r="C874" t="s">
        <v>16</v>
      </c>
      <c r="D874" s="1">
        <v>42004</v>
      </c>
      <c r="E874" s="2">
        <v>130844000000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hidden="1" x14ac:dyDescent="0.2">
      <c r="A875">
        <v>901</v>
      </c>
      <c r="B875" t="s">
        <v>546</v>
      </c>
      <c r="C875" t="s">
        <v>16</v>
      </c>
      <c r="D875" s="1">
        <v>42004</v>
      </c>
      <c r="E875" s="2">
        <v>127079000000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hidden="1" x14ac:dyDescent="0.2">
      <c r="A876">
        <v>902</v>
      </c>
      <c r="B876" t="s">
        <v>167</v>
      </c>
      <c r="C876" t="s">
        <v>16</v>
      </c>
      <c r="D876" s="1">
        <v>42246</v>
      </c>
      <c r="E876" s="2">
        <v>116199000000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hidden="1" x14ac:dyDescent="0.2">
      <c r="A877">
        <v>903</v>
      </c>
      <c r="B877" t="s">
        <v>345</v>
      </c>
      <c r="C877" t="s">
        <v>16</v>
      </c>
      <c r="D877" s="1">
        <v>42035</v>
      </c>
      <c r="E877" s="2">
        <v>108465000000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hidden="1" x14ac:dyDescent="0.2">
      <c r="A878">
        <v>904</v>
      </c>
      <c r="B878" t="s">
        <v>76</v>
      </c>
      <c r="C878" t="s">
        <v>16</v>
      </c>
      <c r="D878" s="1">
        <v>42369</v>
      </c>
      <c r="E878" s="2">
        <v>107006000000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hidden="1" x14ac:dyDescent="0.2">
      <c r="A879">
        <v>905</v>
      </c>
      <c r="B879" t="s">
        <v>125</v>
      </c>
      <c r="C879" t="s">
        <v>16</v>
      </c>
      <c r="D879" s="1">
        <v>42185</v>
      </c>
      <c r="E879" s="2">
        <v>102531000000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hidden="1" x14ac:dyDescent="0.2">
      <c r="A880">
        <v>906</v>
      </c>
      <c r="B880" t="s">
        <v>396</v>
      </c>
      <c r="C880" t="s">
        <v>16</v>
      </c>
      <c r="D880" s="1">
        <v>42004</v>
      </c>
      <c r="E880" s="2">
        <v>97817000000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hidden="1" x14ac:dyDescent="0.2">
      <c r="A881">
        <v>907</v>
      </c>
      <c r="B881" t="s">
        <v>103</v>
      </c>
      <c r="C881" t="s">
        <v>16</v>
      </c>
      <c r="D881" s="1">
        <v>42369</v>
      </c>
      <c r="E881" s="2">
        <v>96114000000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hidden="1" x14ac:dyDescent="0.2">
      <c r="A882">
        <v>908</v>
      </c>
      <c r="B882" t="s">
        <v>104</v>
      </c>
      <c r="C882" t="s">
        <v>16</v>
      </c>
      <c r="D882" s="1">
        <v>42004</v>
      </c>
      <c r="E882" s="2">
        <v>95181000000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hidden="1" x14ac:dyDescent="0.2">
      <c r="A883">
        <v>909</v>
      </c>
      <c r="B883" t="s">
        <v>399</v>
      </c>
      <c r="C883" t="s">
        <v>16</v>
      </c>
      <c r="D883" s="1">
        <v>42185</v>
      </c>
      <c r="E883" s="2">
        <v>93580000000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hidden="1" x14ac:dyDescent="0.2">
      <c r="A884">
        <v>910</v>
      </c>
      <c r="B884" t="s">
        <v>314</v>
      </c>
      <c r="C884" t="s">
        <v>16</v>
      </c>
      <c r="D884" s="1">
        <v>42004</v>
      </c>
      <c r="E884" s="2">
        <v>92793000000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hidden="1" x14ac:dyDescent="0.2">
      <c r="A885">
        <v>911</v>
      </c>
      <c r="B885" t="s">
        <v>332</v>
      </c>
      <c r="C885" t="s">
        <v>16</v>
      </c>
      <c r="D885" s="1">
        <v>42004</v>
      </c>
      <c r="E885" s="2">
        <v>91973000000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hidden="1" x14ac:dyDescent="0.2">
      <c r="A886">
        <v>912</v>
      </c>
      <c r="B886" t="s">
        <v>550</v>
      </c>
      <c r="C886" t="s">
        <v>16</v>
      </c>
      <c r="D886" s="1">
        <v>42004</v>
      </c>
      <c r="E886" s="2">
        <v>88372000000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hidden="1" x14ac:dyDescent="0.2">
      <c r="A887">
        <v>913</v>
      </c>
      <c r="B887" t="s">
        <v>293</v>
      </c>
      <c r="C887" t="s">
        <v>16</v>
      </c>
      <c r="D887" s="1">
        <v>42036</v>
      </c>
      <c r="E887" s="2">
        <v>83176000000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hidden="1" x14ac:dyDescent="0.2">
      <c r="A888">
        <v>914</v>
      </c>
      <c r="B888" t="s">
        <v>35</v>
      </c>
      <c r="C888" t="s">
        <v>16</v>
      </c>
      <c r="D888" s="1">
        <v>42004</v>
      </c>
      <c r="E888" s="2">
        <v>81201000000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hidden="1" x14ac:dyDescent="0.2">
      <c r="A889">
        <v>915</v>
      </c>
      <c r="B889" t="s">
        <v>445</v>
      </c>
      <c r="C889" t="s">
        <v>16</v>
      </c>
      <c r="D889" s="1">
        <v>42369</v>
      </c>
      <c r="E889" s="2">
        <v>73908000000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hidden="1" x14ac:dyDescent="0.2">
      <c r="A890">
        <v>916</v>
      </c>
      <c r="B890" t="s">
        <v>80</v>
      </c>
      <c r="C890" t="s">
        <v>16</v>
      </c>
      <c r="D890" s="1">
        <v>42004</v>
      </c>
      <c r="E890" s="2">
        <v>73874100000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hidden="1" x14ac:dyDescent="0.2">
      <c r="A891">
        <v>917</v>
      </c>
      <c r="B891" t="s">
        <v>381</v>
      </c>
      <c r="C891" t="s">
        <v>16</v>
      </c>
      <c r="D891" s="1">
        <v>42004</v>
      </c>
      <c r="E891" s="2">
        <v>73316000000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hidden="1" x14ac:dyDescent="0.2">
      <c r="A892">
        <v>918</v>
      </c>
      <c r="B892" t="s">
        <v>509</v>
      </c>
      <c r="C892" t="s">
        <v>16</v>
      </c>
      <c r="D892" s="1">
        <v>42035</v>
      </c>
      <c r="E892" s="2">
        <v>72618000000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hidden="1" x14ac:dyDescent="0.2">
      <c r="A893">
        <v>919</v>
      </c>
      <c r="B893" t="s">
        <v>49</v>
      </c>
      <c r="C893" t="s">
        <v>16</v>
      </c>
      <c r="D893" s="1">
        <v>42004</v>
      </c>
      <c r="E893" s="2">
        <v>64406000000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hidden="1" x14ac:dyDescent="0.2">
      <c r="A894">
        <v>920</v>
      </c>
      <c r="B894" t="s">
        <v>437</v>
      </c>
      <c r="C894" t="s">
        <v>16</v>
      </c>
      <c r="D894" s="1">
        <v>42364</v>
      </c>
      <c r="E894" s="2">
        <v>63056000000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hidden="1" x14ac:dyDescent="0.2">
      <c r="A895">
        <v>921</v>
      </c>
      <c r="B895" t="s">
        <v>531</v>
      </c>
      <c r="C895" t="s">
        <v>16</v>
      </c>
      <c r="D895" s="1">
        <v>42004</v>
      </c>
      <c r="E895" s="2">
        <v>58232000000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hidden="1" x14ac:dyDescent="0.2">
      <c r="A896">
        <v>922</v>
      </c>
      <c r="B896" t="s">
        <v>360</v>
      </c>
      <c r="C896" t="s">
        <v>16</v>
      </c>
      <c r="D896" s="1">
        <v>42034</v>
      </c>
      <c r="E896" s="2">
        <v>56223000000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hidden="1" x14ac:dyDescent="0.2">
      <c r="A897">
        <v>923</v>
      </c>
      <c r="B897" t="s">
        <v>534</v>
      </c>
      <c r="C897" t="s">
        <v>16</v>
      </c>
      <c r="D897" s="1">
        <v>42369</v>
      </c>
      <c r="E897" s="2">
        <v>56098000000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hidden="1" x14ac:dyDescent="0.2">
      <c r="A898">
        <v>924</v>
      </c>
      <c r="B898" t="s">
        <v>319</v>
      </c>
      <c r="C898" t="s">
        <v>16</v>
      </c>
      <c r="D898" s="1">
        <v>42364</v>
      </c>
      <c r="E898" s="2">
        <v>55355000000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hidden="1" x14ac:dyDescent="0.2">
      <c r="A899">
        <v>925</v>
      </c>
      <c r="B899" t="s">
        <v>313</v>
      </c>
      <c r="C899" t="s">
        <v>16</v>
      </c>
      <c r="D899" s="1">
        <v>42369</v>
      </c>
      <c r="E899" s="2">
        <v>54289000000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hidden="1" x14ac:dyDescent="0.2">
      <c r="A900">
        <v>926</v>
      </c>
      <c r="B900" t="s">
        <v>451</v>
      </c>
      <c r="C900" t="s">
        <v>16</v>
      </c>
      <c r="D900" s="1">
        <v>42004</v>
      </c>
      <c r="E900" s="2">
        <v>54105000000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hidden="1" x14ac:dyDescent="0.2">
      <c r="A901">
        <v>927</v>
      </c>
      <c r="B901" t="s">
        <v>203</v>
      </c>
      <c r="C901" t="s">
        <v>16</v>
      </c>
      <c r="D901" s="1">
        <v>42280</v>
      </c>
      <c r="E901" s="2">
        <v>52465000000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hidden="1" x14ac:dyDescent="0.2">
      <c r="A902">
        <v>928</v>
      </c>
      <c r="B902" t="s">
        <v>305</v>
      </c>
      <c r="C902" t="s">
        <v>16</v>
      </c>
      <c r="D902" s="1">
        <v>42308</v>
      </c>
      <c r="E902" s="2">
        <v>51463000000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hidden="1" x14ac:dyDescent="0.2">
      <c r="A903">
        <v>929</v>
      </c>
      <c r="B903" t="s">
        <v>303</v>
      </c>
      <c r="C903" t="s">
        <v>16</v>
      </c>
      <c r="D903" s="1">
        <v>42674</v>
      </c>
      <c r="E903" s="2">
        <v>50123000000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hidden="1" x14ac:dyDescent="0.2">
      <c r="A904">
        <v>930</v>
      </c>
      <c r="B904" t="s">
        <v>438</v>
      </c>
      <c r="C904" t="s">
        <v>16</v>
      </c>
      <c r="D904" s="1">
        <v>42004</v>
      </c>
      <c r="E904" s="2">
        <v>49605000000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hidden="1" x14ac:dyDescent="0.2">
      <c r="A905">
        <v>931</v>
      </c>
      <c r="B905" t="s">
        <v>173</v>
      </c>
      <c r="C905" t="s">
        <v>16</v>
      </c>
      <c r="D905" s="1">
        <v>42210</v>
      </c>
      <c r="E905" s="2">
        <v>49161000000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hidden="1" x14ac:dyDescent="0.2">
      <c r="A906">
        <v>932</v>
      </c>
      <c r="B906" t="s">
        <v>498</v>
      </c>
      <c r="C906" t="s">
        <v>16</v>
      </c>
      <c r="D906" s="1">
        <v>42182</v>
      </c>
      <c r="E906" s="2">
        <v>48680752000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hidden="1" x14ac:dyDescent="0.2">
      <c r="A907">
        <v>933</v>
      </c>
      <c r="B907" t="s">
        <v>251</v>
      </c>
      <c r="C907" t="s">
        <v>16</v>
      </c>
      <c r="D907" s="1">
        <v>42155</v>
      </c>
      <c r="E907" s="2">
        <v>47453000000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hidden="1" x14ac:dyDescent="0.2">
      <c r="A908">
        <v>934</v>
      </c>
      <c r="B908" t="s">
        <v>126</v>
      </c>
      <c r="C908" t="s">
        <v>16</v>
      </c>
      <c r="D908" s="1">
        <v>42369</v>
      </c>
      <c r="E908" s="2">
        <v>47011000000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hidden="1" x14ac:dyDescent="0.2">
      <c r="A909">
        <v>935</v>
      </c>
      <c r="B909" t="s">
        <v>343</v>
      </c>
      <c r="C909" t="s">
        <v>16</v>
      </c>
      <c r="D909" s="1">
        <v>42004</v>
      </c>
      <c r="E909" s="2">
        <v>45998000000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hidden="1" x14ac:dyDescent="0.2">
      <c r="A910">
        <v>936</v>
      </c>
      <c r="B910" t="s">
        <v>367</v>
      </c>
      <c r="C910" t="s">
        <v>16</v>
      </c>
      <c r="D910" s="1">
        <v>42004</v>
      </c>
      <c r="E910" s="2">
        <v>45608000000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x14ac:dyDescent="0.2">
      <c r="A911">
        <v>937</v>
      </c>
      <c r="B911" t="s">
        <v>10</v>
      </c>
      <c r="C911" t="s">
        <v>16</v>
      </c>
      <c r="D911" s="1">
        <v>42004</v>
      </c>
      <c r="E911" s="2">
        <v>42650000000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hidden="1" x14ac:dyDescent="0.2">
      <c r="A912">
        <v>938</v>
      </c>
      <c r="B912" t="s">
        <v>397</v>
      </c>
      <c r="C912" t="s">
        <v>16</v>
      </c>
      <c r="D912" s="1">
        <v>42004</v>
      </c>
      <c r="E912" s="2">
        <v>42237000000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hidden="1" x14ac:dyDescent="0.2">
      <c r="A913">
        <v>939</v>
      </c>
      <c r="B913" t="s">
        <v>518</v>
      </c>
      <c r="C913" t="s">
        <v>16</v>
      </c>
      <c r="D913" s="1">
        <v>42280</v>
      </c>
      <c r="E913" s="2">
        <v>41373000000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hidden="1" x14ac:dyDescent="0.2">
      <c r="A914">
        <v>940</v>
      </c>
      <c r="B914" t="s">
        <v>191</v>
      </c>
      <c r="C914" t="s">
        <v>16</v>
      </c>
      <c r="D914" s="1">
        <v>42369</v>
      </c>
      <c r="E914" s="2">
        <v>40704000000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hidden="1" x14ac:dyDescent="0.2">
      <c r="A915">
        <v>941</v>
      </c>
      <c r="B915" t="s">
        <v>519</v>
      </c>
      <c r="C915" t="s">
        <v>16</v>
      </c>
      <c r="D915" s="1">
        <v>42004</v>
      </c>
      <c r="E915" s="2">
        <v>40633000000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hidden="1" x14ac:dyDescent="0.2">
      <c r="A916">
        <v>942</v>
      </c>
      <c r="B916" t="s">
        <v>358</v>
      </c>
      <c r="C916" t="s">
        <v>16</v>
      </c>
      <c r="D916" s="1">
        <v>42369</v>
      </c>
      <c r="E916" s="2">
        <v>40536000000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hidden="1" x14ac:dyDescent="0.2">
      <c r="A917">
        <v>943</v>
      </c>
      <c r="B917" t="s">
        <v>109</v>
      </c>
      <c r="C917" t="s">
        <v>16</v>
      </c>
      <c r="D917" s="1">
        <v>42035</v>
      </c>
      <c r="E917" s="2">
        <v>40339000000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hidden="1" x14ac:dyDescent="0.2">
      <c r="A918">
        <v>944</v>
      </c>
      <c r="B918" t="s">
        <v>525</v>
      </c>
      <c r="C918" t="s">
        <v>16</v>
      </c>
      <c r="D918" s="1">
        <v>42004</v>
      </c>
      <c r="E918" s="2">
        <v>38901000000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hidden="1" x14ac:dyDescent="0.2">
      <c r="A919">
        <v>945</v>
      </c>
      <c r="B919" t="s">
        <v>300</v>
      </c>
      <c r="C919" t="s">
        <v>16</v>
      </c>
      <c r="D919" s="1">
        <v>42369</v>
      </c>
      <c r="E919" s="2">
        <v>38581000000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hidden="1" x14ac:dyDescent="0.2">
      <c r="A920">
        <v>946</v>
      </c>
      <c r="B920" t="s">
        <v>290</v>
      </c>
      <c r="C920" t="s">
        <v>16</v>
      </c>
      <c r="D920" s="1">
        <v>42004</v>
      </c>
      <c r="E920" s="2">
        <v>36918000000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hidden="1" x14ac:dyDescent="0.2">
      <c r="A921">
        <v>947</v>
      </c>
      <c r="B921" t="s">
        <v>99</v>
      </c>
      <c r="C921" t="s">
        <v>16</v>
      </c>
      <c r="D921" s="1">
        <v>42004</v>
      </c>
      <c r="E921" s="2">
        <v>35895000000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hidden="1" x14ac:dyDescent="0.2">
      <c r="A922">
        <v>948</v>
      </c>
      <c r="B922" t="s">
        <v>62</v>
      </c>
      <c r="C922" t="s">
        <v>16</v>
      </c>
      <c r="D922" s="1">
        <v>42004</v>
      </c>
      <c r="E922" s="2">
        <v>35239000000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hidden="1" x14ac:dyDescent="0.2">
      <c r="A923">
        <v>949</v>
      </c>
      <c r="B923" t="s">
        <v>149</v>
      </c>
      <c r="C923" t="s">
        <v>16</v>
      </c>
      <c r="D923" s="1">
        <v>42004</v>
      </c>
      <c r="E923" s="2">
        <v>34914000000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hidden="1" x14ac:dyDescent="0.2">
      <c r="A924">
        <v>950</v>
      </c>
      <c r="B924" t="s">
        <v>380</v>
      </c>
      <c r="C924" t="s">
        <v>16</v>
      </c>
      <c r="D924" s="1">
        <v>42004</v>
      </c>
      <c r="E924" s="2">
        <v>34244000000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hidden="1" x14ac:dyDescent="0.2">
      <c r="A925">
        <v>951</v>
      </c>
      <c r="B925" t="s">
        <v>268</v>
      </c>
      <c r="C925" t="s">
        <v>16</v>
      </c>
      <c r="D925" s="1">
        <v>42369</v>
      </c>
      <c r="E925" s="2">
        <v>31469000000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hidden="1" x14ac:dyDescent="0.2">
      <c r="A926">
        <v>952</v>
      </c>
      <c r="B926" t="s">
        <v>413</v>
      </c>
      <c r="C926" t="s">
        <v>16</v>
      </c>
      <c r="D926" s="1">
        <v>42155</v>
      </c>
      <c r="E926" s="2">
        <v>30601000000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hidden="1" x14ac:dyDescent="0.2">
      <c r="A927">
        <v>953</v>
      </c>
      <c r="B927" t="s">
        <v>390</v>
      </c>
      <c r="C927" t="s">
        <v>16</v>
      </c>
      <c r="D927" s="1">
        <v>42369</v>
      </c>
      <c r="E927" s="2">
        <v>30274000000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hidden="1" x14ac:dyDescent="0.2">
      <c r="A928">
        <v>954</v>
      </c>
      <c r="B928" t="s">
        <v>240</v>
      </c>
      <c r="C928" t="s">
        <v>16</v>
      </c>
      <c r="D928" s="1">
        <v>42369</v>
      </c>
      <c r="E928" s="2">
        <v>29447000000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hidden="1" x14ac:dyDescent="0.2">
      <c r="A929">
        <v>955</v>
      </c>
      <c r="B929" t="s">
        <v>511</v>
      </c>
      <c r="C929" t="s">
        <v>16</v>
      </c>
      <c r="D929" s="1">
        <v>42035</v>
      </c>
      <c r="E929" s="2">
        <v>29078407000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hidden="1" x14ac:dyDescent="0.2">
      <c r="A930">
        <v>956</v>
      </c>
      <c r="B930" t="s">
        <v>194</v>
      </c>
      <c r="C930" t="s">
        <v>16</v>
      </c>
      <c r="D930" s="1">
        <v>42308</v>
      </c>
      <c r="E930" s="2">
        <v>28862800000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hidden="1" x14ac:dyDescent="0.2">
      <c r="A931">
        <v>957</v>
      </c>
      <c r="B931" t="s">
        <v>368</v>
      </c>
      <c r="C931" t="s">
        <v>16</v>
      </c>
      <c r="D931" s="1">
        <v>42035</v>
      </c>
      <c r="E931" s="2">
        <v>28105000000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hidden="1" x14ac:dyDescent="0.2">
      <c r="A932">
        <v>958</v>
      </c>
      <c r="B932" t="s">
        <v>375</v>
      </c>
      <c r="C932" t="s">
        <v>16</v>
      </c>
      <c r="D932" s="1">
        <v>42004</v>
      </c>
      <c r="E932" s="2">
        <v>27441300000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hidden="1" x14ac:dyDescent="0.2">
      <c r="A933">
        <v>959</v>
      </c>
      <c r="B933" t="s">
        <v>515</v>
      </c>
      <c r="C933" t="s">
        <v>16</v>
      </c>
      <c r="D933" s="1">
        <v>42369</v>
      </c>
      <c r="E933" s="2">
        <v>26815000000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hidden="1" x14ac:dyDescent="0.2">
      <c r="A934">
        <v>960</v>
      </c>
      <c r="B934" t="s">
        <v>456</v>
      </c>
      <c r="C934" t="s">
        <v>16</v>
      </c>
      <c r="D934" s="1">
        <v>42274</v>
      </c>
      <c r="E934" s="2">
        <v>25281000000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hidden="1" x14ac:dyDescent="0.2">
      <c r="A935">
        <v>961</v>
      </c>
      <c r="B935" t="s">
        <v>192</v>
      </c>
      <c r="C935" t="s">
        <v>16</v>
      </c>
      <c r="D935" s="1">
        <v>42369</v>
      </c>
      <c r="E935" s="2">
        <v>25130000000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hidden="1" x14ac:dyDescent="0.2">
      <c r="A936">
        <v>962</v>
      </c>
      <c r="B936" t="s">
        <v>270</v>
      </c>
      <c r="C936" t="s">
        <v>16</v>
      </c>
      <c r="D936" s="1">
        <v>42004</v>
      </c>
      <c r="E936" s="2">
        <v>24890000000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hidden="1" x14ac:dyDescent="0.2">
      <c r="A937">
        <v>963</v>
      </c>
      <c r="B937" t="s">
        <v>392</v>
      </c>
      <c r="C937" t="s">
        <v>16</v>
      </c>
      <c r="D937" s="1">
        <v>42004</v>
      </c>
      <c r="E937" s="2">
        <v>24522000000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hidden="1" x14ac:dyDescent="0.2">
      <c r="A938">
        <v>964</v>
      </c>
      <c r="B938" t="s">
        <v>216</v>
      </c>
      <c r="C938" t="s">
        <v>16</v>
      </c>
      <c r="D938" s="1">
        <v>42004</v>
      </c>
      <c r="E938" s="2">
        <v>23925000000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hidden="1" x14ac:dyDescent="0.2">
      <c r="A939">
        <v>965</v>
      </c>
      <c r="B939" t="s">
        <v>90</v>
      </c>
      <c r="C939" t="s">
        <v>16</v>
      </c>
      <c r="D939" s="1">
        <v>42004</v>
      </c>
      <c r="E939" s="2">
        <v>23906000000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hidden="1" x14ac:dyDescent="0.2">
      <c r="A940">
        <v>966</v>
      </c>
      <c r="B940" t="s">
        <v>161</v>
      </c>
      <c r="C940" t="s">
        <v>16</v>
      </c>
      <c r="D940" s="1">
        <v>42004</v>
      </c>
      <c r="E940" s="2">
        <v>23869000000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hidden="1" x14ac:dyDescent="0.2">
      <c r="A941">
        <v>967</v>
      </c>
      <c r="B941" t="s">
        <v>283</v>
      </c>
      <c r="C941" t="s">
        <v>16</v>
      </c>
      <c r="D941" s="1">
        <v>42369</v>
      </c>
      <c r="E941" s="2">
        <v>23633000000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hidden="1" x14ac:dyDescent="0.2">
      <c r="A942">
        <v>968</v>
      </c>
      <c r="B942" t="s">
        <v>321</v>
      </c>
      <c r="C942" t="s">
        <v>16</v>
      </c>
      <c r="D942" s="1">
        <v>42004</v>
      </c>
      <c r="E942" s="2">
        <v>23617000000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hidden="1" x14ac:dyDescent="0.2">
      <c r="A943">
        <v>969</v>
      </c>
      <c r="B943" t="s">
        <v>143</v>
      </c>
      <c r="C943" t="s">
        <v>16</v>
      </c>
      <c r="D943" s="1">
        <v>42004</v>
      </c>
      <c r="E943" s="2">
        <v>23125000000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hidden="1" x14ac:dyDescent="0.2">
      <c r="A944">
        <v>970</v>
      </c>
      <c r="B944" t="s">
        <v>46</v>
      </c>
      <c r="C944" t="s">
        <v>16</v>
      </c>
      <c r="D944" s="1">
        <v>42004</v>
      </c>
      <c r="E944" s="2">
        <v>22728000000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hidden="1" x14ac:dyDescent="0.2">
      <c r="A945">
        <v>971</v>
      </c>
      <c r="B945" t="s">
        <v>237</v>
      </c>
      <c r="C945" t="s">
        <v>16</v>
      </c>
      <c r="D945" s="1">
        <v>42004</v>
      </c>
      <c r="E945" s="2">
        <v>22552000000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hidden="1" x14ac:dyDescent="0.2">
      <c r="A946">
        <v>972</v>
      </c>
      <c r="B946" t="s">
        <v>484</v>
      </c>
      <c r="C946" t="s">
        <v>16</v>
      </c>
      <c r="D946" s="1">
        <v>42035</v>
      </c>
      <c r="E946" s="2">
        <v>22492000000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hidden="1" x14ac:dyDescent="0.2">
      <c r="A947">
        <v>973</v>
      </c>
      <c r="B947" t="s">
        <v>530</v>
      </c>
      <c r="C947" t="s">
        <v>16</v>
      </c>
      <c r="D947" s="1">
        <v>42369</v>
      </c>
      <c r="E947" s="2">
        <v>21813000000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hidden="1" x14ac:dyDescent="0.2">
      <c r="A948">
        <v>974</v>
      </c>
      <c r="B948" t="s">
        <v>71</v>
      </c>
      <c r="C948" t="s">
        <v>16</v>
      </c>
      <c r="D948" s="1">
        <v>42369</v>
      </c>
      <c r="E948" s="2">
        <v>21662000000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hidden="1" x14ac:dyDescent="0.2">
      <c r="A949">
        <v>975</v>
      </c>
      <c r="B949" t="s">
        <v>415</v>
      </c>
      <c r="C949" t="s">
        <v>16</v>
      </c>
      <c r="D949" s="1">
        <v>42004</v>
      </c>
      <c r="E949" s="2">
        <v>21440000000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hidden="1" x14ac:dyDescent="0.2">
      <c r="A950">
        <v>976</v>
      </c>
      <c r="B950" t="s">
        <v>249</v>
      </c>
      <c r="C950" t="s">
        <v>16</v>
      </c>
      <c r="D950" s="1">
        <v>42004</v>
      </c>
      <c r="E950" s="2">
        <v>21438000000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hidden="1" x14ac:dyDescent="0.2">
      <c r="A951">
        <v>977</v>
      </c>
      <c r="B951" t="s">
        <v>418</v>
      </c>
      <c r="C951" t="s">
        <v>16</v>
      </c>
      <c r="D951" s="1">
        <v>42004</v>
      </c>
      <c r="E951" s="2">
        <v>21105141000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hidden="1" x14ac:dyDescent="0.2">
      <c r="A952">
        <v>978</v>
      </c>
      <c r="B952" t="s">
        <v>552</v>
      </c>
      <c r="C952" t="s">
        <v>16</v>
      </c>
      <c r="D952" s="1">
        <v>42369</v>
      </c>
      <c r="E952" s="2">
        <v>20891000000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hidden="1" x14ac:dyDescent="0.2">
      <c r="A953">
        <v>979</v>
      </c>
      <c r="B953" t="s">
        <v>78</v>
      </c>
      <c r="C953" t="s">
        <v>16</v>
      </c>
      <c r="D953" s="1">
        <v>42369</v>
      </c>
      <c r="E953" s="2">
        <v>20862000000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hidden="1" x14ac:dyDescent="0.2">
      <c r="A954">
        <v>980</v>
      </c>
      <c r="B954" t="s">
        <v>29</v>
      </c>
      <c r="C954" t="s">
        <v>16</v>
      </c>
      <c r="D954" s="1">
        <v>42004</v>
      </c>
      <c r="E954" s="2">
        <v>20247000000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hidden="1" x14ac:dyDescent="0.2">
      <c r="A955">
        <v>981</v>
      </c>
      <c r="B955" t="s">
        <v>24</v>
      </c>
      <c r="C955" t="s">
        <v>16</v>
      </c>
      <c r="D955" s="1">
        <v>42004</v>
      </c>
      <c r="E955" s="2">
        <v>19960000000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hidden="1" x14ac:dyDescent="0.2">
      <c r="A956">
        <v>982</v>
      </c>
      <c r="B956" t="s">
        <v>364</v>
      </c>
      <c r="C956" t="s">
        <v>16</v>
      </c>
      <c r="D956" s="1">
        <v>42369</v>
      </c>
      <c r="E956" s="2">
        <v>19820000000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hidden="1" x14ac:dyDescent="0.2">
      <c r="A957">
        <v>983</v>
      </c>
      <c r="B957" t="s">
        <v>357</v>
      </c>
      <c r="C957" t="s">
        <v>16</v>
      </c>
      <c r="D957" s="1">
        <v>42004</v>
      </c>
      <c r="E957" s="2">
        <v>19615600000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hidden="1" x14ac:dyDescent="0.2">
      <c r="A958">
        <v>984</v>
      </c>
      <c r="B958" t="s">
        <v>569</v>
      </c>
      <c r="C958" t="s">
        <v>16</v>
      </c>
      <c r="D958" s="1">
        <v>42004</v>
      </c>
      <c r="E958" s="2">
        <v>19540000000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hidden="1" x14ac:dyDescent="0.2">
      <c r="A959">
        <v>985</v>
      </c>
      <c r="B959" t="s">
        <v>441</v>
      </c>
      <c r="C959" t="s">
        <v>16</v>
      </c>
      <c r="D959" s="1">
        <v>42004</v>
      </c>
      <c r="E959" s="2">
        <v>19391400000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hidden="1" x14ac:dyDescent="0.2">
      <c r="A960">
        <v>986</v>
      </c>
      <c r="B960" t="s">
        <v>427</v>
      </c>
      <c r="C960" t="s">
        <v>16</v>
      </c>
      <c r="D960" s="1">
        <v>42004</v>
      </c>
      <c r="E960" s="2">
        <v>19312000000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hidden="1" x14ac:dyDescent="0.2">
      <c r="A961">
        <v>987</v>
      </c>
      <c r="B961" t="s">
        <v>128</v>
      </c>
      <c r="C961" t="s">
        <v>16</v>
      </c>
      <c r="D961" s="1">
        <v>42004</v>
      </c>
      <c r="E961" s="2">
        <v>19171000000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hidden="1" x14ac:dyDescent="0.2">
      <c r="A962">
        <v>988</v>
      </c>
      <c r="B962" t="s">
        <v>470</v>
      </c>
      <c r="C962" t="s">
        <v>16</v>
      </c>
      <c r="D962" s="1">
        <v>42274</v>
      </c>
      <c r="E962" s="2">
        <v>19162700000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hidden="1" x14ac:dyDescent="0.2">
      <c r="A963">
        <v>989</v>
      </c>
      <c r="B963" t="s">
        <v>202</v>
      </c>
      <c r="C963" t="s">
        <v>16</v>
      </c>
      <c r="D963" s="1">
        <v>42004</v>
      </c>
      <c r="E963" s="2">
        <v>19154000000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hidden="1" x14ac:dyDescent="0.2">
      <c r="A964">
        <v>990</v>
      </c>
      <c r="B964" t="s">
        <v>156</v>
      </c>
      <c r="C964" t="s">
        <v>16</v>
      </c>
      <c r="D964" s="1">
        <v>42369</v>
      </c>
      <c r="E964" s="2">
        <v>19110000000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hidden="1" x14ac:dyDescent="0.2">
      <c r="A965">
        <v>991</v>
      </c>
      <c r="B965" t="s">
        <v>347</v>
      </c>
      <c r="C965" t="s">
        <v>16</v>
      </c>
      <c r="D965" s="1">
        <v>42035</v>
      </c>
      <c r="E965" s="2">
        <v>19023000000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hidden="1" x14ac:dyDescent="0.2">
      <c r="A966">
        <v>992</v>
      </c>
      <c r="B966" t="s">
        <v>196</v>
      </c>
      <c r="C966" t="s">
        <v>16</v>
      </c>
      <c r="D966" s="1">
        <v>42034</v>
      </c>
      <c r="E966" s="2">
        <v>18909588000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hidden="1" x14ac:dyDescent="0.2">
      <c r="A967">
        <v>993</v>
      </c>
      <c r="B967" t="s">
        <v>296</v>
      </c>
      <c r="C967" t="s">
        <v>16</v>
      </c>
      <c r="D967" s="1">
        <v>42004</v>
      </c>
      <c r="E967" s="2">
        <v>18614000000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hidden="1" x14ac:dyDescent="0.2">
      <c r="A968">
        <v>994</v>
      </c>
      <c r="B968" t="s">
        <v>339</v>
      </c>
      <c r="C968" t="s">
        <v>16</v>
      </c>
      <c r="D968" s="1">
        <v>42369</v>
      </c>
      <c r="E968" s="2">
        <v>18591000000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hidden="1" x14ac:dyDescent="0.2">
      <c r="A969">
        <v>995</v>
      </c>
      <c r="B969" t="s">
        <v>432</v>
      </c>
      <c r="C969" t="s">
        <v>16</v>
      </c>
      <c r="D969" s="1">
        <v>42004</v>
      </c>
      <c r="E969" s="2">
        <v>18534400000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hidden="1" x14ac:dyDescent="0.2">
      <c r="A970">
        <v>996</v>
      </c>
      <c r="B970" t="s">
        <v>482</v>
      </c>
      <c r="C970" t="s">
        <v>16</v>
      </c>
      <c r="D970" s="1">
        <v>42004</v>
      </c>
      <c r="E970" s="2">
        <v>18467000000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hidden="1" x14ac:dyDescent="0.2">
      <c r="A971">
        <v>997</v>
      </c>
      <c r="B971" t="s">
        <v>260</v>
      </c>
      <c r="C971" t="s">
        <v>16</v>
      </c>
      <c r="D971" s="1">
        <v>42369</v>
      </c>
      <c r="E971" s="2">
        <v>18114048000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hidden="1" x14ac:dyDescent="0.2">
      <c r="A972">
        <v>998</v>
      </c>
      <c r="B972" t="s">
        <v>228</v>
      </c>
      <c r="C972" t="s">
        <v>16</v>
      </c>
      <c r="D972" s="1">
        <v>42004</v>
      </c>
      <c r="E972" s="2">
        <v>18035340000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hidden="1" x14ac:dyDescent="0.2">
      <c r="A973">
        <v>999</v>
      </c>
      <c r="B973" t="s">
        <v>181</v>
      </c>
      <c r="C973" t="s">
        <v>16</v>
      </c>
      <c r="D973" s="1">
        <v>42004</v>
      </c>
      <c r="E973" s="2">
        <v>18031000000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hidden="1" x14ac:dyDescent="0.2">
      <c r="A974">
        <v>1000</v>
      </c>
      <c r="B974" t="s">
        <v>247</v>
      </c>
      <c r="C974" t="s">
        <v>16</v>
      </c>
      <c r="D974" s="1">
        <v>42369</v>
      </c>
      <c r="E974" s="2">
        <v>17928000000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hidden="1" x14ac:dyDescent="0.2">
      <c r="A975">
        <v>1001</v>
      </c>
      <c r="B975" t="s">
        <v>271</v>
      </c>
      <c r="C975" t="s">
        <v>16</v>
      </c>
      <c r="D975" s="1">
        <v>42155</v>
      </c>
      <c r="E975" s="2">
        <v>17630300000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hidden="1" x14ac:dyDescent="0.2">
      <c r="A976">
        <v>1002</v>
      </c>
      <c r="B976" t="s">
        <v>151</v>
      </c>
      <c r="C976" t="s">
        <v>16</v>
      </c>
      <c r="D976" s="1">
        <v>42004</v>
      </c>
      <c r="E976" s="2">
        <v>17277000000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hidden="1" x14ac:dyDescent="0.2">
      <c r="A977">
        <v>1003</v>
      </c>
      <c r="B977" t="s">
        <v>408</v>
      </c>
      <c r="C977" t="s">
        <v>16</v>
      </c>
      <c r="D977" s="1">
        <v>42004</v>
      </c>
      <c r="E977" s="2">
        <v>17021000000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hidden="1" x14ac:dyDescent="0.2">
      <c r="A978">
        <v>1004</v>
      </c>
      <c r="B978" t="s">
        <v>513</v>
      </c>
      <c r="C978" t="s">
        <v>16</v>
      </c>
      <c r="D978" s="1">
        <v>42004</v>
      </c>
      <c r="E978" s="2">
        <v>16889600000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hidden="1" x14ac:dyDescent="0.2">
      <c r="A979">
        <v>1005</v>
      </c>
      <c r="B979" t="s">
        <v>433</v>
      </c>
      <c r="C979" t="s">
        <v>16</v>
      </c>
      <c r="D979" s="1">
        <v>42369</v>
      </c>
      <c r="E979" s="2">
        <v>16833000000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hidden="1" x14ac:dyDescent="0.2">
      <c r="A980">
        <v>1006</v>
      </c>
      <c r="B980" t="s">
        <v>159</v>
      </c>
      <c r="C980" t="s">
        <v>16</v>
      </c>
      <c r="D980" s="1">
        <v>42004</v>
      </c>
      <c r="E980" s="2">
        <v>16560000000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hidden="1" x14ac:dyDescent="0.2">
      <c r="A981">
        <v>1007</v>
      </c>
      <c r="B981" t="s">
        <v>279</v>
      </c>
      <c r="C981" t="s">
        <v>16</v>
      </c>
      <c r="D981" s="1">
        <v>42369</v>
      </c>
      <c r="E981" s="2">
        <v>16443000000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hidden="1" x14ac:dyDescent="0.2">
      <c r="A982">
        <v>1008</v>
      </c>
      <c r="B982" t="s">
        <v>276</v>
      </c>
      <c r="C982" t="s">
        <v>16</v>
      </c>
      <c r="D982" s="1">
        <v>42035</v>
      </c>
      <c r="E982" s="2">
        <v>16435000000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hidden="1" x14ac:dyDescent="0.2">
      <c r="A983">
        <v>1009</v>
      </c>
      <c r="B983" t="s">
        <v>44</v>
      </c>
      <c r="C983" t="s">
        <v>16</v>
      </c>
      <c r="D983" s="1">
        <v>42004</v>
      </c>
      <c r="E983" s="2">
        <v>16378600000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hidden="1" x14ac:dyDescent="0.2">
      <c r="A984">
        <v>1010</v>
      </c>
      <c r="B984" t="s">
        <v>446</v>
      </c>
      <c r="C984" t="s">
        <v>16</v>
      </c>
      <c r="D984" s="1">
        <v>42004</v>
      </c>
      <c r="E984" s="2">
        <v>16281000000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hidden="1" x14ac:dyDescent="0.2">
      <c r="A985">
        <v>1011</v>
      </c>
      <c r="B985" t="s">
        <v>227</v>
      </c>
      <c r="C985" t="s">
        <v>16</v>
      </c>
      <c r="D985" s="1">
        <v>42277</v>
      </c>
      <c r="E985" s="2">
        <v>16249000000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hidden="1" x14ac:dyDescent="0.2">
      <c r="A986">
        <v>1012</v>
      </c>
      <c r="B986" t="s">
        <v>403</v>
      </c>
      <c r="C986" t="s">
        <v>16</v>
      </c>
      <c r="D986" s="1">
        <v>42250</v>
      </c>
      <c r="E986" s="2">
        <v>16192000000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hidden="1" x14ac:dyDescent="0.2">
      <c r="A987">
        <v>1013</v>
      </c>
      <c r="B987" t="s">
        <v>118</v>
      </c>
      <c r="C987" t="s">
        <v>16</v>
      </c>
      <c r="D987" s="1">
        <v>42004</v>
      </c>
      <c r="E987" s="2">
        <v>15879000000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hidden="1" x14ac:dyDescent="0.2">
      <c r="A988">
        <v>1014</v>
      </c>
      <c r="B988" t="s">
        <v>113</v>
      </c>
      <c r="C988" t="s">
        <v>16</v>
      </c>
      <c r="D988" s="1">
        <v>42369</v>
      </c>
      <c r="E988" s="2">
        <v>15742000000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hidden="1" x14ac:dyDescent="0.2">
      <c r="A989">
        <v>1015</v>
      </c>
      <c r="B989" t="s">
        <v>132</v>
      </c>
      <c r="C989" t="s">
        <v>16</v>
      </c>
      <c r="D989" s="1">
        <v>42338</v>
      </c>
      <c r="E989" s="2">
        <v>15714000000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hidden="1" x14ac:dyDescent="0.2">
      <c r="A990">
        <v>1016</v>
      </c>
      <c r="B990" t="s">
        <v>425</v>
      </c>
      <c r="C990" t="s">
        <v>16</v>
      </c>
      <c r="D990" s="1">
        <v>42735</v>
      </c>
      <c r="E990" s="2">
        <v>15416900000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hidden="1" x14ac:dyDescent="0.2">
      <c r="A991">
        <v>1017</v>
      </c>
      <c r="B991" t="s">
        <v>551</v>
      </c>
      <c r="C991" t="s">
        <v>16</v>
      </c>
      <c r="D991" s="1">
        <v>42274</v>
      </c>
      <c r="E991" s="2">
        <v>15389000000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hidden="1" x14ac:dyDescent="0.2">
      <c r="A992">
        <v>1018</v>
      </c>
      <c r="B992" t="s">
        <v>274</v>
      </c>
      <c r="C992" t="s">
        <v>16</v>
      </c>
      <c r="D992" s="1">
        <v>42004</v>
      </c>
      <c r="E992" s="2">
        <v>15341647000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hidden="1" x14ac:dyDescent="0.2">
      <c r="A993">
        <v>1019</v>
      </c>
      <c r="B993" t="s">
        <v>207</v>
      </c>
      <c r="C993" t="s">
        <v>16</v>
      </c>
      <c r="D993" s="1">
        <v>42369</v>
      </c>
      <c r="E993" s="2">
        <v>15165000000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hidden="1" x14ac:dyDescent="0.2">
      <c r="A994">
        <v>1020</v>
      </c>
      <c r="B994" t="s">
        <v>252</v>
      </c>
      <c r="C994" t="s">
        <v>16</v>
      </c>
      <c r="D994" s="1">
        <v>42004</v>
      </c>
      <c r="E994" s="2">
        <v>15049000000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hidden="1" x14ac:dyDescent="0.2">
      <c r="A995">
        <v>1021</v>
      </c>
      <c r="B995" t="s">
        <v>394</v>
      </c>
      <c r="C995" t="s">
        <v>16</v>
      </c>
      <c r="D995" s="1">
        <v>42247</v>
      </c>
      <c r="E995" s="2">
        <v>15001000000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hidden="1" x14ac:dyDescent="0.2">
      <c r="A996">
        <v>1022</v>
      </c>
      <c r="B996" t="s">
        <v>449</v>
      </c>
      <c r="C996" t="s">
        <v>16</v>
      </c>
      <c r="D996" s="1">
        <v>42369</v>
      </c>
      <c r="E996" s="2">
        <v>14766000000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hidden="1" x14ac:dyDescent="0.2">
      <c r="A997">
        <v>1023</v>
      </c>
      <c r="B997" t="s">
        <v>335</v>
      </c>
      <c r="C997" t="s">
        <v>16</v>
      </c>
      <c r="D997" s="1">
        <v>42007</v>
      </c>
      <c r="E997" s="2">
        <v>14580000000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hidden="1" x14ac:dyDescent="0.2">
      <c r="A998">
        <v>1024</v>
      </c>
      <c r="B998" t="s">
        <v>548</v>
      </c>
      <c r="C998" t="s">
        <v>16</v>
      </c>
      <c r="D998" s="1">
        <v>42188</v>
      </c>
      <c r="E998" s="2">
        <v>14572000000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hidden="1" x14ac:dyDescent="0.2">
      <c r="A999">
        <v>1025</v>
      </c>
      <c r="B999" t="s">
        <v>340</v>
      </c>
      <c r="C999" t="s">
        <v>16</v>
      </c>
      <c r="D999" s="1">
        <v>42369</v>
      </c>
      <c r="E999" s="2">
        <v>14403000000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hidden="1" x14ac:dyDescent="0.2">
      <c r="A1000">
        <v>1026</v>
      </c>
      <c r="B1000" t="s">
        <v>221</v>
      </c>
      <c r="C1000" t="s">
        <v>16</v>
      </c>
      <c r="D1000" s="1">
        <v>42004</v>
      </c>
      <c r="E1000" s="2">
        <v>14280500000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hidden="1" x14ac:dyDescent="0.2">
      <c r="A1001">
        <v>1027</v>
      </c>
      <c r="B1001" t="s">
        <v>342</v>
      </c>
      <c r="C1001" t="s">
        <v>16</v>
      </c>
      <c r="D1001" s="1">
        <v>42063</v>
      </c>
      <c r="E1001" s="2">
        <v>14268716000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hidden="1" x14ac:dyDescent="0.2">
      <c r="A1002">
        <v>1028</v>
      </c>
      <c r="B1002" t="s">
        <v>557</v>
      </c>
      <c r="C1002" t="s">
        <v>16</v>
      </c>
      <c r="D1002" s="1">
        <v>42643</v>
      </c>
      <c r="E1002" s="2">
        <v>14171800000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hidden="1" x14ac:dyDescent="0.2">
      <c r="A1003">
        <v>1029</v>
      </c>
      <c r="B1003" t="s">
        <v>535</v>
      </c>
      <c r="C1003" t="s">
        <v>16</v>
      </c>
      <c r="D1003" s="1">
        <v>42277</v>
      </c>
      <c r="E1003" s="2">
        <v>13880000000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hidden="1" x14ac:dyDescent="0.2">
      <c r="A1004">
        <v>1030</v>
      </c>
      <c r="B1004" t="s">
        <v>522</v>
      </c>
      <c r="C1004" t="s">
        <v>16</v>
      </c>
      <c r="D1004" s="1">
        <v>42007</v>
      </c>
      <c r="E1004" s="2">
        <v>13878000000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hidden="1" x14ac:dyDescent="0.2">
      <c r="A1005">
        <v>1031</v>
      </c>
      <c r="B1005" t="s">
        <v>372</v>
      </c>
      <c r="C1005" t="s">
        <v>16</v>
      </c>
      <c r="D1005" s="1">
        <v>42004</v>
      </c>
      <c r="E1005" s="2">
        <v>13796000000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hidden="1" x14ac:dyDescent="0.2">
      <c r="A1006">
        <v>1032</v>
      </c>
      <c r="B1006" t="s">
        <v>488</v>
      </c>
      <c r="C1006" t="s">
        <v>16</v>
      </c>
      <c r="D1006" s="1">
        <v>42188</v>
      </c>
      <c r="E1006" s="2">
        <v>13739000000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hidden="1" x14ac:dyDescent="0.2">
      <c r="A1007">
        <v>1033</v>
      </c>
      <c r="B1007" t="s">
        <v>333</v>
      </c>
      <c r="C1007" t="s">
        <v>16</v>
      </c>
      <c r="D1007" s="1">
        <v>42035</v>
      </c>
      <c r="E1007" s="2">
        <v>13506000000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hidden="1" x14ac:dyDescent="0.2">
      <c r="A1008">
        <v>1034</v>
      </c>
      <c r="B1008" t="s">
        <v>145</v>
      </c>
      <c r="C1008" t="s">
        <v>16</v>
      </c>
      <c r="D1008" s="1">
        <v>42004</v>
      </c>
      <c r="E1008" s="2">
        <v>13470067000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hidden="1" x14ac:dyDescent="0.2">
      <c r="A1009">
        <v>1035</v>
      </c>
      <c r="B1009" t="s">
        <v>224</v>
      </c>
      <c r="C1009" t="s">
        <v>16</v>
      </c>
      <c r="D1009" s="1">
        <v>42004</v>
      </c>
      <c r="E1009" s="2">
        <v>13413000000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hidden="1" x14ac:dyDescent="0.2">
      <c r="A1010">
        <v>1036</v>
      </c>
      <c r="B1010" t="s">
        <v>326</v>
      </c>
      <c r="C1010" t="s">
        <v>16</v>
      </c>
      <c r="D1010" s="1">
        <v>42369</v>
      </c>
      <c r="E1010" s="2">
        <v>13405000000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hidden="1" x14ac:dyDescent="0.2">
      <c r="A1011">
        <v>1037</v>
      </c>
      <c r="B1011" t="s">
        <v>572</v>
      </c>
      <c r="C1011" t="s">
        <v>16</v>
      </c>
      <c r="D1011" s="1">
        <v>42000</v>
      </c>
      <c r="E1011" s="2">
        <v>13279000000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hidden="1" x14ac:dyDescent="0.2">
      <c r="A1012">
        <v>1038</v>
      </c>
      <c r="B1012" t="s">
        <v>538</v>
      </c>
      <c r="C1012" t="s">
        <v>16</v>
      </c>
      <c r="D1012" s="1">
        <v>42277</v>
      </c>
      <c r="E1012" s="2">
        <v>13268000000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hidden="1" x14ac:dyDescent="0.2">
      <c r="A1013">
        <v>1039</v>
      </c>
      <c r="B1013" t="s">
        <v>218</v>
      </c>
      <c r="C1013" t="s">
        <v>16</v>
      </c>
      <c r="D1013" s="1">
        <v>42369</v>
      </c>
      <c r="E1013" s="2">
        <v>13145000000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hidden="1" x14ac:dyDescent="0.2">
      <c r="A1014">
        <v>1040</v>
      </c>
      <c r="B1014" t="s">
        <v>521</v>
      </c>
      <c r="C1014" t="s">
        <v>16</v>
      </c>
      <c r="D1014" s="1">
        <v>42004</v>
      </c>
      <c r="E1014" s="2">
        <v>13045000000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hidden="1" x14ac:dyDescent="0.2">
      <c r="A1015">
        <v>1041</v>
      </c>
      <c r="B1015" t="s">
        <v>553</v>
      </c>
      <c r="C1015" t="s">
        <v>16</v>
      </c>
      <c r="D1015" s="1">
        <v>42369</v>
      </c>
      <c r="E1015" s="2">
        <v>12961000000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hidden="1" x14ac:dyDescent="0.2">
      <c r="A1016">
        <v>1042</v>
      </c>
      <c r="B1016" t="s">
        <v>388</v>
      </c>
      <c r="C1016" t="s">
        <v>16</v>
      </c>
      <c r="D1016" s="1">
        <v>42004</v>
      </c>
      <c r="E1016" s="2">
        <v>12951000000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hidden="1" x14ac:dyDescent="0.2">
      <c r="A1017">
        <v>1043</v>
      </c>
      <c r="B1017" t="s">
        <v>217</v>
      </c>
      <c r="C1017" t="s">
        <v>16</v>
      </c>
      <c r="D1017" s="1">
        <v>42004</v>
      </c>
      <c r="E1017" s="2">
        <v>12795106000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hidden="1" x14ac:dyDescent="0.2">
      <c r="A1018">
        <v>1044</v>
      </c>
      <c r="B1018" t="s">
        <v>495</v>
      </c>
      <c r="C1018" t="s">
        <v>16</v>
      </c>
      <c r="D1018" s="1">
        <v>42004</v>
      </c>
      <c r="E1018" s="2">
        <v>12727000000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hidden="1" x14ac:dyDescent="0.2">
      <c r="A1019">
        <v>1045</v>
      </c>
      <c r="B1019" t="s">
        <v>442</v>
      </c>
      <c r="C1019" t="s">
        <v>16</v>
      </c>
      <c r="D1019" s="1">
        <v>42185</v>
      </c>
      <c r="E1019" s="2">
        <v>12711744000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hidden="1" x14ac:dyDescent="0.2">
      <c r="A1020">
        <v>1046</v>
      </c>
      <c r="B1020" t="s">
        <v>82</v>
      </c>
      <c r="C1020" t="s">
        <v>16</v>
      </c>
      <c r="D1020" s="1">
        <v>42004</v>
      </c>
      <c r="E1020" s="2">
        <v>12691000000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hidden="1" x14ac:dyDescent="0.2">
      <c r="A1021">
        <v>1047</v>
      </c>
      <c r="B1021" t="s">
        <v>222</v>
      </c>
      <c r="C1021" t="s">
        <v>16</v>
      </c>
      <c r="D1021" s="1">
        <v>42369</v>
      </c>
      <c r="E1021" s="2">
        <v>12554000000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hidden="1" x14ac:dyDescent="0.2">
      <c r="A1022">
        <v>1048</v>
      </c>
      <c r="B1022" t="s">
        <v>238</v>
      </c>
      <c r="C1022" t="s">
        <v>16</v>
      </c>
      <c r="D1022" s="1">
        <v>42004</v>
      </c>
      <c r="E1022" s="2">
        <v>12494921000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hidden="1" x14ac:dyDescent="0.2">
      <c r="A1023">
        <v>1049</v>
      </c>
      <c r="B1023" t="s">
        <v>190</v>
      </c>
      <c r="C1023" t="s">
        <v>16</v>
      </c>
      <c r="D1023" s="1">
        <v>42004</v>
      </c>
      <c r="E1023" s="2">
        <v>12436000000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hidden="1" x14ac:dyDescent="0.2">
      <c r="A1024">
        <v>1050</v>
      </c>
      <c r="B1024" t="s">
        <v>72</v>
      </c>
      <c r="C1024" t="s">
        <v>16</v>
      </c>
      <c r="D1024" s="1">
        <v>42004</v>
      </c>
      <c r="E1024" s="2">
        <v>12296000000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hidden="1" x14ac:dyDescent="0.2">
      <c r="A1025">
        <v>1051</v>
      </c>
      <c r="B1025" t="s">
        <v>537</v>
      </c>
      <c r="C1025" t="s">
        <v>16</v>
      </c>
      <c r="D1025" s="1">
        <v>42007</v>
      </c>
      <c r="E1025" s="2">
        <v>12282161000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hidden="1" x14ac:dyDescent="0.2">
      <c r="A1026">
        <v>1052</v>
      </c>
      <c r="B1026" t="s">
        <v>455</v>
      </c>
      <c r="C1026" t="s">
        <v>16</v>
      </c>
      <c r="D1026" s="1">
        <v>42004</v>
      </c>
      <c r="E1026" s="2">
        <v>12273000000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hidden="1" x14ac:dyDescent="0.2">
      <c r="A1027">
        <v>1053</v>
      </c>
      <c r="B1027" t="s">
        <v>505</v>
      </c>
      <c r="C1027" t="s">
        <v>16</v>
      </c>
      <c r="D1027" s="1">
        <v>42272</v>
      </c>
      <c r="E1027" s="2">
        <v>12233000000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hidden="1" x14ac:dyDescent="0.2">
      <c r="A1028">
        <v>1054</v>
      </c>
      <c r="B1028" t="s">
        <v>424</v>
      </c>
      <c r="C1028" t="s">
        <v>16</v>
      </c>
      <c r="D1028" s="1">
        <v>42004</v>
      </c>
      <c r="E1028" s="2">
        <v>12195091000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hidden="1" x14ac:dyDescent="0.2">
      <c r="A1029">
        <v>1055</v>
      </c>
      <c r="B1029" t="s">
        <v>330</v>
      </c>
      <c r="C1029" t="s">
        <v>16</v>
      </c>
      <c r="D1029" s="1">
        <v>42279</v>
      </c>
      <c r="E1029" s="2">
        <v>12114832000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hidden="1" x14ac:dyDescent="0.2">
      <c r="A1030">
        <v>1056</v>
      </c>
      <c r="B1030" t="s">
        <v>439</v>
      </c>
      <c r="C1030" t="s">
        <v>16</v>
      </c>
      <c r="D1030" s="1">
        <v>42369</v>
      </c>
      <c r="E1030" s="2">
        <v>11964400000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hidden="1" x14ac:dyDescent="0.2">
      <c r="A1031">
        <v>1057</v>
      </c>
      <c r="B1031" t="s">
        <v>123</v>
      </c>
      <c r="C1031" t="s">
        <v>16</v>
      </c>
      <c r="D1031" s="1">
        <v>42155</v>
      </c>
      <c r="E1031" s="2">
        <v>11937000000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hidden="1" x14ac:dyDescent="0.2">
      <c r="A1032">
        <v>1058</v>
      </c>
      <c r="B1032" t="s">
        <v>107</v>
      </c>
      <c r="C1032" t="s">
        <v>16</v>
      </c>
      <c r="D1032" s="1">
        <v>42063</v>
      </c>
      <c r="E1032" s="2">
        <v>11881176000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hidden="1" x14ac:dyDescent="0.2">
      <c r="A1033">
        <v>1059</v>
      </c>
      <c r="B1033" t="s">
        <v>177</v>
      </c>
      <c r="C1033" t="s">
        <v>16</v>
      </c>
      <c r="D1033" s="1">
        <v>42363</v>
      </c>
      <c r="E1033" s="2">
        <v>11811000000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hidden="1" x14ac:dyDescent="0.2">
      <c r="A1034">
        <v>1060</v>
      </c>
      <c r="B1034" t="s">
        <v>564</v>
      </c>
      <c r="C1034" t="s">
        <v>16</v>
      </c>
      <c r="D1034" s="1">
        <v>42004</v>
      </c>
      <c r="E1034" s="2">
        <v>11686135000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hidden="1" x14ac:dyDescent="0.2">
      <c r="A1035">
        <v>1061</v>
      </c>
      <c r="B1035" t="s">
        <v>349</v>
      </c>
      <c r="C1035" t="s">
        <v>16</v>
      </c>
      <c r="D1035" s="1">
        <v>42035</v>
      </c>
      <c r="E1035" s="2">
        <v>11454000000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hidden="1" x14ac:dyDescent="0.2">
      <c r="A1036">
        <v>1062</v>
      </c>
      <c r="B1036" t="s">
        <v>492</v>
      </c>
      <c r="C1036" t="s">
        <v>16</v>
      </c>
      <c r="D1036" s="1">
        <v>42371</v>
      </c>
      <c r="E1036" s="2">
        <v>11171800000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hidden="1" x14ac:dyDescent="0.2">
      <c r="A1037">
        <v>1063</v>
      </c>
      <c r="B1037" t="s">
        <v>474</v>
      </c>
      <c r="C1037" t="s">
        <v>16</v>
      </c>
      <c r="D1037" s="1">
        <v>42004</v>
      </c>
      <c r="E1037" s="2">
        <v>11129533000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hidden="1" x14ac:dyDescent="0.2">
      <c r="A1038">
        <v>1064</v>
      </c>
      <c r="B1038" t="s">
        <v>467</v>
      </c>
      <c r="C1038" t="s">
        <v>16</v>
      </c>
      <c r="D1038" s="1">
        <v>42035</v>
      </c>
      <c r="E1038" s="2">
        <v>11041677000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hidden="1" x14ac:dyDescent="0.2">
      <c r="A1039">
        <v>1065</v>
      </c>
      <c r="B1039" t="s">
        <v>486</v>
      </c>
      <c r="C1039" t="s">
        <v>16</v>
      </c>
      <c r="D1039" s="1">
        <v>42004</v>
      </c>
      <c r="E1039" s="2">
        <v>11035000000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hidden="1" x14ac:dyDescent="0.2">
      <c r="A1040">
        <v>1066</v>
      </c>
      <c r="B1040" t="s">
        <v>355</v>
      </c>
      <c r="C1040" t="s">
        <v>16</v>
      </c>
      <c r="D1040" s="1">
        <v>42004</v>
      </c>
      <c r="E1040" s="2">
        <v>10986000000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hidden="1" x14ac:dyDescent="0.2">
      <c r="A1041">
        <v>1067</v>
      </c>
      <c r="B1041" t="s">
        <v>436</v>
      </c>
      <c r="C1041" t="s">
        <v>16</v>
      </c>
      <c r="D1041" s="1">
        <v>42004</v>
      </c>
      <c r="E1041" s="2">
        <v>10886000000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hidden="1" x14ac:dyDescent="0.2">
      <c r="A1042">
        <v>1068</v>
      </c>
      <c r="B1042" t="s">
        <v>398</v>
      </c>
      <c r="C1042" t="s">
        <v>16</v>
      </c>
      <c r="D1042" s="1">
        <v>42004</v>
      </c>
      <c r="E1042" s="2">
        <v>10846000000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hidden="1" x14ac:dyDescent="0.2">
      <c r="A1043">
        <v>1069</v>
      </c>
      <c r="B1043" t="s">
        <v>200</v>
      </c>
      <c r="C1043" t="s">
        <v>16</v>
      </c>
      <c r="D1043" s="1">
        <v>42277</v>
      </c>
      <c r="E1043" s="2">
        <v>10824000000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hidden="1" x14ac:dyDescent="0.2">
      <c r="A1044">
        <v>1070</v>
      </c>
      <c r="B1044" t="s">
        <v>225</v>
      </c>
      <c r="C1044" t="s">
        <v>16</v>
      </c>
      <c r="D1044" s="1">
        <v>42185</v>
      </c>
      <c r="E1044" s="2">
        <v>10780400000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hidden="1" x14ac:dyDescent="0.2">
      <c r="A1045">
        <v>1071</v>
      </c>
      <c r="B1045" t="s">
        <v>115</v>
      </c>
      <c r="C1045" t="s">
        <v>16</v>
      </c>
      <c r="D1045" s="1">
        <v>42369</v>
      </c>
      <c r="E1045" s="2">
        <v>10763800000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hidden="1" x14ac:dyDescent="0.2">
      <c r="A1046">
        <v>1072</v>
      </c>
      <c r="B1046" t="s">
        <v>295</v>
      </c>
      <c r="C1046" t="s">
        <v>16</v>
      </c>
      <c r="D1046" s="1">
        <v>42004</v>
      </c>
      <c r="E1046" s="2">
        <v>10737000000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hidden="1" x14ac:dyDescent="0.2">
      <c r="A1047">
        <v>1073</v>
      </c>
      <c r="B1047" t="s">
        <v>106</v>
      </c>
      <c r="C1047" t="s">
        <v>16</v>
      </c>
      <c r="D1047" s="1">
        <v>42004</v>
      </c>
      <c r="E1047" s="2">
        <v>10719000000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hidden="1" x14ac:dyDescent="0.2">
      <c r="A1048">
        <v>1074</v>
      </c>
      <c r="B1048" t="s">
        <v>362</v>
      </c>
      <c r="C1048" t="s">
        <v>16</v>
      </c>
      <c r="D1048" s="1">
        <v>42004</v>
      </c>
      <c r="E1048" s="2">
        <v>10681897000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hidden="1" x14ac:dyDescent="0.2">
      <c r="A1049">
        <v>1075</v>
      </c>
      <c r="B1049" t="s">
        <v>529</v>
      </c>
      <c r="C1049" t="s">
        <v>16</v>
      </c>
      <c r="D1049" s="1">
        <v>42004</v>
      </c>
      <c r="E1049" s="2">
        <v>10524500000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hidden="1" x14ac:dyDescent="0.2">
      <c r="A1050">
        <v>1076</v>
      </c>
      <c r="B1050" t="s">
        <v>416</v>
      </c>
      <c r="C1050" t="s">
        <v>16</v>
      </c>
      <c r="D1050" s="1">
        <v>42369</v>
      </c>
      <c r="E1050" s="2">
        <v>10511000000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hidden="1" x14ac:dyDescent="0.2">
      <c r="A1051">
        <v>1077</v>
      </c>
      <c r="B1051" t="s">
        <v>310</v>
      </c>
      <c r="C1051" t="s">
        <v>16</v>
      </c>
      <c r="D1051" s="1">
        <v>42000</v>
      </c>
      <c r="E1051" s="2">
        <v>10371390000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hidden="1" x14ac:dyDescent="0.2">
      <c r="A1052">
        <v>1078</v>
      </c>
      <c r="B1052" t="s">
        <v>54</v>
      </c>
      <c r="C1052" t="s">
        <v>16</v>
      </c>
      <c r="D1052" s="1">
        <v>42369</v>
      </c>
      <c r="E1052" s="2">
        <v>10325494000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hidden="1" x14ac:dyDescent="0.2">
      <c r="A1053">
        <v>1079</v>
      </c>
      <c r="B1053" t="s">
        <v>112</v>
      </c>
      <c r="C1053" t="s">
        <v>16</v>
      </c>
      <c r="D1053" s="1">
        <v>42277</v>
      </c>
      <c r="E1053" s="2">
        <v>10282000000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hidden="1" x14ac:dyDescent="0.2">
      <c r="A1054">
        <v>1080</v>
      </c>
      <c r="B1054" t="s">
        <v>184</v>
      </c>
      <c r="C1054" t="s">
        <v>16</v>
      </c>
      <c r="D1054" s="1">
        <v>42004</v>
      </c>
      <c r="E1054" s="2">
        <v>10262700000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hidden="1" x14ac:dyDescent="0.2">
      <c r="A1055">
        <v>1081</v>
      </c>
      <c r="B1055" t="s">
        <v>102</v>
      </c>
      <c r="C1055" t="s">
        <v>16</v>
      </c>
      <c r="D1055" s="1">
        <v>42245</v>
      </c>
      <c r="E1055" s="2">
        <v>10187340000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hidden="1" x14ac:dyDescent="0.2">
      <c r="A1056">
        <v>1082</v>
      </c>
      <c r="B1056" t="s">
        <v>108</v>
      </c>
      <c r="C1056" t="s">
        <v>16</v>
      </c>
      <c r="D1056" s="1">
        <v>42004</v>
      </c>
      <c r="E1056" s="2">
        <v>9998000000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hidden="1" x14ac:dyDescent="0.2">
      <c r="A1057">
        <v>1083</v>
      </c>
      <c r="B1057" t="s">
        <v>281</v>
      </c>
      <c r="C1057" t="s">
        <v>16</v>
      </c>
      <c r="D1057" s="1">
        <v>42004</v>
      </c>
      <c r="E1057" s="2">
        <v>9964953000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hidden="1" x14ac:dyDescent="0.2">
      <c r="A1058">
        <v>1084</v>
      </c>
      <c r="B1058" t="s">
        <v>496</v>
      </c>
      <c r="C1058" t="s">
        <v>16</v>
      </c>
      <c r="D1058" s="1">
        <v>42369</v>
      </c>
      <c r="E1058" s="2">
        <v>9946000000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hidden="1" x14ac:dyDescent="0.2">
      <c r="A1059">
        <v>1085</v>
      </c>
      <c r="B1059" t="s">
        <v>86</v>
      </c>
      <c r="C1059" t="s">
        <v>16</v>
      </c>
      <c r="D1059" s="1">
        <v>42277</v>
      </c>
      <c r="E1059" s="2">
        <v>9894900000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hidden="1" x14ac:dyDescent="0.2">
      <c r="A1060">
        <v>1086</v>
      </c>
      <c r="B1060" t="s">
        <v>18</v>
      </c>
      <c r="C1060" t="s">
        <v>16</v>
      </c>
      <c r="D1060" s="1">
        <v>42007</v>
      </c>
      <c r="E1060" s="2">
        <v>9843861000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hidden="1" x14ac:dyDescent="0.2">
      <c r="A1061">
        <v>1087</v>
      </c>
      <c r="B1061" t="s">
        <v>147</v>
      </c>
      <c r="C1061" t="s">
        <v>16</v>
      </c>
      <c r="D1061" s="1">
        <v>42369</v>
      </c>
      <c r="E1061" s="2">
        <v>9754000000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hidden="1" x14ac:dyDescent="0.2">
      <c r="A1062">
        <v>1088</v>
      </c>
      <c r="B1062" t="s">
        <v>369</v>
      </c>
      <c r="C1062" t="s">
        <v>16</v>
      </c>
      <c r="D1062" s="1">
        <v>42369</v>
      </c>
      <c r="E1062" s="2">
        <v>9667000000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hidden="1" x14ac:dyDescent="0.2">
      <c r="A1063">
        <v>1089</v>
      </c>
      <c r="B1063" t="s">
        <v>67</v>
      </c>
      <c r="C1063" t="s">
        <v>16</v>
      </c>
      <c r="D1063" s="1">
        <v>42302</v>
      </c>
      <c r="E1063" s="2">
        <v>9659000000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hidden="1" x14ac:dyDescent="0.2">
      <c r="A1064">
        <v>1090</v>
      </c>
      <c r="B1064" t="s">
        <v>195</v>
      </c>
      <c r="C1064" t="s">
        <v>16</v>
      </c>
      <c r="D1064" s="1">
        <v>42004</v>
      </c>
      <c r="E1064" s="2">
        <v>9611000000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hidden="1" x14ac:dyDescent="0.2">
      <c r="A1065">
        <v>1091</v>
      </c>
      <c r="B1065" t="s">
        <v>226</v>
      </c>
      <c r="C1065" t="s">
        <v>16</v>
      </c>
      <c r="D1065" s="1">
        <v>42004</v>
      </c>
      <c r="E1065" s="2">
        <v>9527000000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hidden="1" x14ac:dyDescent="0.2">
      <c r="A1066">
        <v>1092</v>
      </c>
      <c r="B1066" t="s">
        <v>351</v>
      </c>
      <c r="C1066" t="s">
        <v>16</v>
      </c>
      <c r="D1066" s="1">
        <v>42338</v>
      </c>
      <c r="E1066" s="2">
        <v>9474008000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hidden="1" x14ac:dyDescent="0.2">
      <c r="A1067">
        <v>1093</v>
      </c>
      <c r="B1067" t="s">
        <v>307</v>
      </c>
      <c r="C1067" t="s">
        <v>16</v>
      </c>
      <c r="D1067" s="1">
        <v>42308</v>
      </c>
      <c r="E1067" s="2">
        <v>9263863000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hidden="1" x14ac:dyDescent="0.2">
      <c r="A1068">
        <v>1094</v>
      </c>
      <c r="B1068" t="s">
        <v>134</v>
      </c>
      <c r="C1068" t="s">
        <v>16</v>
      </c>
      <c r="D1068" s="1">
        <v>42369</v>
      </c>
      <c r="E1068" s="2">
        <v>9256000000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hidden="1" x14ac:dyDescent="0.2">
      <c r="A1069">
        <v>1095</v>
      </c>
      <c r="B1069" t="s">
        <v>160</v>
      </c>
      <c r="C1069" t="s">
        <v>16</v>
      </c>
      <c r="D1069" s="1">
        <v>42004</v>
      </c>
      <c r="E1069" s="2">
        <v>9226000000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hidden="1" x14ac:dyDescent="0.2">
      <c r="A1070">
        <v>1096</v>
      </c>
      <c r="B1070" t="s">
        <v>469</v>
      </c>
      <c r="C1070" t="s">
        <v>16</v>
      </c>
      <c r="D1070" s="1">
        <v>42369</v>
      </c>
      <c r="E1070" s="2">
        <v>9115000000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hidden="1" x14ac:dyDescent="0.2">
      <c r="A1071">
        <v>1097</v>
      </c>
      <c r="B1071" t="s">
        <v>272</v>
      </c>
      <c r="C1071" t="s">
        <v>16</v>
      </c>
      <c r="D1071" s="1">
        <v>42369</v>
      </c>
      <c r="E1071" s="2">
        <v>9111000000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hidden="1" x14ac:dyDescent="0.2">
      <c r="A1072">
        <v>1098</v>
      </c>
      <c r="B1072" t="s">
        <v>129</v>
      </c>
      <c r="C1072" t="s">
        <v>16</v>
      </c>
      <c r="D1072" s="1">
        <v>42004</v>
      </c>
      <c r="E1072" s="2">
        <v>9049918000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hidden="1" x14ac:dyDescent="0.2">
      <c r="A1073">
        <v>1099</v>
      </c>
      <c r="B1073" t="s">
        <v>395</v>
      </c>
      <c r="C1073" t="s">
        <v>16</v>
      </c>
      <c r="D1073" s="1">
        <v>42369</v>
      </c>
      <c r="E1073" s="2">
        <v>8895300000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hidden="1" x14ac:dyDescent="0.2">
      <c r="A1074">
        <v>1100</v>
      </c>
      <c r="B1074" t="s">
        <v>487</v>
      </c>
      <c r="C1074" t="s">
        <v>16</v>
      </c>
      <c r="D1074" s="1">
        <v>42004</v>
      </c>
      <c r="E1074" s="2">
        <v>8707000000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hidden="1" x14ac:dyDescent="0.2">
      <c r="A1075">
        <v>1101</v>
      </c>
      <c r="B1075" t="s">
        <v>85</v>
      </c>
      <c r="C1075" t="s">
        <v>16</v>
      </c>
      <c r="D1075" s="1">
        <v>42369</v>
      </c>
      <c r="E1075" s="2">
        <v>8698000000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hidden="1" x14ac:dyDescent="0.2">
      <c r="A1076">
        <v>1102</v>
      </c>
      <c r="B1076" t="s">
        <v>209</v>
      </c>
      <c r="C1076" t="s">
        <v>16</v>
      </c>
      <c r="D1076" s="1">
        <v>42035</v>
      </c>
      <c r="E1076" s="2">
        <v>8602200000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hidden="1" x14ac:dyDescent="0.2">
      <c r="A1077">
        <v>1103</v>
      </c>
      <c r="B1077" t="s">
        <v>220</v>
      </c>
      <c r="C1077" t="s">
        <v>16</v>
      </c>
      <c r="D1077" s="1">
        <v>42369</v>
      </c>
      <c r="E1077" s="2">
        <v>8592000000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hidden="1" x14ac:dyDescent="0.2">
      <c r="A1078">
        <v>1104</v>
      </c>
      <c r="B1078" t="s">
        <v>116</v>
      </c>
      <c r="C1078" t="s">
        <v>16</v>
      </c>
      <c r="D1078" s="1">
        <v>42004</v>
      </c>
      <c r="E1078" s="2">
        <v>8570000000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hidden="1" x14ac:dyDescent="0.2">
      <c r="A1079">
        <v>1105</v>
      </c>
      <c r="B1079" t="s">
        <v>434</v>
      </c>
      <c r="C1079" t="s">
        <v>16</v>
      </c>
      <c r="D1079" s="1">
        <v>42004</v>
      </c>
      <c r="E1079" s="2">
        <v>8441971000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hidden="1" x14ac:dyDescent="0.2">
      <c r="A1080">
        <v>1106</v>
      </c>
      <c r="B1080" t="s">
        <v>453</v>
      </c>
      <c r="C1080" t="s">
        <v>16</v>
      </c>
      <c r="D1080" s="1">
        <v>42036</v>
      </c>
      <c r="E1080" s="2">
        <v>8241200000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hidden="1" x14ac:dyDescent="0.2">
      <c r="A1081">
        <v>1107</v>
      </c>
      <c r="B1081" t="s">
        <v>171</v>
      </c>
      <c r="C1081" t="s">
        <v>16</v>
      </c>
      <c r="D1081" s="1">
        <v>42218</v>
      </c>
      <c r="E1081" s="2">
        <v>8082000000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hidden="1" x14ac:dyDescent="0.2">
      <c r="A1082">
        <v>1108</v>
      </c>
      <c r="B1082" t="s">
        <v>459</v>
      </c>
      <c r="C1082" t="s">
        <v>16</v>
      </c>
      <c r="D1082" s="1">
        <v>42004</v>
      </c>
      <c r="E1082" s="2">
        <v>8073855000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hidden="1" x14ac:dyDescent="0.2">
      <c r="A1083">
        <v>1109</v>
      </c>
      <c r="B1083" t="s">
        <v>120</v>
      </c>
      <c r="C1083" t="s">
        <v>16</v>
      </c>
      <c r="D1083" s="1">
        <v>42369</v>
      </c>
      <c r="E1083" s="2">
        <v>8023200000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hidden="1" x14ac:dyDescent="0.2">
      <c r="A1084">
        <v>1110</v>
      </c>
      <c r="B1084" t="s">
        <v>450</v>
      </c>
      <c r="C1084" t="s">
        <v>16</v>
      </c>
      <c r="D1084" s="1">
        <v>42004</v>
      </c>
      <c r="E1084" s="2">
        <v>7852000000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hidden="1" x14ac:dyDescent="0.2">
      <c r="A1085">
        <v>1111</v>
      </c>
      <c r="B1085" t="s">
        <v>382</v>
      </c>
      <c r="C1085" t="s">
        <v>16</v>
      </c>
      <c r="D1085" s="1">
        <v>42004</v>
      </c>
      <c r="E1085" s="2">
        <v>7803446000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hidden="1" x14ac:dyDescent="0.2">
      <c r="A1086">
        <v>1112</v>
      </c>
      <c r="B1086" t="s">
        <v>454</v>
      </c>
      <c r="C1086" t="s">
        <v>16</v>
      </c>
      <c r="D1086" s="1">
        <v>42004</v>
      </c>
      <c r="E1086" s="2">
        <v>7747229000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hidden="1" x14ac:dyDescent="0.2">
      <c r="A1087">
        <v>1113</v>
      </c>
      <c r="B1087" t="s">
        <v>232</v>
      </c>
      <c r="C1087" t="s">
        <v>16</v>
      </c>
      <c r="D1087" s="1">
        <v>42004</v>
      </c>
      <c r="E1087" s="2">
        <v>7741856000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hidden="1" x14ac:dyDescent="0.2">
      <c r="A1088">
        <v>1114</v>
      </c>
      <c r="B1088" t="s">
        <v>555</v>
      </c>
      <c r="C1088" t="s">
        <v>16</v>
      </c>
      <c r="D1088" s="1">
        <v>42004</v>
      </c>
      <c r="E1088" s="2">
        <v>7637000000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hidden="1" x14ac:dyDescent="0.2">
      <c r="A1089">
        <v>1115</v>
      </c>
      <c r="B1089" t="s">
        <v>464</v>
      </c>
      <c r="C1089" t="s">
        <v>16</v>
      </c>
      <c r="D1089" s="1">
        <v>42091</v>
      </c>
      <c r="E1089" s="2">
        <v>7620000000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hidden="1" x14ac:dyDescent="0.2">
      <c r="A1090">
        <v>1116</v>
      </c>
      <c r="B1090" t="s">
        <v>322</v>
      </c>
      <c r="C1090" t="s">
        <v>16</v>
      </c>
      <c r="D1090" s="1">
        <v>42004</v>
      </c>
      <c r="E1090" s="2">
        <v>7537100000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hidden="1" x14ac:dyDescent="0.2">
      <c r="A1091">
        <v>1117</v>
      </c>
      <c r="B1091" t="s">
        <v>198</v>
      </c>
      <c r="C1091" t="s">
        <v>16</v>
      </c>
      <c r="D1091" s="1">
        <v>42004</v>
      </c>
      <c r="E1091" s="2">
        <v>7435000000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hidden="1" x14ac:dyDescent="0.2">
      <c r="A1092">
        <v>1118</v>
      </c>
      <c r="B1092" t="s">
        <v>312</v>
      </c>
      <c r="C1092" t="s">
        <v>16</v>
      </c>
      <c r="D1092" s="1">
        <v>42004</v>
      </c>
      <c r="E1092" s="2">
        <v>7421768000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hidden="1" x14ac:dyDescent="0.2">
      <c r="A1093">
        <v>1119</v>
      </c>
      <c r="B1093" t="s">
        <v>559</v>
      </c>
      <c r="C1093" t="s">
        <v>16</v>
      </c>
      <c r="D1093" s="1">
        <v>42004</v>
      </c>
      <c r="E1093" s="2">
        <v>7403000000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hidden="1" x14ac:dyDescent="0.2">
      <c r="A1094">
        <v>1120</v>
      </c>
      <c r="B1094" t="s">
        <v>119</v>
      </c>
      <c r="C1094" t="s">
        <v>16</v>
      </c>
      <c r="D1094" s="1">
        <v>42004</v>
      </c>
      <c r="E1094" s="2">
        <v>7380000000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hidden="1" x14ac:dyDescent="0.2">
      <c r="A1095">
        <v>1121</v>
      </c>
      <c r="B1095" t="s">
        <v>409</v>
      </c>
      <c r="C1095" t="s">
        <v>16</v>
      </c>
      <c r="D1095" s="1">
        <v>42004</v>
      </c>
      <c r="E1095" s="2">
        <v>7292000000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hidden="1" x14ac:dyDescent="0.2">
      <c r="A1096">
        <v>1122</v>
      </c>
      <c r="B1096" t="s">
        <v>426</v>
      </c>
      <c r="C1096" t="s">
        <v>16</v>
      </c>
      <c r="D1096" s="1">
        <v>42004</v>
      </c>
      <c r="E1096" s="2">
        <v>7216081000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hidden="1" x14ac:dyDescent="0.2">
      <c r="A1097">
        <v>1123</v>
      </c>
      <c r="B1097" t="s">
        <v>256</v>
      </c>
      <c r="C1097" t="s">
        <v>16</v>
      </c>
      <c r="D1097" s="1">
        <v>42035</v>
      </c>
      <c r="E1097" s="2">
        <v>7151000000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hidden="1" x14ac:dyDescent="0.2">
      <c r="A1098">
        <v>1124</v>
      </c>
      <c r="B1098" t="s">
        <v>373</v>
      </c>
      <c r="C1098" t="s">
        <v>16</v>
      </c>
      <c r="D1098" s="1">
        <v>42369</v>
      </c>
      <c r="E1098" s="2">
        <v>7142000000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hidden="1" x14ac:dyDescent="0.2">
      <c r="A1099">
        <v>1125</v>
      </c>
      <c r="B1099" t="s">
        <v>447</v>
      </c>
      <c r="C1099" t="s">
        <v>16</v>
      </c>
      <c r="D1099" s="1">
        <v>42004</v>
      </c>
      <c r="E1099" s="2">
        <v>7039000000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hidden="1" x14ac:dyDescent="0.2">
      <c r="A1100">
        <v>1126</v>
      </c>
      <c r="B1100" t="s">
        <v>473</v>
      </c>
      <c r="C1100" t="s">
        <v>16</v>
      </c>
      <c r="D1100" s="1">
        <v>42369</v>
      </c>
      <c r="E1100" s="2">
        <v>7031500000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hidden="1" x14ac:dyDescent="0.2">
      <c r="A1101">
        <v>1127</v>
      </c>
      <c r="B1101" t="s">
        <v>212</v>
      </c>
      <c r="C1101" t="s">
        <v>16</v>
      </c>
      <c r="D1101" s="1">
        <v>42369</v>
      </c>
      <c r="E1101" s="2">
        <v>6956311000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hidden="1" x14ac:dyDescent="0.2">
      <c r="A1102">
        <v>1128</v>
      </c>
      <c r="B1102" t="s">
        <v>411</v>
      </c>
      <c r="C1102" t="s">
        <v>16</v>
      </c>
      <c r="D1102" s="1">
        <v>42369</v>
      </c>
      <c r="E1102" s="2">
        <v>6779511000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hidden="1" x14ac:dyDescent="0.2">
      <c r="A1103">
        <v>1132</v>
      </c>
      <c r="B1103" t="s">
        <v>365</v>
      </c>
      <c r="C1103" t="s">
        <v>16</v>
      </c>
      <c r="D1103" s="1">
        <v>42004</v>
      </c>
      <c r="E1103" s="2">
        <v>6777000000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hidden="1" x14ac:dyDescent="0.2">
      <c r="A1104">
        <v>1133</v>
      </c>
      <c r="B1104" t="s">
        <v>215</v>
      </c>
      <c r="C1104" t="s">
        <v>16</v>
      </c>
      <c r="D1104" s="1">
        <v>42155</v>
      </c>
      <c r="E1104" s="2">
        <v>6764000000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hidden="1" x14ac:dyDescent="0.2">
      <c r="A1105">
        <v>1134</v>
      </c>
      <c r="B1105" t="s">
        <v>353</v>
      </c>
      <c r="C1105" t="s">
        <v>16</v>
      </c>
      <c r="D1105" s="1">
        <v>42004</v>
      </c>
      <c r="E1105" s="2">
        <v>6740064000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hidden="1" x14ac:dyDescent="0.2">
      <c r="A1106">
        <v>1135</v>
      </c>
      <c r="B1106" t="s">
        <v>242</v>
      </c>
      <c r="C1106" t="s">
        <v>16</v>
      </c>
      <c r="D1106" s="1">
        <v>42369</v>
      </c>
      <c r="E1106" s="2">
        <v>6672317000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hidden="1" x14ac:dyDescent="0.2">
      <c r="A1107">
        <v>1136</v>
      </c>
      <c r="B1107" t="s">
        <v>565</v>
      </c>
      <c r="C1107" t="s">
        <v>16</v>
      </c>
      <c r="D1107" s="1">
        <v>42004</v>
      </c>
      <c r="E1107" s="2">
        <v>6602267000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hidden="1" x14ac:dyDescent="0.2">
      <c r="A1108">
        <v>1137</v>
      </c>
      <c r="B1108" t="s">
        <v>458</v>
      </c>
      <c r="C1108" t="s">
        <v>16</v>
      </c>
      <c r="D1108" s="1">
        <v>42369</v>
      </c>
      <c r="E1108" s="2">
        <v>6571893000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hidden="1" x14ac:dyDescent="0.2">
      <c r="A1109">
        <v>1138</v>
      </c>
      <c r="B1109" t="s">
        <v>241</v>
      </c>
      <c r="C1109" t="s">
        <v>16</v>
      </c>
      <c r="D1109" s="1">
        <v>42004</v>
      </c>
      <c r="E1109" s="2">
        <v>6564721000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hidden="1" x14ac:dyDescent="0.2">
      <c r="A1110">
        <v>1139</v>
      </c>
      <c r="B1110" t="s">
        <v>158</v>
      </c>
      <c r="C1110" t="s">
        <v>16</v>
      </c>
      <c r="D1110" s="1">
        <v>42369</v>
      </c>
      <c r="E1110" s="2">
        <v>6456000000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hidden="1" x14ac:dyDescent="0.2">
      <c r="A1111">
        <v>1140</v>
      </c>
      <c r="B1111" t="s">
        <v>254</v>
      </c>
      <c r="C1111" t="s">
        <v>16</v>
      </c>
      <c r="D1111" s="1">
        <v>42004</v>
      </c>
      <c r="E1111" s="2">
        <v>6413800000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hidden="1" x14ac:dyDescent="0.2">
      <c r="A1112">
        <v>1141</v>
      </c>
      <c r="B1112" t="s">
        <v>205</v>
      </c>
      <c r="C1112" t="s">
        <v>16</v>
      </c>
      <c r="D1112" s="1">
        <v>42369</v>
      </c>
      <c r="E1112" s="2">
        <v>6394000000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hidden="1" x14ac:dyDescent="0.2">
      <c r="A1113">
        <v>1142</v>
      </c>
      <c r="B1113" t="s">
        <v>206</v>
      </c>
      <c r="C1113" t="s">
        <v>16</v>
      </c>
      <c r="D1113" s="1">
        <v>42369</v>
      </c>
      <c r="E1113" s="2">
        <v>6394000000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hidden="1" x14ac:dyDescent="0.2">
      <c r="A1114">
        <v>1143</v>
      </c>
      <c r="B1114" t="s">
        <v>95</v>
      </c>
      <c r="C1114" t="s">
        <v>16</v>
      </c>
      <c r="D1114" s="1">
        <v>42007</v>
      </c>
      <c r="E1114" s="2">
        <v>6330300000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hidden="1" x14ac:dyDescent="0.2">
      <c r="A1115">
        <v>1144</v>
      </c>
      <c r="B1115" t="s">
        <v>465</v>
      </c>
      <c r="C1115" t="s">
        <v>16</v>
      </c>
      <c r="D1115" s="1">
        <v>42277</v>
      </c>
      <c r="E1115" s="2">
        <v>6307900000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hidden="1" x14ac:dyDescent="0.2">
      <c r="A1116">
        <v>1145</v>
      </c>
      <c r="B1116" t="s">
        <v>213</v>
      </c>
      <c r="C1116" t="s">
        <v>16</v>
      </c>
      <c r="D1116" s="1">
        <v>42369</v>
      </c>
      <c r="E1116" s="2">
        <v>6282000000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hidden="1" x14ac:dyDescent="0.2">
      <c r="A1117">
        <v>1146</v>
      </c>
      <c r="B1117" t="s">
        <v>297</v>
      </c>
      <c r="C1117" t="s">
        <v>16</v>
      </c>
      <c r="D1117" s="1">
        <v>42004</v>
      </c>
      <c r="E1117" s="2">
        <v>6228508000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hidden="1" x14ac:dyDescent="0.2">
      <c r="A1118">
        <v>1147</v>
      </c>
      <c r="B1118" t="s">
        <v>414</v>
      </c>
      <c r="C1118" t="s">
        <v>16</v>
      </c>
      <c r="D1118" s="1">
        <v>42369</v>
      </c>
      <c r="E1118" s="2">
        <v>6172000000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hidden="1" x14ac:dyDescent="0.2">
      <c r="A1119">
        <v>1148</v>
      </c>
      <c r="B1119" t="s">
        <v>328</v>
      </c>
      <c r="C1119" t="s">
        <v>16</v>
      </c>
      <c r="D1119" s="1">
        <v>42004</v>
      </c>
      <c r="E1119" s="2">
        <v>6165441000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hidden="1" x14ac:dyDescent="0.2">
      <c r="A1120">
        <v>1149</v>
      </c>
      <c r="B1120" t="s">
        <v>284</v>
      </c>
      <c r="C1120" t="s">
        <v>16</v>
      </c>
      <c r="D1120" s="1">
        <v>42185</v>
      </c>
      <c r="E1120" s="2">
        <v>6155297000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hidden="1" x14ac:dyDescent="0.2">
      <c r="A1121">
        <v>1150</v>
      </c>
      <c r="B1121" t="s">
        <v>417</v>
      </c>
      <c r="C1121" t="s">
        <v>16</v>
      </c>
      <c r="D1121" s="1">
        <v>42118</v>
      </c>
      <c r="E1121" s="2">
        <v>6123000000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hidden="1" x14ac:dyDescent="0.2">
      <c r="A1122">
        <v>1151</v>
      </c>
      <c r="B1122" t="s">
        <v>41</v>
      </c>
      <c r="C1122" t="s">
        <v>16</v>
      </c>
      <c r="D1122" s="1">
        <v>42004</v>
      </c>
      <c r="E1122" s="2">
        <v>6053000000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hidden="1" x14ac:dyDescent="0.2">
      <c r="A1123">
        <v>1152</v>
      </c>
      <c r="B1123" t="s">
        <v>490</v>
      </c>
      <c r="C1123" t="s">
        <v>16</v>
      </c>
      <c r="D1123" s="1">
        <v>42063</v>
      </c>
      <c r="E1123" s="2">
        <v>6028000000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hidden="1" x14ac:dyDescent="0.2">
      <c r="A1124">
        <v>1153</v>
      </c>
      <c r="B1124" t="s">
        <v>374</v>
      </c>
      <c r="C1124" t="s">
        <v>16</v>
      </c>
      <c r="D1124" s="1">
        <v>42004</v>
      </c>
      <c r="E1124" s="2">
        <v>6023819000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hidden="1" x14ac:dyDescent="0.2">
      <c r="A1125">
        <v>1154</v>
      </c>
      <c r="B1125" t="s">
        <v>352</v>
      </c>
      <c r="C1125" t="s">
        <v>16</v>
      </c>
      <c r="D1125" s="1">
        <v>42004</v>
      </c>
      <c r="E1125" s="2">
        <v>6011600000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hidden="1" x14ac:dyDescent="0.2">
      <c r="A1126">
        <v>1155</v>
      </c>
      <c r="B1126" t="s">
        <v>443</v>
      </c>
      <c r="C1126" t="s">
        <v>16</v>
      </c>
      <c r="D1126" s="1">
        <v>42369</v>
      </c>
      <c r="E1126" s="2">
        <v>5981964000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hidden="1" x14ac:dyDescent="0.2">
      <c r="A1127">
        <v>1156</v>
      </c>
      <c r="B1127" t="s">
        <v>472</v>
      </c>
      <c r="C1127" t="s">
        <v>16</v>
      </c>
      <c r="D1127" s="1">
        <v>42004</v>
      </c>
      <c r="E1127" s="2">
        <v>5903000000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hidden="1" x14ac:dyDescent="0.2">
      <c r="A1128">
        <v>1157</v>
      </c>
      <c r="B1128" t="s">
        <v>475</v>
      </c>
      <c r="C1128" t="s">
        <v>16</v>
      </c>
      <c r="D1128" s="1">
        <v>42037</v>
      </c>
      <c r="E1128" s="2">
        <v>5736300000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hidden="1" x14ac:dyDescent="0.2">
      <c r="A1129">
        <v>1158</v>
      </c>
      <c r="B1129" t="s">
        <v>288</v>
      </c>
      <c r="C1129" t="s">
        <v>16</v>
      </c>
      <c r="D1129" s="1">
        <v>42371</v>
      </c>
      <c r="E1129" s="2">
        <v>5731549000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hidden="1" x14ac:dyDescent="0.2">
      <c r="A1130">
        <v>1159</v>
      </c>
      <c r="B1130" t="s">
        <v>421</v>
      </c>
      <c r="C1130" t="s">
        <v>16</v>
      </c>
      <c r="D1130" s="1">
        <v>42004</v>
      </c>
      <c r="E1130" s="2">
        <v>5727000000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hidden="1" x14ac:dyDescent="0.2">
      <c r="A1131">
        <v>1160</v>
      </c>
      <c r="B1131" t="s">
        <v>516</v>
      </c>
      <c r="C1131" t="s">
        <v>16</v>
      </c>
      <c r="D1131" s="1">
        <v>42000</v>
      </c>
      <c r="E1131" s="2">
        <v>5711715000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hidden="1" x14ac:dyDescent="0.2">
      <c r="A1132">
        <v>1161</v>
      </c>
      <c r="B1132" t="s">
        <v>476</v>
      </c>
      <c r="C1132" t="s">
        <v>16</v>
      </c>
      <c r="D1132" s="1">
        <v>42124</v>
      </c>
      <c r="E1132" s="2">
        <v>5692700000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hidden="1" x14ac:dyDescent="0.2">
      <c r="A1133">
        <v>1162</v>
      </c>
      <c r="B1133" t="s">
        <v>152</v>
      </c>
      <c r="C1133" t="s">
        <v>16</v>
      </c>
      <c r="D1133" s="1">
        <v>42185</v>
      </c>
      <c r="E1133" s="2">
        <v>5655000000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hidden="1" x14ac:dyDescent="0.2">
      <c r="A1134">
        <v>1163</v>
      </c>
      <c r="B1134" t="s">
        <v>558</v>
      </c>
      <c r="C1134" t="s">
        <v>16</v>
      </c>
      <c r="D1134" s="1">
        <v>42004</v>
      </c>
      <c r="E1134" s="2">
        <v>5607200000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hidden="1" x14ac:dyDescent="0.2">
      <c r="A1135">
        <v>1164</v>
      </c>
      <c r="B1135" t="s">
        <v>561</v>
      </c>
      <c r="C1135" t="s">
        <v>16</v>
      </c>
      <c r="D1135" s="1">
        <v>42004</v>
      </c>
      <c r="E1135" s="2">
        <v>5433661000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hidden="1" x14ac:dyDescent="0.2">
      <c r="A1136">
        <v>1165</v>
      </c>
      <c r="B1136" t="s">
        <v>172</v>
      </c>
      <c r="C1136" t="s">
        <v>16</v>
      </c>
      <c r="D1136" s="1">
        <v>42035</v>
      </c>
      <c r="E1136" s="2">
        <v>5373586000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hidden="1" x14ac:dyDescent="0.2">
      <c r="A1137">
        <v>1166</v>
      </c>
      <c r="B1137" t="s">
        <v>61</v>
      </c>
      <c r="C1137" t="s">
        <v>16</v>
      </c>
      <c r="D1137" s="1">
        <v>42004</v>
      </c>
      <c r="E1137" s="2">
        <v>5368000000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hidden="1" x14ac:dyDescent="0.2">
      <c r="A1138">
        <v>1167</v>
      </c>
      <c r="B1138" t="s">
        <v>311</v>
      </c>
      <c r="C1138" t="s">
        <v>16</v>
      </c>
      <c r="D1138" s="1">
        <v>42004</v>
      </c>
      <c r="E1138" s="2">
        <v>5354000000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hidden="1" x14ac:dyDescent="0.2">
      <c r="A1139">
        <v>1168</v>
      </c>
      <c r="B1139" t="s">
        <v>88</v>
      </c>
      <c r="C1139" t="s">
        <v>16</v>
      </c>
      <c r="D1139" s="1">
        <v>42004</v>
      </c>
      <c r="E1139" s="2">
        <v>5345500000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hidden="1" x14ac:dyDescent="0.2">
      <c r="A1140">
        <v>1169</v>
      </c>
      <c r="B1140" t="s">
        <v>139</v>
      </c>
      <c r="C1140" t="s">
        <v>16</v>
      </c>
      <c r="D1140" s="1">
        <v>42004</v>
      </c>
      <c r="E1140" s="2">
        <v>5342000000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hidden="1" x14ac:dyDescent="0.2">
      <c r="A1141">
        <v>1170</v>
      </c>
      <c r="B1141" t="s">
        <v>38</v>
      </c>
      <c r="C1141" t="s">
        <v>16</v>
      </c>
      <c r="D1141" s="1">
        <v>42004</v>
      </c>
      <c r="E1141" s="2">
        <v>5302940000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hidden="1" x14ac:dyDescent="0.2">
      <c r="A1142">
        <v>1171</v>
      </c>
      <c r="B1142" t="s">
        <v>404</v>
      </c>
      <c r="C1142" t="s">
        <v>16</v>
      </c>
      <c r="D1142" s="1">
        <v>42004</v>
      </c>
      <c r="E1142" s="2">
        <v>5288933000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hidden="1" x14ac:dyDescent="0.2">
      <c r="A1143">
        <v>1172</v>
      </c>
      <c r="B1143" t="s">
        <v>560</v>
      </c>
      <c r="C1143" t="s">
        <v>16</v>
      </c>
      <c r="D1143" s="1">
        <v>42004</v>
      </c>
      <c r="E1143" s="2">
        <v>5281000000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hidden="1" x14ac:dyDescent="0.2">
      <c r="A1144">
        <v>1173</v>
      </c>
      <c r="B1144" t="s">
        <v>361</v>
      </c>
      <c r="C1144" t="s">
        <v>16</v>
      </c>
      <c r="D1144" s="1">
        <v>42183</v>
      </c>
      <c r="E1144" s="2">
        <v>5259312000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hidden="1" x14ac:dyDescent="0.2">
      <c r="A1145">
        <v>1174</v>
      </c>
      <c r="B1145" t="s">
        <v>163</v>
      </c>
      <c r="C1145" t="s">
        <v>16</v>
      </c>
      <c r="D1145" s="1">
        <v>42277</v>
      </c>
      <c r="E1145" s="2">
        <v>5244000000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hidden="1" x14ac:dyDescent="0.2">
      <c r="A1146">
        <v>1175</v>
      </c>
      <c r="B1146" t="s">
        <v>327</v>
      </c>
      <c r="C1146" t="s">
        <v>16</v>
      </c>
      <c r="D1146" s="1">
        <v>42004</v>
      </c>
      <c r="E1146" s="2">
        <v>5147100000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hidden="1" x14ac:dyDescent="0.2">
      <c r="A1147">
        <v>1180</v>
      </c>
      <c r="B1147" t="s">
        <v>461</v>
      </c>
      <c r="C1147" t="s">
        <v>16</v>
      </c>
      <c r="D1147" s="1">
        <v>42369</v>
      </c>
      <c r="E1147" s="2">
        <v>5094933000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hidden="1" x14ac:dyDescent="0.2">
      <c r="A1148">
        <v>1181</v>
      </c>
      <c r="B1148" t="s">
        <v>308</v>
      </c>
      <c r="C1148" t="s">
        <v>16</v>
      </c>
      <c r="D1148" s="1">
        <v>42188</v>
      </c>
      <c r="E1148" s="2">
        <v>5083000000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hidden="1" x14ac:dyDescent="0.2">
      <c r="A1149">
        <v>1182</v>
      </c>
      <c r="B1149" t="s">
        <v>255</v>
      </c>
      <c r="C1149" t="s">
        <v>16</v>
      </c>
      <c r="D1149" s="1">
        <v>42004</v>
      </c>
      <c r="E1149" s="2">
        <v>5066000000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hidden="1" x14ac:dyDescent="0.2">
      <c r="A1150">
        <v>1183</v>
      </c>
      <c r="B1150" t="s">
        <v>549</v>
      </c>
      <c r="C1150" t="s">
        <v>16</v>
      </c>
      <c r="D1150" s="1">
        <v>42004</v>
      </c>
      <c r="E1150" s="2">
        <v>4997100000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hidden="1" x14ac:dyDescent="0.2">
      <c r="A1151">
        <v>1184</v>
      </c>
      <c r="B1151" t="s">
        <v>471</v>
      </c>
      <c r="C1151" t="s">
        <v>16</v>
      </c>
      <c r="D1151" s="1">
        <v>42004</v>
      </c>
      <c r="E1151" s="2">
        <v>4951000000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hidden="1" x14ac:dyDescent="0.2">
      <c r="A1152">
        <v>1185</v>
      </c>
      <c r="B1152" t="s">
        <v>150</v>
      </c>
      <c r="C1152" t="s">
        <v>16</v>
      </c>
      <c r="D1152" s="1">
        <v>42004</v>
      </c>
      <c r="E1152" s="2">
        <v>4945000000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hidden="1" x14ac:dyDescent="0.2">
      <c r="A1153">
        <v>1186</v>
      </c>
      <c r="B1153" t="s">
        <v>483</v>
      </c>
      <c r="C1153" t="s">
        <v>16</v>
      </c>
      <c r="D1153" s="1">
        <v>42004</v>
      </c>
      <c r="E1153" s="2">
        <v>4870818000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hidden="1" x14ac:dyDescent="0.2">
      <c r="A1154">
        <v>1187</v>
      </c>
      <c r="B1154" t="s">
        <v>31</v>
      </c>
      <c r="C1154" t="s">
        <v>16</v>
      </c>
      <c r="D1154" s="1">
        <v>42335</v>
      </c>
      <c r="E1154" s="2">
        <v>4795511000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hidden="1" x14ac:dyDescent="0.2">
      <c r="A1155">
        <v>1188</v>
      </c>
      <c r="B1155" t="s">
        <v>267</v>
      </c>
      <c r="C1155" t="s">
        <v>16</v>
      </c>
      <c r="D1155" s="1">
        <v>42004</v>
      </c>
      <c r="E1155" s="2">
        <v>4772000000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hidden="1" x14ac:dyDescent="0.2">
      <c r="A1156">
        <v>1189</v>
      </c>
      <c r="B1156" t="s">
        <v>575</v>
      </c>
      <c r="C1156" t="s">
        <v>16</v>
      </c>
      <c r="D1156" s="1">
        <v>42369</v>
      </c>
      <c r="E1156" s="2">
        <v>4765000000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hidden="1" x14ac:dyDescent="0.2">
      <c r="A1157">
        <v>1190</v>
      </c>
      <c r="B1157" t="s">
        <v>137</v>
      </c>
      <c r="C1157" t="s">
        <v>16</v>
      </c>
      <c r="D1157" s="1">
        <v>42004</v>
      </c>
      <c r="E1157" s="2">
        <v>4743200000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hidden="1" x14ac:dyDescent="0.2">
      <c r="A1158">
        <v>1191</v>
      </c>
      <c r="B1158" t="s">
        <v>401</v>
      </c>
      <c r="C1158" t="s">
        <v>16</v>
      </c>
      <c r="D1158" s="1">
        <v>42004</v>
      </c>
      <c r="E1158" s="2">
        <v>4736150000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hidden="1" x14ac:dyDescent="0.2">
      <c r="A1159">
        <v>1200</v>
      </c>
      <c r="B1159" t="s">
        <v>420</v>
      </c>
      <c r="C1159" t="s">
        <v>16</v>
      </c>
      <c r="D1159" s="1">
        <v>42029</v>
      </c>
      <c r="E1159" s="2">
        <v>4682000000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hidden="1" x14ac:dyDescent="0.2">
      <c r="A1160">
        <v>1201</v>
      </c>
      <c r="B1160" t="s">
        <v>573</v>
      </c>
      <c r="C1160" t="s">
        <v>16</v>
      </c>
      <c r="D1160" s="1">
        <v>42004</v>
      </c>
      <c r="E1160" s="2">
        <v>4673300000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hidden="1" x14ac:dyDescent="0.2">
      <c r="A1161">
        <v>1202</v>
      </c>
      <c r="B1161" t="s">
        <v>331</v>
      </c>
      <c r="C1161" t="s">
        <v>16</v>
      </c>
      <c r="D1161" s="1">
        <v>42004</v>
      </c>
      <c r="E1161" s="2">
        <v>4627100000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hidden="1" x14ac:dyDescent="0.2">
      <c r="A1162">
        <v>1203</v>
      </c>
      <c r="B1162" t="s">
        <v>571</v>
      </c>
      <c r="C1162" t="s">
        <v>16</v>
      </c>
      <c r="D1162" s="1">
        <v>42004</v>
      </c>
      <c r="E1162" s="2">
        <v>4618133000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hidden="1" x14ac:dyDescent="0.2">
      <c r="A1163">
        <v>1204</v>
      </c>
      <c r="B1163" t="s">
        <v>262</v>
      </c>
      <c r="C1163" t="s">
        <v>16</v>
      </c>
      <c r="D1163" s="1">
        <v>42369</v>
      </c>
      <c r="E1163" s="2">
        <v>4561030000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hidden="1" x14ac:dyDescent="0.2">
      <c r="A1164">
        <v>1205</v>
      </c>
      <c r="B1164" t="s">
        <v>219</v>
      </c>
      <c r="C1164" t="s">
        <v>16</v>
      </c>
      <c r="D1164" s="1">
        <v>42094</v>
      </c>
      <c r="E1164" s="2">
        <v>4515000000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hidden="1" x14ac:dyDescent="0.2">
      <c r="A1165">
        <v>1206</v>
      </c>
      <c r="B1165" t="s">
        <v>154</v>
      </c>
      <c r="C1165" t="s">
        <v>16</v>
      </c>
      <c r="D1165" s="1">
        <v>42369</v>
      </c>
      <c r="E1165" s="2">
        <v>4501223000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hidden="1" x14ac:dyDescent="0.2">
      <c r="A1166">
        <v>1207</v>
      </c>
      <c r="B1166" t="s">
        <v>179</v>
      </c>
      <c r="C1166" t="s">
        <v>16</v>
      </c>
      <c r="D1166" s="1">
        <v>42155</v>
      </c>
      <c r="E1166" s="2">
        <v>4476886000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hidden="1" x14ac:dyDescent="0.2">
      <c r="A1167">
        <v>1209</v>
      </c>
      <c r="B1167" t="s">
        <v>135</v>
      </c>
      <c r="C1167" t="s">
        <v>16</v>
      </c>
      <c r="D1167" s="1">
        <v>42371</v>
      </c>
      <c r="E1167" s="2">
        <v>4425267000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hidden="1" x14ac:dyDescent="0.2">
      <c r="A1168">
        <v>1210</v>
      </c>
      <c r="B1168" t="s">
        <v>384</v>
      </c>
      <c r="C1168" t="s">
        <v>16</v>
      </c>
      <c r="D1168" s="1">
        <v>42004</v>
      </c>
      <c r="E1168" s="2">
        <v>4409300000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hidden="1" x14ac:dyDescent="0.2">
      <c r="A1169">
        <v>1211</v>
      </c>
      <c r="B1169" t="s">
        <v>92</v>
      </c>
      <c r="C1169" t="s">
        <v>16</v>
      </c>
      <c r="D1169" s="1">
        <v>42004</v>
      </c>
      <c r="E1169" s="2">
        <v>4408000000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hidden="1" x14ac:dyDescent="0.2">
      <c r="A1170">
        <v>1212</v>
      </c>
      <c r="B1170" t="s">
        <v>344</v>
      </c>
      <c r="C1170" t="s">
        <v>16</v>
      </c>
      <c r="D1170" s="1">
        <v>42091</v>
      </c>
      <c r="E1170" s="2">
        <v>4371500000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hidden="1" x14ac:dyDescent="0.2">
      <c r="A1171">
        <v>1213</v>
      </c>
      <c r="B1171" t="s">
        <v>385</v>
      </c>
      <c r="C1171" t="s">
        <v>16</v>
      </c>
      <c r="D1171" s="1">
        <v>42338</v>
      </c>
      <c r="E1171" s="2">
        <v>4296300000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hidden="1" x14ac:dyDescent="0.2">
      <c r="A1172">
        <v>1214</v>
      </c>
      <c r="B1172" t="s">
        <v>285</v>
      </c>
      <c r="C1172" t="s">
        <v>16</v>
      </c>
      <c r="D1172" s="1">
        <v>42001</v>
      </c>
      <c r="E1172" s="2">
        <v>4277207000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hidden="1" x14ac:dyDescent="0.2">
      <c r="A1173">
        <v>1215</v>
      </c>
      <c r="B1173" t="s">
        <v>510</v>
      </c>
      <c r="C1173" t="s">
        <v>16</v>
      </c>
      <c r="D1173" s="1">
        <v>42035</v>
      </c>
      <c r="E1173" s="2">
        <v>4249900000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hidden="1" x14ac:dyDescent="0.2">
      <c r="A1174">
        <v>1216</v>
      </c>
      <c r="B1174" t="s">
        <v>320</v>
      </c>
      <c r="C1174" t="s">
        <v>16</v>
      </c>
      <c r="D1174" s="1">
        <v>42216</v>
      </c>
      <c r="E1174" s="2">
        <v>4192000000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hidden="1" x14ac:dyDescent="0.2">
      <c r="A1175">
        <v>1217</v>
      </c>
      <c r="B1175" t="s">
        <v>440</v>
      </c>
      <c r="C1175" t="s">
        <v>16</v>
      </c>
      <c r="D1175" s="1">
        <v>42369</v>
      </c>
      <c r="E1175" s="2">
        <v>4103728000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hidden="1" x14ac:dyDescent="0.2">
      <c r="A1176">
        <v>1218</v>
      </c>
      <c r="B1176" t="s">
        <v>460</v>
      </c>
      <c r="C1176" t="s">
        <v>16</v>
      </c>
      <c r="D1176" s="1">
        <v>42369</v>
      </c>
      <c r="E1176" s="2">
        <v>4103728000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hidden="1" x14ac:dyDescent="0.2">
      <c r="A1177">
        <v>1219</v>
      </c>
      <c r="B1177" t="s">
        <v>74</v>
      </c>
      <c r="C1177" t="s">
        <v>16</v>
      </c>
      <c r="D1177" s="1">
        <v>42004</v>
      </c>
      <c r="E1177" s="2">
        <v>4100048000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hidden="1" x14ac:dyDescent="0.2">
      <c r="A1178">
        <v>1224</v>
      </c>
      <c r="B1178" t="s">
        <v>494</v>
      </c>
      <c r="C1178" t="s">
        <v>16</v>
      </c>
      <c r="D1178" s="1">
        <v>42004</v>
      </c>
      <c r="E1178" s="2">
        <v>4038000000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hidden="1" x14ac:dyDescent="0.2">
      <c r="A1179">
        <v>1225</v>
      </c>
      <c r="B1179" t="s">
        <v>69</v>
      </c>
      <c r="C1179" t="s">
        <v>16</v>
      </c>
      <c r="D1179" s="1">
        <v>42004</v>
      </c>
      <c r="E1179" s="2">
        <v>4021964000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hidden="1" x14ac:dyDescent="0.2">
      <c r="A1180">
        <v>1226</v>
      </c>
      <c r="B1180" t="s">
        <v>248</v>
      </c>
      <c r="C1180" t="s">
        <v>16</v>
      </c>
      <c r="D1180" s="1">
        <v>42004</v>
      </c>
      <c r="E1180" s="2">
        <v>4013600000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hidden="1" x14ac:dyDescent="0.2">
      <c r="A1181">
        <v>1227</v>
      </c>
      <c r="B1181" t="s">
        <v>497</v>
      </c>
      <c r="C1181" t="s">
        <v>16</v>
      </c>
      <c r="D1181" s="1">
        <v>42097</v>
      </c>
      <c r="E1181" s="2">
        <v>3956000000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hidden="1" x14ac:dyDescent="0.2">
      <c r="A1182">
        <v>1228</v>
      </c>
      <c r="B1182" t="s">
        <v>570</v>
      </c>
      <c r="C1182" t="s">
        <v>16</v>
      </c>
      <c r="D1182" s="1">
        <v>42004</v>
      </c>
      <c r="E1182" s="2">
        <v>3916000000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hidden="1" x14ac:dyDescent="0.2">
      <c r="A1183">
        <v>1229</v>
      </c>
      <c r="B1183" t="s">
        <v>435</v>
      </c>
      <c r="C1183" t="s">
        <v>16</v>
      </c>
      <c r="D1183" s="1">
        <v>42119</v>
      </c>
      <c r="E1183" s="2">
        <v>3910865000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hidden="1" x14ac:dyDescent="0.2">
      <c r="A1184">
        <v>1230</v>
      </c>
      <c r="B1184" t="s">
        <v>246</v>
      </c>
      <c r="C1184" t="s">
        <v>16</v>
      </c>
      <c r="D1184" s="1">
        <v>42369</v>
      </c>
      <c r="E1184" s="2">
        <v>3869187000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hidden="1" x14ac:dyDescent="0.2">
      <c r="A1185">
        <v>1231</v>
      </c>
      <c r="B1185" t="s">
        <v>430</v>
      </c>
      <c r="C1185" t="s">
        <v>16</v>
      </c>
      <c r="D1185" s="1">
        <v>42004</v>
      </c>
      <c r="E1185" s="2">
        <v>3821504000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hidden="1" x14ac:dyDescent="0.2">
      <c r="A1186">
        <v>1232</v>
      </c>
      <c r="B1186" t="s">
        <v>350</v>
      </c>
      <c r="C1186" t="s">
        <v>16</v>
      </c>
      <c r="D1186" s="1">
        <v>42004</v>
      </c>
      <c r="E1186" s="2">
        <v>3782300000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hidden="1" x14ac:dyDescent="0.2">
      <c r="A1187">
        <v>1233</v>
      </c>
      <c r="B1187" t="s">
        <v>512</v>
      </c>
      <c r="C1187" t="s">
        <v>16</v>
      </c>
      <c r="D1187" s="1">
        <v>42004</v>
      </c>
      <c r="E1187" s="2">
        <v>3620095000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hidden="1" x14ac:dyDescent="0.2">
      <c r="A1188">
        <v>1234</v>
      </c>
      <c r="B1188" t="s">
        <v>479</v>
      </c>
      <c r="C1188" t="s">
        <v>16</v>
      </c>
      <c r="D1188" s="1">
        <v>42371</v>
      </c>
      <c r="E1188" s="2">
        <v>3593100000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hidden="1" x14ac:dyDescent="0.2">
      <c r="A1189">
        <v>1235</v>
      </c>
      <c r="B1189" t="s">
        <v>501</v>
      </c>
      <c r="C1189" t="s">
        <v>16</v>
      </c>
      <c r="D1189" s="1">
        <v>42369</v>
      </c>
      <c r="E1189" s="2">
        <v>3567500000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hidden="1" x14ac:dyDescent="0.2">
      <c r="A1190">
        <v>1236</v>
      </c>
      <c r="B1190" t="s">
        <v>466</v>
      </c>
      <c r="C1190" t="s">
        <v>16</v>
      </c>
      <c r="D1190" s="1">
        <v>42004</v>
      </c>
      <c r="E1190" s="2">
        <v>3549494000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hidden="1" x14ac:dyDescent="0.2">
      <c r="A1191">
        <v>1237</v>
      </c>
      <c r="B1191" t="s">
        <v>131</v>
      </c>
      <c r="C1191" t="s">
        <v>16</v>
      </c>
      <c r="D1191" s="1">
        <v>42004</v>
      </c>
      <c r="E1191" s="2">
        <v>3538756000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hidden="1" x14ac:dyDescent="0.2">
      <c r="A1192">
        <v>1238</v>
      </c>
      <c r="B1192" t="s">
        <v>448</v>
      </c>
      <c r="C1192" t="s">
        <v>16</v>
      </c>
      <c r="D1192" s="1">
        <v>42004</v>
      </c>
      <c r="E1192" s="2">
        <v>3491632000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hidden="1" x14ac:dyDescent="0.2">
      <c r="A1193">
        <v>1239</v>
      </c>
      <c r="B1193" t="s">
        <v>33</v>
      </c>
      <c r="C1193" t="s">
        <v>16</v>
      </c>
      <c r="D1193" s="1">
        <v>42308</v>
      </c>
      <c r="E1193" s="2">
        <v>3435092000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hidden="1" x14ac:dyDescent="0.2">
      <c r="A1194">
        <v>1240</v>
      </c>
      <c r="B1194" t="s">
        <v>111</v>
      </c>
      <c r="C1194" t="s">
        <v>16</v>
      </c>
      <c r="D1194" s="1">
        <v>42369</v>
      </c>
      <c r="E1194" s="2">
        <v>3416000000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hidden="1" x14ac:dyDescent="0.2">
      <c r="A1195">
        <v>1241</v>
      </c>
      <c r="B1195" t="s">
        <v>266</v>
      </c>
      <c r="C1195" t="s">
        <v>16</v>
      </c>
      <c r="D1195" s="1">
        <v>42004</v>
      </c>
      <c r="E1195" s="2">
        <v>3391187000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hidden="1" x14ac:dyDescent="0.2">
      <c r="A1196">
        <v>1242</v>
      </c>
      <c r="B1196" t="s">
        <v>407</v>
      </c>
      <c r="C1196" t="s">
        <v>16</v>
      </c>
      <c r="D1196" s="1">
        <v>42004</v>
      </c>
      <c r="E1196" s="2">
        <v>3383000000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hidden="1" x14ac:dyDescent="0.2">
      <c r="A1197">
        <v>1243</v>
      </c>
      <c r="B1197" t="s">
        <v>359</v>
      </c>
      <c r="C1197" t="s">
        <v>16</v>
      </c>
      <c r="D1197" s="1">
        <v>42004</v>
      </c>
      <c r="E1197" s="2">
        <v>3350300000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hidden="1" x14ac:dyDescent="0.2">
      <c r="A1198">
        <v>1244</v>
      </c>
      <c r="B1198" t="s">
        <v>378</v>
      </c>
      <c r="C1198" t="s">
        <v>16</v>
      </c>
      <c r="D1198" s="1">
        <v>42004</v>
      </c>
      <c r="E1198" s="2">
        <v>3334300000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hidden="1" x14ac:dyDescent="0.2">
      <c r="A1199">
        <v>1245</v>
      </c>
      <c r="B1199" t="s">
        <v>532</v>
      </c>
      <c r="C1199" t="s">
        <v>16</v>
      </c>
      <c r="D1199" s="1">
        <v>42035</v>
      </c>
      <c r="E1199" s="2">
        <v>3323077000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hidden="1" x14ac:dyDescent="0.2">
      <c r="A1200">
        <v>1246</v>
      </c>
      <c r="B1200" t="s">
        <v>291</v>
      </c>
      <c r="C1200" t="s">
        <v>16</v>
      </c>
      <c r="D1200" s="1">
        <v>42004</v>
      </c>
      <c r="E1200" s="2">
        <v>3305879000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hidden="1" x14ac:dyDescent="0.2">
      <c r="A1201">
        <v>1247</v>
      </c>
      <c r="B1201" t="s">
        <v>141</v>
      </c>
      <c r="C1201" t="s">
        <v>16</v>
      </c>
      <c r="D1201" s="1">
        <v>42004</v>
      </c>
      <c r="E1201" s="2">
        <v>3297600000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hidden="1" x14ac:dyDescent="0.2">
      <c r="A1202">
        <v>1248</v>
      </c>
      <c r="B1202" t="s">
        <v>545</v>
      </c>
      <c r="C1202" t="s">
        <v>16</v>
      </c>
      <c r="D1202" s="1">
        <v>42369</v>
      </c>
      <c r="E1202" s="2">
        <v>3285346000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hidden="1" x14ac:dyDescent="0.2">
      <c r="A1203">
        <v>1249</v>
      </c>
      <c r="B1203" t="s">
        <v>185</v>
      </c>
      <c r="C1203" t="s">
        <v>16</v>
      </c>
      <c r="D1203" s="1">
        <v>42369</v>
      </c>
      <c r="E1203" s="2">
        <v>3275594000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hidden="1" x14ac:dyDescent="0.2">
      <c r="A1204">
        <v>1250</v>
      </c>
      <c r="B1204" t="s">
        <v>263</v>
      </c>
      <c r="C1204" t="s">
        <v>16</v>
      </c>
      <c r="D1204" s="1">
        <v>42004</v>
      </c>
      <c r="E1204" s="2">
        <v>3258700000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hidden="1" x14ac:dyDescent="0.2">
      <c r="A1205">
        <v>1251</v>
      </c>
      <c r="B1205" t="s">
        <v>493</v>
      </c>
      <c r="C1205" t="s">
        <v>16</v>
      </c>
      <c r="D1205" s="1">
        <v>42279</v>
      </c>
      <c r="E1205" s="2">
        <v>3258400000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hidden="1" x14ac:dyDescent="0.2">
      <c r="A1206">
        <v>1252</v>
      </c>
      <c r="B1206" t="s">
        <v>527</v>
      </c>
      <c r="C1206" t="s">
        <v>16</v>
      </c>
      <c r="D1206" s="1">
        <v>42035</v>
      </c>
      <c r="E1206" s="2">
        <v>3241369000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hidden="1" x14ac:dyDescent="0.2">
      <c r="A1207">
        <v>1253</v>
      </c>
      <c r="B1207" t="s">
        <v>406</v>
      </c>
      <c r="C1207" t="s">
        <v>16</v>
      </c>
      <c r="D1207" s="1">
        <v>42369</v>
      </c>
      <c r="E1207" s="2">
        <v>3183000000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hidden="1" x14ac:dyDescent="0.2">
      <c r="A1208">
        <v>1254</v>
      </c>
      <c r="B1208" t="s">
        <v>301</v>
      </c>
      <c r="C1208" t="s">
        <v>16</v>
      </c>
      <c r="D1208" s="1">
        <v>42277</v>
      </c>
      <c r="E1208" s="2">
        <v>3161702000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hidden="1" x14ac:dyDescent="0.2">
      <c r="A1209">
        <v>1255</v>
      </c>
      <c r="B1209" t="s">
        <v>324</v>
      </c>
      <c r="C1209" t="s">
        <v>16</v>
      </c>
      <c r="D1209" s="1">
        <v>42004</v>
      </c>
      <c r="E1209" s="2">
        <v>3117693000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hidden="1" x14ac:dyDescent="0.2">
      <c r="A1210">
        <v>1256</v>
      </c>
      <c r="B1210" t="s">
        <v>536</v>
      </c>
      <c r="C1210" t="s">
        <v>16</v>
      </c>
      <c r="D1210" s="1">
        <v>42279</v>
      </c>
      <c r="E1210" s="2">
        <v>3099100000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hidden="1" x14ac:dyDescent="0.2">
      <c r="A1211">
        <v>1257</v>
      </c>
      <c r="B1211" t="s">
        <v>316</v>
      </c>
      <c r="C1211" t="s">
        <v>16</v>
      </c>
      <c r="D1211" s="1">
        <v>42004</v>
      </c>
      <c r="E1211" s="2">
        <v>3088533000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hidden="1" x14ac:dyDescent="0.2">
      <c r="A1212">
        <v>1258</v>
      </c>
      <c r="B1212" t="s">
        <v>523</v>
      </c>
      <c r="C1212" t="s">
        <v>16</v>
      </c>
      <c r="D1212" s="1">
        <v>42004</v>
      </c>
      <c r="E1212" s="2">
        <v>3084370000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hidden="1" x14ac:dyDescent="0.2">
      <c r="A1213">
        <v>1259</v>
      </c>
      <c r="B1213" t="s">
        <v>524</v>
      </c>
      <c r="C1213" t="s">
        <v>16</v>
      </c>
      <c r="D1213" s="1">
        <v>42004</v>
      </c>
      <c r="E1213" s="2">
        <v>3084370000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hidden="1" x14ac:dyDescent="0.2">
      <c r="A1214">
        <v>1260</v>
      </c>
      <c r="B1214" t="s">
        <v>306</v>
      </c>
      <c r="C1214" t="s">
        <v>16</v>
      </c>
      <c r="D1214" s="1">
        <v>42124</v>
      </c>
      <c r="E1214" s="2">
        <v>3078658000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hidden="1" x14ac:dyDescent="0.2">
      <c r="A1215">
        <v>1261</v>
      </c>
      <c r="B1215" t="s">
        <v>97</v>
      </c>
      <c r="C1215" t="s">
        <v>16</v>
      </c>
      <c r="D1215" s="1">
        <v>42004</v>
      </c>
      <c r="E1215" s="2">
        <v>3011000000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hidden="1" x14ac:dyDescent="0.2">
      <c r="A1216">
        <v>1262</v>
      </c>
      <c r="B1216" t="s">
        <v>540</v>
      </c>
      <c r="C1216" t="s">
        <v>16</v>
      </c>
      <c r="D1216" s="1">
        <v>42004</v>
      </c>
      <c r="E1216" s="2">
        <v>2994169000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hidden="1" x14ac:dyDescent="0.2">
      <c r="A1217">
        <v>1263</v>
      </c>
      <c r="B1217" t="s">
        <v>386</v>
      </c>
      <c r="C1217" t="s">
        <v>16</v>
      </c>
      <c r="D1217" s="1">
        <v>42004</v>
      </c>
      <c r="E1217" s="2">
        <v>2957951000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hidden="1" x14ac:dyDescent="0.2">
      <c r="A1218">
        <v>1264</v>
      </c>
      <c r="B1218" t="s">
        <v>287</v>
      </c>
      <c r="C1218" t="s">
        <v>16</v>
      </c>
      <c r="D1218" s="1">
        <v>42004</v>
      </c>
      <c r="E1218" s="2">
        <v>2955641000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hidden="1" x14ac:dyDescent="0.2">
      <c r="A1219">
        <v>1265</v>
      </c>
      <c r="B1219" t="s">
        <v>568</v>
      </c>
      <c r="C1219" t="s">
        <v>16</v>
      </c>
      <c r="D1219" s="1">
        <v>42004</v>
      </c>
      <c r="E1219" s="2">
        <v>2922600000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hidden="1" x14ac:dyDescent="0.2">
      <c r="A1220">
        <v>1266</v>
      </c>
      <c r="B1220" t="s">
        <v>277</v>
      </c>
      <c r="C1220" t="s">
        <v>16</v>
      </c>
      <c r="D1220" s="1">
        <v>42000</v>
      </c>
      <c r="E1220" s="2">
        <v>2870658000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hidden="1" x14ac:dyDescent="0.2">
      <c r="A1221">
        <v>1267</v>
      </c>
      <c r="B1221" t="s">
        <v>153</v>
      </c>
      <c r="C1221" t="s">
        <v>16</v>
      </c>
      <c r="D1221" s="1">
        <v>42369</v>
      </c>
      <c r="E1221" s="2">
        <v>2819000000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hidden="1" x14ac:dyDescent="0.2">
      <c r="A1222">
        <v>1268</v>
      </c>
      <c r="B1222" t="s">
        <v>338</v>
      </c>
      <c r="C1222" t="s">
        <v>16</v>
      </c>
      <c r="D1222" s="1">
        <v>42185</v>
      </c>
      <c r="E1222" s="2">
        <v>2814049000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hidden="1" x14ac:dyDescent="0.2">
      <c r="A1223">
        <v>1269</v>
      </c>
      <c r="B1223" t="s">
        <v>275</v>
      </c>
      <c r="C1223" t="s">
        <v>16</v>
      </c>
      <c r="D1223" s="1">
        <v>42155</v>
      </c>
      <c r="E1223" s="2">
        <v>2773718000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hidden="1" x14ac:dyDescent="0.2">
      <c r="A1224">
        <v>1270</v>
      </c>
      <c r="B1224" t="s">
        <v>503</v>
      </c>
      <c r="C1224" t="s">
        <v>16</v>
      </c>
      <c r="D1224" s="1">
        <v>42004</v>
      </c>
      <c r="E1224" s="2">
        <v>2732000000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hidden="1" x14ac:dyDescent="0.2">
      <c r="A1225">
        <v>1271</v>
      </c>
      <c r="B1225" t="s">
        <v>504</v>
      </c>
      <c r="C1225" t="s">
        <v>16</v>
      </c>
      <c r="D1225" s="1">
        <v>42277</v>
      </c>
      <c r="E1225" s="2">
        <v>2707115000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hidden="1" x14ac:dyDescent="0.2">
      <c r="A1226">
        <v>1272</v>
      </c>
      <c r="B1226" t="s">
        <v>101</v>
      </c>
      <c r="C1226" t="s">
        <v>16</v>
      </c>
      <c r="D1226" s="1">
        <v>42247</v>
      </c>
      <c r="E1226" s="2">
        <v>2706700000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hidden="1" x14ac:dyDescent="0.2">
      <c r="A1227">
        <v>1273</v>
      </c>
      <c r="B1227" t="s">
        <v>299</v>
      </c>
      <c r="C1227" t="s">
        <v>16</v>
      </c>
      <c r="D1227" s="1">
        <v>42273</v>
      </c>
      <c r="E1227" s="2">
        <v>2705000000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hidden="1" x14ac:dyDescent="0.2">
      <c r="A1228">
        <v>1274</v>
      </c>
      <c r="B1228" t="s">
        <v>481</v>
      </c>
      <c r="C1228" t="s">
        <v>16</v>
      </c>
      <c r="D1228" s="1">
        <v>42004</v>
      </c>
      <c r="E1228" s="2">
        <v>2665456000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hidden="1" x14ac:dyDescent="0.2">
      <c r="A1229">
        <v>1275</v>
      </c>
      <c r="B1229" t="s">
        <v>189</v>
      </c>
      <c r="C1229" t="s">
        <v>16</v>
      </c>
      <c r="D1229" s="1">
        <v>42004</v>
      </c>
      <c r="E1229" s="2">
        <v>2660147000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hidden="1" x14ac:dyDescent="0.2">
      <c r="A1230">
        <v>1276</v>
      </c>
      <c r="B1230" t="s">
        <v>507</v>
      </c>
      <c r="C1230" t="s">
        <v>16</v>
      </c>
      <c r="D1230" s="1">
        <v>42004</v>
      </c>
      <c r="E1230" s="2">
        <v>2626141000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hidden="1" x14ac:dyDescent="0.2">
      <c r="A1231">
        <v>1277</v>
      </c>
      <c r="B1231" t="s">
        <v>230</v>
      </c>
      <c r="C1231" t="s">
        <v>16</v>
      </c>
      <c r="D1231" s="1">
        <v>42004</v>
      </c>
      <c r="E1231" s="2">
        <v>2614748000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hidden="1" x14ac:dyDescent="0.2">
      <c r="A1232">
        <v>1278</v>
      </c>
      <c r="B1232" t="s">
        <v>457</v>
      </c>
      <c r="C1232" t="s">
        <v>16</v>
      </c>
      <c r="D1232" s="1">
        <v>42462</v>
      </c>
      <c r="E1232" s="2">
        <v>2610726000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hidden="1" x14ac:dyDescent="0.2">
      <c r="A1233">
        <v>1279</v>
      </c>
      <c r="B1233" t="s">
        <v>65</v>
      </c>
      <c r="C1233" t="s">
        <v>16</v>
      </c>
      <c r="D1233" s="1">
        <v>42369</v>
      </c>
      <c r="E1233" s="2">
        <v>2604000000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hidden="1" x14ac:dyDescent="0.2">
      <c r="A1234">
        <v>1280</v>
      </c>
      <c r="B1234" t="s">
        <v>485</v>
      </c>
      <c r="C1234" t="s">
        <v>16</v>
      </c>
      <c r="D1234" s="1">
        <v>42004</v>
      </c>
      <c r="E1234" s="2">
        <v>2555601000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hidden="1" x14ac:dyDescent="0.2">
      <c r="A1235">
        <v>1281</v>
      </c>
      <c r="B1235" t="s">
        <v>269</v>
      </c>
      <c r="C1235" t="s">
        <v>16</v>
      </c>
      <c r="D1235" s="1">
        <v>42004</v>
      </c>
      <c r="E1235" s="2">
        <v>2535559000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hidden="1" x14ac:dyDescent="0.2">
      <c r="A1236">
        <v>1282</v>
      </c>
      <c r="B1236" t="s">
        <v>40</v>
      </c>
      <c r="C1236" t="s">
        <v>16</v>
      </c>
      <c r="D1236" s="1">
        <v>42035</v>
      </c>
      <c r="E1236" s="2">
        <v>2512200000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hidden="1" x14ac:dyDescent="0.2">
      <c r="A1237">
        <v>1283</v>
      </c>
      <c r="B1237" t="s">
        <v>541</v>
      </c>
      <c r="C1237" t="s">
        <v>16</v>
      </c>
      <c r="D1237" s="1">
        <v>42369</v>
      </c>
      <c r="E1237" s="2">
        <v>2502267000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hidden="1" x14ac:dyDescent="0.2">
      <c r="A1238">
        <v>1284</v>
      </c>
      <c r="B1238" t="s">
        <v>391</v>
      </c>
      <c r="C1238" t="s">
        <v>16</v>
      </c>
      <c r="D1238" s="1">
        <v>42004</v>
      </c>
      <c r="E1238" s="2">
        <v>2464867000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hidden="1" x14ac:dyDescent="0.2">
      <c r="A1239">
        <v>1285</v>
      </c>
      <c r="B1239" t="s">
        <v>520</v>
      </c>
      <c r="C1239" t="s">
        <v>16</v>
      </c>
      <c r="D1239" s="1">
        <v>42004</v>
      </c>
      <c r="E1239" s="2">
        <v>2446877000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hidden="1" x14ac:dyDescent="0.2">
      <c r="A1240">
        <v>1286</v>
      </c>
      <c r="B1240" t="s">
        <v>58</v>
      </c>
      <c r="C1240" t="s">
        <v>16</v>
      </c>
      <c r="D1240" s="1">
        <v>42004</v>
      </c>
      <c r="E1240" s="2">
        <v>2445548000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hidden="1" x14ac:dyDescent="0.2">
      <c r="A1241">
        <v>1287</v>
      </c>
      <c r="B1241" t="s">
        <v>229</v>
      </c>
      <c r="C1241" t="s">
        <v>16</v>
      </c>
      <c r="D1241" s="1">
        <v>42004</v>
      </c>
      <c r="E1241" s="2">
        <v>2443776000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hidden="1" x14ac:dyDescent="0.2">
      <c r="A1242">
        <v>1288</v>
      </c>
      <c r="B1242" t="s">
        <v>223</v>
      </c>
      <c r="C1242" t="s">
        <v>16</v>
      </c>
      <c r="D1242" s="1">
        <v>42004</v>
      </c>
      <c r="E1242" s="2">
        <v>2436400000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hidden="1" x14ac:dyDescent="0.2">
      <c r="A1243">
        <v>1289</v>
      </c>
      <c r="B1243" t="s">
        <v>563</v>
      </c>
      <c r="C1243" t="s">
        <v>16</v>
      </c>
      <c r="D1243" s="1">
        <v>42004</v>
      </c>
      <c r="E1243" s="2">
        <v>2424176000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hidden="1" x14ac:dyDescent="0.2">
      <c r="A1244">
        <v>1290</v>
      </c>
      <c r="B1244" t="s">
        <v>348</v>
      </c>
      <c r="C1244" t="s">
        <v>16</v>
      </c>
      <c r="D1244" s="1">
        <v>42369</v>
      </c>
      <c r="E1244" s="2">
        <v>2418800000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hidden="1" x14ac:dyDescent="0.2">
      <c r="A1245">
        <v>1291</v>
      </c>
      <c r="B1245" t="s">
        <v>122</v>
      </c>
      <c r="C1245" t="s">
        <v>16</v>
      </c>
      <c r="D1245" s="1">
        <v>42004</v>
      </c>
      <c r="E1245" s="2">
        <v>2396998000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hidden="1" x14ac:dyDescent="0.2">
      <c r="A1246">
        <v>1292</v>
      </c>
      <c r="B1246" t="s">
        <v>402</v>
      </c>
      <c r="C1246" t="s">
        <v>16</v>
      </c>
      <c r="D1246" s="1">
        <v>42369</v>
      </c>
      <c r="E1246" s="2">
        <v>2395447000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hidden="1" x14ac:dyDescent="0.2">
      <c r="A1247">
        <v>1293</v>
      </c>
      <c r="B1247" t="s">
        <v>325</v>
      </c>
      <c r="C1247" t="s">
        <v>16</v>
      </c>
      <c r="D1247" s="1">
        <v>42369</v>
      </c>
      <c r="E1247" s="2">
        <v>2384400000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hidden="1" x14ac:dyDescent="0.2">
      <c r="A1248">
        <v>1294</v>
      </c>
      <c r="B1248" t="s">
        <v>566</v>
      </c>
      <c r="C1248" t="s">
        <v>16</v>
      </c>
      <c r="D1248" s="1">
        <v>42091</v>
      </c>
      <c r="E1248" s="2">
        <v>2377344000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hidden="1" x14ac:dyDescent="0.2">
      <c r="A1249">
        <v>1295</v>
      </c>
      <c r="B1249" t="s">
        <v>533</v>
      </c>
      <c r="C1249" t="s">
        <v>16</v>
      </c>
      <c r="D1249" s="1">
        <v>42216</v>
      </c>
      <c r="E1249" s="2">
        <v>2371200000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hidden="1" x14ac:dyDescent="0.2">
      <c r="A1250">
        <v>1296</v>
      </c>
      <c r="B1250" t="s">
        <v>574</v>
      </c>
      <c r="C1250" t="s">
        <v>16</v>
      </c>
      <c r="D1250" s="1">
        <v>42004</v>
      </c>
      <c r="E1250" s="2">
        <v>2361631000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hidden="1" x14ac:dyDescent="0.2">
      <c r="A1251">
        <v>1297</v>
      </c>
      <c r="B1251" t="s">
        <v>239</v>
      </c>
      <c r="C1251" t="s">
        <v>16</v>
      </c>
      <c r="D1251" s="1">
        <v>42004</v>
      </c>
      <c r="E1251" s="2">
        <v>2322900000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hidden="1" x14ac:dyDescent="0.2">
      <c r="A1252">
        <v>1298</v>
      </c>
      <c r="B1252" t="s">
        <v>412</v>
      </c>
      <c r="C1252" t="s">
        <v>16</v>
      </c>
      <c r="D1252" s="1">
        <v>42004</v>
      </c>
      <c r="E1252" s="2">
        <v>2288000000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hidden="1" x14ac:dyDescent="0.2">
      <c r="A1253">
        <v>1299</v>
      </c>
      <c r="B1253" t="s">
        <v>444</v>
      </c>
      <c r="C1253" t="s">
        <v>16</v>
      </c>
      <c r="D1253" s="1">
        <v>42001</v>
      </c>
      <c r="E1253" s="2">
        <v>2237219000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hidden="1" x14ac:dyDescent="0.2">
      <c r="A1254">
        <v>1300</v>
      </c>
      <c r="B1254" t="s">
        <v>317</v>
      </c>
      <c r="C1254" t="s">
        <v>16</v>
      </c>
      <c r="D1254" s="1">
        <v>42372</v>
      </c>
      <c r="E1254" s="2">
        <v>2219762000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hidden="1" x14ac:dyDescent="0.2">
      <c r="A1255">
        <v>1301</v>
      </c>
      <c r="B1255" t="s">
        <v>162</v>
      </c>
      <c r="C1255" t="s">
        <v>16</v>
      </c>
      <c r="D1255" s="1">
        <v>42004</v>
      </c>
      <c r="E1255" s="2">
        <v>2173011000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hidden="1" x14ac:dyDescent="0.2">
      <c r="A1256">
        <v>1302</v>
      </c>
      <c r="B1256" t="s">
        <v>376</v>
      </c>
      <c r="C1256" t="s">
        <v>16</v>
      </c>
      <c r="D1256" s="1">
        <v>42094</v>
      </c>
      <c r="E1256" s="2">
        <v>2147036000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hidden="1" x14ac:dyDescent="0.2">
      <c r="A1257">
        <v>1303</v>
      </c>
      <c r="B1257" t="s">
        <v>63</v>
      </c>
      <c r="C1257" t="s">
        <v>16</v>
      </c>
      <c r="D1257" s="1">
        <v>42369</v>
      </c>
      <c r="E1257" s="2">
        <v>2068100000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hidden="1" x14ac:dyDescent="0.2">
      <c r="A1258">
        <v>1304</v>
      </c>
      <c r="B1258" t="s">
        <v>468</v>
      </c>
      <c r="C1258" t="s">
        <v>16</v>
      </c>
      <c r="D1258" s="1">
        <v>42004</v>
      </c>
      <c r="E1258" s="2">
        <v>2042537000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hidden="1" x14ac:dyDescent="0.2">
      <c r="A1259">
        <v>1305</v>
      </c>
      <c r="B1259" t="s">
        <v>547</v>
      </c>
      <c r="C1259" t="s">
        <v>16</v>
      </c>
      <c r="D1259" s="1">
        <v>42004</v>
      </c>
      <c r="E1259" s="2">
        <v>1989344000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hidden="1" x14ac:dyDescent="0.2">
      <c r="A1260">
        <v>1306</v>
      </c>
      <c r="B1260" t="s">
        <v>56</v>
      </c>
      <c r="C1260" t="s">
        <v>16</v>
      </c>
      <c r="D1260" s="1">
        <v>42004</v>
      </c>
      <c r="E1260" s="2">
        <v>1963874000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hidden="1" x14ac:dyDescent="0.2">
      <c r="A1261">
        <v>1307</v>
      </c>
      <c r="B1261" t="s">
        <v>231</v>
      </c>
      <c r="C1261" t="s">
        <v>16</v>
      </c>
      <c r="D1261" s="1">
        <v>42369</v>
      </c>
      <c r="E1261" s="2">
        <v>1954000000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hidden="1" x14ac:dyDescent="0.2">
      <c r="A1262">
        <v>1308</v>
      </c>
      <c r="B1262" t="s">
        <v>253</v>
      </c>
      <c r="C1262" t="s">
        <v>16</v>
      </c>
      <c r="D1262" s="1">
        <v>42277</v>
      </c>
      <c r="E1262" s="2">
        <v>1919823000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hidden="1" x14ac:dyDescent="0.2">
      <c r="A1263">
        <v>1309</v>
      </c>
      <c r="B1263" t="s">
        <v>292</v>
      </c>
      <c r="C1263" t="s">
        <v>16</v>
      </c>
      <c r="D1263" s="1">
        <v>42369</v>
      </c>
      <c r="E1263" s="2">
        <v>1828305000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hidden="1" x14ac:dyDescent="0.2">
      <c r="A1264">
        <v>1310</v>
      </c>
      <c r="B1264" t="s">
        <v>165</v>
      </c>
      <c r="C1264" t="s">
        <v>16</v>
      </c>
      <c r="D1264" s="1">
        <v>42308</v>
      </c>
      <c r="E1264" s="2">
        <v>1797060000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hidden="1" x14ac:dyDescent="0.2">
      <c r="A1265">
        <v>1311</v>
      </c>
      <c r="B1265" t="s">
        <v>463</v>
      </c>
      <c r="C1265" t="s">
        <v>16</v>
      </c>
      <c r="D1265" s="1">
        <v>42063</v>
      </c>
      <c r="E1265" s="2">
        <v>1789489000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hidden="1" x14ac:dyDescent="0.2">
      <c r="A1266">
        <v>1312</v>
      </c>
      <c r="B1266" t="s">
        <v>542</v>
      </c>
      <c r="C1266" t="s">
        <v>16</v>
      </c>
      <c r="D1266" s="1">
        <v>42004</v>
      </c>
      <c r="E1266" s="2">
        <v>1746726000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hidden="1" x14ac:dyDescent="0.2">
      <c r="A1267">
        <v>1313</v>
      </c>
      <c r="B1267" t="s">
        <v>235</v>
      </c>
      <c r="C1267" t="s">
        <v>16</v>
      </c>
      <c r="D1267" s="1">
        <v>42004</v>
      </c>
      <c r="E1267" s="2">
        <v>1665000000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hidden="1" x14ac:dyDescent="0.2">
      <c r="A1268">
        <v>1314</v>
      </c>
      <c r="B1268" t="s">
        <v>336</v>
      </c>
      <c r="C1268" t="s">
        <v>16</v>
      </c>
      <c r="D1268" s="1">
        <v>42277</v>
      </c>
      <c r="E1268" s="2">
        <v>1627413000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hidden="1" x14ac:dyDescent="0.2">
      <c r="A1269">
        <v>1315</v>
      </c>
      <c r="B1269" t="s">
        <v>208</v>
      </c>
      <c r="C1269" t="s">
        <v>16</v>
      </c>
      <c r="D1269" s="1">
        <v>42004</v>
      </c>
      <c r="E1269" s="2">
        <v>1616438000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hidden="1" x14ac:dyDescent="0.2">
      <c r="A1270">
        <v>1316</v>
      </c>
      <c r="B1270" t="s">
        <v>210</v>
      </c>
      <c r="C1270" t="s">
        <v>16</v>
      </c>
      <c r="D1270" s="1">
        <v>42004</v>
      </c>
      <c r="E1270" s="2">
        <v>1584500000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hidden="1" x14ac:dyDescent="0.2">
      <c r="A1271">
        <v>1317</v>
      </c>
      <c r="B1271" t="s">
        <v>258</v>
      </c>
      <c r="C1271" t="s">
        <v>16</v>
      </c>
      <c r="D1271" s="1">
        <v>42004</v>
      </c>
      <c r="E1271" s="2">
        <v>1530654000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hidden="1" x14ac:dyDescent="0.2">
      <c r="A1272">
        <v>1318</v>
      </c>
      <c r="B1272" t="s">
        <v>477</v>
      </c>
      <c r="C1272" t="s">
        <v>16</v>
      </c>
      <c r="D1272" s="1">
        <v>42004</v>
      </c>
      <c r="E1272" s="2">
        <v>1519978000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hidden="1" x14ac:dyDescent="0.2">
      <c r="A1273">
        <v>1319</v>
      </c>
      <c r="B1273" t="s">
        <v>315</v>
      </c>
      <c r="C1273" t="s">
        <v>16</v>
      </c>
      <c r="D1273" s="1">
        <v>42004</v>
      </c>
      <c r="E1273" s="2">
        <v>1485807000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hidden="1" x14ac:dyDescent="0.2">
      <c r="A1274">
        <v>1320</v>
      </c>
      <c r="B1274" t="s">
        <v>356</v>
      </c>
      <c r="C1274" t="s">
        <v>16</v>
      </c>
      <c r="D1274" s="1">
        <v>42183</v>
      </c>
      <c r="E1274" s="2">
        <v>1475139000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hidden="1" x14ac:dyDescent="0.2">
      <c r="A1275">
        <v>1321</v>
      </c>
      <c r="B1275" t="s">
        <v>428</v>
      </c>
      <c r="C1275" t="s">
        <v>16</v>
      </c>
      <c r="D1275" s="1">
        <v>42004</v>
      </c>
      <c r="E1275" s="2">
        <v>1381400000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hidden="1" x14ac:dyDescent="0.2">
      <c r="A1276">
        <v>1322</v>
      </c>
      <c r="B1276" t="s">
        <v>514</v>
      </c>
      <c r="C1276" t="s">
        <v>16</v>
      </c>
      <c r="D1276" s="1">
        <v>42004</v>
      </c>
      <c r="E1276" s="2">
        <v>1246000000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hidden="1" x14ac:dyDescent="0.2">
      <c r="A1277">
        <v>1323</v>
      </c>
      <c r="B1277" t="s">
        <v>371</v>
      </c>
      <c r="C1277" t="s">
        <v>16</v>
      </c>
      <c r="D1277" s="1">
        <v>42004</v>
      </c>
      <c r="E1277" s="2">
        <v>1105247000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hidden="1" x14ac:dyDescent="0.2">
      <c r="A1278">
        <v>1324</v>
      </c>
      <c r="B1278" t="s">
        <v>543</v>
      </c>
      <c r="C1278" t="s">
        <v>16</v>
      </c>
      <c r="D1278" s="1">
        <v>42004</v>
      </c>
      <c r="E1278" s="2">
        <v>1010117000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hidden="1" x14ac:dyDescent="0.2">
      <c r="A1279">
        <v>1325</v>
      </c>
      <c r="B1279" t="s">
        <v>337</v>
      </c>
      <c r="C1279" t="s">
        <v>16</v>
      </c>
      <c r="D1279" s="1">
        <v>42004</v>
      </c>
      <c r="E1279" s="2">
        <v>993897000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hidden="1" x14ac:dyDescent="0.2">
      <c r="A1280">
        <v>1326</v>
      </c>
      <c r="B1280" t="s">
        <v>370</v>
      </c>
      <c r="C1280" t="s">
        <v>16</v>
      </c>
      <c r="D1280" s="1">
        <v>42004</v>
      </c>
      <c r="E1280" s="2">
        <v>992332000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hidden="1" x14ac:dyDescent="0.2">
      <c r="A1281">
        <v>1327</v>
      </c>
      <c r="B1281" t="s">
        <v>51</v>
      </c>
      <c r="C1281" t="s">
        <v>16</v>
      </c>
      <c r="D1281" s="1">
        <v>42004</v>
      </c>
      <c r="E1281" s="2">
        <v>984363000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hidden="1" x14ac:dyDescent="0.2">
      <c r="A1282">
        <v>1331</v>
      </c>
      <c r="B1282" t="s">
        <v>233</v>
      </c>
      <c r="C1282" t="s">
        <v>16</v>
      </c>
      <c r="D1282" s="1">
        <v>42004</v>
      </c>
      <c r="E1282" s="2">
        <v>970938000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hidden="1" x14ac:dyDescent="0.2">
      <c r="A1283">
        <v>1332</v>
      </c>
      <c r="B1283" t="s">
        <v>423</v>
      </c>
      <c r="C1283" t="s">
        <v>16</v>
      </c>
      <c r="D1283" s="1">
        <v>42004</v>
      </c>
      <c r="E1283" s="2">
        <v>933505000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hidden="1" x14ac:dyDescent="0.2">
      <c r="A1284">
        <v>1333</v>
      </c>
      <c r="B1284" t="s">
        <v>526</v>
      </c>
      <c r="C1284" t="s">
        <v>16</v>
      </c>
      <c r="D1284" s="1">
        <v>42004</v>
      </c>
      <c r="E1284" s="2">
        <v>818046000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hidden="1" x14ac:dyDescent="0.2">
      <c r="A1285">
        <v>1334</v>
      </c>
      <c r="B1285" t="s">
        <v>264</v>
      </c>
      <c r="C1285" t="s">
        <v>16</v>
      </c>
      <c r="D1285" s="1">
        <v>42369</v>
      </c>
      <c r="E1285" s="2">
        <v>744012000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hidden="1" x14ac:dyDescent="0.2">
      <c r="A1286">
        <v>1335</v>
      </c>
      <c r="B1286" t="s">
        <v>243</v>
      </c>
      <c r="C1286" t="s">
        <v>16</v>
      </c>
      <c r="D1286" s="1">
        <v>42004</v>
      </c>
      <c r="E1286" s="2">
        <v>647155000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hidden="1" x14ac:dyDescent="0.2">
      <c r="A1287">
        <v>1336</v>
      </c>
      <c r="B1287" t="s">
        <v>544</v>
      </c>
      <c r="C1287" t="s">
        <v>16</v>
      </c>
      <c r="D1287" s="1">
        <v>42004</v>
      </c>
      <c r="E1287" s="2">
        <v>580415000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hidden="1" x14ac:dyDescent="0.2">
      <c r="A1288">
        <v>1337</v>
      </c>
      <c r="B1288" t="s">
        <v>169</v>
      </c>
      <c r="C1288" t="s">
        <v>16</v>
      </c>
      <c r="D1288" s="1">
        <v>38776</v>
      </c>
      <c r="E1288" s="2">
        <v>79562000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hidden="1" x14ac:dyDescent="0.2">
      <c r="A1289">
        <v>1338</v>
      </c>
      <c r="B1289" t="s">
        <v>556</v>
      </c>
      <c r="C1289" t="s">
        <v>17</v>
      </c>
      <c r="D1289" s="1">
        <v>42400</v>
      </c>
      <c r="E1289" s="2">
        <v>482130000000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hidden="1" x14ac:dyDescent="0.2">
      <c r="A1290">
        <v>1339</v>
      </c>
      <c r="B1290" t="s">
        <v>567</v>
      </c>
      <c r="C1290" t="s">
        <v>17</v>
      </c>
      <c r="D1290" s="1">
        <v>42369</v>
      </c>
      <c r="E1290" s="2">
        <v>259488000000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hidden="1" x14ac:dyDescent="0.2">
      <c r="A1291">
        <v>1340</v>
      </c>
      <c r="B1291" t="s">
        <v>21</v>
      </c>
      <c r="C1291" t="s">
        <v>17</v>
      </c>
      <c r="D1291" s="1">
        <v>42637</v>
      </c>
      <c r="E1291" s="2">
        <v>215639000000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hidden="1" x14ac:dyDescent="0.2">
      <c r="A1292">
        <v>1341</v>
      </c>
      <c r="B1292" t="s">
        <v>377</v>
      </c>
      <c r="C1292" t="s">
        <v>17</v>
      </c>
      <c r="D1292" s="1">
        <v>42460</v>
      </c>
      <c r="E1292" s="2">
        <v>190884000000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hidden="1" x14ac:dyDescent="0.2">
      <c r="A1293">
        <v>1342</v>
      </c>
      <c r="B1293" t="s">
        <v>528</v>
      </c>
      <c r="C1293" t="s">
        <v>17</v>
      </c>
      <c r="D1293" s="1">
        <v>42735</v>
      </c>
      <c r="E1293" s="2">
        <v>184840000000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hidden="1" x14ac:dyDescent="0.2">
      <c r="A1294">
        <v>1343</v>
      </c>
      <c r="B1294" t="s">
        <v>186</v>
      </c>
      <c r="C1294" t="s">
        <v>17</v>
      </c>
      <c r="D1294" s="1">
        <v>42735</v>
      </c>
      <c r="E1294" s="2">
        <v>177526000000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hidden="1" x14ac:dyDescent="0.2">
      <c r="A1295">
        <v>1344</v>
      </c>
      <c r="B1295" t="s">
        <v>273</v>
      </c>
      <c r="C1295" t="s">
        <v>17</v>
      </c>
      <c r="D1295" s="1">
        <v>42735</v>
      </c>
      <c r="E1295" s="2">
        <v>166380000000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hidden="1" x14ac:dyDescent="0.2">
      <c r="A1296">
        <v>1345</v>
      </c>
      <c r="B1296" t="s">
        <v>244</v>
      </c>
      <c r="C1296" t="s">
        <v>17</v>
      </c>
      <c r="D1296" s="1">
        <v>42735</v>
      </c>
      <c r="E1296" s="2">
        <v>151800000000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hidden="1" x14ac:dyDescent="0.2">
      <c r="A1297">
        <v>1346</v>
      </c>
      <c r="B1297" t="s">
        <v>27</v>
      </c>
      <c r="C1297" t="s">
        <v>17</v>
      </c>
      <c r="D1297" s="1">
        <v>42643</v>
      </c>
      <c r="E1297" s="2">
        <v>146849686000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hidden="1" x14ac:dyDescent="0.2">
      <c r="A1298">
        <v>1347</v>
      </c>
      <c r="B1298" t="s">
        <v>500</v>
      </c>
      <c r="C1298" t="s">
        <v>17</v>
      </c>
      <c r="D1298" s="1">
        <v>42369</v>
      </c>
      <c r="E1298" s="2">
        <v>146801000000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hidden="1" x14ac:dyDescent="0.2">
      <c r="A1299">
        <v>1348</v>
      </c>
      <c r="B1299" t="s">
        <v>76</v>
      </c>
      <c r="C1299" t="s">
        <v>17</v>
      </c>
      <c r="D1299" s="1">
        <v>42735</v>
      </c>
      <c r="E1299" s="2">
        <v>135987000000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hidden="1" x14ac:dyDescent="0.2">
      <c r="A1300">
        <v>1349</v>
      </c>
      <c r="B1300" t="s">
        <v>546</v>
      </c>
      <c r="C1300" t="s">
        <v>17</v>
      </c>
      <c r="D1300" s="1">
        <v>42369</v>
      </c>
      <c r="E1300" s="2">
        <v>131620000000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hidden="1" x14ac:dyDescent="0.2">
      <c r="A1301">
        <v>1350</v>
      </c>
      <c r="B1301" t="s">
        <v>188</v>
      </c>
      <c r="C1301" t="s">
        <v>17</v>
      </c>
      <c r="D1301" s="1">
        <v>42369</v>
      </c>
      <c r="E1301" s="2">
        <v>129925000000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hidden="1" x14ac:dyDescent="0.2">
      <c r="A1302">
        <v>1351</v>
      </c>
      <c r="B1302" t="s">
        <v>125</v>
      </c>
      <c r="C1302" t="s">
        <v>17</v>
      </c>
      <c r="D1302" s="1">
        <v>42551</v>
      </c>
      <c r="E1302" s="2">
        <v>121546000000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hidden="1" x14ac:dyDescent="0.2">
      <c r="A1303">
        <v>1352</v>
      </c>
      <c r="B1303" t="s">
        <v>167</v>
      </c>
      <c r="C1303" t="s">
        <v>17</v>
      </c>
      <c r="D1303" s="1">
        <v>42610</v>
      </c>
      <c r="E1303" s="2">
        <v>118719000000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hidden="1" x14ac:dyDescent="0.2">
      <c r="A1304">
        <v>1353</v>
      </c>
      <c r="B1304" t="s">
        <v>345</v>
      </c>
      <c r="C1304" t="s">
        <v>17</v>
      </c>
      <c r="D1304" s="1">
        <v>42399</v>
      </c>
      <c r="E1304" s="2">
        <v>109830000000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hidden="1" x14ac:dyDescent="0.2">
      <c r="A1305">
        <v>1354</v>
      </c>
      <c r="B1305" t="s">
        <v>452</v>
      </c>
      <c r="C1305" t="s">
        <v>17</v>
      </c>
      <c r="D1305" s="1">
        <v>42369</v>
      </c>
      <c r="E1305" s="2">
        <v>98975000000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hidden="1" x14ac:dyDescent="0.2">
      <c r="A1306">
        <v>1355</v>
      </c>
      <c r="B1306" t="s">
        <v>103</v>
      </c>
      <c r="C1306" t="s">
        <v>17</v>
      </c>
      <c r="D1306" s="1">
        <v>42735</v>
      </c>
      <c r="E1306" s="2">
        <v>94571000000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hidden="1" x14ac:dyDescent="0.2">
      <c r="A1307">
        <v>1356</v>
      </c>
      <c r="B1307" t="s">
        <v>104</v>
      </c>
      <c r="C1307" t="s">
        <v>17</v>
      </c>
      <c r="D1307" s="1">
        <v>42369</v>
      </c>
      <c r="E1307" s="2">
        <v>93056000000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hidden="1" x14ac:dyDescent="0.2">
      <c r="A1308">
        <v>1357</v>
      </c>
      <c r="B1308" t="s">
        <v>550</v>
      </c>
      <c r="C1308" t="s">
        <v>17</v>
      </c>
      <c r="D1308" s="1">
        <v>42369</v>
      </c>
      <c r="E1308" s="2">
        <v>90033000000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hidden="1" x14ac:dyDescent="0.2">
      <c r="A1309">
        <v>1358</v>
      </c>
      <c r="B1309" t="s">
        <v>332</v>
      </c>
      <c r="C1309" t="s">
        <v>17</v>
      </c>
      <c r="D1309" s="1">
        <v>42369</v>
      </c>
      <c r="E1309" s="2">
        <v>89716000000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hidden="1" x14ac:dyDescent="0.2">
      <c r="A1310">
        <v>1359</v>
      </c>
      <c r="B1310" t="s">
        <v>293</v>
      </c>
      <c r="C1310" t="s">
        <v>17</v>
      </c>
      <c r="D1310" s="1">
        <v>42400</v>
      </c>
      <c r="E1310" s="2">
        <v>88519000000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hidden="1" x14ac:dyDescent="0.2">
      <c r="A1311">
        <v>1360</v>
      </c>
      <c r="B1311" t="s">
        <v>539</v>
      </c>
      <c r="C1311" t="s">
        <v>17</v>
      </c>
      <c r="D1311" s="1">
        <v>42369</v>
      </c>
      <c r="E1311" s="2">
        <v>87804000000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hidden="1" x14ac:dyDescent="0.2">
      <c r="A1312">
        <v>1361</v>
      </c>
      <c r="B1312" t="s">
        <v>399</v>
      </c>
      <c r="C1312" t="s">
        <v>17</v>
      </c>
      <c r="D1312" s="1">
        <v>42551</v>
      </c>
      <c r="E1312" s="2">
        <v>85320000000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hidden="1" x14ac:dyDescent="0.2">
      <c r="A1313">
        <v>1362</v>
      </c>
      <c r="B1313" t="s">
        <v>314</v>
      </c>
      <c r="C1313" t="s">
        <v>17</v>
      </c>
      <c r="D1313" s="1">
        <v>42369</v>
      </c>
      <c r="E1313" s="2">
        <v>81741000000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hidden="1" x14ac:dyDescent="0.2">
      <c r="A1314">
        <v>1363</v>
      </c>
      <c r="B1314" t="s">
        <v>80</v>
      </c>
      <c r="C1314" t="s">
        <v>17</v>
      </c>
      <c r="D1314" s="1">
        <v>42369</v>
      </c>
      <c r="E1314" s="2">
        <v>79156500000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hidden="1" x14ac:dyDescent="0.2">
      <c r="A1315">
        <v>1364</v>
      </c>
      <c r="B1315" t="s">
        <v>445</v>
      </c>
      <c r="C1315" t="s">
        <v>17</v>
      </c>
      <c r="D1315" s="1">
        <v>42735</v>
      </c>
      <c r="E1315" s="2">
        <v>74953000000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hidden="1" x14ac:dyDescent="0.2">
      <c r="A1316">
        <v>1365</v>
      </c>
      <c r="B1316" t="s">
        <v>509</v>
      </c>
      <c r="C1316" t="s">
        <v>17</v>
      </c>
      <c r="D1316" s="1">
        <v>42399</v>
      </c>
      <c r="E1316" s="2">
        <v>73785000000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hidden="1" x14ac:dyDescent="0.2">
      <c r="A1317">
        <v>1366</v>
      </c>
      <c r="B1317" t="s">
        <v>396</v>
      </c>
      <c r="C1317" t="s">
        <v>17</v>
      </c>
      <c r="D1317" s="1">
        <v>42369</v>
      </c>
      <c r="E1317" s="2">
        <v>72051000000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hidden="1" x14ac:dyDescent="0.2">
      <c r="A1318">
        <v>1367</v>
      </c>
      <c r="B1318" t="s">
        <v>381</v>
      </c>
      <c r="C1318" t="s">
        <v>17</v>
      </c>
      <c r="D1318" s="1">
        <v>42369</v>
      </c>
      <c r="E1318" s="2">
        <v>69951000000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hidden="1" x14ac:dyDescent="0.2">
      <c r="A1319">
        <v>1368</v>
      </c>
      <c r="B1319" t="s">
        <v>35</v>
      </c>
      <c r="C1319" t="s">
        <v>17</v>
      </c>
      <c r="D1319" s="1">
        <v>42369</v>
      </c>
      <c r="E1319" s="2">
        <v>67702000000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hidden="1" x14ac:dyDescent="0.2">
      <c r="A1320">
        <v>1369</v>
      </c>
      <c r="B1320" t="s">
        <v>437</v>
      </c>
      <c r="C1320" t="s">
        <v>17</v>
      </c>
      <c r="D1320" s="1">
        <v>42735</v>
      </c>
      <c r="E1320" s="2">
        <v>62799000000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hidden="1" x14ac:dyDescent="0.2">
      <c r="A1321">
        <v>1370</v>
      </c>
      <c r="B1321" t="s">
        <v>319</v>
      </c>
      <c r="C1321" t="s">
        <v>17</v>
      </c>
      <c r="D1321" s="1">
        <v>42735</v>
      </c>
      <c r="E1321" s="2">
        <v>59387000000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hidden="1" x14ac:dyDescent="0.2">
      <c r="A1322">
        <v>1371</v>
      </c>
      <c r="B1322" t="s">
        <v>360</v>
      </c>
      <c r="C1322" t="s">
        <v>17</v>
      </c>
      <c r="D1322" s="1">
        <v>42398</v>
      </c>
      <c r="E1322" s="2">
        <v>59074000000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hidden="1" x14ac:dyDescent="0.2">
      <c r="A1323">
        <v>1372</v>
      </c>
      <c r="B1323" t="s">
        <v>531</v>
      </c>
      <c r="C1323" t="s">
        <v>17</v>
      </c>
      <c r="D1323" s="1">
        <v>42369</v>
      </c>
      <c r="E1323" s="2">
        <v>58363000000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hidden="1" x14ac:dyDescent="0.2">
      <c r="A1324">
        <v>1373</v>
      </c>
      <c r="B1324" t="s">
        <v>49</v>
      </c>
      <c r="C1324" t="s">
        <v>17</v>
      </c>
      <c r="D1324" s="1">
        <v>42369</v>
      </c>
      <c r="E1324" s="2">
        <v>58327000000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hidden="1" x14ac:dyDescent="0.2">
      <c r="A1325">
        <v>1374</v>
      </c>
      <c r="B1325" t="s">
        <v>534</v>
      </c>
      <c r="C1325" t="s">
        <v>17</v>
      </c>
      <c r="D1325" s="1">
        <v>42735</v>
      </c>
      <c r="E1325" s="2">
        <v>57244000000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hidden="1" x14ac:dyDescent="0.2">
      <c r="A1326">
        <v>1375</v>
      </c>
      <c r="B1326" t="s">
        <v>451</v>
      </c>
      <c r="C1326" t="s">
        <v>17</v>
      </c>
      <c r="D1326" s="1">
        <v>42369</v>
      </c>
      <c r="E1326" s="2">
        <v>57119000000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hidden="1" x14ac:dyDescent="0.2">
      <c r="A1327">
        <v>1376</v>
      </c>
      <c r="B1327" t="s">
        <v>203</v>
      </c>
      <c r="C1327" t="s">
        <v>17</v>
      </c>
      <c r="D1327" s="1">
        <v>42644</v>
      </c>
      <c r="E1327" s="2">
        <v>55632000000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hidden="1" x14ac:dyDescent="0.2">
      <c r="A1328">
        <v>1377</v>
      </c>
      <c r="B1328" t="s">
        <v>313</v>
      </c>
      <c r="C1328" t="s">
        <v>17</v>
      </c>
      <c r="D1328" s="1">
        <v>42735</v>
      </c>
      <c r="E1328" s="2">
        <v>54379000000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hidden="1" x14ac:dyDescent="0.2">
      <c r="A1329">
        <v>1378</v>
      </c>
      <c r="B1329" t="s">
        <v>498</v>
      </c>
      <c r="C1329" t="s">
        <v>17</v>
      </c>
      <c r="D1329" s="1">
        <v>42553</v>
      </c>
      <c r="E1329" s="2">
        <v>50366919000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hidden="1" x14ac:dyDescent="0.2">
      <c r="A1330">
        <v>1379</v>
      </c>
      <c r="B1330" t="s">
        <v>251</v>
      </c>
      <c r="C1330" t="s">
        <v>17</v>
      </c>
      <c r="D1330" s="1">
        <v>42521</v>
      </c>
      <c r="E1330" s="2">
        <v>50365000000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hidden="1" x14ac:dyDescent="0.2">
      <c r="A1331">
        <v>1380</v>
      </c>
      <c r="B1331" t="s">
        <v>173</v>
      </c>
      <c r="C1331" t="s">
        <v>17</v>
      </c>
      <c r="D1331" s="1">
        <v>42581</v>
      </c>
      <c r="E1331" s="2">
        <v>49247000000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hidden="1" x14ac:dyDescent="0.2">
      <c r="A1332">
        <v>1381</v>
      </c>
      <c r="B1332" t="s">
        <v>438</v>
      </c>
      <c r="C1332" t="s">
        <v>17</v>
      </c>
      <c r="D1332" s="1">
        <v>42369</v>
      </c>
      <c r="E1332" s="2">
        <v>48851000000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hidden="1" x14ac:dyDescent="0.2">
      <c r="A1333">
        <v>1382</v>
      </c>
      <c r="B1333" t="s">
        <v>305</v>
      </c>
      <c r="C1333" t="s">
        <v>17</v>
      </c>
      <c r="D1333" s="1">
        <v>42674</v>
      </c>
      <c r="E1333" s="2">
        <v>48238000000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hidden="1" x14ac:dyDescent="0.2">
      <c r="A1334">
        <v>1383</v>
      </c>
      <c r="B1334" t="s">
        <v>358</v>
      </c>
      <c r="C1334" t="s">
        <v>17</v>
      </c>
      <c r="D1334" s="1">
        <v>42735</v>
      </c>
      <c r="E1334" s="2">
        <v>47248000000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hidden="1" x14ac:dyDescent="0.2">
      <c r="A1335">
        <v>1384</v>
      </c>
      <c r="B1335" t="s">
        <v>343</v>
      </c>
      <c r="C1335" t="s">
        <v>17</v>
      </c>
      <c r="D1335" s="1">
        <v>42369</v>
      </c>
      <c r="E1335" s="2">
        <v>44294000000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x14ac:dyDescent="0.2">
      <c r="A1336">
        <v>1385</v>
      </c>
      <c r="B1336" t="s">
        <v>10</v>
      </c>
      <c r="C1336" t="s">
        <v>17</v>
      </c>
      <c r="D1336" s="1">
        <v>42369</v>
      </c>
      <c r="E1336" s="2">
        <v>40990000000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hidden="1" x14ac:dyDescent="0.2">
      <c r="A1337">
        <v>1386</v>
      </c>
      <c r="B1337" t="s">
        <v>290</v>
      </c>
      <c r="C1337" t="s">
        <v>17</v>
      </c>
      <c r="D1337" s="1">
        <v>42369</v>
      </c>
      <c r="E1337" s="2">
        <v>39678000000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hidden="1" x14ac:dyDescent="0.2">
      <c r="A1338">
        <v>1387</v>
      </c>
      <c r="B1338" t="s">
        <v>191</v>
      </c>
      <c r="C1338" t="s">
        <v>17</v>
      </c>
      <c r="D1338" s="1">
        <v>42735</v>
      </c>
      <c r="E1338" s="2">
        <v>39639000000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hidden="1" x14ac:dyDescent="0.2">
      <c r="A1339">
        <v>1388</v>
      </c>
      <c r="B1339" t="s">
        <v>109</v>
      </c>
      <c r="C1339" t="s">
        <v>17</v>
      </c>
      <c r="D1339" s="1">
        <v>42399</v>
      </c>
      <c r="E1339" s="2">
        <v>39528000000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hidden="1" x14ac:dyDescent="0.2">
      <c r="A1340">
        <v>1389</v>
      </c>
      <c r="B1340" t="s">
        <v>397</v>
      </c>
      <c r="C1340" t="s">
        <v>17</v>
      </c>
      <c r="D1340" s="1">
        <v>42369</v>
      </c>
      <c r="E1340" s="2">
        <v>39498000000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hidden="1" x14ac:dyDescent="0.2">
      <c r="A1341">
        <v>1394</v>
      </c>
      <c r="B1341" t="s">
        <v>300</v>
      </c>
      <c r="C1341" t="s">
        <v>17</v>
      </c>
      <c r="D1341" s="1">
        <v>42735</v>
      </c>
      <c r="E1341" s="2">
        <v>39302000000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hidden="1" x14ac:dyDescent="0.2">
      <c r="A1342">
        <v>1395</v>
      </c>
      <c r="B1342" t="s">
        <v>126</v>
      </c>
      <c r="C1342" t="s">
        <v>17</v>
      </c>
      <c r="D1342" s="1">
        <v>42735</v>
      </c>
      <c r="E1342" s="2">
        <v>38537000000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hidden="1" x14ac:dyDescent="0.2">
      <c r="A1343">
        <v>1396</v>
      </c>
      <c r="B1343" t="s">
        <v>149</v>
      </c>
      <c r="C1343" t="s">
        <v>17</v>
      </c>
      <c r="D1343" s="1">
        <v>42369</v>
      </c>
      <c r="E1343" s="2">
        <v>37876000000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hidden="1" x14ac:dyDescent="0.2">
      <c r="A1344">
        <v>1397</v>
      </c>
      <c r="B1344" t="s">
        <v>525</v>
      </c>
      <c r="C1344" t="s">
        <v>17</v>
      </c>
      <c r="D1344" s="1">
        <v>42369</v>
      </c>
      <c r="E1344" s="2">
        <v>37864000000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hidden="1" x14ac:dyDescent="0.2">
      <c r="A1345">
        <v>1398</v>
      </c>
      <c r="B1345" t="s">
        <v>518</v>
      </c>
      <c r="C1345" t="s">
        <v>17</v>
      </c>
      <c r="D1345" s="1">
        <v>42644</v>
      </c>
      <c r="E1345" s="2">
        <v>36881000000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hidden="1" x14ac:dyDescent="0.2">
      <c r="A1346">
        <v>1399</v>
      </c>
      <c r="B1346" t="s">
        <v>62</v>
      </c>
      <c r="C1346" t="s">
        <v>17</v>
      </c>
      <c r="D1346" s="1">
        <v>42369</v>
      </c>
      <c r="E1346" s="2">
        <v>35653000000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hidden="1" x14ac:dyDescent="0.2">
      <c r="A1347">
        <v>1400</v>
      </c>
      <c r="B1347" t="s">
        <v>99</v>
      </c>
      <c r="C1347" t="s">
        <v>17</v>
      </c>
      <c r="D1347" s="1">
        <v>42369</v>
      </c>
      <c r="E1347" s="2">
        <v>34441000000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hidden="1" x14ac:dyDescent="0.2">
      <c r="A1348">
        <v>1401</v>
      </c>
      <c r="B1348" t="s">
        <v>367</v>
      </c>
      <c r="C1348" t="s">
        <v>17</v>
      </c>
      <c r="D1348" s="1">
        <v>42369</v>
      </c>
      <c r="E1348" s="2">
        <v>32735000000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hidden="1" x14ac:dyDescent="0.2">
      <c r="A1349">
        <v>1402</v>
      </c>
      <c r="B1349" t="s">
        <v>270</v>
      </c>
      <c r="C1349" t="s">
        <v>17</v>
      </c>
      <c r="D1349" s="1">
        <v>42369</v>
      </c>
      <c r="E1349" s="2">
        <v>32639000000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hidden="1" x14ac:dyDescent="0.2">
      <c r="A1350">
        <v>1403</v>
      </c>
      <c r="B1350" t="s">
        <v>413</v>
      </c>
      <c r="C1350" t="s">
        <v>17</v>
      </c>
      <c r="D1350" s="1">
        <v>42521</v>
      </c>
      <c r="E1350" s="2">
        <v>32376000000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hidden="1" x14ac:dyDescent="0.2">
      <c r="A1351">
        <v>1404</v>
      </c>
      <c r="B1351" t="s">
        <v>240</v>
      </c>
      <c r="C1351" t="s">
        <v>17</v>
      </c>
      <c r="D1351" s="1">
        <v>42735</v>
      </c>
      <c r="E1351" s="2">
        <v>31360000000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hidden="1" x14ac:dyDescent="0.2">
      <c r="A1352">
        <v>1405</v>
      </c>
      <c r="B1352" t="s">
        <v>268</v>
      </c>
      <c r="C1352" t="s">
        <v>17</v>
      </c>
      <c r="D1352" s="1">
        <v>42735</v>
      </c>
      <c r="E1352" s="2">
        <v>31353000000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hidden="1" x14ac:dyDescent="0.2">
      <c r="A1353">
        <v>1406</v>
      </c>
      <c r="B1353" t="s">
        <v>511</v>
      </c>
      <c r="C1353" t="s">
        <v>17</v>
      </c>
      <c r="D1353" s="1">
        <v>42399</v>
      </c>
      <c r="E1353" s="2">
        <v>30944938000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hidden="1" x14ac:dyDescent="0.2">
      <c r="A1354">
        <v>1407</v>
      </c>
      <c r="B1354" t="s">
        <v>390</v>
      </c>
      <c r="C1354" t="s">
        <v>17</v>
      </c>
      <c r="D1354" s="1">
        <v>42735</v>
      </c>
      <c r="E1354" s="2">
        <v>30109000000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hidden="1" x14ac:dyDescent="0.2">
      <c r="A1355">
        <v>1408</v>
      </c>
      <c r="B1355" t="s">
        <v>380</v>
      </c>
      <c r="C1355" t="s">
        <v>17</v>
      </c>
      <c r="D1355" s="1">
        <v>42369</v>
      </c>
      <c r="E1355" s="2">
        <v>29636000000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hidden="1" x14ac:dyDescent="0.2">
      <c r="A1356">
        <v>1409</v>
      </c>
      <c r="B1356" t="s">
        <v>147</v>
      </c>
      <c r="C1356" t="s">
        <v>17</v>
      </c>
      <c r="D1356" s="1">
        <v>42735</v>
      </c>
      <c r="E1356" s="2">
        <v>29003000000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hidden="1" x14ac:dyDescent="0.2">
      <c r="A1357">
        <v>1410</v>
      </c>
      <c r="B1357" t="s">
        <v>519</v>
      </c>
      <c r="C1357" t="s">
        <v>17</v>
      </c>
      <c r="D1357" s="1">
        <v>42369</v>
      </c>
      <c r="E1357" s="2">
        <v>28711000000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hidden="1" x14ac:dyDescent="0.2">
      <c r="A1358">
        <v>1411</v>
      </c>
      <c r="B1358" t="s">
        <v>247</v>
      </c>
      <c r="C1358" t="s">
        <v>17</v>
      </c>
      <c r="D1358" s="1">
        <v>42735</v>
      </c>
      <c r="E1358" s="2">
        <v>27638000000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hidden="1" x14ac:dyDescent="0.2">
      <c r="A1359">
        <v>1412</v>
      </c>
      <c r="B1359" t="s">
        <v>515</v>
      </c>
      <c r="C1359" t="s">
        <v>17</v>
      </c>
      <c r="D1359" s="1">
        <v>42735</v>
      </c>
      <c r="E1359" s="2">
        <v>27625000000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hidden="1" x14ac:dyDescent="0.2">
      <c r="A1360">
        <v>1413</v>
      </c>
      <c r="B1360" t="s">
        <v>368</v>
      </c>
      <c r="C1360" t="s">
        <v>17</v>
      </c>
      <c r="D1360" s="1">
        <v>42399</v>
      </c>
      <c r="E1360" s="2">
        <v>27079000000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hidden="1" x14ac:dyDescent="0.2">
      <c r="A1361">
        <v>1414</v>
      </c>
      <c r="B1361" t="s">
        <v>194</v>
      </c>
      <c r="C1361" t="s">
        <v>17</v>
      </c>
      <c r="D1361" s="1">
        <v>42674</v>
      </c>
      <c r="E1361" s="2">
        <v>26644000000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hidden="1" x14ac:dyDescent="0.2">
      <c r="A1362">
        <v>1415</v>
      </c>
      <c r="B1362" t="s">
        <v>392</v>
      </c>
      <c r="C1362" t="s">
        <v>17</v>
      </c>
      <c r="D1362" s="1">
        <v>42369</v>
      </c>
      <c r="E1362" s="2">
        <v>25434000000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hidden="1" x14ac:dyDescent="0.2">
      <c r="A1363">
        <v>1416</v>
      </c>
      <c r="B1363" t="s">
        <v>375</v>
      </c>
      <c r="C1363" t="s">
        <v>17</v>
      </c>
      <c r="D1363" s="1">
        <v>42369</v>
      </c>
      <c r="E1363" s="2">
        <v>25413000000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hidden="1" x14ac:dyDescent="0.2">
      <c r="A1364">
        <v>1417</v>
      </c>
      <c r="B1364" t="s">
        <v>161</v>
      </c>
      <c r="C1364" t="s">
        <v>17</v>
      </c>
      <c r="D1364" s="1">
        <v>42369</v>
      </c>
      <c r="E1364" s="2">
        <v>25038000000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hidden="1" x14ac:dyDescent="0.2">
      <c r="A1365">
        <v>1418</v>
      </c>
      <c r="B1365" t="s">
        <v>192</v>
      </c>
      <c r="C1365" t="s">
        <v>17</v>
      </c>
      <c r="D1365" s="1">
        <v>42735</v>
      </c>
      <c r="E1365" s="2">
        <v>24594000000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hidden="1" x14ac:dyDescent="0.2">
      <c r="A1366">
        <v>1419</v>
      </c>
      <c r="B1366" t="s">
        <v>456</v>
      </c>
      <c r="C1366" t="s">
        <v>17</v>
      </c>
      <c r="D1366" s="1">
        <v>42638</v>
      </c>
      <c r="E1366" s="2">
        <v>23554000000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hidden="1" x14ac:dyDescent="0.2">
      <c r="A1367">
        <v>1420</v>
      </c>
      <c r="B1367" t="s">
        <v>216</v>
      </c>
      <c r="C1367" t="s">
        <v>17</v>
      </c>
      <c r="D1367" s="1">
        <v>42369</v>
      </c>
      <c r="E1367" s="2">
        <v>23459000000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hidden="1" x14ac:dyDescent="0.2">
      <c r="A1368">
        <v>1421</v>
      </c>
      <c r="B1368" t="s">
        <v>71</v>
      </c>
      <c r="C1368" t="s">
        <v>17</v>
      </c>
      <c r="D1368" s="1">
        <v>42735</v>
      </c>
      <c r="E1368" s="2">
        <v>22991000000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hidden="1" x14ac:dyDescent="0.2">
      <c r="A1369">
        <v>1422</v>
      </c>
      <c r="B1369" t="s">
        <v>24</v>
      </c>
      <c r="C1369" t="s">
        <v>17</v>
      </c>
      <c r="D1369" s="1">
        <v>42369</v>
      </c>
      <c r="E1369" s="2">
        <v>22859000000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hidden="1" x14ac:dyDescent="0.2">
      <c r="A1370">
        <v>1423</v>
      </c>
      <c r="B1370" t="s">
        <v>159</v>
      </c>
      <c r="C1370" t="s">
        <v>17</v>
      </c>
      <c r="D1370" s="1">
        <v>42369</v>
      </c>
      <c r="E1370" s="2">
        <v>22760000000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hidden="1" x14ac:dyDescent="0.2">
      <c r="A1371">
        <v>1424</v>
      </c>
      <c r="B1371" t="s">
        <v>90</v>
      </c>
      <c r="C1371" t="s">
        <v>17</v>
      </c>
      <c r="D1371" s="1">
        <v>42369</v>
      </c>
      <c r="E1371" s="2">
        <v>22534000000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hidden="1" x14ac:dyDescent="0.2">
      <c r="A1372">
        <v>1425</v>
      </c>
      <c r="B1372" t="s">
        <v>321</v>
      </c>
      <c r="C1372" t="s">
        <v>17</v>
      </c>
      <c r="D1372" s="1">
        <v>42369</v>
      </c>
      <c r="E1372" s="2">
        <v>22365000000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hidden="1" x14ac:dyDescent="0.2">
      <c r="A1373">
        <v>1426</v>
      </c>
      <c r="B1373" t="s">
        <v>78</v>
      </c>
      <c r="C1373" t="s">
        <v>17</v>
      </c>
      <c r="D1373" s="1">
        <v>42735</v>
      </c>
      <c r="E1373" s="2">
        <v>21609000000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hidden="1" x14ac:dyDescent="0.2">
      <c r="A1374">
        <v>1427</v>
      </c>
      <c r="B1374" t="s">
        <v>470</v>
      </c>
      <c r="C1374" t="s">
        <v>17</v>
      </c>
      <c r="D1374" s="1">
        <v>42645</v>
      </c>
      <c r="E1374" s="2">
        <v>21315900000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hidden="1" x14ac:dyDescent="0.2">
      <c r="A1375">
        <v>1428</v>
      </c>
      <c r="B1375" t="s">
        <v>484</v>
      </c>
      <c r="C1375" t="s">
        <v>17</v>
      </c>
      <c r="D1375" s="1">
        <v>42399</v>
      </c>
      <c r="E1375" s="2">
        <v>21059000000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hidden="1" x14ac:dyDescent="0.2">
      <c r="A1376">
        <v>1429</v>
      </c>
      <c r="B1376" t="s">
        <v>46</v>
      </c>
      <c r="C1376" t="s">
        <v>17</v>
      </c>
      <c r="D1376" s="1">
        <v>42369</v>
      </c>
      <c r="E1376" s="2">
        <v>20872000000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hidden="1" x14ac:dyDescent="0.2">
      <c r="A1377">
        <v>1430</v>
      </c>
      <c r="B1377" t="s">
        <v>237</v>
      </c>
      <c r="C1377" t="s">
        <v>17</v>
      </c>
      <c r="D1377" s="1">
        <v>42369</v>
      </c>
      <c r="E1377" s="2">
        <v>20855000000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hidden="1" x14ac:dyDescent="0.2">
      <c r="A1378">
        <v>1431</v>
      </c>
      <c r="B1378" t="s">
        <v>441</v>
      </c>
      <c r="C1378" t="s">
        <v>17</v>
      </c>
      <c r="D1378" s="1">
        <v>42369</v>
      </c>
      <c r="E1378" s="2">
        <v>20853800000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hidden="1" x14ac:dyDescent="0.2">
      <c r="A1379">
        <v>1432</v>
      </c>
      <c r="B1379" t="s">
        <v>552</v>
      </c>
      <c r="C1379" t="s">
        <v>17</v>
      </c>
      <c r="D1379" s="1">
        <v>42735</v>
      </c>
      <c r="E1379" s="2">
        <v>20718000000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hidden="1" x14ac:dyDescent="0.2">
      <c r="A1380">
        <v>1433</v>
      </c>
      <c r="B1380" t="s">
        <v>202</v>
      </c>
      <c r="C1380" t="s">
        <v>17</v>
      </c>
      <c r="D1380" s="1">
        <v>42369</v>
      </c>
      <c r="E1380" s="2">
        <v>20563100000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hidden="1" x14ac:dyDescent="0.2">
      <c r="A1381">
        <v>1438</v>
      </c>
      <c r="B1381" t="s">
        <v>364</v>
      </c>
      <c r="C1381" t="s">
        <v>17</v>
      </c>
      <c r="D1381" s="1">
        <v>42735</v>
      </c>
      <c r="E1381" s="2">
        <v>20425000000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hidden="1" x14ac:dyDescent="0.2">
      <c r="A1382">
        <v>1439</v>
      </c>
      <c r="B1382" t="s">
        <v>29</v>
      </c>
      <c r="C1382" t="s">
        <v>17</v>
      </c>
      <c r="D1382" s="1">
        <v>42369</v>
      </c>
      <c r="E1382" s="2">
        <v>20405000000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hidden="1" x14ac:dyDescent="0.2">
      <c r="A1383">
        <v>1440</v>
      </c>
      <c r="B1383" t="s">
        <v>196</v>
      </c>
      <c r="C1383" t="s">
        <v>17</v>
      </c>
      <c r="D1383" s="1">
        <v>42398</v>
      </c>
      <c r="E1383" s="2">
        <v>20368562000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hidden="1" x14ac:dyDescent="0.2">
      <c r="A1384">
        <v>1441</v>
      </c>
      <c r="B1384" t="s">
        <v>357</v>
      </c>
      <c r="C1384" t="s">
        <v>17</v>
      </c>
      <c r="D1384" s="1">
        <v>42369</v>
      </c>
      <c r="E1384" s="2">
        <v>19958700000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hidden="1" x14ac:dyDescent="0.2">
      <c r="A1385">
        <v>1442</v>
      </c>
      <c r="B1385" t="s">
        <v>530</v>
      </c>
      <c r="C1385" t="s">
        <v>17</v>
      </c>
      <c r="D1385" s="1">
        <v>42735</v>
      </c>
      <c r="E1385" s="2">
        <v>19941000000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hidden="1" x14ac:dyDescent="0.2">
      <c r="A1386">
        <v>1443</v>
      </c>
      <c r="B1386" t="s">
        <v>347</v>
      </c>
      <c r="C1386" t="s">
        <v>17</v>
      </c>
      <c r="D1386" s="1">
        <v>42399</v>
      </c>
      <c r="E1386" s="2">
        <v>19204000000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hidden="1" x14ac:dyDescent="0.2">
      <c r="A1387">
        <v>1444</v>
      </c>
      <c r="B1387" t="s">
        <v>260</v>
      </c>
      <c r="C1387" t="s">
        <v>17</v>
      </c>
      <c r="D1387" s="1">
        <v>42735</v>
      </c>
      <c r="E1387" s="2">
        <v>19036525000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hidden="1" x14ac:dyDescent="0.2">
      <c r="A1388">
        <v>1445</v>
      </c>
      <c r="B1388" t="s">
        <v>128</v>
      </c>
      <c r="C1388" t="s">
        <v>17</v>
      </c>
      <c r="D1388" s="1">
        <v>42369</v>
      </c>
      <c r="E1388" s="2">
        <v>18987000000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hidden="1" x14ac:dyDescent="0.2">
      <c r="A1389">
        <v>1446</v>
      </c>
      <c r="B1389" t="s">
        <v>432</v>
      </c>
      <c r="C1389" t="s">
        <v>17</v>
      </c>
      <c r="D1389" s="1">
        <v>42369</v>
      </c>
      <c r="E1389" s="2">
        <v>18671300000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hidden="1" x14ac:dyDescent="0.2">
      <c r="A1390">
        <v>1447</v>
      </c>
      <c r="B1390" t="s">
        <v>296</v>
      </c>
      <c r="C1390" t="s">
        <v>17</v>
      </c>
      <c r="D1390" s="1">
        <v>42369</v>
      </c>
      <c r="E1390" s="2">
        <v>18377000000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hidden="1" x14ac:dyDescent="0.2">
      <c r="A1391">
        <v>1448</v>
      </c>
      <c r="B1391" t="s">
        <v>339</v>
      </c>
      <c r="C1391" t="s">
        <v>17</v>
      </c>
      <c r="D1391" s="1">
        <v>42735</v>
      </c>
      <c r="E1391" s="2">
        <v>18202000000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hidden="1" x14ac:dyDescent="0.2">
      <c r="A1392">
        <v>1449</v>
      </c>
      <c r="B1392" t="s">
        <v>569</v>
      </c>
      <c r="C1392" t="s">
        <v>17</v>
      </c>
      <c r="D1392" s="1">
        <v>42369</v>
      </c>
      <c r="E1392" s="2">
        <v>18045000000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hidden="1" x14ac:dyDescent="0.2">
      <c r="A1393">
        <v>1450</v>
      </c>
      <c r="B1393" t="s">
        <v>181</v>
      </c>
      <c r="C1393" t="s">
        <v>17</v>
      </c>
      <c r="D1393" s="1">
        <v>42369</v>
      </c>
      <c r="E1393" s="2">
        <v>17900000000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hidden="1" x14ac:dyDescent="0.2">
      <c r="A1394">
        <v>1451</v>
      </c>
      <c r="B1394" t="s">
        <v>433</v>
      </c>
      <c r="C1394" t="s">
        <v>17</v>
      </c>
      <c r="D1394" s="1">
        <v>42735</v>
      </c>
      <c r="E1394" s="2">
        <v>17666000000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hidden="1" x14ac:dyDescent="0.2">
      <c r="A1395">
        <v>1452</v>
      </c>
      <c r="B1395" t="s">
        <v>156</v>
      </c>
      <c r="C1395" t="s">
        <v>17</v>
      </c>
      <c r="D1395" s="1">
        <v>42735</v>
      </c>
      <c r="E1395" s="2">
        <v>17509000000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hidden="1" x14ac:dyDescent="0.2">
      <c r="A1396">
        <v>1453</v>
      </c>
      <c r="B1396" t="s">
        <v>482</v>
      </c>
      <c r="C1396" t="s">
        <v>17</v>
      </c>
      <c r="D1396" s="1">
        <v>42369</v>
      </c>
      <c r="E1396" s="2">
        <v>17489000000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hidden="1" x14ac:dyDescent="0.2">
      <c r="A1397">
        <v>1458</v>
      </c>
      <c r="B1397" t="s">
        <v>408</v>
      </c>
      <c r="C1397" t="s">
        <v>17</v>
      </c>
      <c r="D1397" s="1">
        <v>42369</v>
      </c>
      <c r="E1397" s="2">
        <v>17486000000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hidden="1" x14ac:dyDescent="0.2">
      <c r="A1398">
        <v>1459</v>
      </c>
      <c r="B1398" t="s">
        <v>513</v>
      </c>
      <c r="C1398" t="s">
        <v>17</v>
      </c>
      <c r="D1398" s="1">
        <v>42369</v>
      </c>
      <c r="E1398" s="2">
        <v>16965400000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hidden="1" x14ac:dyDescent="0.2">
      <c r="A1399">
        <v>1460</v>
      </c>
      <c r="B1399" t="s">
        <v>207</v>
      </c>
      <c r="C1399" t="s">
        <v>17</v>
      </c>
      <c r="D1399" s="1">
        <v>42735</v>
      </c>
      <c r="E1399" s="2">
        <v>16661000000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hidden="1" x14ac:dyDescent="0.2">
      <c r="A1400">
        <v>1461</v>
      </c>
      <c r="B1400" t="s">
        <v>271</v>
      </c>
      <c r="C1400" t="s">
        <v>17</v>
      </c>
      <c r="D1400" s="1">
        <v>42519</v>
      </c>
      <c r="E1400" s="2">
        <v>16563100000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hidden="1" x14ac:dyDescent="0.2">
      <c r="A1401">
        <v>1462</v>
      </c>
      <c r="B1401" t="s">
        <v>118</v>
      </c>
      <c r="C1401" t="s">
        <v>17</v>
      </c>
      <c r="D1401" s="1">
        <v>42369</v>
      </c>
      <c r="E1401" s="2">
        <v>16560000000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hidden="1" x14ac:dyDescent="0.2">
      <c r="A1402">
        <v>1463</v>
      </c>
      <c r="B1402" t="s">
        <v>44</v>
      </c>
      <c r="C1402" t="s">
        <v>17</v>
      </c>
      <c r="D1402" s="1">
        <v>42369</v>
      </c>
      <c r="E1402" s="2">
        <v>16453200000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hidden="1" x14ac:dyDescent="0.2">
      <c r="A1403">
        <v>1464</v>
      </c>
      <c r="B1403" t="s">
        <v>418</v>
      </c>
      <c r="C1403" t="s">
        <v>17</v>
      </c>
      <c r="D1403" s="1">
        <v>42369</v>
      </c>
      <c r="E1403" s="2">
        <v>16439276000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hidden="1" x14ac:dyDescent="0.2">
      <c r="A1404">
        <v>1465</v>
      </c>
      <c r="B1404" t="s">
        <v>132</v>
      </c>
      <c r="C1404" t="s">
        <v>17</v>
      </c>
      <c r="D1404" s="1">
        <v>42704</v>
      </c>
      <c r="E1404" s="2">
        <v>16389000000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hidden="1" x14ac:dyDescent="0.2">
      <c r="A1405">
        <v>1466</v>
      </c>
      <c r="B1405" t="s">
        <v>446</v>
      </c>
      <c r="C1405" t="s">
        <v>17</v>
      </c>
      <c r="D1405" s="1">
        <v>42369</v>
      </c>
      <c r="E1405" s="2">
        <v>16270000000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hidden="1" x14ac:dyDescent="0.2">
      <c r="A1406">
        <v>1467</v>
      </c>
      <c r="B1406" t="s">
        <v>151</v>
      </c>
      <c r="C1406" t="s">
        <v>17</v>
      </c>
      <c r="D1406" s="1">
        <v>42369</v>
      </c>
      <c r="E1406" s="2">
        <v>16034000000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hidden="1" x14ac:dyDescent="0.2">
      <c r="A1407">
        <v>1468</v>
      </c>
      <c r="B1407" t="s">
        <v>283</v>
      </c>
      <c r="C1407" t="s">
        <v>17</v>
      </c>
      <c r="D1407" s="1">
        <v>42735</v>
      </c>
      <c r="E1407" s="2">
        <v>15887000000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hidden="1" x14ac:dyDescent="0.2">
      <c r="A1408">
        <v>1469</v>
      </c>
      <c r="B1408" t="s">
        <v>249</v>
      </c>
      <c r="C1408" t="s">
        <v>17</v>
      </c>
      <c r="D1408" s="1">
        <v>42369</v>
      </c>
      <c r="E1408" s="2">
        <v>15877000000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hidden="1" x14ac:dyDescent="0.2">
      <c r="A1409">
        <v>1470</v>
      </c>
      <c r="B1409" t="s">
        <v>276</v>
      </c>
      <c r="C1409" t="s">
        <v>17</v>
      </c>
      <c r="D1409" s="1">
        <v>42399</v>
      </c>
      <c r="E1409" s="2">
        <v>15797000000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hidden="1" x14ac:dyDescent="0.2">
      <c r="A1410">
        <v>1471</v>
      </c>
      <c r="B1410" t="s">
        <v>551</v>
      </c>
      <c r="C1410" t="s">
        <v>17</v>
      </c>
      <c r="D1410" s="1">
        <v>42638</v>
      </c>
      <c r="E1410" s="2">
        <v>15724000000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hidden="1" x14ac:dyDescent="0.2">
      <c r="A1411">
        <v>1472</v>
      </c>
      <c r="B1411" t="s">
        <v>209</v>
      </c>
      <c r="C1411" t="s">
        <v>17</v>
      </c>
      <c r="D1411" s="1">
        <v>42399</v>
      </c>
      <c r="E1411" s="2">
        <v>15498400000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hidden="1" x14ac:dyDescent="0.2">
      <c r="A1412">
        <v>1473</v>
      </c>
      <c r="B1412" t="s">
        <v>274</v>
      </c>
      <c r="C1412" t="s">
        <v>17</v>
      </c>
      <c r="D1412" s="1">
        <v>42369</v>
      </c>
      <c r="E1412" s="2">
        <v>15280044000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hidden="1" x14ac:dyDescent="0.2">
      <c r="A1413">
        <v>1474</v>
      </c>
      <c r="B1413" t="s">
        <v>279</v>
      </c>
      <c r="C1413" t="s">
        <v>17</v>
      </c>
      <c r="D1413" s="1">
        <v>42735</v>
      </c>
      <c r="E1413" s="2">
        <v>15158000000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hidden="1" x14ac:dyDescent="0.2">
      <c r="A1414">
        <v>1475</v>
      </c>
      <c r="B1414" t="s">
        <v>342</v>
      </c>
      <c r="C1414" t="s">
        <v>17</v>
      </c>
      <c r="D1414" s="1">
        <v>42429</v>
      </c>
      <c r="E1414" s="2">
        <v>15149675000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hidden="1" x14ac:dyDescent="0.2">
      <c r="A1415">
        <v>1476</v>
      </c>
      <c r="B1415" t="s">
        <v>535</v>
      </c>
      <c r="C1415" t="s">
        <v>17</v>
      </c>
      <c r="D1415" s="1">
        <v>42643</v>
      </c>
      <c r="E1415" s="2">
        <v>15082000000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hidden="1" x14ac:dyDescent="0.2">
      <c r="A1416">
        <v>1477</v>
      </c>
      <c r="B1416" t="s">
        <v>252</v>
      </c>
      <c r="C1416" t="s">
        <v>17</v>
      </c>
      <c r="D1416" s="1">
        <v>42369</v>
      </c>
      <c r="E1416" s="2">
        <v>15026000000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hidden="1" x14ac:dyDescent="0.2">
      <c r="A1417">
        <v>1478</v>
      </c>
      <c r="B1417" t="s">
        <v>415</v>
      </c>
      <c r="C1417" t="s">
        <v>17</v>
      </c>
      <c r="D1417" s="1">
        <v>42369</v>
      </c>
      <c r="E1417" s="2">
        <v>14757000000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hidden="1" x14ac:dyDescent="0.2">
      <c r="A1418">
        <v>1479</v>
      </c>
      <c r="B1418" t="s">
        <v>449</v>
      </c>
      <c r="C1418" t="s">
        <v>17</v>
      </c>
      <c r="D1418" s="1">
        <v>42735</v>
      </c>
      <c r="E1418" s="2">
        <v>14751000000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hidden="1" x14ac:dyDescent="0.2">
      <c r="A1419">
        <v>1480</v>
      </c>
      <c r="B1419" t="s">
        <v>227</v>
      </c>
      <c r="C1419" t="s">
        <v>17</v>
      </c>
      <c r="D1419" s="1">
        <v>42643</v>
      </c>
      <c r="E1419" s="2">
        <v>14522000000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hidden="1" x14ac:dyDescent="0.2">
      <c r="A1420">
        <v>1481</v>
      </c>
      <c r="B1420" t="s">
        <v>372</v>
      </c>
      <c r="C1420" t="s">
        <v>17</v>
      </c>
      <c r="D1420" s="1">
        <v>42369</v>
      </c>
      <c r="E1420" s="2">
        <v>14486000000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hidden="1" x14ac:dyDescent="0.2">
      <c r="A1421">
        <v>1482</v>
      </c>
      <c r="B1421" t="s">
        <v>333</v>
      </c>
      <c r="C1421" t="s">
        <v>17</v>
      </c>
      <c r="D1421" s="1">
        <v>42399</v>
      </c>
      <c r="E1421" s="2">
        <v>14437000000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hidden="1" x14ac:dyDescent="0.2">
      <c r="A1422">
        <v>1483</v>
      </c>
      <c r="B1422" t="s">
        <v>217</v>
      </c>
      <c r="C1422" t="s">
        <v>17</v>
      </c>
      <c r="D1422" s="1">
        <v>42369</v>
      </c>
      <c r="E1422" s="2">
        <v>13781837000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hidden="1" x14ac:dyDescent="0.2">
      <c r="A1423">
        <v>1484</v>
      </c>
      <c r="B1423" t="s">
        <v>495</v>
      </c>
      <c r="C1423" t="s">
        <v>17</v>
      </c>
      <c r="D1423" s="1">
        <v>42369</v>
      </c>
      <c r="E1423" s="2">
        <v>13620000000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hidden="1" x14ac:dyDescent="0.2">
      <c r="A1424">
        <v>1485</v>
      </c>
      <c r="B1424" t="s">
        <v>553</v>
      </c>
      <c r="C1424" t="s">
        <v>17</v>
      </c>
      <c r="D1424" s="1">
        <v>42735</v>
      </c>
      <c r="E1424" s="2">
        <v>13609000000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hidden="1" x14ac:dyDescent="0.2">
      <c r="A1425">
        <v>1486</v>
      </c>
      <c r="B1425" t="s">
        <v>326</v>
      </c>
      <c r="C1425" t="s">
        <v>17</v>
      </c>
      <c r="D1425" s="1">
        <v>42735</v>
      </c>
      <c r="E1425" s="2">
        <v>13599000000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hidden="1" x14ac:dyDescent="0.2">
      <c r="A1426">
        <v>1487</v>
      </c>
      <c r="B1426" t="s">
        <v>221</v>
      </c>
      <c r="C1426" t="s">
        <v>17</v>
      </c>
      <c r="D1426" s="1">
        <v>42369</v>
      </c>
      <c r="E1426" s="2">
        <v>13545100000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hidden="1" x14ac:dyDescent="0.2">
      <c r="A1427">
        <v>1488</v>
      </c>
      <c r="B1427" t="s">
        <v>335</v>
      </c>
      <c r="C1427" t="s">
        <v>17</v>
      </c>
      <c r="D1427" s="1">
        <v>42371</v>
      </c>
      <c r="E1427" s="2">
        <v>13525000000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hidden="1" x14ac:dyDescent="0.2">
      <c r="A1428">
        <v>1489</v>
      </c>
      <c r="B1428" t="s">
        <v>394</v>
      </c>
      <c r="C1428" t="s">
        <v>17</v>
      </c>
      <c r="D1428" s="1">
        <v>42613</v>
      </c>
      <c r="E1428" s="2">
        <v>13502000000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hidden="1" x14ac:dyDescent="0.2">
      <c r="A1429">
        <v>1490</v>
      </c>
      <c r="B1429" t="s">
        <v>145</v>
      </c>
      <c r="C1429" t="s">
        <v>17</v>
      </c>
      <c r="D1429" s="1">
        <v>42369</v>
      </c>
      <c r="E1429" s="2">
        <v>13476084000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hidden="1" x14ac:dyDescent="0.2">
      <c r="A1430">
        <v>1491</v>
      </c>
      <c r="B1430" t="s">
        <v>522</v>
      </c>
      <c r="C1430" t="s">
        <v>17</v>
      </c>
      <c r="D1430" s="1">
        <v>42371</v>
      </c>
      <c r="E1430" s="2">
        <v>13423000000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hidden="1" x14ac:dyDescent="0.2">
      <c r="A1431">
        <v>1492</v>
      </c>
      <c r="B1431" t="s">
        <v>572</v>
      </c>
      <c r="C1431" t="s">
        <v>17</v>
      </c>
      <c r="D1431" s="1">
        <v>42364</v>
      </c>
      <c r="E1431" s="2">
        <v>13105000000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hidden="1" x14ac:dyDescent="0.2">
      <c r="A1432">
        <v>1493</v>
      </c>
      <c r="B1432" t="s">
        <v>340</v>
      </c>
      <c r="C1432" t="s">
        <v>17</v>
      </c>
      <c r="D1432" s="1">
        <v>42735</v>
      </c>
      <c r="E1432" s="2">
        <v>13058000000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hidden="1" x14ac:dyDescent="0.2">
      <c r="A1433">
        <v>1494</v>
      </c>
      <c r="B1433" t="s">
        <v>521</v>
      </c>
      <c r="C1433" t="s">
        <v>17</v>
      </c>
      <c r="D1433" s="1">
        <v>42369</v>
      </c>
      <c r="E1433" s="2">
        <v>13000000000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hidden="1" x14ac:dyDescent="0.2">
      <c r="A1434">
        <v>1495</v>
      </c>
      <c r="B1434" t="s">
        <v>548</v>
      </c>
      <c r="C1434" t="s">
        <v>17</v>
      </c>
      <c r="D1434" s="1">
        <v>42552</v>
      </c>
      <c r="E1434" s="2">
        <v>12994000000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hidden="1" x14ac:dyDescent="0.2">
      <c r="A1435">
        <v>1496</v>
      </c>
      <c r="B1435" t="s">
        <v>388</v>
      </c>
      <c r="C1435" t="s">
        <v>17</v>
      </c>
      <c r="D1435" s="1">
        <v>42369</v>
      </c>
      <c r="E1435" s="2">
        <v>12893000000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hidden="1" x14ac:dyDescent="0.2">
      <c r="A1436">
        <v>1497</v>
      </c>
      <c r="B1436" t="s">
        <v>143</v>
      </c>
      <c r="C1436" t="s">
        <v>17</v>
      </c>
      <c r="D1436" s="1">
        <v>42369</v>
      </c>
      <c r="E1436" s="2">
        <v>12764000000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hidden="1" x14ac:dyDescent="0.2">
      <c r="A1437">
        <v>1498</v>
      </c>
      <c r="B1437" t="s">
        <v>538</v>
      </c>
      <c r="C1437" t="s">
        <v>17</v>
      </c>
      <c r="D1437" s="1">
        <v>42643</v>
      </c>
      <c r="E1437" s="2">
        <v>12488000000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hidden="1" x14ac:dyDescent="0.2">
      <c r="A1438">
        <v>1499</v>
      </c>
      <c r="B1438" t="s">
        <v>112</v>
      </c>
      <c r="C1438" t="s">
        <v>17</v>
      </c>
      <c r="D1438" s="1">
        <v>42643</v>
      </c>
      <c r="E1438" s="2">
        <v>12483000000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hidden="1" x14ac:dyDescent="0.2">
      <c r="A1439">
        <v>1500</v>
      </c>
      <c r="B1439" t="s">
        <v>427</v>
      </c>
      <c r="C1439" t="s">
        <v>17</v>
      </c>
      <c r="D1439" s="1">
        <v>42369</v>
      </c>
      <c r="E1439" s="2">
        <v>12480000000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hidden="1" x14ac:dyDescent="0.2">
      <c r="A1440">
        <v>1501</v>
      </c>
      <c r="B1440" t="s">
        <v>184</v>
      </c>
      <c r="C1440" t="s">
        <v>17</v>
      </c>
      <c r="D1440" s="1">
        <v>42369</v>
      </c>
      <c r="E1440" s="2">
        <v>12416000000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hidden="1" x14ac:dyDescent="0.2">
      <c r="A1441">
        <v>1502</v>
      </c>
      <c r="B1441" t="s">
        <v>403</v>
      </c>
      <c r="C1441" t="s">
        <v>17</v>
      </c>
      <c r="D1441" s="1">
        <v>42614</v>
      </c>
      <c r="E1441" s="2">
        <v>12399000000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hidden="1" x14ac:dyDescent="0.2">
      <c r="A1442">
        <v>1503</v>
      </c>
      <c r="B1442" t="s">
        <v>439</v>
      </c>
      <c r="C1442" t="s">
        <v>17</v>
      </c>
      <c r="D1442" s="1">
        <v>42735</v>
      </c>
      <c r="E1442" s="2">
        <v>12394100000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hidden="1" x14ac:dyDescent="0.2">
      <c r="A1443">
        <v>1504</v>
      </c>
      <c r="B1443" t="s">
        <v>537</v>
      </c>
      <c r="C1443" t="s">
        <v>17</v>
      </c>
      <c r="D1443" s="1">
        <v>42371</v>
      </c>
      <c r="E1443" s="2">
        <v>12376744000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hidden="1" x14ac:dyDescent="0.2">
      <c r="A1444">
        <v>1505</v>
      </c>
      <c r="B1444" t="s">
        <v>505</v>
      </c>
      <c r="C1444" t="s">
        <v>17</v>
      </c>
      <c r="D1444" s="1">
        <v>42643</v>
      </c>
      <c r="E1444" s="2">
        <v>12238000000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hidden="1" x14ac:dyDescent="0.2">
      <c r="A1445">
        <v>1506</v>
      </c>
      <c r="B1445" t="s">
        <v>72</v>
      </c>
      <c r="C1445" t="s">
        <v>17</v>
      </c>
      <c r="D1445" s="1">
        <v>42369</v>
      </c>
      <c r="E1445" s="2">
        <v>12200000000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hidden="1" x14ac:dyDescent="0.2">
      <c r="A1446">
        <v>1507</v>
      </c>
      <c r="B1446" t="s">
        <v>218</v>
      </c>
      <c r="C1446" t="s">
        <v>17</v>
      </c>
      <c r="D1446" s="1">
        <v>42735</v>
      </c>
      <c r="E1446" s="2">
        <v>12197000000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hidden="1" x14ac:dyDescent="0.2">
      <c r="A1447">
        <v>1508</v>
      </c>
      <c r="B1447" t="s">
        <v>200</v>
      </c>
      <c r="C1447" t="s">
        <v>17</v>
      </c>
      <c r="D1447" s="1">
        <v>42643</v>
      </c>
      <c r="E1447" s="2">
        <v>12157400000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hidden="1" x14ac:dyDescent="0.2">
      <c r="A1448">
        <v>1509</v>
      </c>
      <c r="B1448" t="s">
        <v>349</v>
      </c>
      <c r="C1448" t="s">
        <v>17</v>
      </c>
      <c r="D1448" s="1">
        <v>42399</v>
      </c>
      <c r="E1448" s="2">
        <v>12154000000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hidden="1" x14ac:dyDescent="0.2">
      <c r="A1449">
        <v>1510</v>
      </c>
      <c r="B1449" t="s">
        <v>107</v>
      </c>
      <c r="C1449" t="s">
        <v>17</v>
      </c>
      <c r="D1449" s="1">
        <v>42427</v>
      </c>
      <c r="E1449" s="2">
        <v>12103887000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hidden="1" x14ac:dyDescent="0.2">
      <c r="A1450">
        <v>1511</v>
      </c>
      <c r="B1450" t="s">
        <v>222</v>
      </c>
      <c r="C1450" t="s">
        <v>17</v>
      </c>
      <c r="D1450" s="1">
        <v>42735</v>
      </c>
      <c r="E1450" s="2">
        <v>12075000000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hidden="1" x14ac:dyDescent="0.2">
      <c r="A1451">
        <v>1512</v>
      </c>
      <c r="B1451" t="s">
        <v>467</v>
      </c>
      <c r="C1451" t="s">
        <v>17</v>
      </c>
      <c r="D1451" s="1">
        <v>42399</v>
      </c>
      <c r="E1451" s="2">
        <v>11939999000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hidden="1" x14ac:dyDescent="0.2">
      <c r="A1452">
        <v>1513</v>
      </c>
      <c r="B1452" t="s">
        <v>190</v>
      </c>
      <c r="C1452" t="s">
        <v>17</v>
      </c>
      <c r="D1452" s="1">
        <v>42369</v>
      </c>
      <c r="E1452" s="2">
        <v>11683000000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hidden="1" x14ac:dyDescent="0.2">
      <c r="A1453">
        <v>1514</v>
      </c>
      <c r="B1453" t="s">
        <v>123</v>
      </c>
      <c r="C1453" t="s">
        <v>17</v>
      </c>
      <c r="D1453" s="1">
        <v>42519</v>
      </c>
      <c r="E1453" s="2">
        <v>11642900000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hidden="1" x14ac:dyDescent="0.2">
      <c r="A1454">
        <v>1515</v>
      </c>
      <c r="B1454" t="s">
        <v>224</v>
      </c>
      <c r="C1454" t="s">
        <v>17</v>
      </c>
      <c r="D1454" s="1">
        <v>42369</v>
      </c>
      <c r="E1454" s="2">
        <v>11524000000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hidden="1" x14ac:dyDescent="0.2">
      <c r="A1455">
        <v>1516</v>
      </c>
      <c r="B1455" t="s">
        <v>238</v>
      </c>
      <c r="C1455" t="s">
        <v>17</v>
      </c>
      <c r="D1455" s="1">
        <v>42369</v>
      </c>
      <c r="E1455" s="2">
        <v>11513251000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hidden="1" x14ac:dyDescent="0.2">
      <c r="A1456">
        <v>1517</v>
      </c>
      <c r="B1456" t="s">
        <v>115</v>
      </c>
      <c r="C1456" t="s">
        <v>17</v>
      </c>
      <c r="D1456" s="1">
        <v>42735</v>
      </c>
      <c r="E1456" s="2">
        <v>11448800000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hidden="1" x14ac:dyDescent="0.2">
      <c r="A1457">
        <v>1518</v>
      </c>
      <c r="B1457" t="s">
        <v>492</v>
      </c>
      <c r="C1457" t="s">
        <v>17</v>
      </c>
      <c r="D1457" s="1">
        <v>42735</v>
      </c>
      <c r="E1457" s="2">
        <v>11406900000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hidden="1" x14ac:dyDescent="0.2">
      <c r="A1458">
        <v>1519</v>
      </c>
      <c r="B1458" t="s">
        <v>442</v>
      </c>
      <c r="C1458" t="s">
        <v>17</v>
      </c>
      <c r="D1458" s="1">
        <v>42551</v>
      </c>
      <c r="E1458" s="2">
        <v>11360753000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hidden="1" x14ac:dyDescent="0.2">
      <c r="A1459">
        <v>1520</v>
      </c>
      <c r="B1459" t="s">
        <v>474</v>
      </c>
      <c r="C1459" t="s">
        <v>17</v>
      </c>
      <c r="D1459" s="1">
        <v>42369</v>
      </c>
      <c r="E1459" s="2">
        <v>11339304000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hidden="1" x14ac:dyDescent="0.2">
      <c r="A1460">
        <v>1521</v>
      </c>
      <c r="B1460" t="s">
        <v>496</v>
      </c>
      <c r="C1460" t="s">
        <v>17</v>
      </c>
      <c r="D1460" s="1">
        <v>42735</v>
      </c>
      <c r="E1460" s="2">
        <v>11325000000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hidden="1" x14ac:dyDescent="0.2">
      <c r="A1461">
        <v>1522</v>
      </c>
      <c r="B1461" t="s">
        <v>225</v>
      </c>
      <c r="C1461" t="s">
        <v>17</v>
      </c>
      <c r="D1461" s="1">
        <v>42551</v>
      </c>
      <c r="E1461" s="2">
        <v>11262300000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hidden="1" x14ac:dyDescent="0.2">
      <c r="A1462">
        <v>1523</v>
      </c>
      <c r="B1462" t="s">
        <v>134</v>
      </c>
      <c r="C1462" t="s">
        <v>17</v>
      </c>
      <c r="D1462" s="1">
        <v>42735</v>
      </c>
      <c r="E1462" s="2">
        <v>11229200000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hidden="1" x14ac:dyDescent="0.2">
      <c r="A1463">
        <v>1524</v>
      </c>
      <c r="B1463" t="s">
        <v>488</v>
      </c>
      <c r="C1463" t="s">
        <v>17</v>
      </c>
      <c r="D1463" s="1">
        <v>42552</v>
      </c>
      <c r="E1463" s="2">
        <v>11160000000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hidden="1" x14ac:dyDescent="0.2">
      <c r="A1464">
        <v>1525</v>
      </c>
      <c r="B1464" t="s">
        <v>177</v>
      </c>
      <c r="C1464" t="s">
        <v>17</v>
      </c>
      <c r="D1464" s="1">
        <v>42734</v>
      </c>
      <c r="E1464" s="2">
        <v>11069000000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hidden="1" x14ac:dyDescent="0.2">
      <c r="A1465">
        <v>1526</v>
      </c>
      <c r="B1465" t="s">
        <v>564</v>
      </c>
      <c r="C1465" t="s">
        <v>17</v>
      </c>
      <c r="D1465" s="1">
        <v>42369</v>
      </c>
      <c r="E1465" s="2">
        <v>11024486000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hidden="1" x14ac:dyDescent="0.2">
      <c r="A1466">
        <v>1527</v>
      </c>
      <c r="B1466" t="s">
        <v>330</v>
      </c>
      <c r="C1466" t="s">
        <v>17</v>
      </c>
      <c r="D1466" s="1">
        <v>42643</v>
      </c>
      <c r="E1466" s="2">
        <v>10964157000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hidden="1" x14ac:dyDescent="0.2">
      <c r="A1467">
        <v>1528</v>
      </c>
      <c r="B1467" t="s">
        <v>351</v>
      </c>
      <c r="C1467" t="s">
        <v>17</v>
      </c>
      <c r="D1467" s="1">
        <v>42704</v>
      </c>
      <c r="E1467" s="2">
        <v>10949999000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hidden="1" x14ac:dyDescent="0.2">
      <c r="A1468">
        <v>1529</v>
      </c>
      <c r="B1468" t="s">
        <v>129</v>
      </c>
      <c r="C1468" t="s">
        <v>17</v>
      </c>
      <c r="D1468" s="1">
        <v>42369</v>
      </c>
      <c r="E1468" s="2">
        <v>10855810000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hidden="1" x14ac:dyDescent="0.2">
      <c r="A1469">
        <v>1530</v>
      </c>
      <c r="B1469" t="s">
        <v>67</v>
      </c>
      <c r="C1469" t="s">
        <v>17</v>
      </c>
      <c r="D1469" s="1">
        <v>42673</v>
      </c>
      <c r="E1469" s="2">
        <v>10825000000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hidden="1" x14ac:dyDescent="0.2">
      <c r="A1470">
        <v>1531</v>
      </c>
      <c r="B1470" t="s">
        <v>369</v>
      </c>
      <c r="C1470" t="s">
        <v>17</v>
      </c>
      <c r="D1470" s="1">
        <v>42735</v>
      </c>
      <c r="E1470" s="2">
        <v>10776000000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hidden="1" x14ac:dyDescent="0.2">
      <c r="A1471">
        <v>1532</v>
      </c>
      <c r="B1471" t="s">
        <v>455</v>
      </c>
      <c r="C1471" t="s">
        <v>17</v>
      </c>
      <c r="D1471" s="1">
        <v>42369</v>
      </c>
      <c r="E1471" s="2">
        <v>10776000000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hidden="1" x14ac:dyDescent="0.2">
      <c r="A1472">
        <v>1533</v>
      </c>
      <c r="B1472" t="s">
        <v>529</v>
      </c>
      <c r="C1472" t="s">
        <v>17</v>
      </c>
      <c r="D1472" s="1">
        <v>42369</v>
      </c>
      <c r="E1472" s="2">
        <v>10731300000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hidden="1" x14ac:dyDescent="0.2">
      <c r="A1473">
        <v>1534</v>
      </c>
      <c r="B1473" t="s">
        <v>102</v>
      </c>
      <c r="C1473" t="s">
        <v>17</v>
      </c>
      <c r="D1473" s="1">
        <v>42609</v>
      </c>
      <c r="E1473" s="2">
        <v>10635676000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hidden="1" x14ac:dyDescent="0.2">
      <c r="A1474">
        <v>1535</v>
      </c>
      <c r="B1474" t="s">
        <v>310</v>
      </c>
      <c r="C1474" t="s">
        <v>17</v>
      </c>
      <c r="D1474" s="1">
        <v>42364</v>
      </c>
      <c r="E1474" s="2">
        <v>10629719000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hidden="1" x14ac:dyDescent="0.2">
      <c r="A1475">
        <v>1536</v>
      </c>
      <c r="B1475" t="s">
        <v>355</v>
      </c>
      <c r="C1475" t="s">
        <v>17</v>
      </c>
      <c r="D1475" s="1">
        <v>42369</v>
      </c>
      <c r="E1475" s="2">
        <v>10466000000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hidden="1" x14ac:dyDescent="0.2">
      <c r="A1476">
        <v>1537</v>
      </c>
      <c r="B1476" t="s">
        <v>436</v>
      </c>
      <c r="C1476" t="s">
        <v>17</v>
      </c>
      <c r="D1476" s="1">
        <v>42369</v>
      </c>
      <c r="E1476" s="2">
        <v>10415000000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hidden="1" x14ac:dyDescent="0.2">
      <c r="A1477">
        <v>1538</v>
      </c>
      <c r="B1477" t="s">
        <v>108</v>
      </c>
      <c r="C1477" t="s">
        <v>17</v>
      </c>
      <c r="D1477" s="1">
        <v>42369</v>
      </c>
      <c r="E1477" s="2">
        <v>10346000000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hidden="1" x14ac:dyDescent="0.2">
      <c r="A1478">
        <v>1539</v>
      </c>
      <c r="B1478" t="s">
        <v>486</v>
      </c>
      <c r="C1478" t="s">
        <v>17</v>
      </c>
      <c r="D1478" s="1">
        <v>42369</v>
      </c>
      <c r="E1478" s="2">
        <v>10231000000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hidden="1" x14ac:dyDescent="0.2">
      <c r="A1479">
        <v>1540</v>
      </c>
      <c r="B1479" t="s">
        <v>362</v>
      </c>
      <c r="C1479" t="s">
        <v>17</v>
      </c>
      <c r="D1479" s="1">
        <v>42369</v>
      </c>
      <c r="E1479" s="2">
        <v>10116502000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hidden="1" x14ac:dyDescent="0.2">
      <c r="A1480">
        <v>1541</v>
      </c>
      <c r="B1480" t="s">
        <v>195</v>
      </c>
      <c r="C1480" t="s">
        <v>17</v>
      </c>
      <c r="D1480" s="1">
        <v>42369</v>
      </c>
      <c r="E1480" s="2">
        <v>10002000000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hidden="1" x14ac:dyDescent="0.2">
      <c r="A1481">
        <v>1542</v>
      </c>
      <c r="B1481" t="s">
        <v>281</v>
      </c>
      <c r="C1481" t="s">
        <v>17</v>
      </c>
      <c r="D1481" s="1">
        <v>42369</v>
      </c>
      <c r="E1481" s="2">
        <v>9973384000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hidden="1" x14ac:dyDescent="0.2">
      <c r="A1482">
        <v>1543</v>
      </c>
      <c r="B1482" t="s">
        <v>106</v>
      </c>
      <c r="C1482" t="s">
        <v>17</v>
      </c>
      <c r="D1482" s="1">
        <v>42369</v>
      </c>
      <c r="E1482" s="2">
        <v>9968000000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hidden="1" x14ac:dyDescent="0.2">
      <c r="A1483">
        <v>1544</v>
      </c>
      <c r="B1483" t="s">
        <v>416</v>
      </c>
      <c r="C1483" t="s">
        <v>17</v>
      </c>
      <c r="D1483" s="1">
        <v>42735</v>
      </c>
      <c r="E1483" s="2">
        <v>9888000000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hidden="1" x14ac:dyDescent="0.2">
      <c r="A1484">
        <v>1545</v>
      </c>
      <c r="B1484" t="s">
        <v>113</v>
      </c>
      <c r="C1484" t="s">
        <v>17</v>
      </c>
      <c r="D1484" s="1">
        <v>42735</v>
      </c>
      <c r="E1484" s="2">
        <v>9841000000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hidden="1" x14ac:dyDescent="0.2">
      <c r="A1485">
        <v>1546</v>
      </c>
      <c r="B1485" t="s">
        <v>18</v>
      </c>
      <c r="C1485" t="s">
        <v>17</v>
      </c>
      <c r="D1485" s="1">
        <v>42371</v>
      </c>
      <c r="E1485" s="2">
        <v>9737018000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hidden="1" x14ac:dyDescent="0.2">
      <c r="A1486">
        <v>1547</v>
      </c>
      <c r="B1486" t="s">
        <v>226</v>
      </c>
      <c r="C1486" t="s">
        <v>17</v>
      </c>
      <c r="D1486" s="1">
        <v>42369</v>
      </c>
      <c r="E1486" s="2">
        <v>9648000000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hidden="1" x14ac:dyDescent="0.2">
      <c r="A1487">
        <v>1548</v>
      </c>
      <c r="B1487" t="s">
        <v>86</v>
      </c>
      <c r="C1487" t="s">
        <v>17</v>
      </c>
      <c r="D1487" s="1">
        <v>42643</v>
      </c>
      <c r="E1487" s="2">
        <v>9524400000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hidden="1" x14ac:dyDescent="0.2">
      <c r="A1488">
        <v>1549</v>
      </c>
      <c r="B1488" t="s">
        <v>307</v>
      </c>
      <c r="C1488" t="s">
        <v>17</v>
      </c>
      <c r="D1488" s="1">
        <v>42673</v>
      </c>
      <c r="E1488" s="2">
        <v>9523224000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hidden="1" x14ac:dyDescent="0.2">
      <c r="A1489">
        <v>1550</v>
      </c>
      <c r="B1489" t="s">
        <v>272</v>
      </c>
      <c r="C1489" t="s">
        <v>17</v>
      </c>
      <c r="D1489" s="1">
        <v>42735</v>
      </c>
      <c r="E1489" s="2">
        <v>9390000000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hidden="1" x14ac:dyDescent="0.2">
      <c r="A1490">
        <v>1551</v>
      </c>
      <c r="B1490" t="s">
        <v>469</v>
      </c>
      <c r="C1490" t="s">
        <v>17</v>
      </c>
      <c r="D1490" s="1">
        <v>42735</v>
      </c>
      <c r="E1490" s="2">
        <v>9387700000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hidden="1" x14ac:dyDescent="0.2">
      <c r="A1491">
        <v>1552</v>
      </c>
      <c r="B1491" t="s">
        <v>565</v>
      </c>
      <c r="C1491" t="s">
        <v>17</v>
      </c>
      <c r="D1491" s="1">
        <v>42369</v>
      </c>
      <c r="E1491" s="2">
        <v>9308926000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hidden="1" x14ac:dyDescent="0.2">
      <c r="A1492">
        <v>1553</v>
      </c>
      <c r="B1492" t="s">
        <v>434</v>
      </c>
      <c r="C1492" t="s">
        <v>17</v>
      </c>
      <c r="D1492" s="1">
        <v>42369</v>
      </c>
      <c r="E1492" s="2">
        <v>9223987000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hidden="1" x14ac:dyDescent="0.2">
      <c r="A1493">
        <v>1554</v>
      </c>
      <c r="B1493" t="s">
        <v>120</v>
      </c>
      <c r="C1493" t="s">
        <v>17</v>
      </c>
      <c r="D1493" s="1">
        <v>42735</v>
      </c>
      <c r="E1493" s="2">
        <v>9071000000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hidden="1" x14ac:dyDescent="0.2">
      <c r="A1494">
        <v>1555</v>
      </c>
      <c r="B1494" t="s">
        <v>220</v>
      </c>
      <c r="C1494" t="s">
        <v>17</v>
      </c>
      <c r="D1494" s="1">
        <v>42735</v>
      </c>
      <c r="E1494" s="2">
        <v>8979000000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hidden="1" x14ac:dyDescent="0.2">
      <c r="A1495">
        <v>1556</v>
      </c>
      <c r="B1495" t="s">
        <v>411</v>
      </c>
      <c r="C1495" t="s">
        <v>17</v>
      </c>
      <c r="D1495" s="1">
        <v>42735</v>
      </c>
      <c r="E1495" s="2">
        <v>8830669000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hidden="1" x14ac:dyDescent="0.2">
      <c r="A1496">
        <v>1557</v>
      </c>
      <c r="B1496" t="s">
        <v>242</v>
      </c>
      <c r="C1496" t="s">
        <v>17</v>
      </c>
      <c r="D1496" s="1">
        <v>42735</v>
      </c>
      <c r="E1496" s="2">
        <v>8773564000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hidden="1" x14ac:dyDescent="0.2">
      <c r="A1497">
        <v>1558</v>
      </c>
      <c r="B1497" t="s">
        <v>228</v>
      </c>
      <c r="C1497" t="s">
        <v>17</v>
      </c>
      <c r="D1497" s="1">
        <v>42369</v>
      </c>
      <c r="E1497" s="2">
        <v>8757428000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hidden="1" x14ac:dyDescent="0.2">
      <c r="A1498">
        <v>1559</v>
      </c>
      <c r="B1498" t="s">
        <v>352</v>
      </c>
      <c r="C1498" t="s">
        <v>17</v>
      </c>
      <c r="D1498" s="1">
        <v>42369</v>
      </c>
      <c r="E1498" s="2">
        <v>8680100000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hidden="1" x14ac:dyDescent="0.2">
      <c r="A1499">
        <v>1560</v>
      </c>
      <c r="B1499" t="s">
        <v>487</v>
      </c>
      <c r="C1499" t="s">
        <v>17</v>
      </c>
      <c r="D1499" s="1">
        <v>42369</v>
      </c>
      <c r="E1499" s="2">
        <v>8533000000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hidden="1" x14ac:dyDescent="0.2">
      <c r="A1500">
        <v>1561</v>
      </c>
      <c r="B1500" t="s">
        <v>459</v>
      </c>
      <c r="C1500" t="s">
        <v>17</v>
      </c>
      <c r="D1500" s="1">
        <v>42369</v>
      </c>
      <c r="E1500" s="2">
        <v>8299074000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hidden="1" x14ac:dyDescent="0.2">
      <c r="A1501">
        <v>1562</v>
      </c>
      <c r="B1501" t="s">
        <v>365</v>
      </c>
      <c r="C1501" t="s">
        <v>17</v>
      </c>
      <c r="D1501" s="1">
        <v>42369</v>
      </c>
      <c r="E1501" s="2">
        <v>8229000000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hidden="1" x14ac:dyDescent="0.2">
      <c r="A1502">
        <v>1563</v>
      </c>
      <c r="B1502" t="s">
        <v>382</v>
      </c>
      <c r="C1502" t="s">
        <v>17</v>
      </c>
      <c r="D1502" s="1">
        <v>42369</v>
      </c>
      <c r="E1502" s="2">
        <v>8071563000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hidden="1" x14ac:dyDescent="0.2">
      <c r="A1503">
        <v>1564</v>
      </c>
      <c r="B1503" t="s">
        <v>453</v>
      </c>
      <c r="C1503" t="s">
        <v>17</v>
      </c>
      <c r="D1503" s="1">
        <v>42400</v>
      </c>
      <c r="E1503" s="2">
        <v>8020300000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hidden="1" x14ac:dyDescent="0.2">
      <c r="A1504">
        <v>1565</v>
      </c>
      <c r="B1504" t="s">
        <v>116</v>
      </c>
      <c r="C1504" t="s">
        <v>17</v>
      </c>
      <c r="D1504" s="1">
        <v>42369</v>
      </c>
      <c r="E1504" s="2">
        <v>7997000000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hidden="1" x14ac:dyDescent="0.2">
      <c r="A1505">
        <v>1566</v>
      </c>
      <c r="B1505" t="s">
        <v>426</v>
      </c>
      <c r="C1505" t="s">
        <v>17</v>
      </c>
      <c r="D1505" s="1">
        <v>42369</v>
      </c>
      <c r="E1505" s="2">
        <v>7966674000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hidden="1" x14ac:dyDescent="0.2">
      <c r="A1506">
        <v>1567</v>
      </c>
      <c r="B1506" t="s">
        <v>171</v>
      </c>
      <c r="C1506" t="s">
        <v>17</v>
      </c>
      <c r="D1506" s="1">
        <v>42582</v>
      </c>
      <c r="E1506" s="2">
        <v>7961000000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hidden="1" x14ac:dyDescent="0.2">
      <c r="A1507">
        <v>1568</v>
      </c>
      <c r="B1507" t="s">
        <v>232</v>
      </c>
      <c r="C1507" t="s">
        <v>17</v>
      </c>
      <c r="D1507" s="1">
        <v>42369</v>
      </c>
      <c r="E1507" s="2">
        <v>7954827000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hidden="1" x14ac:dyDescent="0.2">
      <c r="A1508">
        <v>1569</v>
      </c>
      <c r="B1508" t="s">
        <v>85</v>
      </c>
      <c r="C1508" t="s">
        <v>17</v>
      </c>
      <c r="D1508" s="1">
        <v>42735</v>
      </c>
      <c r="E1508" s="2">
        <v>7869000000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hidden="1" x14ac:dyDescent="0.2">
      <c r="A1509">
        <v>1570</v>
      </c>
      <c r="B1509" t="s">
        <v>476</v>
      </c>
      <c r="C1509" t="s">
        <v>17</v>
      </c>
      <c r="D1509" s="1">
        <v>42490</v>
      </c>
      <c r="E1509" s="2">
        <v>7811200000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hidden="1" x14ac:dyDescent="0.2">
      <c r="A1510">
        <v>1571</v>
      </c>
      <c r="B1510" t="s">
        <v>424</v>
      </c>
      <c r="C1510" t="s">
        <v>17</v>
      </c>
      <c r="D1510" s="1">
        <v>42369</v>
      </c>
      <c r="E1510" s="2">
        <v>7763206000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hidden="1" x14ac:dyDescent="0.2">
      <c r="A1511">
        <v>1572</v>
      </c>
      <c r="B1511" t="s">
        <v>409</v>
      </c>
      <c r="C1511" t="s">
        <v>17</v>
      </c>
      <c r="D1511" s="1">
        <v>42369</v>
      </c>
      <c r="E1511" s="2">
        <v>7729000000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hidden="1" x14ac:dyDescent="0.2">
      <c r="A1512">
        <v>1573</v>
      </c>
      <c r="B1512" t="s">
        <v>450</v>
      </c>
      <c r="C1512" t="s">
        <v>17</v>
      </c>
      <c r="D1512" s="1">
        <v>42369</v>
      </c>
      <c r="E1512" s="2">
        <v>7669000000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hidden="1" x14ac:dyDescent="0.2">
      <c r="A1513">
        <v>1574</v>
      </c>
      <c r="B1513" t="s">
        <v>443</v>
      </c>
      <c r="C1513" t="s">
        <v>17</v>
      </c>
      <c r="D1513" s="1">
        <v>42735</v>
      </c>
      <c r="E1513" s="2">
        <v>7668476000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hidden="1" x14ac:dyDescent="0.2">
      <c r="A1514">
        <v>1575</v>
      </c>
      <c r="B1514" t="s">
        <v>322</v>
      </c>
      <c r="C1514" t="s">
        <v>17</v>
      </c>
      <c r="D1514" s="1">
        <v>42369</v>
      </c>
      <c r="E1514" s="2">
        <v>7613800000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hidden="1" x14ac:dyDescent="0.2">
      <c r="A1515">
        <v>1576</v>
      </c>
      <c r="B1515" t="s">
        <v>454</v>
      </c>
      <c r="C1515" t="s">
        <v>17</v>
      </c>
      <c r="D1515" s="1">
        <v>42369</v>
      </c>
      <c r="E1515" s="2">
        <v>7572436000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hidden="1" x14ac:dyDescent="0.2">
      <c r="A1516">
        <v>1577</v>
      </c>
      <c r="B1516" t="s">
        <v>54</v>
      </c>
      <c r="C1516" t="s">
        <v>17</v>
      </c>
      <c r="D1516" s="1">
        <v>42735</v>
      </c>
      <c r="E1516" s="2">
        <v>7531780000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hidden="1" x14ac:dyDescent="0.2">
      <c r="A1517">
        <v>1578</v>
      </c>
      <c r="B1517" t="s">
        <v>198</v>
      </c>
      <c r="C1517" t="s">
        <v>17</v>
      </c>
      <c r="D1517" s="1">
        <v>42369</v>
      </c>
      <c r="E1517" s="2">
        <v>7493000000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hidden="1" x14ac:dyDescent="0.2">
      <c r="A1518">
        <v>1579</v>
      </c>
      <c r="B1518" t="s">
        <v>119</v>
      </c>
      <c r="C1518" t="s">
        <v>17</v>
      </c>
      <c r="D1518" s="1">
        <v>42369</v>
      </c>
      <c r="E1518" s="2">
        <v>7477000000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hidden="1" x14ac:dyDescent="0.2">
      <c r="A1519">
        <v>1580</v>
      </c>
      <c r="B1519" t="s">
        <v>308</v>
      </c>
      <c r="C1519" t="s">
        <v>17</v>
      </c>
      <c r="D1519" s="1">
        <v>42552</v>
      </c>
      <c r="E1519" s="2">
        <v>7467000000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hidden="1" x14ac:dyDescent="0.2">
      <c r="A1520">
        <v>1581</v>
      </c>
      <c r="B1520" t="s">
        <v>256</v>
      </c>
      <c r="C1520" t="s">
        <v>17</v>
      </c>
      <c r="D1520" s="1">
        <v>42399</v>
      </c>
      <c r="E1520" s="2">
        <v>7412000000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hidden="1" x14ac:dyDescent="0.2">
      <c r="A1521">
        <v>1582</v>
      </c>
      <c r="B1521" t="s">
        <v>464</v>
      </c>
      <c r="C1521" t="s">
        <v>17</v>
      </c>
      <c r="D1521" s="1">
        <v>42462</v>
      </c>
      <c r="E1521" s="2">
        <v>7405000000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hidden="1" x14ac:dyDescent="0.2">
      <c r="A1522">
        <v>1583</v>
      </c>
      <c r="B1522" t="s">
        <v>312</v>
      </c>
      <c r="C1522" t="s">
        <v>17</v>
      </c>
      <c r="D1522" s="1">
        <v>42369</v>
      </c>
      <c r="E1522" s="2">
        <v>7386626000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hidden="1" x14ac:dyDescent="0.2">
      <c r="A1523">
        <v>1584</v>
      </c>
      <c r="B1523" t="s">
        <v>160</v>
      </c>
      <c r="C1523" t="s">
        <v>17</v>
      </c>
      <c r="D1523" s="1">
        <v>42369</v>
      </c>
      <c r="E1523" s="2">
        <v>7386000000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hidden="1" x14ac:dyDescent="0.2">
      <c r="A1524">
        <v>1585</v>
      </c>
      <c r="B1524" t="s">
        <v>555</v>
      </c>
      <c r="C1524" t="s">
        <v>17</v>
      </c>
      <c r="D1524" s="1">
        <v>42369</v>
      </c>
      <c r="E1524" s="2">
        <v>7360000000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hidden="1" x14ac:dyDescent="0.2">
      <c r="A1525">
        <v>1590</v>
      </c>
      <c r="B1525" t="s">
        <v>373</v>
      </c>
      <c r="C1525" t="s">
        <v>17</v>
      </c>
      <c r="D1525" s="1">
        <v>42735</v>
      </c>
      <c r="E1525" s="2">
        <v>7357000000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hidden="1" x14ac:dyDescent="0.2">
      <c r="A1526">
        <v>1591</v>
      </c>
      <c r="B1526" t="s">
        <v>353</v>
      </c>
      <c r="C1526" t="s">
        <v>17</v>
      </c>
      <c r="D1526" s="1">
        <v>42369</v>
      </c>
      <c r="E1526" s="2">
        <v>7192633000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hidden="1" x14ac:dyDescent="0.2">
      <c r="A1527">
        <v>1592</v>
      </c>
      <c r="B1527" t="s">
        <v>395</v>
      </c>
      <c r="C1527" t="s">
        <v>17</v>
      </c>
      <c r="D1527" s="1">
        <v>42735</v>
      </c>
      <c r="E1527" s="2">
        <v>7162800000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hidden="1" x14ac:dyDescent="0.2">
      <c r="A1528">
        <v>1593</v>
      </c>
      <c r="B1528" t="s">
        <v>559</v>
      </c>
      <c r="C1528" t="s">
        <v>17</v>
      </c>
      <c r="D1528" s="1">
        <v>42369</v>
      </c>
      <c r="E1528" s="2">
        <v>7082000000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hidden="1" x14ac:dyDescent="0.2">
      <c r="A1529">
        <v>1594</v>
      </c>
      <c r="B1529" t="s">
        <v>215</v>
      </c>
      <c r="C1529" t="s">
        <v>17</v>
      </c>
      <c r="D1529" s="1">
        <v>42519</v>
      </c>
      <c r="E1529" s="2">
        <v>6933500000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hidden="1" x14ac:dyDescent="0.2">
      <c r="A1530">
        <v>1595</v>
      </c>
      <c r="B1530" t="s">
        <v>284</v>
      </c>
      <c r="C1530" t="s">
        <v>17</v>
      </c>
      <c r="D1530" s="1">
        <v>42551</v>
      </c>
      <c r="E1530" s="2">
        <v>6911676000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hidden="1" x14ac:dyDescent="0.2">
      <c r="A1531">
        <v>1596</v>
      </c>
      <c r="B1531" t="s">
        <v>212</v>
      </c>
      <c r="C1531" t="s">
        <v>17</v>
      </c>
      <c r="D1531" s="1">
        <v>42735</v>
      </c>
      <c r="E1531" s="2">
        <v>6794342000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hidden="1" x14ac:dyDescent="0.2">
      <c r="A1532">
        <v>1597</v>
      </c>
      <c r="B1532" t="s">
        <v>458</v>
      </c>
      <c r="C1532" t="s">
        <v>17</v>
      </c>
      <c r="D1532" s="1">
        <v>42735</v>
      </c>
      <c r="E1532" s="2">
        <v>6786984000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hidden="1" x14ac:dyDescent="0.2">
      <c r="A1533">
        <v>1598</v>
      </c>
      <c r="B1533" t="s">
        <v>473</v>
      </c>
      <c r="C1533" t="s">
        <v>17</v>
      </c>
      <c r="D1533" s="1">
        <v>42735</v>
      </c>
      <c r="E1533" s="2">
        <v>6778300000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hidden="1" x14ac:dyDescent="0.2">
      <c r="A1534">
        <v>1599</v>
      </c>
      <c r="B1534" t="s">
        <v>172</v>
      </c>
      <c r="C1534" t="s">
        <v>17</v>
      </c>
      <c r="D1534" s="1">
        <v>42400</v>
      </c>
      <c r="E1534" s="2">
        <v>6667216000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hidden="1" x14ac:dyDescent="0.2">
      <c r="A1535">
        <v>1600</v>
      </c>
      <c r="B1535" t="s">
        <v>295</v>
      </c>
      <c r="C1535" t="s">
        <v>17</v>
      </c>
      <c r="D1535" s="1">
        <v>42369</v>
      </c>
      <c r="E1535" s="2">
        <v>6636000000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hidden="1" x14ac:dyDescent="0.2">
      <c r="A1536">
        <v>1601</v>
      </c>
      <c r="B1536" t="s">
        <v>241</v>
      </c>
      <c r="C1536" t="s">
        <v>17</v>
      </c>
      <c r="D1536" s="1">
        <v>42369</v>
      </c>
      <c r="E1536" s="2">
        <v>6616632000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hidden="1" x14ac:dyDescent="0.2">
      <c r="A1537">
        <v>1602</v>
      </c>
      <c r="B1537" t="s">
        <v>254</v>
      </c>
      <c r="C1537" t="s">
        <v>17</v>
      </c>
      <c r="D1537" s="1">
        <v>42369</v>
      </c>
      <c r="E1537" s="2">
        <v>6595200000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hidden="1" x14ac:dyDescent="0.2">
      <c r="A1538">
        <v>1603</v>
      </c>
      <c r="B1538" t="s">
        <v>475</v>
      </c>
      <c r="C1538" t="s">
        <v>17</v>
      </c>
      <c r="D1538" s="1">
        <v>42399</v>
      </c>
      <c r="E1538" s="2">
        <v>6550200000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hidden="1" x14ac:dyDescent="0.2">
      <c r="A1539">
        <v>1604</v>
      </c>
      <c r="B1539" t="s">
        <v>490</v>
      </c>
      <c r="C1539" t="s">
        <v>17</v>
      </c>
      <c r="D1539" s="1">
        <v>42429</v>
      </c>
      <c r="E1539" s="2">
        <v>6548400000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hidden="1" x14ac:dyDescent="0.2">
      <c r="A1540">
        <v>1605</v>
      </c>
      <c r="B1540" t="s">
        <v>205</v>
      </c>
      <c r="C1540" t="s">
        <v>17</v>
      </c>
      <c r="D1540" s="1">
        <v>42735</v>
      </c>
      <c r="E1540" s="2">
        <v>6497000000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hidden="1" x14ac:dyDescent="0.2">
      <c r="A1541">
        <v>1606</v>
      </c>
      <c r="B1541" t="s">
        <v>206</v>
      </c>
      <c r="C1541" t="s">
        <v>17</v>
      </c>
      <c r="D1541" s="1">
        <v>42735</v>
      </c>
      <c r="E1541" s="2">
        <v>6497000000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hidden="1" x14ac:dyDescent="0.2">
      <c r="A1542">
        <v>1607</v>
      </c>
      <c r="B1542" t="s">
        <v>447</v>
      </c>
      <c r="C1542" t="s">
        <v>17</v>
      </c>
      <c r="D1542" s="1">
        <v>42369</v>
      </c>
      <c r="E1542" s="2">
        <v>6449000000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hidden="1" x14ac:dyDescent="0.2">
      <c r="A1543">
        <v>1608</v>
      </c>
      <c r="B1543" t="s">
        <v>213</v>
      </c>
      <c r="C1543" t="s">
        <v>17</v>
      </c>
      <c r="D1543" s="1">
        <v>42735</v>
      </c>
      <c r="E1543" s="2">
        <v>6440000000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hidden="1" x14ac:dyDescent="0.2">
      <c r="A1544">
        <v>1609</v>
      </c>
      <c r="B1544" t="s">
        <v>38</v>
      </c>
      <c r="C1544" t="s">
        <v>17</v>
      </c>
      <c r="D1544" s="1">
        <v>42369</v>
      </c>
      <c r="E1544" s="2">
        <v>6439746000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hidden="1" x14ac:dyDescent="0.2">
      <c r="A1545">
        <v>1610</v>
      </c>
      <c r="B1545" t="s">
        <v>158</v>
      </c>
      <c r="C1545" t="s">
        <v>17</v>
      </c>
      <c r="D1545" s="1">
        <v>42735</v>
      </c>
      <c r="E1545" s="2">
        <v>6399000000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hidden="1" x14ac:dyDescent="0.2">
      <c r="A1546">
        <v>1611</v>
      </c>
      <c r="B1546" t="s">
        <v>82</v>
      </c>
      <c r="C1546" t="s">
        <v>17</v>
      </c>
      <c r="D1546" s="1">
        <v>42369</v>
      </c>
      <c r="E1546" s="2">
        <v>6383000000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hidden="1" x14ac:dyDescent="0.2">
      <c r="A1547">
        <v>1612</v>
      </c>
      <c r="B1547" t="s">
        <v>414</v>
      </c>
      <c r="C1547" t="s">
        <v>17</v>
      </c>
      <c r="D1547" s="1">
        <v>42735</v>
      </c>
      <c r="E1547" s="2">
        <v>6309000000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hidden="1" x14ac:dyDescent="0.2">
      <c r="A1548">
        <v>1613</v>
      </c>
      <c r="B1548" t="s">
        <v>516</v>
      </c>
      <c r="C1548" t="s">
        <v>17</v>
      </c>
      <c r="D1548" s="1">
        <v>42364</v>
      </c>
      <c r="E1548" s="2">
        <v>6226507000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hidden="1" x14ac:dyDescent="0.2">
      <c r="A1549">
        <v>1614</v>
      </c>
      <c r="B1549" t="s">
        <v>328</v>
      </c>
      <c r="C1549" t="s">
        <v>17</v>
      </c>
      <c r="D1549" s="1">
        <v>42369</v>
      </c>
      <c r="E1549" s="2">
        <v>6187646000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hidden="1" x14ac:dyDescent="0.2">
      <c r="A1550">
        <v>1615</v>
      </c>
      <c r="B1550" t="s">
        <v>41</v>
      </c>
      <c r="C1550" t="s">
        <v>17</v>
      </c>
      <c r="D1550" s="1">
        <v>42369</v>
      </c>
      <c r="E1550" s="2">
        <v>6098000000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hidden="1" x14ac:dyDescent="0.2">
      <c r="A1551">
        <v>1616</v>
      </c>
      <c r="B1551" t="s">
        <v>288</v>
      </c>
      <c r="C1551" t="s">
        <v>17</v>
      </c>
      <c r="D1551" s="1">
        <v>42735</v>
      </c>
      <c r="E1551" s="2">
        <v>6028199000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hidden="1" x14ac:dyDescent="0.2">
      <c r="A1552">
        <v>1617</v>
      </c>
      <c r="B1552" t="s">
        <v>573</v>
      </c>
      <c r="C1552" t="s">
        <v>17</v>
      </c>
      <c r="D1552" s="1">
        <v>42369</v>
      </c>
      <c r="E1552" s="2">
        <v>5997800000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hidden="1" x14ac:dyDescent="0.2">
      <c r="A1553">
        <v>1618</v>
      </c>
      <c r="B1553" t="s">
        <v>297</v>
      </c>
      <c r="C1553" t="s">
        <v>17</v>
      </c>
      <c r="D1553" s="1">
        <v>42369</v>
      </c>
      <c r="E1553" s="2">
        <v>5995402000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hidden="1" x14ac:dyDescent="0.2">
      <c r="A1554">
        <v>1619</v>
      </c>
      <c r="B1554" t="s">
        <v>95</v>
      </c>
      <c r="C1554" t="s">
        <v>17</v>
      </c>
      <c r="D1554" s="1">
        <v>42371</v>
      </c>
      <c r="E1554" s="2">
        <v>5966900000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hidden="1" x14ac:dyDescent="0.2">
      <c r="A1555">
        <v>1620</v>
      </c>
      <c r="B1555" t="s">
        <v>549</v>
      </c>
      <c r="C1555" t="s">
        <v>17</v>
      </c>
      <c r="D1555" s="1">
        <v>42369</v>
      </c>
      <c r="E1555" s="2">
        <v>5926100000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hidden="1" x14ac:dyDescent="0.2">
      <c r="A1556">
        <v>1621</v>
      </c>
      <c r="B1556" t="s">
        <v>421</v>
      </c>
      <c r="C1556" t="s">
        <v>17</v>
      </c>
      <c r="D1556" s="1">
        <v>42369</v>
      </c>
      <c r="E1556" s="2">
        <v>5915700000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hidden="1" x14ac:dyDescent="0.2">
      <c r="A1557">
        <v>1622</v>
      </c>
      <c r="B1557" t="s">
        <v>361</v>
      </c>
      <c r="C1557" t="s">
        <v>17</v>
      </c>
      <c r="D1557" s="1">
        <v>42547</v>
      </c>
      <c r="E1557" s="2">
        <v>5885893000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hidden="1" x14ac:dyDescent="0.2">
      <c r="A1558">
        <v>1623</v>
      </c>
      <c r="B1558" t="s">
        <v>465</v>
      </c>
      <c r="C1558" t="s">
        <v>17</v>
      </c>
      <c r="D1558" s="1">
        <v>42643</v>
      </c>
      <c r="E1558" s="2">
        <v>5879500000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hidden="1" x14ac:dyDescent="0.2">
      <c r="A1559">
        <v>1624</v>
      </c>
      <c r="B1559" t="s">
        <v>31</v>
      </c>
      <c r="C1559" t="s">
        <v>17</v>
      </c>
      <c r="D1559" s="1">
        <v>42706</v>
      </c>
      <c r="E1559" s="2">
        <v>5854430000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hidden="1" x14ac:dyDescent="0.2">
      <c r="A1560">
        <v>1625</v>
      </c>
      <c r="B1560" t="s">
        <v>152</v>
      </c>
      <c r="C1560" t="s">
        <v>17</v>
      </c>
      <c r="D1560" s="1">
        <v>42551</v>
      </c>
      <c r="E1560" s="2">
        <v>5761000000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hidden="1" x14ac:dyDescent="0.2">
      <c r="A1561">
        <v>1626</v>
      </c>
      <c r="B1561" t="s">
        <v>374</v>
      </c>
      <c r="C1561" t="s">
        <v>17</v>
      </c>
      <c r="D1561" s="1">
        <v>42369</v>
      </c>
      <c r="E1561" s="2">
        <v>5702613000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hidden="1" x14ac:dyDescent="0.2">
      <c r="A1562">
        <v>1627</v>
      </c>
      <c r="B1562" t="s">
        <v>61</v>
      </c>
      <c r="C1562" t="s">
        <v>17</v>
      </c>
      <c r="D1562" s="1">
        <v>42369</v>
      </c>
      <c r="E1562" s="2">
        <v>5598000000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hidden="1" x14ac:dyDescent="0.2">
      <c r="A1563">
        <v>1628</v>
      </c>
      <c r="B1563" t="s">
        <v>267</v>
      </c>
      <c r="C1563" t="s">
        <v>17</v>
      </c>
      <c r="D1563" s="1">
        <v>42369</v>
      </c>
      <c r="E1563" s="2">
        <v>5576000000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hidden="1" x14ac:dyDescent="0.2">
      <c r="A1564">
        <v>1629</v>
      </c>
      <c r="B1564" t="s">
        <v>88</v>
      </c>
      <c r="C1564" t="s">
        <v>17</v>
      </c>
      <c r="D1564" s="1">
        <v>42369</v>
      </c>
      <c r="E1564" s="2">
        <v>5568700000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hidden="1" x14ac:dyDescent="0.2">
      <c r="A1565">
        <v>1630</v>
      </c>
      <c r="B1565" t="s">
        <v>417</v>
      </c>
      <c r="C1565" t="s">
        <v>17</v>
      </c>
      <c r="D1565" s="1">
        <v>42489</v>
      </c>
      <c r="E1565" s="2">
        <v>5546000000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hidden="1" x14ac:dyDescent="0.2">
      <c r="A1566">
        <v>1631</v>
      </c>
      <c r="B1566" t="s">
        <v>560</v>
      </c>
      <c r="C1566" t="s">
        <v>17</v>
      </c>
      <c r="D1566" s="1">
        <v>42369</v>
      </c>
      <c r="E1566" s="2">
        <v>5536000000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hidden="1" x14ac:dyDescent="0.2">
      <c r="A1567">
        <v>1632</v>
      </c>
      <c r="B1567" t="s">
        <v>398</v>
      </c>
      <c r="C1567" t="s">
        <v>17</v>
      </c>
      <c r="D1567" s="1">
        <v>42369</v>
      </c>
      <c r="E1567" s="2">
        <v>5522000000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hidden="1" x14ac:dyDescent="0.2">
      <c r="A1568">
        <v>1633</v>
      </c>
      <c r="B1568" t="s">
        <v>558</v>
      </c>
      <c r="C1568" t="s">
        <v>17</v>
      </c>
      <c r="D1568" s="1">
        <v>42369</v>
      </c>
      <c r="E1568" s="2">
        <v>5483700000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hidden="1" x14ac:dyDescent="0.2">
      <c r="A1569">
        <v>1634</v>
      </c>
      <c r="B1569" t="s">
        <v>311</v>
      </c>
      <c r="C1569" t="s">
        <v>17</v>
      </c>
      <c r="D1569" s="1">
        <v>42369</v>
      </c>
      <c r="E1569" s="2">
        <v>5387000000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hidden="1" x14ac:dyDescent="0.2">
      <c r="A1570">
        <v>1635</v>
      </c>
      <c r="B1570" t="s">
        <v>435</v>
      </c>
      <c r="C1570" t="s">
        <v>17</v>
      </c>
      <c r="D1570" s="1">
        <v>42490</v>
      </c>
      <c r="E1570" s="2">
        <v>5386703000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hidden="1" x14ac:dyDescent="0.2">
      <c r="A1571">
        <v>1636</v>
      </c>
      <c r="B1571" t="s">
        <v>139</v>
      </c>
      <c r="C1571" t="s">
        <v>17</v>
      </c>
      <c r="D1571" s="1">
        <v>42369</v>
      </c>
      <c r="E1571" s="2">
        <v>5276000000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hidden="1" x14ac:dyDescent="0.2">
      <c r="A1572">
        <v>1637</v>
      </c>
      <c r="B1572" t="s">
        <v>483</v>
      </c>
      <c r="C1572" t="s">
        <v>17</v>
      </c>
      <c r="D1572" s="1">
        <v>42369</v>
      </c>
      <c r="E1572" s="2">
        <v>5266103000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hidden="1" x14ac:dyDescent="0.2">
      <c r="A1573">
        <v>1638</v>
      </c>
      <c r="B1573" t="s">
        <v>163</v>
      </c>
      <c r="C1573" t="s">
        <v>17</v>
      </c>
      <c r="D1573" s="1">
        <v>42643</v>
      </c>
      <c r="E1573" s="2">
        <v>5259000000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hidden="1" x14ac:dyDescent="0.2">
      <c r="A1574">
        <v>1639</v>
      </c>
      <c r="B1574" t="s">
        <v>255</v>
      </c>
      <c r="C1574" t="s">
        <v>17</v>
      </c>
      <c r="D1574" s="1">
        <v>42369</v>
      </c>
      <c r="E1574" s="2">
        <v>5254000000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hidden="1" x14ac:dyDescent="0.2">
      <c r="A1575">
        <v>1640</v>
      </c>
      <c r="B1575" t="s">
        <v>461</v>
      </c>
      <c r="C1575" t="s">
        <v>17</v>
      </c>
      <c r="D1575" s="1">
        <v>42735</v>
      </c>
      <c r="E1575" s="2">
        <v>5250399000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hidden="1" x14ac:dyDescent="0.2">
      <c r="A1576">
        <v>1641</v>
      </c>
      <c r="B1576" t="s">
        <v>472</v>
      </c>
      <c r="C1576" t="s">
        <v>17</v>
      </c>
      <c r="D1576" s="1">
        <v>42369</v>
      </c>
      <c r="E1576" s="2">
        <v>5234000000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hidden="1" x14ac:dyDescent="0.2">
      <c r="A1577">
        <v>1642</v>
      </c>
      <c r="B1577" t="s">
        <v>150</v>
      </c>
      <c r="C1577" t="s">
        <v>17</v>
      </c>
      <c r="D1577" s="1">
        <v>42369</v>
      </c>
      <c r="E1577" s="2">
        <v>5142000000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hidden="1" x14ac:dyDescent="0.2">
      <c r="A1578">
        <v>1643</v>
      </c>
      <c r="B1578" t="s">
        <v>327</v>
      </c>
      <c r="C1578" t="s">
        <v>17</v>
      </c>
      <c r="D1578" s="1">
        <v>42369</v>
      </c>
      <c r="E1578" s="2">
        <v>5122900000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hidden="1" x14ac:dyDescent="0.2">
      <c r="A1579">
        <v>1644</v>
      </c>
      <c r="B1579" t="s">
        <v>420</v>
      </c>
      <c r="C1579" t="s">
        <v>17</v>
      </c>
      <c r="D1579" s="1">
        <v>42400</v>
      </c>
      <c r="E1579" s="2">
        <v>5010000000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hidden="1" x14ac:dyDescent="0.2">
      <c r="A1580">
        <v>1645</v>
      </c>
      <c r="B1580" t="s">
        <v>401</v>
      </c>
      <c r="C1580" t="s">
        <v>17</v>
      </c>
      <c r="D1580" s="1">
        <v>42369</v>
      </c>
      <c r="E1580" s="2">
        <v>4995881000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hidden="1" x14ac:dyDescent="0.2">
      <c r="A1581">
        <v>1646</v>
      </c>
      <c r="B1581" t="s">
        <v>571</v>
      </c>
      <c r="C1581" t="s">
        <v>17</v>
      </c>
      <c r="D1581" s="1">
        <v>42369</v>
      </c>
      <c r="E1581" s="2">
        <v>4968301000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hidden="1" x14ac:dyDescent="0.2">
      <c r="A1582">
        <v>1647</v>
      </c>
      <c r="B1582" t="s">
        <v>179</v>
      </c>
      <c r="C1582" t="s">
        <v>17</v>
      </c>
      <c r="D1582" s="1">
        <v>42521</v>
      </c>
      <c r="E1582" s="2">
        <v>4905458000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hidden="1" x14ac:dyDescent="0.2">
      <c r="A1583">
        <v>1648</v>
      </c>
      <c r="B1583" t="s">
        <v>575</v>
      </c>
      <c r="C1583" t="s">
        <v>17</v>
      </c>
      <c r="D1583" s="1">
        <v>42735</v>
      </c>
      <c r="E1583" s="2">
        <v>4888000000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hidden="1" x14ac:dyDescent="0.2">
      <c r="A1584">
        <v>1649</v>
      </c>
      <c r="B1584" t="s">
        <v>501</v>
      </c>
      <c r="C1584" t="s">
        <v>17</v>
      </c>
      <c r="D1584" s="1">
        <v>42735</v>
      </c>
      <c r="E1584" s="2">
        <v>4885000000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hidden="1" x14ac:dyDescent="0.2">
      <c r="A1585">
        <v>1650</v>
      </c>
      <c r="B1585" t="s">
        <v>440</v>
      </c>
      <c r="C1585" t="s">
        <v>17</v>
      </c>
      <c r="D1585" s="1">
        <v>42735</v>
      </c>
      <c r="E1585" s="2">
        <v>4860427000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hidden="1" x14ac:dyDescent="0.2">
      <c r="A1586">
        <v>1651</v>
      </c>
      <c r="B1586" t="s">
        <v>460</v>
      </c>
      <c r="C1586" t="s">
        <v>17</v>
      </c>
      <c r="D1586" s="1">
        <v>42735</v>
      </c>
      <c r="E1586" s="2">
        <v>4860427000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hidden="1" x14ac:dyDescent="0.2">
      <c r="A1587">
        <v>1652</v>
      </c>
      <c r="B1587" t="s">
        <v>331</v>
      </c>
      <c r="C1587" t="s">
        <v>17</v>
      </c>
      <c r="D1587" s="1">
        <v>42369</v>
      </c>
      <c r="E1587" s="2">
        <v>4857800000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hidden="1" x14ac:dyDescent="0.2">
      <c r="A1588">
        <v>1653</v>
      </c>
      <c r="B1588" t="s">
        <v>135</v>
      </c>
      <c r="C1588" t="s">
        <v>17</v>
      </c>
      <c r="D1588" s="1">
        <v>42735</v>
      </c>
      <c r="E1588" s="2">
        <v>4796473000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hidden="1" x14ac:dyDescent="0.2">
      <c r="A1589">
        <v>1654</v>
      </c>
      <c r="B1589" t="s">
        <v>74</v>
      </c>
      <c r="C1589" t="s">
        <v>17</v>
      </c>
      <c r="D1589" s="1">
        <v>42369</v>
      </c>
      <c r="E1589" s="2">
        <v>4771516000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hidden="1" x14ac:dyDescent="0.2">
      <c r="A1590">
        <v>1655</v>
      </c>
      <c r="B1590" t="s">
        <v>344</v>
      </c>
      <c r="C1590" t="s">
        <v>17</v>
      </c>
      <c r="D1590" s="1">
        <v>42462</v>
      </c>
      <c r="E1590" s="2">
        <v>4712100000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hidden="1" x14ac:dyDescent="0.2">
      <c r="A1591">
        <v>1656</v>
      </c>
      <c r="B1591" t="s">
        <v>320</v>
      </c>
      <c r="C1591" t="s">
        <v>17</v>
      </c>
      <c r="D1591" s="1">
        <v>42582</v>
      </c>
      <c r="E1591" s="2">
        <v>4694000000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hidden="1" x14ac:dyDescent="0.2">
      <c r="A1592">
        <v>1657</v>
      </c>
      <c r="B1592" t="s">
        <v>92</v>
      </c>
      <c r="C1592" t="s">
        <v>17</v>
      </c>
      <c r="D1592" s="1">
        <v>42369</v>
      </c>
      <c r="E1592" s="2">
        <v>4664000000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hidden="1" x14ac:dyDescent="0.2">
      <c r="A1593">
        <v>1658</v>
      </c>
      <c r="B1593" t="s">
        <v>248</v>
      </c>
      <c r="C1593" t="s">
        <v>17</v>
      </c>
      <c r="D1593" s="1">
        <v>42369</v>
      </c>
      <c r="E1593" s="2">
        <v>4579400000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hidden="1" x14ac:dyDescent="0.2">
      <c r="A1594">
        <v>1659</v>
      </c>
      <c r="B1594" t="s">
        <v>285</v>
      </c>
      <c r="C1594" t="s">
        <v>17</v>
      </c>
      <c r="D1594" s="1">
        <v>42365</v>
      </c>
      <c r="E1594" s="2">
        <v>4447509000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hidden="1" x14ac:dyDescent="0.2">
      <c r="A1595">
        <v>1660</v>
      </c>
      <c r="B1595" t="s">
        <v>385</v>
      </c>
      <c r="C1595" t="s">
        <v>17</v>
      </c>
      <c r="D1595" s="1">
        <v>42704</v>
      </c>
      <c r="E1595" s="2">
        <v>4411500000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hidden="1" x14ac:dyDescent="0.2">
      <c r="A1596">
        <v>1661</v>
      </c>
      <c r="B1596" t="s">
        <v>219</v>
      </c>
      <c r="C1596" t="s">
        <v>17</v>
      </c>
      <c r="D1596" s="1">
        <v>42460</v>
      </c>
      <c r="E1596" s="2">
        <v>4396000000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hidden="1" x14ac:dyDescent="0.2">
      <c r="A1597">
        <v>1662</v>
      </c>
      <c r="B1597" t="s">
        <v>471</v>
      </c>
      <c r="C1597" t="s">
        <v>17</v>
      </c>
      <c r="D1597" s="1">
        <v>42369</v>
      </c>
      <c r="E1597" s="2">
        <v>4380000000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hidden="1" x14ac:dyDescent="0.2">
      <c r="A1598">
        <v>1663</v>
      </c>
      <c r="B1598" t="s">
        <v>137</v>
      </c>
      <c r="C1598" t="s">
        <v>17</v>
      </c>
      <c r="D1598" s="1">
        <v>42369</v>
      </c>
      <c r="E1598" s="2">
        <v>4308300000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hidden="1" x14ac:dyDescent="0.2">
      <c r="A1599">
        <v>1664</v>
      </c>
      <c r="B1599" t="s">
        <v>510</v>
      </c>
      <c r="C1599" t="s">
        <v>17</v>
      </c>
      <c r="D1599" s="1">
        <v>42400</v>
      </c>
      <c r="E1599" s="2">
        <v>4104900000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hidden="1" x14ac:dyDescent="0.2">
      <c r="A1600">
        <v>1665</v>
      </c>
      <c r="B1600" t="s">
        <v>561</v>
      </c>
      <c r="C1600" t="s">
        <v>17</v>
      </c>
      <c r="D1600" s="1">
        <v>42369</v>
      </c>
      <c r="E1600" s="2">
        <v>4075883000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hidden="1" x14ac:dyDescent="0.2">
      <c r="A1601">
        <v>1666</v>
      </c>
      <c r="B1601" t="s">
        <v>384</v>
      </c>
      <c r="C1601" t="s">
        <v>17</v>
      </c>
      <c r="D1601" s="1">
        <v>42369</v>
      </c>
      <c r="E1601" s="2">
        <v>4071300000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hidden="1" x14ac:dyDescent="0.2">
      <c r="A1602">
        <v>1667</v>
      </c>
      <c r="B1602" t="s">
        <v>262</v>
      </c>
      <c r="C1602" t="s">
        <v>17</v>
      </c>
      <c r="D1602" s="1">
        <v>42735</v>
      </c>
      <c r="E1602" s="2">
        <v>3991462000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hidden="1" x14ac:dyDescent="0.2">
      <c r="A1603">
        <v>1668</v>
      </c>
      <c r="B1603" t="s">
        <v>69</v>
      </c>
      <c r="C1603" t="s">
        <v>17</v>
      </c>
      <c r="D1603" s="1">
        <v>42369</v>
      </c>
      <c r="E1603" s="2">
        <v>3974295000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hidden="1" x14ac:dyDescent="0.2">
      <c r="A1604">
        <v>1669</v>
      </c>
      <c r="B1604" t="s">
        <v>523</v>
      </c>
      <c r="C1604" t="s">
        <v>17</v>
      </c>
      <c r="D1604" s="1">
        <v>42369</v>
      </c>
      <c r="E1604" s="2">
        <v>3963313000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hidden="1" x14ac:dyDescent="0.2">
      <c r="A1605">
        <v>1670</v>
      </c>
      <c r="B1605" t="s">
        <v>524</v>
      </c>
      <c r="C1605" t="s">
        <v>17</v>
      </c>
      <c r="D1605" s="1">
        <v>42369</v>
      </c>
      <c r="E1605" s="2">
        <v>3963313000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hidden="1" x14ac:dyDescent="0.2">
      <c r="A1606">
        <v>1671</v>
      </c>
      <c r="B1606" t="s">
        <v>246</v>
      </c>
      <c r="C1606" t="s">
        <v>17</v>
      </c>
      <c r="D1606" s="1">
        <v>42735</v>
      </c>
      <c r="E1606" s="2">
        <v>3962036000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hidden="1" x14ac:dyDescent="0.2">
      <c r="A1607">
        <v>1672</v>
      </c>
      <c r="B1607" t="s">
        <v>527</v>
      </c>
      <c r="C1607" t="s">
        <v>17</v>
      </c>
      <c r="D1607" s="1">
        <v>42400</v>
      </c>
      <c r="E1607" s="2">
        <v>3924116000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hidden="1" x14ac:dyDescent="0.2">
      <c r="A1608">
        <v>1673</v>
      </c>
      <c r="B1608" t="s">
        <v>350</v>
      </c>
      <c r="C1608" t="s">
        <v>17</v>
      </c>
      <c r="D1608" s="1">
        <v>42369</v>
      </c>
      <c r="E1608" s="2">
        <v>3917200000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hidden="1" x14ac:dyDescent="0.2">
      <c r="A1609">
        <v>1674</v>
      </c>
      <c r="B1609" t="s">
        <v>154</v>
      </c>
      <c r="C1609" t="s">
        <v>17</v>
      </c>
      <c r="D1609" s="1">
        <v>42735</v>
      </c>
      <c r="E1609" s="2">
        <v>3904384000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hidden="1" x14ac:dyDescent="0.2">
      <c r="A1610">
        <v>1675</v>
      </c>
      <c r="B1610" t="s">
        <v>291</v>
      </c>
      <c r="C1610" t="s">
        <v>17</v>
      </c>
      <c r="D1610" s="1">
        <v>42369</v>
      </c>
      <c r="E1610" s="2">
        <v>3775685000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hidden="1" x14ac:dyDescent="0.2">
      <c r="A1611">
        <v>1676</v>
      </c>
      <c r="B1611" t="s">
        <v>512</v>
      </c>
      <c r="C1611" t="s">
        <v>17</v>
      </c>
      <c r="D1611" s="1">
        <v>42369</v>
      </c>
      <c r="E1611" s="2">
        <v>3766065000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hidden="1" x14ac:dyDescent="0.2">
      <c r="A1612">
        <v>1677</v>
      </c>
      <c r="B1612" t="s">
        <v>111</v>
      </c>
      <c r="C1612" t="s">
        <v>17</v>
      </c>
      <c r="D1612" s="1">
        <v>42735</v>
      </c>
      <c r="E1612" s="2">
        <v>3714000000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hidden="1" x14ac:dyDescent="0.2">
      <c r="A1613">
        <v>1678</v>
      </c>
      <c r="B1613" t="s">
        <v>479</v>
      </c>
      <c r="C1613" t="s">
        <v>17</v>
      </c>
      <c r="D1613" s="1">
        <v>42735</v>
      </c>
      <c r="E1613" s="2">
        <v>3711800000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hidden="1" x14ac:dyDescent="0.2">
      <c r="A1614">
        <v>1679</v>
      </c>
      <c r="B1614" t="s">
        <v>131</v>
      </c>
      <c r="C1614" t="s">
        <v>17</v>
      </c>
      <c r="D1614" s="1">
        <v>42369</v>
      </c>
      <c r="E1614" s="2">
        <v>3663851000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hidden="1" x14ac:dyDescent="0.2">
      <c r="A1615">
        <v>1680</v>
      </c>
      <c r="B1615" t="s">
        <v>570</v>
      </c>
      <c r="C1615" t="s">
        <v>17</v>
      </c>
      <c r="D1615" s="1">
        <v>42369</v>
      </c>
      <c r="E1615" s="2">
        <v>3653000000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hidden="1" x14ac:dyDescent="0.2">
      <c r="A1616">
        <v>1681</v>
      </c>
      <c r="B1616" t="s">
        <v>58</v>
      </c>
      <c r="C1616" t="s">
        <v>17</v>
      </c>
      <c r="D1616" s="1">
        <v>42369</v>
      </c>
      <c r="E1616" s="2">
        <v>3651335000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hidden="1" x14ac:dyDescent="0.2">
      <c r="A1617">
        <v>1682</v>
      </c>
      <c r="B1617" t="s">
        <v>497</v>
      </c>
      <c r="C1617" t="s">
        <v>17</v>
      </c>
      <c r="D1617" s="1">
        <v>42461</v>
      </c>
      <c r="E1617" s="2">
        <v>3600000000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hidden="1" x14ac:dyDescent="0.2">
      <c r="A1618">
        <v>1683</v>
      </c>
      <c r="B1618" t="s">
        <v>466</v>
      </c>
      <c r="C1618" t="s">
        <v>17</v>
      </c>
      <c r="D1618" s="1">
        <v>42369</v>
      </c>
      <c r="E1618" s="2">
        <v>3582395000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hidden="1" x14ac:dyDescent="0.2">
      <c r="A1619">
        <v>1684</v>
      </c>
      <c r="B1619" t="s">
        <v>266</v>
      </c>
      <c r="C1619" t="s">
        <v>17</v>
      </c>
      <c r="D1619" s="1">
        <v>42369</v>
      </c>
      <c r="E1619" s="2">
        <v>3578995000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hidden="1" x14ac:dyDescent="0.2">
      <c r="A1620">
        <v>1685</v>
      </c>
      <c r="B1620" t="s">
        <v>430</v>
      </c>
      <c r="C1620" t="s">
        <v>17</v>
      </c>
      <c r="D1620" s="1">
        <v>42369</v>
      </c>
      <c r="E1620" s="2">
        <v>3578060000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hidden="1" x14ac:dyDescent="0.2">
      <c r="A1621">
        <v>1686</v>
      </c>
      <c r="B1621" t="s">
        <v>386</v>
      </c>
      <c r="C1621" t="s">
        <v>17</v>
      </c>
      <c r="D1621" s="1">
        <v>42369</v>
      </c>
      <c r="E1621" s="2">
        <v>3539570000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hidden="1" x14ac:dyDescent="0.2">
      <c r="A1622">
        <v>1687</v>
      </c>
      <c r="B1622" t="s">
        <v>448</v>
      </c>
      <c r="C1622" t="s">
        <v>17</v>
      </c>
      <c r="D1622" s="1">
        <v>42369</v>
      </c>
      <c r="E1622" s="2">
        <v>3495443000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hidden="1" x14ac:dyDescent="0.2">
      <c r="A1623">
        <v>1688</v>
      </c>
      <c r="B1623" t="s">
        <v>406</v>
      </c>
      <c r="C1623" t="s">
        <v>17</v>
      </c>
      <c r="D1623" s="1">
        <v>42735</v>
      </c>
      <c r="E1623" s="2">
        <v>3491000000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hidden="1" x14ac:dyDescent="0.2">
      <c r="A1624">
        <v>1689</v>
      </c>
      <c r="B1624" t="s">
        <v>378</v>
      </c>
      <c r="C1624" t="s">
        <v>17</v>
      </c>
      <c r="D1624" s="1">
        <v>42369</v>
      </c>
      <c r="E1624" s="2">
        <v>3484500000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hidden="1" x14ac:dyDescent="0.2">
      <c r="A1625">
        <v>1690</v>
      </c>
      <c r="B1625" t="s">
        <v>532</v>
      </c>
      <c r="C1625" t="s">
        <v>17</v>
      </c>
      <c r="D1625" s="1">
        <v>42400</v>
      </c>
      <c r="E1625" s="2">
        <v>3445134000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hidden="1" x14ac:dyDescent="0.2">
      <c r="A1626">
        <v>1691</v>
      </c>
      <c r="B1626" t="s">
        <v>545</v>
      </c>
      <c r="C1626" t="s">
        <v>17</v>
      </c>
      <c r="D1626" s="1">
        <v>42735</v>
      </c>
      <c r="E1626" s="2">
        <v>3442646000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hidden="1" x14ac:dyDescent="0.2">
      <c r="A1627">
        <v>1692</v>
      </c>
      <c r="B1627" t="s">
        <v>540</v>
      </c>
      <c r="C1627" t="s">
        <v>17</v>
      </c>
      <c r="D1627" s="1">
        <v>42369</v>
      </c>
      <c r="E1627" s="2">
        <v>3422181000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hidden="1" x14ac:dyDescent="0.2">
      <c r="A1628">
        <v>1693</v>
      </c>
      <c r="B1628" t="s">
        <v>33</v>
      </c>
      <c r="C1628" t="s">
        <v>17</v>
      </c>
      <c r="D1628" s="1">
        <v>42672</v>
      </c>
      <c r="E1628" s="2">
        <v>3421409000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hidden="1" x14ac:dyDescent="0.2">
      <c r="A1629">
        <v>1698</v>
      </c>
      <c r="B1629" t="s">
        <v>185</v>
      </c>
      <c r="C1629" t="s">
        <v>17</v>
      </c>
      <c r="D1629" s="1">
        <v>42735</v>
      </c>
      <c r="E1629" s="2">
        <v>3418265000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hidden="1" x14ac:dyDescent="0.2">
      <c r="A1630">
        <v>1699</v>
      </c>
      <c r="B1630" t="s">
        <v>141</v>
      </c>
      <c r="C1630" t="s">
        <v>17</v>
      </c>
      <c r="D1630" s="1">
        <v>42369</v>
      </c>
      <c r="E1630" s="2">
        <v>3394800000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hidden="1" x14ac:dyDescent="0.2">
      <c r="A1631">
        <v>1700</v>
      </c>
      <c r="B1631" t="s">
        <v>407</v>
      </c>
      <c r="C1631" t="s">
        <v>17</v>
      </c>
      <c r="D1631" s="1">
        <v>42369</v>
      </c>
      <c r="E1631" s="2">
        <v>3292000000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hidden="1" x14ac:dyDescent="0.2">
      <c r="A1632">
        <v>1701</v>
      </c>
      <c r="B1632" t="s">
        <v>101</v>
      </c>
      <c r="C1632" t="s">
        <v>17</v>
      </c>
      <c r="D1632" s="1">
        <v>42613</v>
      </c>
      <c r="E1632" s="2">
        <v>3291300000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hidden="1" x14ac:dyDescent="0.2">
      <c r="A1633">
        <v>1702</v>
      </c>
      <c r="B1633" t="s">
        <v>493</v>
      </c>
      <c r="C1633" t="s">
        <v>17</v>
      </c>
      <c r="D1633" s="1">
        <v>42643</v>
      </c>
      <c r="E1633" s="2">
        <v>3289000000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hidden="1" x14ac:dyDescent="0.2">
      <c r="A1634">
        <v>1703</v>
      </c>
      <c r="B1634" t="s">
        <v>263</v>
      </c>
      <c r="C1634" t="s">
        <v>17</v>
      </c>
      <c r="D1634" s="1">
        <v>42369</v>
      </c>
      <c r="E1634" s="2">
        <v>3276500000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hidden="1" x14ac:dyDescent="0.2">
      <c r="A1635">
        <v>1704</v>
      </c>
      <c r="B1635" t="s">
        <v>359</v>
      </c>
      <c r="C1635" t="s">
        <v>17</v>
      </c>
      <c r="D1635" s="1">
        <v>42369</v>
      </c>
      <c r="E1635" s="2">
        <v>3253600000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hidden="1" x14ac:dyDescent="0.2">
      <c r="A1636">
        <v>1705</v>
      </c>
      <c r="B1636" t="s">
        <v>536</v>
      </c>
      <c r="C1636" t="s">
        <v>17</v>
      </c>
      <c r="D1636" s="1">
        <v>42643</v>
      </c>
      <c r="E1636" s="2">
        <v>3217800000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hidden="1" x14ac:dyDescent="0.2">
      <c r="A1637">
        <v>1706</v>
      </c>
      <c r="B1637" t="s">
        <v>504</v>
      </c>
      <c r="C1637" t="s">
        <v>17</v>
      </c>
      <c r="D1637" s="1">
        <v>42643</v>
      </c>
      <c r="E1637" s="2">
        <v>3171411000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hidden="1" x14ac:dyDescent="0.2">
      <c r="A1638">
        <v>1707</v>
      </c>
      <c r="B1638" t="s">
        <v>97</v>
      </c>
      <c r="C1638" t="s">
        <v>17</v>
      </c>
      <c r="D1638" s="1">
        <v>42369</v>
      </c>
      <c r="E1638" s="2">
        <v>3159000000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hidden="1" x14ac:dyDescent="0.2">
      <c r="A1639">
        <v>1708</v>
      </c>
      <c r="B1639" t="s">
        <v>287</v>
      </c>
      <c r="C1639" t="s">
        <v>17</v>
      </c>
      <c r="D1639" s="1">
        <v>42369</v>
      </c>
      <c r="E1639" s="2">
        <v>3153251000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hidden="1" x14ac:dyDescent="0.2">
      <c r="A1640">
        <v>1709</v>
      </c>
      <c r="B1640" t="s">
        <v>494</v>
      </c>
      <c r="C1640" t="s">
        <v>17</v>
      </c>
      <c r="D1640" s="1">
        <v>42369</v>
      </c>
      <c r="E1640" s="2">
        <v>3133000000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hidden="1" x14ac:dyDescent="0.2">
      <c r="A1641">
        <v>1710</v>
      </c>
      <c r="B1641" t="s">
        <v>65</v>
      </c>
      <c r="C1641" t="s">
        <v>17</v>
      </c>
      <c r="D1641" s="1">
        <v>42735</v>
      </c>
      <c r="E1641" s="2">
        <v>3084000000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hidden="1" x14ac:dyDescent="0.2">
      <c r="A1642">
        <v>1711</v>
      </c>
      <c r="B1642" t="s">
        <v>507</v>
      </c>
      <c r="C1642" t="s">
        <v>17</v>
      </c>
      <c r="D1642" s="1">
        <v>42369</v>
      </c>
      <c r="E1642" s="2">
        <v>3050945000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hidden="1" x14ac:dyDescent="0.2">
      <c r="A1643">
        <v>1712</v>
      </c>
      <c r="B1643" t="s">
        <v>306</v>
      </c>
      <c r="C1643" t="s">
        <v>17</v>
      </c>
      <c r="D1643" s="1">
        <v>42490</v>
      </c>
      <c r="E1643" s="2">
        <v>3038153000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hidden="1" x14ac:dyDescent="0.2">
      <c r="A1644">
        <v>1713</v>
      </c>
      <c r="B1644" t="s">
        <v>316</v>
      </c>
      <c r="C1644" t="s">
        <v>17</v>
      </c>
      <c r="D1644" s="1">
        <v>42369</v>
      </c>
      <c r="E1644" s="2">
        <v>3023189000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hidden="1" x14ac:dyDescent="0.2">
      <c r="A1645">
        <v>1714</v>
      </c>
      <c r="B1645" t="s">
        <v>481</v>
      </c>
      <c r="C1645" t="s">
        <v>17</v>
      </c>
      <c r="D1645" s="1">
        <v>42369</v>
      </c>
      <c r="E1645" s="2">
        <v>3018227000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hidden="1" x14ac:dyDescent="0.2">
      <c r="A1646">
        <v>1715</v>
      </c>
      <c r="B1646" t="s">
        <v>324</v>
      </c>
      <c r="C1646" t="s">
        <v>17</v>
      </c>
      <c r="D1646" s="1">
        <v>42369</v>
      </c>
      <c r="E1646" s="2">
        <v>3007976000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hidden="1" x14ac:dyDescent="0.2">
      <c r="A1647">
        <v>1716</v>
      </c>
      <c r="B1647" t="s">
        <v>485</v>
      </c>
      <c r="C1647" t="s">
        <v>17</v>
      </c>
      <c r="D1647" s="1">
        <v>42369</v>
      </c>
      <c r="E1647" s="2">
        <v>2985908000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hidden="1" x14ac:dyDescent="0.2">
      <c r="A1648">
        <v>1717</v>
      </c>
      <c r="B1648" t="s">
        <v>338</v>
      </c>
      <c r="C1648" t="s">
        <v>17</v>
      </c>
      <c r="D1648" s="1">
        <v>42551</v>
      </c>
      <c r="E1648" s="2">
        <v>2984493000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hidden="1" x14ac:dyDescent="0.2">
      <c r="A1649">
        <v>1718</v>
      </c>
      <c r="B1649" t="s">
        <v>153</v>
      </c>
      <c r="C1649" t="s">
        <v>17</v>
      </c>
      <c r="D1649" s="1">
        <v>42735</v>
      </c>
      <c r="E1649" s="2">
        <v>2960000000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hidden="1" x14ac:dyDescent="0.2">
      <c r="A1650">
        <v>1719</v>
      </c>
      <c r="B1650" t="s">
        <v>275</v>
      </c>
      <c r="C1650" t="s">
        <v>17</v>
      </c>
      <c r="D1650" s="1">
        <v>42521</v>
      </c>
      <c r="E1650" s="2">
        <v>2898150000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hidden="1" x14ac:dyDescent="0.2">
      <c r="A1651">
        <v>1720</v>
      </c>
      <c r="B1651" t="s">
        <v>299</v>
      </c>
      <c r="C1651" t="s">
        <v>17</v>
      </c>
      <c r="D1651" s="1">
        <v>42637</v>
      </c>
      <c r="E1651" s="2">
        <v>2832700000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hidden="1" x14ac:dyDescent="0.2">
      <c r="A1652">
        <v>1721</v>
      </c>
      <c r="B1652" t="s">
        <v>277</v>
      </c>
      <c r="C1652" t="s">
        <v>17</v>
      </c>
      <c r="D1652" s="1">
        <v>42364</v>
      </c>
      <c r="E1652" s="2">
        <v>2820270000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hidden="1" x14ac:dyDescent="0.2">
      <c r="A1653">
        <v>1722</v>
      </c>
      <c r="B1653" t="s">
        <v>404</v>
      </c>
      <c r="C1653" t="s">
        <v>17</v>
      </c>
      <c r="D1653" s="1">
        <v>42369</v>
      </c>
      <c r="E1653" s="2">
        <v>2787116000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hidden="1" x14ac:dyDescent="0.2">
      <c r="A1654">
        <v>1723</v>
      </c>
      <c r="B1654" t="s">
        <v>520</v>
      </c>
      <c r="C1654" t="s">
        <v>17</v>
      </c>
      <c r="D1654" s="1">
        <v>42369</v>
      </c>
      <c r="E1654" s="2">
        <v>2779541000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hidden="1" x14ac:dyDescent="0.2">
      <c r="A1655">
        <v>1724</v>
      </c>
      <c r="B1655" t="s">
        <v>230</v>
      </c>
      <c r="C1655" t="s">
        <v>17</v>
      </c>
      <c r="D1655" s="1">
        <v>42369</v>
      </c>
      <c r="E1655" s="2">
        <v>2744965000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hidden="1" x14ac:dyDescent="0.2">
      <c r="A1656">
        <v>1725</v>
      </c>
      <c r="B1656" t="s">
        <v>229</v>
      </c>
      <c r="C1656" t="s">
        <v>17</v>
      </c>
      <c r="D1656" s="1">
        <v>42369</v>
      </c>
      <c r="E1656" s="2">
        <v>2725867000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hidden="1" x14ac:dyDescent="0.2">
      <c r="A1657">
        <v>1726</v>
      </c>
      <c r="B1657" t="s">
        <v>391</v>
      </c>
      <c r="C1657" t="s">
        <v>17</v>
      </c>
      <c r="D1657" s="1">
        <v>42369</v>
      </c>
      <c r="E1657" s="2">
        <v>2722564000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hidden="1" x14ac:dyDescent="0.2">
      <c r="A1658">
        <v>1727</v>
      </c>
      <c r="B1658" t="s">
        <v>325</v>
      </c>
      <c r="C1658" t="s">
        <v>17</v>
      </c>
      <c r="D1658" s="1">
        <v>42735</v>
      </c>
      <c r="E1658" s="2">
        <v>2704400000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hidden="1" x14ac:dyDescent="0.2">
      <c r="A1659">
        <v>1728</v>
      </c>
      <c r="B1659" t="s">
        <v>568</v>
      </c>
      <c r="C1659" t="s">
        <v>17</v>
      </c>
      <c r="D1659" s="1">
        <v>42369</v>
      </c>
      <c r="E1659" s="2">
        <v>2674300000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hidden="1" x14ac:dyDescent="0.2">
      <c r="A1660">
        <v>1729</v>
      </c>
      <c r="B1660" t="s">
        <v>223</v>
      </c>
      <c r="C1660" t="s">
        <v>17</v>
      </c>
      <c r="D1660" s="1">
        <v>42369</v>
      </c>
      <c r="E1660" s="2">
        <v>2663600000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hidden="1" x14ac:dyDescent="0.2">
      <c r="A1661">
        <v>1730</v>
      </c>
      <c r="B1661" t="s">
        <v>503</v>
      </c>
      <c r="C1661" t="s">
        <v>17</v>
      </c>
      <c r="D1661" s="1">
        <v>42369</v>
      </c>
      <c r="E1661" s="2">
        <v>2530000000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hidden="1" x14ac:dyDescent="0.2">
      <c r="A1662">
        <v>1731</v>
      </c>
      <c r="B1662" t="s">
        <v>402</v>
      </c>
      <c r="C1662" t="s">
        <v>17</v>
      </c>
      <c r="D1662" s="1">
        <v>42735</v>
      </c>
      <c r="E1662" s="2">
        <v>2508257000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hidden="1" x14ac:dyDescent="0.2">
      <c r="A1663">
        <v>1732</v>
      </c>
      <c r="B1663" t="s">
        <v>541</v>
      </c>
      <c r="C1663" t="s">
        <v>17</v>
      </c>
      <c r="D1663" s="1">
        <v>42735</v>
      </c>
      <c r="E1663" s="2">
        <v>2506202000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hidden="1" x14ac:dyDescent="0.2">
      <c r="A1664">
        <v>1733</v>
      </c>
      <c r="B1664" t="s">
        <v>40</v>
      </c>
      <c r="C1664" t="s">
        <v>17</v>
      </c>
      <c r="D1664" s="1">
        <v>42400</v>
      </c>
      <c r="E1664" s="2">
        <v>2504100000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hidden="1" x14ac:dyDescent="0.2">
      <c r="A1665">
        <v>1734</v>
      </c>
      <c r="B1665" t="s">
        <v>239</v>
      </c>
      <c r="C1665" t="s">
        <v>17</v>
      </c>
      <c r="D1665" s="1">
        <v>42369</v>
      </c>
      <c r="E1665" s="2">
        <v>2493700000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hidden="1" x14ac:dyDescent="0.2">
      <c r="A1666">
        <v>1735</v>
      </c>
      <c r="B1666" t="s">
        <v>122</v>
      </c>
      <c r="C1666" t="s">
        <v>17</v>
      </c>
      <c r="D1666" s="1">
        <v>42369</v>
      </c>
      <c r="E1666" s="2">
        <v>2490821000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hidden="1" x14ac:dyDescent="0.2">
      <c r="A1667">
        <v>1736</v>
      </c>
      <c r="B1667" t="s">
        <v>269</v>
      </c>
      <c r="C1667" t="s">
        <v>17</v>
      </c>
      <c r="D1667" s="1">
        <v>42369</v>
      </c>
      <c r="E1667" s="2">
        <v>2403906000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hidden="1" x14ac:dyDescent="0.2">
      <c r="A1668">
        <v>1737</v>
      </c>
      <c r="B1668" t="s">
        <v>317</v>
      </c>
      <c r="C1668" t="s">
        <v>17</v>
      </c>
      <c r="D1668" s="1">
        <v>42736</v>
      </c>
      <c r="E1668" s="2">
        <v>2398373000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hidden="1" x14ac:dyDescent="0.2">
      <c r="A1669">
        <v>1738</v>
      </c>
      <c r="B1669" t="s">
        <v>348</v>
      </c>
      <c r="C1669" t="s">
        <v>17</v>
      </c>
      <c r="D1669" s="1">
        <v>42735</v>
      </c>
      <c r="E1669" s="2">
        <v>2334200000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hidden="1" x14ac:dyDescent="0.2">
      <c r="A1670">
        <v>1739</v>
      </c>
      <c r="B1670" t="s">
        <v>444</v>
      </c>
      <c r="C1670" t="s">
        <v>17</v>
      </c>
      <c r="D1670" s="1">
        <v>42372</v>
      </c>
      <c r="E1670" s="2">
        <v>2262359000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hidden="1" x14ac:dyDescent="0.2">
      <c r="A1671">
        <v>1740</v>
      </c>
      <c r="B1671" t="s">
        <v>63</v>
      </c>
      <c r="C1671" t="s">
        <v>17</v>
      </c>
      <c r="D1671" s="1">
        <v>42735</v>
      </c>
      <c r="E1671" s="2">
        <v>2238000000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hidden="1" x14ac:dyDescent="0.2">
      <c r="A1672">
        <v>1741</v>
      </c>
      <c r="B1672" t="s">
        <v>533</v>
      </c>
      <c r="C1672" t="s">
        <v>17</v>
      </c>
      <c r="D1672" s="1">
        <v>42582</v>
      </c>
      <c r="E1672" s="2">
        <v>2220300000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hidden="1" x14ac:dyDescent="0.2">
      <c r="A1673">
        <v>1742</v>
      </c>
      <c r="B1673" t="s">
        <v>566</v>
      </c>
      <c r="C1673" t="s">
        <v>17</v>
      </c>
      <c r="D1673" s="1">
        <v>42462</v>
      </c>
      <c r="E1673" s="2">
        <v>2213881000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hidden="1" x14ac:dyDescent="0.2">
      <c r="A1674">
        <v>1743</v>
      </c>
      <c r="B1674" t="s">
        <v>574</v>
      </c>
      <c r="C1674" t="s">
        <v>17</v>
      </c>
      <c r="D1674" s="1">
        <v>42369</v>
      </c>
      <c r="E1674" s="2">
        <v>2210591000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hidden="1" x14ac:dyDescent="0.2">
      <c r="A1675">
        <v>1744</v>
      </c>
      <c r="B1675" t="s">
        <v>56</v>
      </c>
      <c r="C1675" t="s">
        <v>17</v>
      </c>
      <c r="D1675" s="1">
        <v>42369</v>
      </c>
      <c r="E1675" s="2">
        <v>2197448000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hidden="1" x14ac:dyDescent="0.2">
      <c r="A1676">
        <v>1745</v>
      </c>
      <c r="B1676" t="s">
        <v>376</v>
      </c>
      <c r="C1676" t="s">
        <v>17</v>
      </c>
      <c r="D1676" s="1">
        <v>42460</v>
      </c>
      <c r="E1676" s="2">
        <v>2173334000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hidden="1" x14ac:dyDescent="0.2">
      <c r="A1677">
        <v>1746</v>
      </c>
      <c r="B1677" t="s">
        <v>542</v>
      </c>
      <c r="C1677" t="s">
        <v>17</v>
      </c>
      <c r="D1677" s="1">
        <v>42369</v>
      </c>
      <c r="E1677" s="2">
        <v>2068010000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hidden="1" x14ac:dyDescent="0.2">
      <c r="A1678">
        <v>1747</v>
      </c>
      <c r="B1678" t="s">
        <v>463</v>
      </c>
      <c r="C1678" t="s">
        <v>17</v>
      </c>
      <c r="D1678" s="1">
        <v>42429</v>
      </c>
      <c r="E1678" s="2">
        <v>2052230000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hidden="1" x14ac:dyDescent="0.2">
      <c r="A1679">
        <v>1748</v>
      </c>
      <c r="B1679" t="s">
        <v>547</v>
      </c>
      <c r="C1679" t="s">
        <v>17</v>
      </c>
      <c r="D1679" s="1">
        <v>42369</v>
      </c>
      <c r="E1679" s="2">
        <v>2042332000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hidden="1" x14ac:dyDescent="0.2">
      <c r="A1680">
        <v>1749</v>
      </c>
      <c r="B1680" t="s">
        <v>292</v>
      </c>
      <c r="C1680" t="s">
        <v>17</v>
      </c>
      <c r="D1680" s="1">
        <v>42735</v>
      </c>
      <c r="E1680" s="2">
        <v>2040486000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hidden="1" x14ac:dyDescent="0.2">
      <c r="A1681">
        <v>1750</v>
      </c>
      <c r="B1681" t="s">
        <v>253</v>
      </c>
      <c r="C1681" t="s">
        <v>17</v>
      </c>
      <c r="D1681" s="1">
        <v>42643</v>
      </c>
      <c r="E1681" s="2">
        <v>1995034000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hidden="1" x14ac:dyDescent="0.2">
      <c r="A1682">
        <v>1751</v>
      </c>
      <c r="B1682" t="s">
        <v>165</v>
      </c>
      <c r="C1682" t="s">
        <v>17</v>
      </c>
      <c r="D1682" s="1">
        <v>42674</v>
      </c>
      <c r="E1682" s="2">
        <v>1966814000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hidden="1" x14ac:dyDescent="0.2">
      <c r="A1683">
        <v>1752</v>
      </c>
      <c r="B1683" t="s">
        <v>231</v>
      </c>
      <c r="C1683" t="s">
        <v>17</v>
      </c>
      <c r="D1683" s="1">
        <v>42735</v>
      </c>
      <c r="E1683" s="2">
        <v>1857339000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hidden="1" x14ac:dyDescent="0.2">
      <c r="A1684">
        <v>1753</v>
      </c>
      <c r="B1684" t="s">
        <v>336</v>
      </c>
      <c r="C1684" t="s">
        <v>17</v>
      </c>
      <c r="D1684" s="1">
        <v>42643</v>
      </c>
      <c r="E1684" s="2">
        <v>1822114000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hidden="1" x14ac:dyDescent="0.2">
      <c r="A1685">
        <v>1754</v>
      </c>
      <c r="B1685" t="s">
        <v>189</v>
      </c>
      <c r="C1685" t="s">
        <v>17</v>
      </c>
      <c r="D1685" s="1">
        <v>42369</v>
      </c>
      <c r="E1685" s="2">
        <v>1803573000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hidden="1" x14ac:dyDescent="0.2">
      <c r="A1686">
        <v>1755</v>
      </c>
      <c r="B1686" t="s">
        <v>208</v>
      </c>
      <c r="C1686" t="s">
        <v>17</v>
      </c>
      <c r="D1686" s="1">
        <v>42369</v>
      </c>
      <c r="E1686" s="2">
        <v>1763336000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hidden="1" x14ac:dyDescent="0.2">
      <c r="A1687">
        <v>1756</v>
      </c>
      <c r="B1687" t="s">
        <v>477</v>
      </c>
      <c r="C1687" t="s">
        <v>17</v>
      </c>
      <c r="D1687" s="1">
        <v>42369</v>
      </c>
      <c r="E1687" s="2">
        <v>1662829000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hidden="1" x14ac:dyDescent="0.2">
      <c r="A1688">
        <v>1757</v>
      </c>
      <c r="B1688" t="s">
        <v>210</v>
      </c>
      <c r="C1688" t="s">
        <v>17</v>
      </c>
      <c r="D1688" s="1">
        <v>42369</v>
      </c>
      <c r="E1688" s="2">
        <v>1637100000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hidden="1" x14ac:dyDescent="0.2">
      <c r="A1689">
        <v>1758</v>
      </c>
      <c r="B1689" t="s">
        <v>301</v>
      </c>
      <c r="C1689" t="s">
        <v>17</v>
      </c>
      <c r="D1689" s="1">
        <v>42643</v>
      </c>
      <c r="E1689" s="2">
        <v>1624232000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hidden="1" x14ac:dyDescent="0.2">
      <c r="A1690">
        <v>1759</v>
      </c>
      <c r="B1690" t="s">
        <v>315</v>
      </c>
      <c r="C1690" t="s">
        <v>17</v>
      </c>
      <c r="D1690" s="1">
        <v>42369</v>
      </c>
      <c r="E1690" s="2">
        <v>1601892000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hidden="1" x14ac:dyDescent="0.2">
      <c r="A1691">
        <v>1760</v>
      </c>
      <c r="B1691" t="s">
        <v>258</v>
      </c>
      <c r="C1691" t="s">
        <v>17</v>
      </c>
      <c r="D1691" s="1">
        <v>42369</v>
      </c>
      <c r="E1691" s="2">
        <v>1557067000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hidden="1" x14ac:dyDescent="0.2">
      <c r="A1692">
        <v>1761</v>
      </c>
      <c r="B1692" t="s">
        <v>412</v>
      </c>
      <c r="C1692" t="s">
        <v>17</v>
      </c>
      <c r="D1692" s="1">
        <v>42369</v>
      </c>
      <c r="E1692" s="2">
        <v>1557000000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hidden="1" x14ac:dyDescent="0.2">
      <c r="A1693">
        <v>1762</v>
      </c>
      <c r="B1693" t="s">
        <v>514</v>
      </c>
      <c r="C1693" t="s">
        <v>17</v>
      </c>
      <c r="D1693" s="1">
        <v>42369</v>
      </c>
      <c r="E1693" s="2">
        <v>1492000000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hidden="1" x14ac:dyDescent="0.2">
      <c r="A1694">
        <v>1763</v>
      </c>
      <c r="B1694" t="s">
        <v>563</v>
      </c>
      <c r="C1694" t="s">
        <v>17</v>
      </c>
      <c r="D1694" s="1">
        <v>42369</v>
      </c>
      <c r="E1694" s="2">
        <v>1452619000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hidden="1" x14ac:dyDescent="0.2">
      <c r="A1695">
        <v>1764</v>
      </c>
      <c r="B1695" t="s">
        <v>356</v>
      </c>
      <c r="C1695" t="s">
        <v>17</v>
      </c>
      <c r="D1695" s="1">
        <v>42554</v>
      </c>
      <c r="E1695" s="2">
        <v>1423936000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hidden="1" x14ac:dyDescent="0.2">
      <c r="A1696">
        <v>1765</v>
      </c>
      <c r="B1696" t="s">
        <v>428</v>
      </c>
      <c r="C1696" t="s">
        <v>17</v>
      </c>
      <c r="D1696" s="1">
        <v>42369</v>
      </c>
      <c r="E1696" s="2">
        <v>1421300000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hidden="1" x14ac:dyDescent="0.2">
      <c r="A1697">
        <v>1766</v>
      </c>
      <c r="B1697" t="s">
        <v>235</v>
      </c>
      <c r="C1697" t="s">
        <v>17</v>
      </c>
      <c r="D1697" s="1">
        <v>42369</v>
      </c>
      <c r="E1697" s="2">
        <v>1403000000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hidden="1" x14ac:dyDescent="0.2">
      <c r="A1698">
        <v>1767</v>
      </c>
      <c r="B1698" t="s">
        <v>162</v>
      </c>
      <c r="C1698" t="s">
        <v>17</v>
      </c>
      <c r="D1698" s="1">
        <v>42369</v>
      </c>
      <c r="E1698" s="2">
        <v>1357150000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hidden="1" x14ac:dyDescent="0.2">
      <c r="A1699">
        <v>1768</v>
      </c>
      <c r="B1699" t="s">
        <v>371</v>
      </c>
      <c r="C1699" t="s">
        <v>17</v>
      </c>
      <c r="D1699" s="1">
        <v>42369</v>
      </c>
      <c r="E1699" s="2">
        <v>1288149000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hidden="1" x14ac:dyDescent="0.2">
      <c r="A1700">
        <v>1769</v>
      </c>
      <c r="B1700" t="s">
        <v>233</v>
      </c>
      <c r="C1700" t="s">
        <v>17</v>
      </c>
      <c r="D1700" s="1">
        <v>42369</v>
      </c>
      <c r="E1700" s="2">
        <v>1194407000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hidden="1" x14ac:dyDescent="0.2">
      <c r="A1701">
        <v>1770</v>
      </c>
      <c r="B1701" t="s">
        <v>468</v>
      </c>
      <c r="C1701" t="s">
        <v>17</v>
      </c>
      <c r="D1701" s="1">
        <v>42369</v>
      </c>
      <c r="E1701" s="2">
        <v>1181704000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hidden="1" x14ac:dyDescent="0.2">
      <c r="A1702">
        <v>1771</v>
      </c>
      <c r="B1702" t="s">
        <v>337</v>
      </c>
      <c r="C1702" t="s">
        <v>17</v>
      </c>
      <c r="D1702" s="1">
        <v>42369</v>
      </c>
      <c r="E1702" s="2">
        <v>1166769000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hidden="1" x14ac:dyDescent="0.2">
      <c r="A1703">
        <v>1772</v>
      </c>
      <c r="B1703" t="s">
        <v>543</v>
      </c>
      <c r="C1703" t="s">
        <v>17</v>
      </c>
      <c r="D1703" s="1">
        <v>42369</v>
      </c>
      <c r="E1703" s="2">
        <v>1059366000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hidden="1" x14ac:dyDescent="0.2">
      <c r="A1704">
        <v>1773</v>
      </c>
      <c r="B1704" t="s">
        <v>370</v>
      </c>
      <c r="C1704" t="s">
        <v>17</v>
      </c>
      <c r="D1704" s="1">
        <v>42369</v>
      </c>
      <c r="E1704" s="2">
        <v>1042779000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hidden="1" x14ac:dyDescent="0.2">
      <c r="A1705">
        <v>1774</v>
      </c>
      <c r="B1705" t="s">
        <v>544</v>
      </c>
      <c r="C1705" t="s">
        <v>17</v>
      </c>
      <c r="D1705" s="1">
        <v>42369</v>
      </c>
      <c r="E1705" s="2">
        <v>1032336000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hidden="1" x14ac:dyDescent="0.2">
      <c r="A1706">
        <v>1775</v>
      </c>
      <c r="B1706" t="s">
        <v>423</v>
      </c>
      <c r="C1706" t="s">
        <v>17</v>
      </c>
      <c r="D1706" s="1">
        <v>42369</v>
      </c>
      <c r="E1706" s="2">
        <v>1023285000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hidden="1" x14ac:dyDescent="0.2">
      <c r="A1707">
        <v>1776</v>
      </c>
      <c r="B1707" t="s">
        <v>51</v>
      </c>
      <c r="C1707" t="s">
        <v>17</v>
      </c>
      <c r="D1707" s="1">
        <v>42369</v>
      </c>
      <c r="E1707" s="2">
        <v>981310000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hidden="1" x14ac:dyDescent="0.2">
      <c r="A1708">
        <v>1777</v>
      </c>
      <c r="B1708" t="s">
        <v>526</v>
      </c>
      <c r="C1708" t="s">
        <v>17</v>
      </c>
      <c r="D1708" s="1">
        <v>42369</v>
      </c>
      <c r="E1708" s="2">
        <v>894638000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hidden="1" x14ac:dyDescent="0.2">
      <c r="A1709">
        <v>1778</v>
      </c>
      <c r="B1709" t="s">
        <v>264</v>
      </c>
      <c r="C1709" t="s">
        <v>17</v>
      </c>
      <c r="D1709" s="1">
        <v>42735</v>
      </c>
      <c r="E1709" s="2">
        <v>801591000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hidden="1" x14ac:dyDescent="0.2">
      <c r="A1710">
        <v>1779</v>
      </c>
      <c r="B1710" t="s">
        <v>243</v>
      </c>
      <c r="C1710" t="s">
        <v>17</v>
      </c>
      <c r="D1710" s="1">
        <v>42369</v>
      </c>
      <c r="E1710" s="2">
        <v>782270000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hidden="1" x14ac:dyDescent="0.2">
      <c r="A1711">
        <v>1780</v>
      </c>
      <c r="B1711" t="s">
        <v>169</v>
      </c>
      <c r="C1711" t="s">
        <v>17</v>
      </c>
      <c r="D1711" s="1">
        <v>39141</v>
      </c>
      <c r="E1711" s="2">
        <v>99642000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  <row r="1715" spans="5:5" x14ac:dyDescent="0.2">
      <c r="E1715" s="2"/>
    </row>
  </sheetData>
  <autoFilter ref="A1:M1711" xr:uid="{00000000-0001-0000-0000-000000000000}">
    <filterColumn colId="1">
      <filters>
        <filter val="AAL"/>
      </filters>
    </filterColumn>
  </autoFilter>
  <sortState xmlns:xlrd2="http://schemas.microsoft.com/office/spreadsheetml/2017/richdata2" ref="B2:E1711">
    <sortCondition ref="C2:C1711"/>
  </sortState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B4C1-0935-EB48-98DF-4EFA4C2C664A}">
  <dimension ref="A1:M43"/>
  <sheetViews>
    <sheetView workbookViewId="0">
      <selection activeCell="E24" sqref="E24:F38"/>
    </sheetView>
  </sheetViews>
  <sheetFormatPr baseColWidth="10" defaultRowHeight="15" x14ac:dyDescent="0.2"/>
  <cols>
    <col min="1" max="1" width="14.83203125" bestFit="1" customWidth="1"/>
    <col min="2" max="2" width="6.5" bestFit="1" customWidth="1"/>
    <col min="3" max="3" width="14.83203125" bestFit="1" customWidth="1"/>
    <col min="4" max="4" width="16.5" bestFit="1" customWidth="1"/>
    <col min="5" max="5" width="21" bestFit="1" customWidth="1"/>
    <col min="6" max="6" width="28.33203125" bestFit="1" customWidth="1"/>
    <col min="7" max="7" width="29.83203125" bestFit="1" customWidth="1"/>
    <col min="8" max="8" width="24.5" bestFit="1" customWidth="1"/>
    <col min="9" max="9" width="17.83203125" bestFit="1" customWidth="1"/>
    <col min="10" max="10" width="19.1640625" bestFit="1" customWidth="1"/>
  </cols>
  <sheetData>
    <row r="1" spans="1:13" s="11" customFormat="1" ht="1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/>
      <c r="L1" s="17"/>
      <c r="M1" s="18"/>
    </row>
    <row r="2" spans="1:13" x14ac:dyDescent="0.2">
      <c r="A2" t="s">
        <v>556</v>
      </c>
      <c r="B2" s="6">
        <v>1</v>
      </c>
      <c r="C2" s="1">
        <v>41305</v>
      </c>
      <c r="D2" s="2">
        <v>468651000000</v>
      </c>
      <c r="E2" s="2">
        <v>10499000000</v>
      </c>
      <c r="F2" s="2">
        <v>12977000000</v>
      </c>
      <c r="G2" t="s">
        <v>12</v>
      </c>
      <c r="H2" s="2">
        <v>845000000</v>
      </c>
      <c r="I2" t="s">
        <v>13</v>
      </c>
      <c r="J2" t="s">
        <v>14</v>
      </c>
      <c r="K2" s="3"/>
      <c r="L2" s="3"/>
      <c r="M2" s="7"/>
    </row>
    <row r="3" spans="1:13" x14ac:dyDescent="0.2">
      <c r="A3" t="s">
        <v>567</v>
      </c>
      <c r="B3" s="6">
        <v>1</v>
      </c>
      <c r="C3" s="1">
        <v>41274</v>
      </c>
      <c r="D3" s="2">
        <v>451509000000</v>
      </c>
      <c r="E3" s="2">
        <v>11019000000</v>
      </c>
      <c r="F3" s="2">
        <v>12913000000</v>
      </c>
      <c r="G3" t="s">
        <v>12</v>
      </c>
      <c r="H3" s="2">
        <v>853000000</v>
      </c>
      <c r="I3" t="s">
        <v>13</v>
      </c>
      <c r="J3" t="s">
        <v>14</v>
      </c>
      <c r="K3" s="3"/>
      <c r="L3" s="3"/>
      <c r="M3" s="7"/>
    </row>
    <row r="4" spans="1:13" x14ac:dyDescent="0.2">
      <c r="A4" t="s">
        <v>188</v>
      </c>
      <c r="B4" s="6">
        <v>1</v>
      </c>
      <c r="C4" s="1">
        <v>41274</v>
      </c>
      <c r="D4" s="2">
        <v>230590000000</v>
      </c>
      <c r="E4" s="2">
        <v>15620000000</v>
      </c>
      <c r="F4" s="2">
        <v>20686000000</v>
      </c>
      <c r="G4" t="s">
        <v>12</v>
      </c>
      <c r="H4" s="2">
        <v>1295000000</v>
      </c>
      <c r="I4" t="s">
        <v>13</v>
      </c>
      <c r="J4" t="s">
        <v>14</v>
      </c>
      <c r="K4" s="3"/>
      <c r="L4" s="3"/>
      <c r="M4" s="7"/>
    </row>
    <row r="5" spans="1:13" x14ac:dyDescent="0.2">
      <c r="A5" t="s">
        <v>452</v>
      </c>
      <c r="B5" s="6">
        <v>1</v>
      </c>
      <c r="C5" s="1">
        <v>41274</v>
      </c>
      <c r="D5" s="2">
        <v>179290000000</v>
      </c>
      <c r="E5" s="2">
        <v>11096000000</v>
      </c>
      <c r="F5" s="2">
        <v>21275000000</v>
      </c>
      <c r="G5" t="s">
        <v>12</v>
      </c>
      <c r="H5" s="2">
        <v>1364000000</v>
      </c>
      <c r="I5" t="s">
        <v>13</v>
      </c>
      <c r="J5" t="s">
        <v>14</v>
      </c>
      <c r="K5" s="3"/>
      <c r="L5" s="3"/>
      <c r="M5" s="7"/>
    </row>
    <row r="6" spans="1:13" x14ac:dyDescent="0.2">
      <c r="A6" t="s">
        <v>10</v>
      </c>
      <c r="B6" s="6">
        <v>1</v>
      </c>
      <c r="C6" s="1">
        <v>41274</v>
      </c>
      <c r="D6" s="2">
        <v>24855000000</v>
      </c>
      <c r="E6" s="2">
        <v>2319000000</v>
      </c>
      <c r="F6" s="2">
        <v>1542000000</v>
      </c>
      <c r="G6" t="s">
        <v>12</v>
      </c>
      <c r="H6" s="2">
        <v>264000000</v>
      </c>
      <c r="I6" t="s">
        <v>13</v>
      </c>
      <c r="J6" t="s">
        <v>14</v>
      </c>
    </row>
    <row r="7" spans="1:13" x14ac:dyDescent="0.2">
      <c r="A7" t="s">
        <v>227</v>
      </c>
      <c r="B7" s="6">
        <v>1</v>
      </c>
      <c r="C7" s="1">
        <v>41547</v>
      </c>
      <c r="D7" s="2">
        <v>24669000000</v>
      </c>
      <c r="E7" s="2">
        <v>2355000000</v>
      </c>
      <c r="F7" s="2">
        <v>1693000000</v>
      </c>
      <c r="G7" t="s">
        <v>12</v>
      </c>
      <c r="H7" s="2">
        <v>270000000</v>
      </c>
      <c r="I7" t="s">
        <v>13</v>
      </c>
      <c r="J7" t="s">
        <v>14</v>
      </c>
    </row>
    <row r="8" spans="1:13" x14ac:dyDescent="0.2">
      <c r="A8" t="s">
        <v>392</v>
      </c>
      <c r="B8" s="6">
        <v>1</v>
      </c>
      <c r="C8" s="1">
        <v>41274</v>
      </c>
      <c r="D8" s="2">
        <v>24618000000</v>
      </c>
      <c r="E8" s="2">
        <v>2325000000</v>
      </c>
      <c r="F8" s="2">
        <v>1817000000</v>
      </c>
      <c r="G8" t="s">
        <v>12</v>
      </c>
      <c r="H8" s="2">
        <v>294000000</v>
      </c>
      <c r="I8" t="s">
        <v>13</v>
      </c>
      <c r="J8" t="s">
        <v>14</v>
      </c>
    </row>
    <row r="9" spans="1:13" x14ac:dyDescent="0.2">
      <c r="A9" t="s">
        <v>484</v>
      </c>
      <c r="B9" s="6">
        <v>1</v>
      </c>
      <c r="C9" s="1">
        <v>41307</v>
      </c>
      <c r="D9" s="2">
        <v>24380510000</v>
      </c>
      <c r="E9" s="2">
        <v>1935000000</v>
      </c>
      <c r="F9" s="2">
        <v>2013000000</v>
      </c>
      <c r="G9" t="s">
        <v>12</v>
      </c>
      <c r="H9" s="2">
        <v>320000000</v>
      </c>
      <c r="I9" t="s">
        <v>13</v>
      </c>
      <c r="J9" t="s">
        <v>14</v>
      </c>
    </row>
    <row r="10" spans="1:13" x14ac:dyDescent="0.2">
      <c r="A10" t="s">
        <v>542</v>
      </c>
      <c r="B10" s="6">
        <v>1</v>
      </c>
      <c r="C10" s="1">
        <v>41274</v>
      </c>
      <c r="D10" s="2">
        <v>1407848000</v>
      </c>
      <c r="E10" s="2">
        <v>20964000000</v>
      </c>
      <c r="F10" s="2">
        <v>11349000000</v>
      </c>
      <c r="G10" t="s">
        <v>12</v>
      </c>
      <c r="H10" s="2">
        <v>1658000000</v>
      </c>
      <c r="I10" t="s">
        <v>13</v>
      </c>
      <c r="J10" t="s">
        <v>14</v>
      </c>
    </row>
    <row r="11" spans="1:13" x14ac:dyDescent="0.2">
      <c r="A11" t="s">
        <v>258</v>
      </c>
      <c r="B11" s="6">
        <v>1</v>
      </c>
      <c r="C11" s="1">
        <v>41274</v>
      </c>
      <c r="D11" s="2">
        <v>1405358000</v>
      </c>
      <c r="E11" s="2">
        <v>22967000000</v>
      </c>
      <c r="F11" s="2">
        <v>12702000000</v>
      </c>
      <c r="G11" t="s">
        <v>12</v>
      </c>
      <c r="H11" s="2">
        <v>1771000000</v>
      </c>
      <c r="I11" t="s">
        <v>13</v>
      </c>
      <c r="J11" t="s">
        <v>14</v>
      </c>
    </row>
    <row r="12" spans="1:13" x14ac:dyDescent="0.2">
      <c r="A12" t="s">
        <v>56</v>
      </c>
      <c r="B12" s="6">
        <v>1</v>
      </c>
      <c r="C12" s="1">
        <v>41274</v>
      </c>
      <c r="D12" s="2">
        <v>1373947000</v>
      </c>
      <c r="E12" s="2">
        <v>17096000000</v>
      </c>
      <c r="F12" s="2">
        <v>13936000000</v>
      </c>
      <c r="G12" t="s">
        <v>12</v>
      </c>
      <c r="H12" s="2">
        <v>1835000000</v>
      </c>
      <c r="I12" t="s">
        <v>13</v>
      </c>
      <c r="J12" t="s">
        <v>14</v>
      </c>
    </row>
    <row r="13" spans="1:13" x14ac:dyDescent="0.2">
      <c r="A13" t="s">
        <v>468</v>
      </c>
      <c r="B13" s="6">
        <v>1</v>
      </c>
      <c r="C13" s="1">
        <v>41274</v>
      </c>
      <c r="D13" s="2">
        <v>1367135000</v>
      </c>
      <c r="E13" s="2">
        <v>15940000000</v>
      </c>
      <c r="F13" s="2">
        <v>14845000000</v>
      </c>
      <c r="G13" t="s">
        <v>12</v>
      </c>
      <c r="H13" s="2">
        <v>1902000000</v>
      </c>
      <c r="I13" t="s">
        <v>13</v>
      </c>
      <c r="J13" t="s">
        <v>14</v>
      </c>
    </row>
    <row r="14" spans="1:13" x14ac:dyDescent="0.2">
      <c r="A14" t="s">
        <v>347</v>
      </c>
      <c r="B14" s="6">
        <v>3</v>
      </c>
      <c r="C14" s="1">
        <v>42035</v>
      </c>
      <c r="D14" s="2">
        <v>19023000000</v>
      </c>
      <c r="E14" s="2">
        <v>8307000000</v>
      </c>
      <c r="F14" s="2">
        <v>7161000000</v>
      </c>
      <c r="G14" t="s">
        <v>12</v>
      </c>
      <c r="H14" s="2">
        <v>867000000</v>
      </c>
      <c r="I14" t="s">
        <v>13</v>
      </c>
      <c r="J14" t="s">
        <v>14</v>
      </c>
    </row>
    <row r="15" spans="1:13" x14ac:dyDescent="0.2">
      <c r="A15" t="s">
        <v>196</v>
      </c>
      <c r="B15" s="6">
        <v>3</v>
      </c>
      <c r="C15" s="1">
        <v>42034</v>
      </c>
      <c r="D15" s="2">
        <v>18909588000</v>
      </c>
      <c r="E15" s="2">
        <v>7677000000</v>
      </c>
      <c r="F15" s="2">
        <v>7639000000</v>
      </c>
      <c r="G15" t="s">
        <v>12</v>
      </c>
      <c r="H15" s="2">
        <v>938000000</v>
      </c>
      <c r="I15" t="s">
        <v>13</v>
      </c>
      <c r="J15" t="s">
        <v>14</v>
      </c>
    </row>
    <row r="16" spans="1:13" x14ac:dyDescent="0.2">
      <c r="A16" t="s">
        <v>296</v>
      </c>
      <c r="B16" s="6">
        <v>3</v>
      </c>
      <c r="C16" s="1">
        <v>42004</v>
      </c>
      <c r="D16" s="2">
        <v>18614000000</v>
      </c>
      <c r="E16" s="2">
        <v>6025000000</v>
      </c>
      <c r="F16" s="2">
        <v>8625000000</v>
      </c>
      <c r="G16" t="s">
        <v>12</v>
      </c>
      <c r="H16" s="2">
        <v>1015000000</v>
      </c>
      <c r="I16" t="s">
        <v>13</v>
      </c>
      <c r="J16" t="s">
        <v>14</v>
      </c>
    </row>
    <row r="17" spans="1:10" x14ac:dyDescent="0.2">
      <c r="A17" t="s">
        <v>339</v>
      </c>
      <c r="B17" s="6">
        <v>3</v>
      </c>
      <c r="C17" s="1">
        <v>42369</v>
      </c>
      <c r="D17" s="2">
        <v>18591000000</v>
      </c>
      <c r="E17" s="2">
        <v>6132000000</v>
      </c>
      <c r="F17" s="2">
        <v>9312000000</v>
      </c>
      <c r="G17" t="s">
        <v>12</v>
      </c>
      <c r="H17" s="2">
        <v>1221000000</v>
      </c>
      <c r="I17" t="s">
        <v>13</v>
      </c>
      <c r="J17" t="s">
        <v>14</v>
      </c>
    </row>
    <row r="18" spans="1:10" x14ac:dyDescent="0.2">
      <c r="A18" t="s">
        <v>198</v>
      </c>
      <c r="B18" s="6">
        <v>4</v>
      </c>
      <c r="C18" s="1">
        <v>42369</v>
      </c>
      <c r="D18" s="2">
        <v>7493000000</v>
      </c>
      <c r="E18" s="2">
        <v>17820000000</v>
      </c>
      <c r="F18" s="2">
        <v>16448000000</v>
      </c>
      <c r="G18" t="s">
        <v>12</v>
      </c>
      <c r="H18" s="2">
        <v>1522000000</v>
      </c>
      <c r="I18" t="s">
        <v>13</v>
      </c>
      <c r="J18" t="s">
        <v>14</v>
      </c>
    </row>
    <row r="19" spans="1:10" x14ac:dyDescent="0.2">
      <c r="A19" t="s">
        <v>119</v>
      </c>
      <c r="B19" s="6">
        <v>4</v>
      </c>
      <c r="C19" s="1">
        <v>42369</v>
      </c>
      <c r="D19" s="2">
        <v>7477000000</v>
      </c>
      <c r="E19" s="2">
        <v>17192000000</v>
      </c>
      <c r="F19" s="2">
        <v>17629000000</v>
      </c>
      <c r="G19" t="s">
        <v>12</v>
      </c>
      <c r="H19" s="2">
        <v>1689000000</v>
      </c>
      <c r="I19" t="s">
        <v>13</v>
      </c>
      <c r="J19" t="s">
        <v>14</v>
      </c>
    </row>
    <row r="20" spans="1:10" x14ac:dyDescent="0.2">
      <c r="A20" t="s">
        <v>308</v>
      </c>
      <c r="B20" s="6">
        <v>4</v>
      </c>
      <c r="C20" s="1">
        <v>42552</v>
      </c>
      <c r="D20" s="2">
        <v>7467000000</v>
      </c>
      <c r="E20" s="2">
        <v>16611000000</v>
      </c>
      <c r="F20" s="2">
        <v>17795000000</v>
      </c>
      <c r="G20" t="s">
        <v>12</v>
      </c>
      <c r="H20" s="2">
        <v>1679000000</v>
      </c>
      <c r="I20" t="s">
        <v>13</v>
      </c>
      <c r="J20" t="s">
        <v>14</v>
      </c>
    </row>
    <row r="21" spans="1:10" x14ac:dyDescent="0.2">
      <c r="A21" t="s">
        <v>256</v>
      </c>
      <c r="B21" s="6">
        <v>4</v>
      </c>
      <c r="C21" s="1">
        <v>42399</v>
      </c>
      <c r="D21" s="2">
        <v>7412000000</v>
      </c>
      <c r="E21" s="2">
        <v>12130000000</v>
      </c>
      <c r="F21" s="2">
        <v>18423000000</v>
      </c>
      <c r="G21" t="s">
        <v>12</v>
      </c>
      <c r="H21" s="2">
        <v>1819000000</v>
      </c>
      <c r="I21" t="s">
        <v>13</v>
      </c>
      <c r="J21" t="s">
        <v>14</v>
      </c>
    </row>
    <row r="23" spans="1:10" ht="16" thickBot="1" x14ac:dyDescent="0.25"/>
    <row r="24" spans="1:10" ht="19" x14ac:dyDescent="0.25">
      <c r="E24" s="5" t="s">
        <v>3</v>
      </c>
      <c r="F24" s="5"/>
      <c r="H24" s="22" t="s">
        <v>1</v>
      </c>
      <c r="I24" s="22" t="s">
        <v>589</v>
      </c>
    </row>
    <row r="25" spans="1:10" x14ac:dyDescent="0.2">
      <c r="E25" s="3"/>
      <c r="F25" s="3"/>
      <c r="H25" t="s">
        <v>11</v>
      </c>
      <c r="I25" s="2">
        <f>SUM(D2:D13)</f>
        <v>1434116798000</v>
      </c>
    </row>
    <row r="26" spans="1:10" x14ac:dyDescent="0.2">
      <c r="E26" s="3" t="s">
        <v>576</v>
      </c>
      <c r="F26" s="3">
        <v>76955169300</v>
      </c>
      <c r="H26" t="s">
        <v>15</v>
      </c>
      <c r="I26" s="15">
        <v>0</v>
      </c>
    </row>
    <row r="27" spans="1:10" x14ac:dyDescent="0.2">
      <c r="E27" s="3" t="s">
        <v>577</v>
      </c>
      <c r="F27" s="3">
        <v>32217910383.859905</v>
      </c>
      <c r="H27" t="s">
        <v>16</v>
      </c>
      <c r="I27" s="2">
        <f>SUM(D14:D17)</f>
        <v>75137588000</v>
      </c>
    </row>
    <row r="28" spans="1:10" x14ac:dyDescent="0.2">
      <c r="E28" s="3" t="s">
        <v>578</v>
      </c>
      <c r="F28" s="3">
        <v>18761794000</v>
      </c>
      <c r="H28" t="s">
        <v>17</v>
      </c>
      <c r="I28" s="2">
        <f>SUM(D18:D21)</f>
        <v>29849000000</v>
      </c>
    </row>
    <row r="29" spans="1:10" x14ac:dyDescent="0.2">
      <c r="E29" s="3" t="s">
        <v>579</v>
      </c>
      <c r="F29" s="3" t="e">
        <v>#N/A</v>
      </c>
    </row>
    <row r="30" spans="1:10" x14ac:dyDescent="0.2">
      <c r="E30" s="3" t="s">
        <v>580</v>
      </c>
      <c r="F30" s="3">
        <v>144082875422.6142</v>
      </c>
    </row>
    <row r="31" spans="1:10" x14ac:dyDescent="0.2">
      <c r="E31" s="3" t="s">
        <v>581</v>
      </c>
      <c r="F31" s="3">
        <v>2.0759874990048566E+22</v>
      </c>
      <c r="H31" s="2"/>
    </row>
    <row r="32" spans="1:10" x14ac:dyDescent="0.2">
      <c r="E32" s="3" t="s">
        <v>582</v>
      </c>
      <c r="F32" s="3">
        <v>3.8674214318667204</v>
      </c>
      <c r="H32" s="2"/>
    </row>
    <row r="33" spans="5:8" x14ac:dyDescent="0.2">
      <c r="E33" s="3" t="s">
        <v>583</v>
      </c>
      <c r="F33" s="3">
        <v>2.2075258787849399</v>
      </c>
      <c r="H33" s="2"/>
    </row>
    <row r="34" spans="5:8" x14ac:dyDescent="0.2">
      <c r="E34" s="3" t="s">
        <v>584</v>
      </c>
      <c r="F34" s="3">
        <v>467283865000</v>
      </c>
      <c r="H34" s="2"/>
    </row>
    <row r="35" spans="5:8" x14ac:dyDescent="0.2">
      <c r="E35" s="3" t="s">
        <v>585</v>
      </c>
      <c r="F35" s="3">
        <v>1367135000</v>
      </c>
      <c r="H35" s="2"/>
    </row>
    <row r="36" spans="5:8" x14ac:dyDescent="0.2">
      <c r="E36" s="3" t="s">
        <v>586</v>
      </c>
      <c r="F36" s="3">
        <v>468651000000</v>
      </c>
      <c r="H36" s="2"/>
    </row>
    <row r="37" spans="5:8" x14ac:dyDescent="0.2">
      <c r="E37" s="3" t="s">
        <v>587</v>
      </c>
      <c r="F37" s="3">
        <v>1539103386000</v>
      </c>
      <c r="H37" s="2"/>
    </row>
    <row r="38" spans="5:8" ht="16" thickBot="1" x14ac:dyDescent="0.25">
      <c r="E38" s="4" t="s">
        <v>588</v>
      </c>
      <c r="F38" s="4">
        <v>20</v>
      </c>
      <c r="H38" s="2"/>
    </row>
    <row r="39" spans="5:8" x14ac:dyDescent="0.2">
      <c r="H39" s="2"/>
    </row>
    <row r="40" spans="5:8" x14ac:dyDescent="0.2">
      <c r="H40" s="2"/>
    </row>
    <row r="41" spans="5:8" x14ac:dyDescent="0.2">
      <c r="H41" s="2"/>
    </row>
    <row r="42" spans="5:8" x14ac:dyDescent="0.2">
      <c r="H42" s="2"/>
    </row>
    <row r="43" spans="5:8" x14ac:dyDescent="0.2">
      <c r="H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8B87-CD24-9C4B-A28E-38B55C4141C0}">
  <dimension ref="A1:I38"/>
  <sheetViews>
    <sheetView workbookViewId="0">
      <selection activeCell="D24" sqref="D24:E38"/>
    </sheetView>
  </sheetViews>
  <sheetFormatPr baseColWidth="10" defaultRowHeight="15" x14ac:dyDescent="0.2"/>
  <cols>
    <col min="1" max="1" width="14.83203125" bestFit="1" customWidth="1"/>
    <col min="3" max="3" width="16.5" bestFit="1" customWidth="1"/>
    <col min="4" max="4" width="21" bestFit="1" customWidth="1"/>
    <col min="5" max="5" width="28.33203125" bestFit="1" customWidth="1"/>
    <col min="6" max="6" width="29.83203125" bestFit="1" customWidth="1"/>
    <col min="7" max="7" width="24.5" bestFit="1" customWidth="1"/>
    <col min="8" max="8" width="15.1640625" bestFit="1" customWidth="1"/>
    <col min="9" max="9" width="19.1640625" bestFit="1" customWidth="1"/>
  </cols>
  <sheetData>
    <row r="1" spans="1:9" s="11" customFormat="1" ht="19" x14ac:dyDescent="0.25">
      <c r="A1" s="19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</row>
    <row r="2" spans="1:9" x14ac:dyDescent="0.2">
      <c r="A2" t="s">
        <v>274</v>
      </c>
      <c r="B2" t="s">
        <v>11</v>
      </c>
      <c r="C2" s="2">
        <v>13013868000</v>
      </c>
      <c r="D2" s="2">
        <v>20401000000</v>
      </c>
      <c r="E2" s="2">
        <v>997000000</v>
      </c>
      <c r="F2" s="2">
        <v>197000000</v>
      </c>
      <c r="G2" s="2">
        <v>1460000000</v>
      </c>
      <c r="H2" t="s">
        <v>13</v>
      </c>
      <c r="I2" t="s">
        <v>91</v>
      </c>
    </row>
    <row r="3" spans="1:9" x14ac:dyDescent="0.2">
      <c r="A3" t="s">
        <v>551</v>
      </c>
      <c r="B3" t="s">
        <v>11</v>
      </c>
      <c r="C3" s="2">
        <v>12917000000</v>
      </c>
      <c r="D3" s="2">
        <v>19286000000</v>
      </c>
      <c r="E3" s="2">
        <v>1008000000</v>
      </c>
      <c r="F3" s="2">
        <v>192000000</v>
      </c>
      <c r="G3" s="2">
        <v>1421000000</v>
      </c>
      <c r="H3" t="s">
        <v>13</v>
      </c>
      <c r="I3" t="s">
        <v>91</v>
      </c>
    </row>
    <row r="4" spans="1:9" x14ac:dyDescent="0.2">
      <c r="A4" t="s">
        <v>190</v>
      </c>
      <c r="B4" t="s">
        <v>11</v>
      </c>
      <c r="C4" s="2">
        <v>12835000000</v>
      </c>
      <c r="D4" s="2">
        <v>19137000000</v>
      </c>
      <c r="E4" s="2">
        <v>995000000</v>
      </c>
      <c r="F4" s="2">
        <v>218000000</v>
      </c>
      <c r="G4" s="2">
        <v>1371000000</v>
      </c>
      <c r="H4" t="s">
        <v>13</v>
      </c>
      <c r="I4" t="s">
        <v>91</v>
      </c>
    </row>
    <row r="5" spans="1:9" x14ac:dyDescent="0.2">
      <c r="A5" t="s">
        <v>521</v>
      </c>
      <c r="B5" t="s">
        <v>11</v>
      </c>
      <c r="C5" s="2">
        <v>12825000000</v>
      </c>
      <c r="D5" s="2">
        <v>18069000000</v>
      </c>
      <c r="E5" s="2">
        <v>979000000</v>
      </c>
      <c r="F5" s="2">
        <v>238000000</v>
      </c>
      <c r="G5" s="2">
        <v>1280000000</v>
      </c>
      <c r="H5" t="s">
        <v>13</v>
      </c>
      <c r="I5" t="s">
        <v>91</v>
      </c>
    </row>
    <row r="6" spans="1:9" x14ac:dyDescent="0.2">
      <c r="A6" t="s">
        <v>108</v>
      </c>
      <c r="B6" t="s">
        <v>11</v>
      </c>
      <c r="C6" s="2">
        <v>10737000000</v>
      </c>
      <c r="D6" s="2">
        <v>73268000000</v>
      </c>
      <c r="E6" s="2">
        <v>3742000000</v>
      </c>
      <c r="F6" s="2">
        <v>3071000000</v>
      </c>
      <c r="G6" t="s">
        <v>12</v>
      </c>
      <c r="H6" t="s">
        <v>13</v>
      </c>
      <c r="I6" t="s">
        <v>91</v>
      </c>
    </row>
    <row r="7" spans="1:9" x14ac:dyDescent="0.2">
      <c r="A7" t="s">
        <v>529</v>
      </c>
      <c r="B7" t="s">
        <v>11</v>
      </c>
      <c r="C7" s="2">
        <v>10515400000</v>
      </c>
      <c r="D7" s="2">
        <v>76752000000</v>
      </c>
      <c r="E7" s="2">
        <v>3480000000</v>
      </c>
      <c r="F7" s="2">
        <v>3047000000</v>
      </c>
      <c r="G7" t="s">
        <v>12</v>
      </c>
      <c r="H7" t="s">
        <v>13</v>
      </c>
      <c r="I7" t="s">
        <v>91</v>
      </c>
    </row>
    <row r="8" spans="1:9" x14ac:dyDescent="0.2">
      <c r="A8" t="s">
        <v>349</v>
      </c>
      <c r="B8" t="s">
        <v>11</v>
      </c>
      <c r="C8" s="2">
        <v>10459000000</v>
      </c>
      <c r="D8" s="2">
        <v>82088000000</v>
      </c>
      <c r="E8" s="2">
        <v>3251000000</v>
      </c>
      <c r="F8" s="2">
        <v>3331000000</v>
      </c>
      <c r="G8" t="s">
        <v>12</v>
      </c>
      <c r="H8" t="s">
        <v>13</v>
      </c>
      <c r="I8" t="s">
        <v>91</v>
      </c>
    </row>
    <row r="9" spans="1:9" x14ac:dyDescent="0.2">
      <c r="A9" t="s">
        <v>218</v>
      </c>
      <c r="B9" t="s">
        <v>11</v>
      </c>
      <c r="C9" s="2">
        <v>10397000000</v>
      </c>
      <c r="D9" s="2">
        <v>80790000000</v>
      </c>
      <c r="E9" s="2">
        <v>3313000000</v>
      </c>
      <c r="F9" s="2">
        <v>4627000000</v>
      </c>
      <c r="G9" t="s">
        <v>12</v>
      </c>
      <c r="H9" t="s">
        <v>13</v>
      </c>
      <c r="I9" t="s">
        <v>91</v>
      </c>
    </row>
    <row r="10" spans="1:9" x14ac:dyDescent="0.2">
      <c r="A10" t="s">
        <v>473</v>
      </c>
      <c r="B10" t="s">
        <v>15</v>
      </c>
      <c r="C10" s="2">
        <v>7750500000</v>
      </c>
      <c r="D10" s="2">
        <v>25202000000</v>
      </c>
      <c r="E10" s="2">
        <v>2039000000</v>
      </c>
      <c r="F10" t="s">
        <v>12</v>
      </c>
      <c r="G10" t="s">
        <v>12</v>
      </c>
      <c r="H10" t="s">
        <v>13</v>
      </c>
      <c r="I10" t="s">
        <v>91</v>
      </c>
    </row>
    <row r="11" spans="1:9" x14ac:dyDescent="0.2">
      <c r="A11" t="s">
        <v>134</v>
      </c>
      <c r="B11" t="s">
        <v>15</v>
      </c>
      <c r="C11" s="2">
        <v>7670400000</v>
      </c>
      <c r="D11" s="2">
        <v>24979000000</v>
      </c>
      <c r="E11" s="2">
        <v>1984000000</v>
      </c>
      <c r="F11" t="s">
        <v>12</v>
      </c>
      <c r="G11" t="s">
        <v>12</v>
      </c>
      <c r="H11" t="s">
        <v>13</v>
      </c>
      <c r="I11" t="s">
        <v>91</v>
      </c>
    </row>
    <row r="12" spans="1:9" x14ac:dyDescent="0.2">
      <c r="A12" t="s">
        <v>565</v>
      </c>
      <c r="B12" t="s">
        <v>15</v>
      </c>
      <c r="C12" s="2">
        <v>7541234000</v>
      </c>
      <c r="D12" s="2">
        <v>25339000000</v>
      </c>
      <c r="E12" s="2">
        <v>1952000000</v>
      </c>
      <c r="F12" t="s">
        <v>12</v>
      </c>
      <c r="G12" t="s">
        <v>12</v>
      </c>
      <c r="H12" t="s">
        <v>13</v>
      </c>
      <c r="I12" t="s">
        <v>91</v>
      </c>
    </row>
    <row r="13" spans="1:9" x14ac:dyDescent="0.2">
      <c r="A13" t="s">
        <v>464</v>
      </c>
      <c r="B13" t="s">
        <v>15</v>
      </c>
      <c r="C13" s="2">
        <v>7450000000</v>
      </c>
      <c r="D13" s="2">
        <v>25104000000</v>
      </c>
      <c r="E13" s="2">
        <v>1940000000</v>
      </c>
      <c r="F13" t="s">
        <v>12</v>
      </c>
      <c r="G13" t="s">
        <v>12</v>
      </c>
      <c r="H13" t="s">
        <v>13</v>
      </c>
      <c r="I13" t="s">
        <v>91</v>
      </c>
    </row>
    <row r="14" spans="1:9" x14ac:dyDescent="0.2">
      <c r="A14" t="s">
        <v>237</v>
      </c>
      <c r="B14" t="s">
        <v>16</v>
      </c>
      <c r="C14" s="2">
        <v>22552000000</v>
      </c>
      <c r="D14" s="2">
        <v>41171000000</v>
      </c>
      <c r="E14" s="2">
        <v>-318000000</v>
      </c>
      <c r="F14" t="s">
        <v>12</v>
      </c>
      <c r="G14" t="s">
        <v>12</v>
      </c>
      <c r="H14" t="s">
        <v>13</v>
      </c>
      <c r="I14" t="s">
        <v>91</v>
      </c>
    </row>
    <row r="15" spans="1:9" x14ac:dyDescent="0.2">
      <c r="A15" t="s">
        <v>484</v>
      </c>
      <c r="B15" t="s">
        <v>16</v>
      </c>
      <c r="C15" s="2">
        <v>22492000000</v>
      </c>
      <c r="D15" s="2">
        <v>35263000000</v>
      </c>
      <c r="E15" s="2">
        <v>-329000000</v>
      </c>
      <c r="F15" t="s">
        <v>12</v>
      </c>
      <c r="G15" t="s">
        <v>12</v>
      </c>
      <c r="H15" t="s">
        <v>13</v>
      </c>
      <c r="I15" t="s">
        <v>91</v>
      </c>
    </row>
    <row r="16" spans="1:9" x14ac:dyDescent="0.2">
      <c r="A16" t="s">
        <v>530</v>
      </c>
      <c r="B16" t="s">
        <v>16</v>
      </c>
      <c r="C16" s="2">
        <v>21813000000</v>
      </c>
      <c r="D16" s="2">
        <v>36044000000</v>
      </c>
      <c r="E16" s="2">
        <v>-220000000</v>
      </c>
      <c r="F16" t="s">
        <v>12</v>
      </c>
      <c r="G16" t="s">
        <v>12</v>
      </c>
      <c r="H16" t="s">
        <v>13</v>
      </c>
      <c r="I16" t="s">
        <v>91</v>
      </c>
    </row>
    <row r="17" spans="1:9" x14ac:dyDescent="0.2">
      <c r="A17" t="s">
        <v>71</v>
      </c>
      <c r="B17" t="s">
        <v>16</v>
      </c>
      <c r="C17" s="2">
        <v>21662000000</v>
      </c>
      <c r="D17" s="2">
        <v>42186000000</v>
      </c>
      <c r="E17" s="2">
        <v>-487000000</v>
      </c>
      <c r="F17" t="s">
        <v>12</v>
      </c>
      <c r="G17" t="s">
        <v>12</v>
      </c>
      <c r="H17" t="s">
        <v>13</v>
      </c>
      <c r="I17" t="s">
        <v>91</v>
      </c>
    </row>
    <row r="18" spans="1:9" x14ac:dyDescent="0.2">
      <c r="A18" t="s">
        <v>72</v>
      </c>
      <c r="B18" t="s">
        <v>17</v>
      </c>
      <c r="C18" s="2">
        <v>12200000000</v>
      </c>
      <c r="D18" s="2">
        <v>874838000</v>
      </c>
      <c r="E18" s="2">
        <v>254468000</v>
      </c>
      <c r="F18" t="s">
        <v>12</v>
      </c>
      <c r="G18" s="2">
        <v>45639000</v>
      </c>
      <c r="H18" t="s">
        <v>13</v>
      </c>
      <c r="I18" t="s">
        <v>91</v>
      </c>
    </row>
    <row r="19" spans="1:9" x14ac:dyDescent="0.2">
      <c r="A19" t="s">
        <v>218</v>
      </c>
      <c r="B19" t="s">
        <v>17</v>
      </c>
      <c r="C19" s="2">
        <v>12197000000</v>
      </c>
      <c r="D19" s="2">
        <v>1105032000</v>
      </c>
      <c r="E19" s="2">
        <v>276446000</v>
      </c>
      <c r="F19" t="s">
        <v>12</v>
      </c>
      <c r="G19" s="2">
        <v>63608000</v>
      </c>
      <c r="H19" t="s">
        <v>13</v>
      </c>
      <c r="I19" t="s">
        <v>91</v>
      </c>
    </row>
    <row r="20" spans="1:9" x14ac:dyDescent="0.2">
      <c r="A20" t="s">
        <v>200</v>
      </c>
      <c r="B20" t="s">
        <v>17</v>
      </c>
      <c r="C20" s="2">
        <v>12157400000</v>
      </c>
      <c r="D20" s="2">
        <v>1257270000</v>
      </c>
      <c r="E20" s="2">
        <v>321624000</v>
      </c>
      <c r="F20" t="s">
        <v>12</v>
      </c>
      <c r="G20" s="2">
        <v>54219000</v>
      </c>
      <c r="H20" t="s">
        <v>13</v>
      </c>
      <c r="I20" t="s">
        <v>91</v>
      </c>
    </row>
    <row r="21" spans="1:9" x14ac:dyDescent="0.2">
      <c r="A21" t="s">
        <v>349</v>
      </c>
      <c r="B21" t="s">
        <v>17</v>
      </c>
      <c r="C21" s="2">
        <v>12154000000</v>
      </c>
      <c r="D21" s="2">
        <v>1443348000</v>
      </c>
      <c r="E21" s="2">
        <v>382858000</v>
      </c>
      <c r="F21" t="s">
        <v>12</v>
      </c>
      <c r="G21" s="2">
        <v>77445000</v>
      </c>
      <c r="H21" t="s">
        <v>13</v>
      </c>
      <c r="I21" t="s">
        <v>91</v>
      </c>
    </row>
    <row r="23" spans="1:9" ht="16" thickBot="1" x14ac:dyDescent="0.25"/>
    <row r="24" spans="1:9" ht="19" x14ac:dyDescent="0.25">
      <c r="D24" s="5" t="s">
        <v>3</v>
      </c>
      <c r="E24" s="5"/>
      <c r="G24" s="22" t="s">
        <v>1</v>
      </c>
      <c r="H24" s="22" t="s">
        <v>589</v>
      </c>
    </row>
    <row r="25" spans="1:9" x14ac:dyDescent="0.2">
      <c r="D25" s="3"/>
      <c r="E25" s="3"/>
      <c r="G25" t="s">
        <v>11</v>
      </c>
      <c r="H25" s="2">
        <f>SUM((C2:C9))</f>
        <v>93699268000</v>
      </c>
    </row>
    <row r="26" spans="1:9" x14ac:dyDescent="0.2">
      <c r="C26" s="2"/>
      <c r="D26" s="3" t="s">
        <v>576</v>
      </c>
      <c r="E26" s="3">
        <v>13066940100</v>
      </c>
      <c r="G26" t="s">
        <v>15</v>
      </c>
      <c r="H26" s="23">
        <f>SUM(C10:C13)</f>
        <v>30412134000</v>
      </c>
    </row>
    <row r="27" spans="1:9" x14ac:dyDescent="0.2">
      <c r="D27" s="3" t="s">
        <v>577</v>
      </c>
      <c r="E27" s="3">
        <v>1121339660.9159989</v>
      </c>
      <c r="G27" t="s">
        <v>16</v>
      </c>
      <c r="H27" s="2">
        <f>SUM(C14:C17)</f>
        <v>88519000000</v>
      </c>
    </row>
    <row r="28" spans="1:9" x14ac:dyDescent="0.2">
      <c r="D28" s="3" t="s">
        <v>578</v>
      </c>
      <c r="E28" s="3">
        <v>12177200000</v>
      </c>
      <c r="G28" t="s">
        <v>17</v>
      </c>
      <c r="H28" s="2">
        <f>SUM(C18:C21)</f>
        <v>48708400000</v>
      </c>
    </row>
    <row r="29" spans="1:9" x14ac:dyDescent="0.2">
      <c r="D29" s="3" t="s">
        <v>579</v>
      </c>
      <c r="E29" s="3" t="e">
        <v>#N/A</v>
      </c>
    </row>
    <row r="30" spans="1:9" x14ac:dyDescent="0.2">
      <c r="D30" s="3" t="s">
        <v>580</v>
      </c>
      <c r="E30" s="3">
        <v>5014783415.3494759</v>
      </c>
    </row>
    <row r="31" spans="1:9" x14ac:dyDescent="0.2">
      <c r="D31" s="3" t="s">
        <v>581</v>
      </c>
      <c r="E31" s="3">
        <v>2.5148052702864151E+19</v>
      </c>
    </row>
    <row r="32" spans="1:9" x14ac:dyDescent="0.2">
      <c r="D32" s="3" t="s">
        <v>582</v>
      </c>
      <c r="E32" s="3">
        <v>6.3611600955901793E-3</v>
      </c>
    </row>
    <row r="33" spans="4:5" x14ac:dyDescent="0.2">
      <c r="D33" s="3" t="s">
        <v>583</v>
      </c>
      <c r="E33" s="3">
        <v>1.0536966773010938</v>
      </c>
    </row>
    <row r="34" spans="4:5" x14ac:dyDescent="0.2">
      <c r="D34" s="3" t="s">
        <v>584</v>
      </c>
      <c r="E34" s="3">
        <v>15102000000</v>
      </c>
    </row>
    <row r="35" spans="4:5" x14ac:dyDescent="0.2">
      <c r="D35" s="3" t="s">
        <v>585</v>
      </c>
      <c r="E35" s="3">
        <v>7450000000</v>
      </c>
    </row>
    <row r="36" spans="4:5" x14ac:dyDescent="0.2">
      <c r="D36" s="3" t="s">
        <v>586</v>
      </c>
      <c r="E36" s="3">
        <v>22552000000</v>
      </c>
    </row>
    <row r="37" spans="4:5" x14ac:dyDescent="0.2">
      <c r="D37" s="3" t="s">
        <v>587</v>
      </c>
      <c r="E37" s="3">
        <v>261338802000</v>
      </c>
    </row>
    <row r="38" spans="4:5" ht="16" thickBot="1" x14ac:dyDescent="0.25">
      <c r="D38" s="4" t="s">
        <v>588</v>
      </c>
      <c r="E38" s="4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EC3-6E48-3448-BBAC-A084AC084835}">
  <dimension ref="A1:G101"/>
  <sheetViews>
    <sheetView workbookViewId="0">
      <selection sqref="A1:A21"/>
    </sheetView>
  </sheetViews>
  <sheetFormatPr baseColWidth="10" defaultRowHeight="15" x14ac:dyDescent="0.2"/>
  <cols>
    <col min="1" max="1" width="19.83203125" bestFit="1" customWidth="1"/>
    <col min="2" max="2" width="20.1640625" bestFit="1" customWidth="1"/>
    <col min="6" max="6" width="18.33203125" style="15" bestFit="1" customWidth="1"/>
    <col min="7" max="7" width="19" bestFit="1" customWidth="1"/>
    <col min="8" max="8" width="13.6640625" bestFit="1" customWidth="1"/>
  </cols>
  <sheetData>
    <row r="1" spans="1:2" x14ac:dyDescent="0.2">
      <c r="A1" s="12" t="s">
        <v>590</v>
      </c>
      <c r="B1" s="13" t="s">
        <v>591</v>
      </c>
    </row>
    <row r="2" spans="1:2" x14ac:dyDescent="0.2">
      <c r="A2" s="2">
        <v>468651000000</v>
      </c>
      <c r="B2" s="2">
        <v>13013868000</v>
      </c>
    </row>
    <row r="3" spans="1:2" x14ac:dyDescent="0.2">
      <c r="A3" s="2">
        <v>451509000000</v>
      </c>
      <c r="B3" s="2">
        <v>12917000000</v>
      </c>
    </row>
    <row r="4" spans="1:2" x14ac:dyDescent="0.2">
      <c r="A4" s="2">
        <v>230590000000</v>
      </c>
      <c r="B4" s="2">
        <v>12835000000</v>
      </c>
    </row>
    <row r="5" spans="1:2" x14ac:dyDescent="0.2">
      <c r="A5" s="2">
        <v>179290000000</v>
      </c>
      <c r="B5" s="2">
        <v>12825000000</v>
      </c>
    </row>
    <row r="6" spans="1:2" x14ac:dyDescent="0.2">
      <c r="A6" s="2">
        <v>24855000000</v>
      </c>
      <c r="B6" s="2">
        <v>10737000000</v>
      </c>
    </row>
    <row r="7" spans="1:2" x14ac:dyDescent="0.2">
      <c r="A7" s="2">
        <v>24669000000</v>
      </c>
      <c r="B7" s="2">
        <v>10515400000</v>
      </c>
    </row>
    <row r="8" spans="1:2" x14ac:dyDescent="0.2">
      <c r="A8" s="2">
        <v>24618000000</v>
      </c>
      <c r="B8" s="2">
        <v>10459000000</v>
      </c>
    </row>
    <row r="9" spans="1:2" x14ac:dyDescent="0.2">
      <c r="A9" s="2">
        <v>24380510000</v>
      </c>
      <c r="B9" s="2">
        <v>10397000000</v>
      </c>
    </row>
    <row r="10" spans="1:2" x14ac:dyDescent="0.2">
      <c r="A10" s="2">
        <v>1407848000</v>
      </c>
      <c r="B10" s="2">
        <v>7750500000</v>
      </c>
    </row>
    <row r="11" spans="1:2" x14ac:dyDescent="0.2">
      <c r="A11" s="2">
        <v>1405358000</v>
      </c>
      <c r="B11" s="2">
        <v>7670400000</v>
      </c>
    </row>
    <row r="12" spans="1:2" x14ac:dyDescent="0.2">
      <c r="A12" s="2">
        <v>1373947000</v>
      </c>
      <c r="B12" s="2">
        <v>7541234000</v>
      </c>
    </row>
    <row r="13" spans="1:2" x14ac:dyDescent="0.2">
      <c r="A13" s="2">
        <v>1367135000</v>
      </c>
      <c r="B13" s="2">
        <v>7450000000</v>
      </c>
    </row>
    <row r="14" spans="1:2" x14ac:dyDescent="0.2">
      <c r="A14" s="2">
        <v>19023000000</v>
      </c>
      <c r="B14" s="2">
        <v>22552000000</v>
      </c>
    </row>
    <row r="15" spans="1:2" x14ac:dyDescent="0.2">
      <c r="A15" s="2">
        <v>18909588000</v>
      </c>
      <c r="B15" s="2">
        <v>22492000000</v>
      </c>
    </row>
    <row r="16" spans="1:2" x14ac:dyDescent="0.2">
      <c r="A16" s="2">
        <v>18614000000</v>
      </c>
      <c r="B16" s="2">
        <v>21813000000</v>
      </c>
    </row>
    <row r="17" spans="1:7" x14ac:dyDescent="0.2">
      <c r="A17" s="2">
        <v>18591000000</v>
      </c>
      <c r="B17" s="2">
        <v>21662000000</v>
      </c>
    </row>
    <row r="18" spans="1:7" x14ac:dyDescent="0.2">
      <c r="A18" s="2">
        <v>7493000000</v>
      </c>
      <c r="B18" s="2">
        <v>12200000000</v>
      </c>
    </row>
    <row r="19" spans="1:7" x14ac:dyDescent="0.2">
      <c r="A19" s="2">
        <v>7477000000</v>
      </c>
      <c r="B19" s="2">
        <v>12197000000</v>
      </c>
    </row>
    <row r="20" spans="1:7" x14ac:dyDescent="0.2">
      <c r="A20" s="2">
        <v>7467000000</v>
      </c>
      <c r="B20" s="2">
        <v>12157400000</v>
      </c>
    </row>
    <row r="21" spans="1:7" x14ac:dyDescent="0.2">
      <c r="A21" s="2">
        <v>7412000000</v>
      </c>
      <c r="B21" s="2">
        <v>12154000000</v>
      </c>
    </row>
    <row r="24" spans="1:7" ht="19" x14ac:dyDescent="0.25">
      <c r="D24" s="11" t="s">
        <v>592</v>
      </c>
    </row>
    <row r="25" spans="1:7" x14ac:dyDescent="0.2">
      <c r="A25" s="10"/>
      <c r="D25" t="s">
        <v>593</v>
      </c>
    </row>
    <row r="26" spans="1:7" x14ac:dyDescent="0.2">
      <c r="A26" s="3"/>
    </row>
    <row r="27" spans="1:7" x14ac:dyDescent="0.2">
      <c r="A27" s="3"/>
    </row>
    <row r="28" spans="1:7" ht="16" x14ac:dyDescent="0.2">
      <c r="A28" s="3"/>
      <c r="F28" s="16" t="s">
        <v>14</v>
      </c>
      <c r="G28" s="14" t="s">
        <v>91</v>
      </c>
    </row>
    <row r="29" spans="1:7" x14ac:dyDescent="0.2">
      <c r="A29" s="3"/>
    </row>
    <row r="30" spans="1:7" x14ac:dyDescent="0.2">
      <c r="A30" s="3"/>
      <c r="D30" s="8" t="s">
        <v>593</v>
      </c>
      <c r="F30" s="15">
        <v>1367135000</v>
      </c>
      <c r="G30" s="15">
        <v>7541234000</v>
      </c>
    </row>
    <row r="31" spans="1:7" x14ac:dyDescent="0.2">
      <c r="A31" s="3"/>
      <c r="G31" s="15"/>
    </row>
    <row r="32" spans="1:7" x14ac:dyDescent="0.2">
      <c r="A32" s="3"/>
      <c r="D32" s="8" t="s">
        <v>594</v>
      </c>
      <c r="F32" s="15">
        <v>24855000000</v>
      </c>
      <c r="G32" s="15">
        <v>13066940100</v>
      </c>
    </row>
    <row r="33" spans="1:7" x14ac:dyDescent="0.2">
      <c r="A33" s="3"/>
      <c r="D33" s="8"/>
      <c r="G33" s="15"/>
    </row>
    <row r="34" spans="1:7" x14ac:dyDescent="0.2">
      <c r="A34" s="3"/>
      <c r="D34" s="8" t="s">
        <v>595</v>
      </c>
      <c r="F34" s="15">
        <v>1367135000</v>
      </c>
      <c r="G34" s="15">
        <v>12177200000</v>
      </c>
    </row>
    <row r="35" spans="1:7" x14ac:dyDescent="0.2">
      <c r="A35" s="3"/>
      <c r="D35" s="8"/>
      <c r="G35" s="15"/>
    </row>
    <row r="36" spans="1:7" x14ac:dyDescent="0.2">
      <c r="A36" s="3"/>
      <c r="D36" s="8" t="s">
        <v>596</v>
      </c>
      <c r="F36" s="15">
        <v>76955169300</v>
      </c>
      <c r="G36" s="15">
        <v>13013868000</v>
      </c>
    </row>
    <row r="37" spans="1:7" x14ac:dyDescent="0.2">
      <c r="A37" s="3"/>
      <c r="D37" s="8"/>
      <c r="G37" s="15"/>
    </row>
    <row r="38" spans="1:7" x14ac:dyDescent="0.2">
      <c r="A38" s="3"/>
      <c r="D38" s="8" t="s">
        <v>597</v>
      </c>
      <c r="F38" s="15">
        <v>1367135000</v>
      </c>
      <c r="G38" s="15">
        <v>10443500000</v>
      </c>
    </row>
    <row r="39" spans="1:7" x14ac:dyDescent="0.2">
      <c r="A39" s="3"/>
      <c r="D39" s="8"/>
      <c r="G39" s="15"/>
    </row>
    <row r="40" spans="1:7" x14ac:dyDescent="0.2">
      <c r="A40" s="3"/>
      <c r="D40" s="8" t="s">
        <v>598</v>
      </c>
      <c r="F40" s="15">
        <v>18761794000</v>
      </c>
      <c r="G40" s="15">
        <v>12177200000</v>
      </c>
    </row>
    <row r="41" spans="1:7" x14ac:dyDescent="0.2">
      <c r="A41" s="3"/>
      <c r="D41" s="8"/>
      <c r="G41" s="15"/>
    </row>
    <row r="42" spans="1:7" x14ac:dyDescent="0.2">
      <c r="A42" s="3"/>
      <c r="D42" s="8" t="s">
        <v>599</v>
      </c>
      <c r="F42" s="15">
        <v>24715500000</v>
      </c>
      <c r="G42" s="15">
        <v>12941217000</v>
      </c>
    </row>
    <row r="43" spans="1:7" x14ac:dyDescent="0.2">
      <c r="A43" s="7"/>
    </row>
    <row r="44" spans="1:7" x14ac:dyDescent="0.2">
      <c r="A44" s="7"/>
    </row>
    <row r="45" spans="1:7" x14ac:dyDescent="0.2">
      <c r="A45" s="7"/>
    </row>
    <row r="46" spans="1:7" x14ac:dyDescent="0.2">
      <c r="A46" s="7"/>
    </row>
    <row r="47" spans="1:7" x14ac:dyDescent="0.2">
      <c r="A47" s="7"/>
    </row>
    <row r="48" spans="1:7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D3B-6CDF-0C41-B327-575CCAC1727A}">
  <dimension ref="A2:N14"/>
  <sheetViews>
    <sheetView workbookViewId="0">
      <selection activeCell="E7" sqref="E7"/>
    </sheetView>
  </sheetViews>
  <sheetFormatPr baseColWidth="10" defaultRowHeight="15" x14ac:dyDescent="0.2"/>
  <cols>
    <col min="1" max="1" width="11.6640625" bestFit="1" customWidth="1"/>
    <col min="5" max="8" width="15.83203125" bestFit="1" customWidth="1"/>
  </cols>
  <sheetData>
    <row r="2" spans="1:14" x14ac:dyDescent="0.2">
      <c r="A2" t="s">
        <v>0</v>
      </c>
      <c r="B2" t="s">
        <v>10</v>
      </c>
    </row>
    <row r="4" spans="1:14" s="60" customFormat="1" ht="21" x14ac:dyDescent="0.25">
      <c r="B4" s="97" t="s">
        <v>646</v>
      </c>
      <c r="C4" s="97"/>
      <c r="D4" s="97"/>
      <c r="E4" s="97"/>
      <c r="F4" s="97"/>
      <c r="G4" s="97"/>
      <c r="H4" s="97"/>
      <c r="I4" s="97"/>
    </row>
    <row r="5" spans="1:14" ht="16" thickBot="1" x14ac:dyDescent="0.25">
      <c r="E5" s="109" t="s">
        <v>627</v>
      </c>
      <c r="F5" s="109"/>
      <c r="G5" s="109"/>
      <c r="H5" s="109"/>
      <c r="I5" s="109"/>
      <c r="J5" t="s">
        <v>662</v>
      </c>
      <c r="M5" t="s">
        <v>0</v>
      </c>
      <c r="N5" t="s">
        <v>663</v>
      </c>
    </row>
    <row r="6" spans="1:14" x14ac:dyDescent="0.2">
      <c r="E6" s="98" t="s">
        <v>11</v>
      </c>
      <c r="F6" s="98" t="s">
        <v>15</v>
      </c>
      <c r="G6" s="98" t="s">
        <v>16</v>
      </c>
      <c r="H6" s="98" t="s">
        <v>17</v>
      </c>
      <c r="I6" s="98"/>
      <c r="J6" s="99"/>
    </row>
    <row r="7" spans="1:14" s="96" customFormat="1" ht="18" x14ac:dyDescent="0.25">
      <c r="B7" s="25" t="s">
        <v>589</v>
      </c>
      <c r="C7"/>
      <c r="E7" s="107">
        <f>INDEX(TotalRevenue,MATCH(B2,Ticker_Symbol,0))</f>
        <v>1463767000</v>
      </c>
      <c r="F7" s="103" t="e">
        <f>INDEX(TotalRevenue,MATCH(B2,Ticker_Symbol,1))</f>
        <v>#N/A</v>
      </c>
      <c r="G7" s="108"/>
      <c r="H7" s="103">
        <f>INDEX(TotalRevenue,MATCH(B2,Ticker_Symbol,0))</f>
        <v>1463767000</v>
      </c>
      <c r="J7" s="96" t="s">
        <v>649</v>
      </c>
      <c r="M7" s="96">
        <f>MATCH(B2,Ticker_Symbol,0)</f>
        <v>77</v>
      </c>
      <c r="N7" s="96" t="s">
        <v>664</v>
      </c>
    </row>
    <row r="8" spans="1:14" ht="18" x14ac:dyDescent="0.25">
      <c r="B8" s="27" t="s">
        <v>601</v>
      </c>
      <c r="C8" s="96"/>
      <c r="E8">
        <f>INDEX(CoGS,108)</f>
        <v>373000000</v>
      </c>
      <c r="F8">
        <f>INDEX(CoGS,108)</f>
        <v>373000000</v>
      </c>
      <c r="G8">
        <f>INDEX(CoGS,108)</f>
        <v>373000000</v>
      </c>
      <c r="H8">
        <f>INDEX(CoGS,108)</f>
        <v>373000000</v>
      </c>
      <c r="J8" s="96" t="s">
        <v>650</v>
      </c>
    </row>
    <row r="9" spans="1:14" ht="18" x14ac:dyDescent="0.25">
      <c r="B9" s="25" t="s">
        <v>602</v>
      </c>
      <c r="E9" s="8">
        <f>E7-E8</f>
        <v>1090767000</v>
      </c>
      <c r="F9" s="8" t="e">
        <f t="shared" ref="F9:H9" si="0">F7-F8</f>
        <v>#N/A</v>
      </c>
      <c r="G9" s="8">
        <f t="shared" si="0"/>
        <v>-373000000</v>
      </c>
      <c r="H9" s="8">
        <f t="shared" si="0"/>
        <v>1090767000</v>
      </c>
      <c r="J9" s="96" t="s">
        <v>647</v>
      </c>
    </row>
    <row r="10" spans="1:14" ht="18" x14ac:dyDescent="0.25">
      <c r="B10" s="27" t="s">
        <v>603</v>
      </c>
      <c r="E10">
        <f>INDEX(Sales,1)</f>
        <v>-487000000</v>
      </c>
      <c r="F10">
        <f>INDEX(Sales,2)</f>
        <v>-329000000</v>
      </c>
      <c r="G10">
        <f>INDEX(Sales,3)</f>
        <v>-318000000</v>
      </c>
      <c r="H10">
        <f>INDEX(Sales,4)</f>
        <v>-220000000</v>
      </c>
      <c r="J10" s="96" t="s">
        <v>651</v>
      </c>
    </row>
    <row r="11" spans="1:14" ht="18" x14ac:dyDescent="0.25">
      <c r="B11" s="27" t="s">
        <v>610</v>
      </c>
      <c r="E11">
        <f>INDEX(Operating,1)</f>
        <v>-87159000</v>
      </c>
      <c r="F11">
        <f>INDEX(Operating,2)</f>
        <v>-82000000</v>
      </c>
      <c r="G11">
        <f>INDEX(Operating,3)</f>
        <v>-72761000</v>
      </c>
      <c r="H11">
        <f>INDEX(Operating,4)</f>
        <v>-6000000</v>
      </c>
      <c r="J11" s="96" t="s">
        <v>652</v>
      </c>
    </row>
    <row r="12" spans="1:14" ht="18" x14ac:dyDescent="0.25">
      <c r="B12" s="27" t="s">
        <v>611</v>
      </c>
      <c r="D12" s="100"/>
      <c r="E12" s="100">
        <f>INDEX(RandD,1)</f>
        <v>30000</v>
      </c>
      <c r="F12" s="100">
        <f>INDEX(RandD,2)</f>
        <v>65000</v>
      </c>
      <c r="G12" s="100">
        <f>INDEX(RandD,3)</f>
        <v>10269000</v>
      </c>
      <c r="H12" s="100">
        <f>INDEX(RandD,4)</f>
        <v>15235000</v>
      </c>
      <c r="I12" s="100"/>
      <c r="J12" s="96" t="s">
        <v>653</v>
      </c>
    </row>
    <row r="13" spans="1:14" ht="18" x14ac:dyDescent="0.25">
      <c r="B13" s="25" t="s">
        <v>604</v>
      </c>
      <c r="D13" s="100"/>
      <c r="E13" s="104">
        <f>SUM(E10:E12)</f>
        <v>-574129000</v>
      </c>
      <c r="F13" s="104">
        <f t="shared" ref="F13:H13" si="1">SUM(F10:F12)</f>
        <v>-410935000</v>
      </c>
      <c r="G13" s="104">
        <f t="shared" si="1"/>
        <v>-380492000</v>
      </c>
      <c r="H13" s="104">
        <f t="shared" si="1"/>
        <v>-210765000</v>
      </c>
      <c r="I13" s="100"/>
      <c r="J13" s="96" t="s">
        <v>654</v>
      </c>
    </row>
    <row r="14" spans="1:14" ht="18" x14ac:dyDescent="0.25">
      <c r="B14" s="101" t="s">
        <v>605</v>
      </c>
      <c r="C14" s="102"/>
      <c r="D14" s="102"/>
      <c r="E14" s="105">
        <f>E9-E13</f>
        <v>1664896000</v>
      </c>
      <c r="F14" s="105" t="e">
        <f t="shared" ref="F14:H14" si="2">F9-F13</f>
        <v>#N/A</v>
      </c>
      <c r="G14" s="105">
        <f t="shared" si="2"/>
        <v>7492000</v>
      </c>
      <c r="H14" s="105">
        <f t="shared" si="2"/>
        <v>1301532000</v>
      </c>
      <c r="I14" s="102"/>
      <c r="J14" s="96" t="s">
        <v>648</v>
      </c>
    </row>
  </sheetData>
  <mergeCells count="1">
    <mergeCell ref="E5:I5"/>
  </mergeCells>
  <dataValidations count="1">
    <dataValidation type="list" allowBlank="1" showInputMessage="1" showErrorMessage="1" sqref="B2" xr:uid="{4162B1E4-7F34-D44C-BF30-C9041E3307CB}">
      <formula1>Company_Name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89F9-4AD0-7641-9E97-E273AAAB885C}">
  <dimension ref="A2:AH1695"/>
  <sheetViews>
    <sheetView workbookViewId="0">
      <selection activeCell="G13" sqref="G13"/>
    </sheetView>
  </sheetViews>
  <sheetFormatPr baseColWidth="10" defaultRowHeight="15" x14ac:dyDescent="0.2"/>
  <cols>
    <col min="1" max="1" width="12.1640625" bestFit="1" customWidth="1"/>
    <col min="2" max="2" width="18.83203125" bestFit="1" customWidth="1"/>
    <col min="6" max="6" width="14" bestFit="1" customWidth="1"/>
    <col min="7" max="7" width="12.1640625" bestFit="1" customWidth="1"/>
    <col min="11" max="11" width="12.1640625" bestFit="1" customWidth="1"/>
    <col min="12" max="12" width="18.5" bestFit="1" customWidth="1"/>
    <col min="13" max="13" width="8.1640625" bestFit="1" customWidth="1"/>
    <col min="14" max="15" width="9.1640625" bestFit="1" customWidth="1"/>
    <col min="16" max="16" width="12.1640625" bestFit="1" customWidth="1"/>
    <col min="17" max="17" width="23" bestFit="1" customWidth="1"/>
    <col min="18" max="20" width="10.1640625" bestFit="1" customWidth="1"/>
    <col min="21" max="21" width="12.1640625" bestFit="1" customWidth="1"/>
    <col min="22" max="22" width="29.1640625" bestFit="1" customWidth="1"/>
    <col min="23" max="25" width="10.1640625" bestFit="1" customWidth="1"/>
    <col min="26" max="26" width="12.1640625" bestFit="1" customWidth="1"/>
    <col min="27" max="27" width="26.1640625" bestFit="1" customWidth="1"/>
    <col min="28" max="30" width="10.1640625" bestFit="1" customWidth="1"/>
    <col min="31" max="31" width="12.1640625" bestFit="1" customWidth="1"/>
    <col min="32" max="32" width="30.33203125" bestFit="1" customWidth="1"/>
    <col min="33" max="49" width="10.1640625" bestFit="1" customWidth="1"/>
    <col min="50" max="632" width="11.1640625" bestFit="1" customWidth="1"/>
    <col min="633" max="633" width="12.1640625" bestFit="1" customWidth="1"/>
    <col min="634" max="706" width="11.1640625" bestFit="1" customWidth="1"/>
    <col min="707" max="707" width="12.1640625" bestFit="1" customWidth="1"/>
    <col min="708" max="720" width="11.1640625" bestFit="1" customWidth="1"/>
    <col min="721" max="721" width="12.1640625" bestFit="1" customWidth="1"/>
    <col min="722" max="733" width="11.1640625" bestFit="1" customWidth="1"/>
    <col min="734" max="734" width="12.1640625" bestFit="1" customWidth="1"/>
    <col min="735" max="949" width="11.1640625" bestFit="1" customWidth="1"/>
    <col min="950" max="950" width="12.1640625" bestFit="1" customWidth="1"/>
    <col min="951" max="953" width="11.1640625" bestFit="1" customWidth="1"/>
    <col min="954" max="1632" width="12.1640625" bestFit="1" customWidth="1"/>
    <col min="1633" max="1633" width="11.83203125" bestFit="1" customWidth="1"/>
    <col min="1635" max="1641" width="11.83203125" bestFit="1" customWidth="1"/>
    <col min="1643" max="1643" width="11.83203125" bestFit="1" customWidth="1"/>
    <col min="1645" max="1648" width="11.83203125" bestFit="1" customWidth="1"/>
    <col min="1650" max="1659" width="11.83203125" bestFit="1" customWidth="1"/>
    <col min="1661" max="1669" width="11.83203125" bestFit="1" customWidth="1"/>
    <col min="1671" max="1672" width="11.83203125" bestFit="1" customWidth="1"/>
    <col min="1673" max="1673" width="9.83203125" bestFit="1" customWidth="1"/>
    <col min="1674" max="1674" width="11.83203125" bestFit="1" customWidth="1"/>
    <col min="1676" max="1679" width="11.83203125" bestFit="1" customWidth="1"/>
    <col min="1682" max="1684" width="11.83203125" bestFit="1" customWidth="1"/>
    <col min="1686" max="1686" width="11.83203125" bestFit="1" customWidth="1"/>
    <col min="1688" max="1691" width="11.83203125" bestFit="1" customWidth="1"/>
    <col min="1693" max="1699" width="11.83203125" bestFit="1" customWidth="1"/>
    <col min="1701" max="1701" width="11.83203125" bestFit="1" customWidth="1"/>
    <col min="1702" max="1702" width="6.33203125" bestFit="1" customWidth="1"/>
    <col min="1703" max="1703" width="11.83203125" bestFit="1" customWidth="1"/>
  </cols>
  <sheetData>
    <row r="2" spans="1:34" x14ac:dyDescent="0.2">
      <c r="U2" s="94" t="s">
        <v>642</v>
      </c>
      <c r="V2" t="s">
        <v>657</v>
      </c>
      <c r="Z2" s="94" t="s">
        <v>642</v>
      </c>
      <c r="AA2" t="s">
        <v>658</v>
      </c>
      <c r="AE2" s="94" t="s">
        <v>642</v>
      </c>
      <c r="AF2" t="s">
        <v>659</v>
      </c>
    </row>
    <row r="3" spans="1:34" x14ac:dyDescent="0.2">
      <c r="A3" s="94" t="s">
        <v>642</v>
      </c>
      <c r="B3" t="s">
        <v>641</v>
      </c>
      <c r="D3" s="95" t="s">
        <v>394</v>
      </c>
      <c r="F3" s="94" t="s">
        <v>642</v>
      </c>
      <c r="G3" t="s">
        <v>645</v>
      </c>
      <c r="K3" s="94" t="s">
        <v>642</v>
      </c>
      <c r="L3" t="s">
        <v>655</v>
      </c>
      <c r="U3" s="95">
        <v>-487000000</v>
      </c>
      <c r="V3" s="93">
        <v>1</v>
      </c>
      <c r="X3" s="95">
        <v>-487000000</v>
      </c>
      <c r="Z3" s="95">
        <v>-87159000</v>
      </c>
      <c r="AA3" s="93">
        <v>1</v>
      </c>
      <c r="AC3" s="95">
        <v>-87159000</v>
      </c>
      <c r="AE3" s="95">
        <v>30000</v>
      </c>
      <c r="AF3" s="93">
        <v>1</v>
      </c>
      <c r="AH3" s="95">
        <v>30000</v>
      </c>
    </row>
    <row r="4" spans="1:34" x14ac:dyDescent="0.2">
      <c r="A4" s="95" t="s">
        <v>394</v>
      </c>
      <c r="B4" s="93">
        <v>4</v>
      </c>
      <c r="D4" s="95" t="s">
        <v>372</v>
      </c>
      <c r="F4" s="95" t="s">
        <v>11</v>
      </c>
      <c r="G4" s="93">
        <v>430</v>
      </c>
      <c r="I4" s="95" t="s">
        <v>11</v>
      </c>
      <c r="K4" s="95">
        <v>1514000</v>
      </c>
      <c r="L4" s="93">
        <v>1514000</v>
      </c>
      <c r="N4" s="95">
        <v>1514000</v>
      </c>
      <c r="P4" s="94" t="s">
        <v>642</v>
      </c>
      <c r="Q4" t="s">
        <v>656</v>
      </c>
      <c r="U4" s="95">
        <v>-329000000</v>
      </c>
      <c r="V4" s="93">
        <v>1</v>
      </c>
      <c r="X4" s="95">
        <v>-329000000</v>
      </c>
      <c r="Z4" s="95">
        <v>-82000000</v>
      </c>
      <c r="AA4" s="93">
        <v>1</v>
      </c>
      <c r="AC4" s="95">
        <v>-82000000</v>
      </c>
      <c r="AE4" s="95">
        <v>65000</v>
      </c>
      <c r="AF4" s="93">
        <v>1</v>
      </c>
      <c r="AH4" s="95">
        <v>65000</v>
      </c>
    </row>
    <row r="5" spans="1:34" x14ac:dyDescent="0.2">
      <c r="A5" s="95" t="s">
        <v>372</v>
      </c>
      <c r="B5" s="93">
        <v>4</v>
      </c>
      <c r="D5" s="95" t="s">
        <v>415</v>
      </c>
      <c r="F5" s="95" t="s">
        <v>15</v>
      </c>
      <c r="G5" s="93">
        <v>430</v>
      </c>
      <c r="I5" s="95" t="s">
        <v>15</v>
      </c>
      <c r="K5" s="95">
        <v>1577000</v>
      </c>
      <c r="L5" s="93">
        <v>1577000</v>
      </c>
      <c r="N5" s="95">
        <v>1577000</v>
      </c>
      <c r="P5" s="95">
        <v>142000</v>
      </c>
      <c r="Q5" s="93">
        <v>1</v>
      </c>
      <c r="S5" s="95">
        <v>142000</v>
      </c>
      <c r="U5" s="95">
        <v>-318000000</v>
      </c>
      <c r="V5" s="93">
        <v>1</v>
      </c>
      <c r="X5" s="95">
        <v>-318000000</v>
      </c>
      <c r="Z5" s="95">
        <v>-72761000</v>
      </c>
      <c r="AA5" s="93">
        <v>1</v>
      </c>
      <c r="AC5" s="95">
        <v>-72761000</v>
      </c>
      <c r="AE5" s="95">
        <v>10269000</v>
      </c>
      <c r="AF5" s="93">
        <v>1</v>
      </c>
      <c r="AH5" s="95">
        <v>10269000</v>
      </c>
    </row>
    <row r="6" spans="1:34" x14ac:dyDescent="0.2">
      <c r="A6" s="95" t="s">
        <v>415</v>
      </c>
      <c r="B6" s="93">
        <v>4</v>
      </c>
      <c r="D6" s="95" t="s">
        <v>10</v>
      </c>
      <c r="F6" s="95" t="s">
        <v>16</v>
      </c>
      <c r="G6" s="93">
        <v>427</v>
      </c>
      <c r="I6" s="95" t="s">
        <v>16</v>
      </c>
      <c r="K6" s="95">
        <v>79562000</v>
      </c>
      <c r="L6" s="93">
        <v>79562000</v>
      </c>
      <c r="N6" s="95">
        <v>79562000</v>
      </c>
      <c r="P6" s="95">
        <v>258000</v>
      </c>
      <c r="Q6" s="93">
        <v>1</v>
      </c>
      <c r="S6" s="95">
        <v>258000</v>
      </c>
      <c r="U6" s="95">
        <v>-220000000</v>
      </c>
      <c r="V6" s="93">
        <v>1</v>
      </c>
      <c r="X6" s="95">
        <v>-220000000</v>
      </c>
      <c r="Z6" s="95">
        <v>-6000000</v>
      </c>
      <c r="AA6" s="93">
        <v>1</v>
      </c>
      <c r="AC6" s="95">
        <v>-6000000</v>
      </c>
      <c r="AE6" s="95">
        <v>15235000</v>
      </c>
      <c r="AF6" s="93">
        <v>1</v>
      </c>
      <c r="AH6" s="95">
        <v>15235000</v>
      </c>
    </row>
    <row r="7" spans="1:34" x14ac:dyDescent="0.2">
      <c r="A7" s="95" t="s">
        <v>10</v>
      </c>
      <c r="B7" s="93">
        <v>4</v>
      </c>
      <c r="D7" s="95" t="s">
        <v>18</v>
      </c>
      <c r="F7" s="95" t="s">
        <v>17</v>
      </c>
      <c r="G7" s="93">
        <v>423</v>
      </c>
      <c r="I7" s="95" t="s">
        <v>17</v>
      </c>
      <c r="K7" s="95">
        <v>99642000</v>
      </c>
      <c r="L7" s="93">
        <v>99642000</v>
      </c>
      <c r="N7" s="95">
        <v>99642000</v>
      </c>
      <c r="P7" s="95">
        <v>12000000</v>
      </c>
      <c r="Q7" s="93">
        <v>1</v>
      </c>
      <c r="S7" s="95">
        <v>12000000</v>
      </c>
      <c r="U7" s="95">
        <v>2410000</v>
      </c>
      <c r="V7" s="93">
        <v>1</v>
      </c>
      <c r="X7" s="95">
        <v>2410000</v>
      </c>
      <c r="Z7" s="95">
        <v>163000</v>
      </c>
      <c r="AA7" s="93">
        <v>1</v>
      </c>
      <c r="AC7" s="95">
        <v>163000</v>
      </c>
      <c r="AE7" s="95">
        <v>15905000</v>
      </c>
      <c r="AF7" s="93">
        <v>1</v>
      </c>
      <c r="AH7" s="95">
        <v>15905000</v>
      </c>
    </row>
    <row r="8" spans="1:34" x14ac:dyDescent="0.2">
      <c r="A8" s="95" t="s">
        <v>18</v>
      </c>
      <c r="B8" s="93">
        <v>4</v>
      </c>
      <c r="D8" s="95" t="s">
        <v>21</v>
      </c>
      <c r="F8" s="95" t="s">
        <v>643</v>
      </c>
      <c r="G8" s="93"/>
      <c r="K8" s="95">
        <v>409396000</v>
      </c>
      <c r="L8" s="93">
        <v>409396000</v>
      </c>
      <c r="N8" s="95">
        <v>409396000</v>
      </c>
      <c r="P8" s="95">
        <v>18000000</v>
      </c>
      <c r="Q8" s="93">
        <v>1</v>
      </c>
      <c r="S8" s="95">
        <v>18000000</v>
      </c>
      <c r="U8" s="95">
        <v>3940000</v>
      </c>
      <c r="V8" s="93">
        <v>1</v>
      </c>
      <c r="X8" s="95">
        <v>3940000</v>
      </c>
      <c r="Z8" s="95">
        <v>192000</v>
      </c>
      <c r="AA8" s="93">
        <v>1</v>
      </c>
      <c r="AC8" s="95">
        <v>192000</v>
      </c>
      <c r="AE8" s="95">
        <v>16104000</v>
      </c>
      <c r="AF8" s="93">
        <v>1</v>
      </c>
      <c r="AH8" s="95">
        <v>16104000</v>
      </c>
    </row>
    <row r="9" spans="1:34" x14ac:dyDescent="0.2">
      <c r="A9" s="95" t="s">
        <v>21</v>
      </c>
      <c r="B9" s="93">
        <v>4</v>
      </c>
      <c r="D9" s="95" t="s">
        <v>24</v>
      </c>
      <c r="F9" s="95" t="s">
        <v>644</v>
      </c>
      <c r="G9" s="93">
        <v>1710</v>
      </c>
      <c r="K9" s="95">
        <v>475888000</v>
      </c>
      <c r="L9" s="93">
        <v>475888000</v>
      </c>
      <c r="N9" s="95">
        <v>475888000</v>
      </c>
      <c r="P9" s="95">
        <v>21306000</v>
      </c>
      <c r="Q9" s="93">
        <v>1</v>
      </c>
      <c r="S9" s="95">
        <v>21306000</v>
      </c>
      <c r="U9" s="95">
        <v>15359000</v>
      </c>
      <c r="V9" s="93">
        <v>1</v>
      </c>
      <c r="X9" s="95">
        <v>15359000</v>
      </c>
      <c r="Z9" s="95">
        <v>220000</v>
      </c>
      <c r="AA9" s="93">
        <v>1</v>
      </c>
      <c r="AC9" s="95">
        <v>220000</v>
      </c>
      <c r="AE9" s="95">
        <v>24000000</v>
      </c>
      <c r="AF9" s="93">
        <v>1</v>
      </c>
      <c r="AH9" s="95">
        <v>24000000</v>
      </c>
    </row>
    <row r="10" spans="1:34" x14ac:dyDescent="0.2">
      <c r="A10" s="95" t="s">
        <v>24</v>
      </c>
      <c r="B10" s="93">
        <v>4</v>
      </c>
      <c r="D10" s="95" t="s">
        <v>27</v>
      </c>
      <c r="K10" s="95">
        <v>484581000</v>
      </c>
      <c r="L10" s="93">
        <v>484581000</v>
      </c>
      <c r="N10" s="95">
        <v>484581000</v>
      </c>
      <c r="P10" s="95">
        <v>38851000</v>
      </c>
      <c r="Q10" s="93">
        <v>1</v>
      </c>
      <c r="S10" s="95">
        <v>38851000</v>
      </c>
      <c r="U10" s="95">
        <v>15400000</v>
      </c>
      <c r="V10" s="93">
        <v>1</v>
      </c>
      <c r="X10" s="95">
        <v>15400000</v>
      </c>
      <c r="Z10" s="95">
        <v>417000</v>
      </c>
      <c r="AA10" s="93">
        <v>1</v>
      </c>
      <c r="AC10" s="95">
        <v>417000</v>
      </c>
      <c r="AE10" s="95">
        <v>27000000</v>
      </c>
      <c r="AF10" s="93">
        <v>1</v>
      </c>
      <c r="AH10" s="95">
        <v>27000000</v>
      </c>
    </row>
    <row r="11" spans="1:34" x14ac:dyDescent="0.2">
      <c r="A11" s="95" t="s">
        <v>27</v>
      </c>
      <c r="B11" s="93">
        <v>4</v>
      </c>
      <c r="D11" s="95" t="s">
        <v>29</v>
      </c>
      <c r="K11" s="95">
        <v>520613000</v>
      </c>
      <c r="L11" s="93">
        <v>520613000</v>
      </c>
      <c r="N11" s="95">
        <v>520613000</v>
      </c>
      <c r="P11" s="95">
        <v>40000000</v>
      </c>
      <c r="Q11" s="93">
        <v>2</v>
      </c>
      <c r="S11" s="95">
        <v>40000000</v>
      </c>
      <c r="U11" s="95">
        <v>18800000</v>
      </c>
      <c r="V11" s="93">
        <v>1</v>
      </c>
      <c r="X11" s="95">
        <v>18800000</v>
      </c>
      <c r="Z11" s="95">
        <v>557000</v>
      </c>
      <c r="AA11" s="93">
        <v>1</v>
      </c>
      <c r="AC11" s="95">
        <v>557000</v>
      </c>
      <c r="AE11" s="95">
        <v>32000000</v>
      </c>
      <c r="AF11" s="93">
        <v>1</v>
      </c>
      <c r="AH11" s="95">
        <v>32000000</v>
      </c>
    </row>
    <row r="12" spans="1:34" x14ac:dyDescent="0.2">
      <c r="A12" s="95" t="s">
        <v>29</v>
      </c>
      <c r="B12" s="93">
        <v>4</v>
      </c>
      <c r="D12" s="95" t="s">
        <v>31</v>
      </c>
      <c r="G12" t="s">
        <v>600</v>
      </c>
      <c r="K12" s="95">
        <v>535153000</v>
      </c>
      <c r="L12" s="93">
        <v>535153000</v>
      </c>
      <c r="N12" s="95">
        <v>535153000</v>
      </c>
      <c r="P12" s="95">
        <v>43000000</v>
      </c>
      <c r="Q12" s="93">
        <v>1</v>
      </c>
      <c r="S12" s="95">
        <v>43000000</v>
      </c>
      <c r="U12" s="95">
        <v>18900000</v>
      </c>
      <c r="V12" s="93">
        <v>1</v>
      </c>
      <c r="X12" s="95">
        <v>18900000</v>
      </c>
      <c r="Z12" s="95">
        <v>1237000</v>
      </c>
      <c r="AA12" s="93">
        <v>1</v>
      </c>
      <c r="AC12" s="95">
        <v>1237000</v>
      </c>
      <c r="AE12" s="95">
        <v>32210000</v>
      </c>
      <c r="AF12" s="93">
        <v>1</v>
      </c>
      <c r="AH12" s="95">
        <v>32210000</v>
      </c>
    </row>
    <row r="13" spans="1:34" ht="19" x14ac:dyDescent="0.25">
      <c r="A13" s="95" t="s">
        <v>31</v>
      </c>
      <c r="B13" s="93">
        <v>4</v>
      </c>
      <c r="D13" s="95" t="s">
        <v>33</v>
      </c>
      <c r="F13" s="106" t="s">
        <v>660</v>
      </c>
      <c r="G13" t="e">
        <f>MATCH(D3,TickerSymbol,0)</f>
        <v>#REF!</v>
      </c>
      <c r="H13" t="s">
        <v>661</v>
      </c>
      <c r="K13" s="95">
        <v>580415000</v>
      </c>
      <c r="L13" s="93">
        <v>580415000</v>
      </c>
      <c r="N13" s="95">
        <v>580415000</v>
      </c>
      <c r="P13" s="95">
        <v>45000000</v>
      </c>
      <c r="Q13" s="93">
        <v>1</v>
      </c>
      <c r="S13" s="95">
        <v>45000000</v>
      </c>
      <c r="U13" s="95">
        <v>20412000</v>
      </c>
      <c r="V13" s="93">
        <v>1</v>
      </c>
      <c r="X13" s="95">
        <v>20412000</v>
      </c>
      <c r="Z13" s="95">
        <v>1700000</v>
      </c>
      <c r="AA13" s="93">
        <v>1</v>
      </c>
      <c r="AC13" s="95">
        <v>1700000</v>
      </c>
      <c r="AE13" s="95">
        <v>33000000</v>
      </c>
      <c r="AF13" s="93">
        <v>1</v>
      </c>
      <c r="AH13" s="95">
        <v>33000000</v>
      </c>
    </row>
    <row r="14" spans="1:34" x14ac:dyDescent="0.2">
      <c r="A14" s="95" t="s">
        <v>33</v>
      </c>
      <c r="B14" s="93">
        <v>4</v>
      </c>
      <c r="D14" s="95" t="s">
        <v>35</v>
      </c>
      <c r="K14" s="95">
        <v>610590000</v>
      </c>
      <c r="L14" s="93">
        <v>610590000</v>
      </c>
      <c r="N14" s="95">
        <v>610590000</v>
      </c>
      <c r="P14" s="95">
        <v>49344000</v>
      </c>
      <c r="Q14" s="93">
        <v>1</v>
      </c>
      <c r="S14" s="95">
        <v>49344000</v>
      </c>
      <c r="U14" s="95">
        <v>22800000</v>
      </c>
      <c r="V14" s="93">
        <v>1</v>
      </c>
      <c r="X14" s="95">
        <v>22800000</v>
      </c>
      <c r="Z14" s="95">
        <v>6550000</v>
      </c>
      <c r="AA14" s="93">
        <v>1</v>
      </c>
      <c r="AC14" s="95">
        <v>6550000</v>
      </c>
      <c r="AE14" s="95">
        <v>55500000</v>
      </c>
      <c r="AF14" s="93">
        <v>1</v>
      </c>
      <c r="AH14" s="95">
        <v>55500000</v>
      </c>
    </row>
    <row r="15" spans="1:34" x14ac:dyDescent="0.2">
      <c r="A15" s="95" t="s">
        <v>35</v>
      </c>
      <c r="B15" s="93">
        <v>4</v>
      </c>
      <c r="D15" s="95" t="s">
        <v>38</v>
      </c>
      <c r="K15" s="95">
        <v>635490000</v>
      </c>
      <c r="L15" s="93">
        <v>635490000</v>
      </c>
      <c r="N15" s="95">
        <v>635490000</v>
      </c>
      <c r="P15" s="95">
        <v>49736000</v>
      </c>
      <c r="Q15" s="93">
        <v>1</v>
      </c>
      <c r="S15" s="95">
        <v>49736000</v>
      </c>
      <c r="U15" s="95">
        <v>24573000</v>
      </c>
      <c r="V15" s="93">
        <v>1</v>
      </c>
      <c r="X15" s="95">
        <v>24573000</v>
      </c>
      <c r="Z15" s="95">
        <v>7000000</v>
      </c>
      <c r="AA15" s="93">
        <v>1</v>
      </c>
      <c r="AC15" s="95">
        <v>7000000</v>
      </c>
      <c r="AE15" s="95">
        <v>58827000</v>
      </c>
      <c r="AF15" s="93">
        <v>1</v>
      </c>
      <c r="AH15" s="95">
        <v>58827000</v>
      </c>
    </row>
    <row r="16" spans="1:34" x14ac:dyDescent="0.2">
      <c r="A16" s="95" t="s">
        <v>38</v>
      </c>
      <c r="B16" s="93">
        <v>4</v>
      </c>
      <c r="D16" s="95" t="s">
        <v>40</v>
      </c>
      <c r="K16" s="95">
        <v>637413000</v>
      </c>
      <c r="L16" s="93">
        <v>637413000</v>
      </c>
      <c r="N16" s="95">
        <v>637413000</v>
      </c>
      <c r="P16" s="95">
        <v>53871000</v>
      </c>
      <c r="Q16" s="93">
        <v>1</v>
      </c>
      <c r="S16" s="95">
        <v>53871000</v>
      </c>
      <c r="U16" s="95">
        <v>25853000</v>
      </c>
      <c r="V16" s="93">
        <v>1</v>
      </c>
      <c r="X16" s="95">
        <v>25853000</v>
      </c>
      <c r="Z16" s="95">
        <v>7400000</v>
      </c>
      <c r="AA16" s="93">
        <v>1</v>
      </c>
      <c r="AC16" s="95">
        <v>7400000</v>
      </c>
      <c r="AE16" s="95">
        <v>60200000</v>
      </c>
      <c r="AF16" s="93">
        <v>1</v>
      </c>
      <c r="AH16" s="95">
        <v>60200000</v>
      </c>
    </row>
    <row r="17" spans="1:34" x14ac:dyDescent="0.2">
      <c r="A17" s="95" t="s">
        <v>40</v>
      </c>
      <c r="B17" s="93">
        <v>4</v>
      </c>
      <c r="D17" s="95" t="s">
        <v>41</v>
      </c>
      <c r="K17" s="95">
        <v>647155000</v>
      </c>
      <c r="L17" s="93">
        <v>647155000</v>
      </c>
      <c r="N17" s="95">
        <v>647155000</v>
      </c>
      <c r="P17" s="95">
        <v>55000000</v>
      </c>
      <c r="Q17" s="93">
        <v>1</v>
      </c>
      <c r="S17" s="95">
        <v>55000000</v>
      </c>
      <c r="U17" s="95">
        <v>26684000</v>
      </c>
      <c r="V17" s="93">
        <v>1</v>
      </c>
      <c r="X17" s="95">
        <v>26684000</v>
      </c>
      <c r="Z17" s="95">
        <v>9400000</v>
      </c>
      <c r="AA17" s="93">
        <v>1</v>
      </c>
      <c r="AC17" s="95">
        <v>9400000</v>
      </c>
      <c r="AE17" s="95">
        <v>61694000</v>
      </c>
      <c r="AF17" s="93">
        <v>1</v>
      </c>
      <c r="AH17" s="95">
        <v>61694000</v>
      </c>
    </row>
    <row r="18" spans="1:34" x14ac:dyDescent="0.2">
      <c r="A18" s="95" t="s">
        <v>41</v>
      </c>
      <c r="B18" s="93">
        <v>4</v>
      </c>
      <c r="D18" s="95" t="s">
        <v>44</v>
      </c>
      <c r="K18" s="95">
        <v>686090000</v>
      </c>
      <c r="L18" s="93">
        <v>686090000</v>
      </c>
      <c r="N18" s="95">
        <v>686090000</v>
      </c>
      <c r="P18" s="95">
        <v>55352000</v>
      </c>
      <c r="Q18" s="93">
        <v>1</v>
      </c>
      <c r="S18" s="95">
        <v>55352000</v>
      </c>
      <c r="U18" s="95">
        <v>27772000</v>
      </c>
      <c r="V18" s="93">
        <v>1</v>
      </c>
      <c r="X18" s="95">
        <v>27772000</v>
      </c>
      <c r="Z18" s="95">
        <v>9508000</v>
      </c>
      <c r="AA18" s="93">
        <v>1</v>
      </c>
      <c r="AC18" s="95">
        <v>9508000</v>
      </c>
      <c r="AE18" s="95">
        <v>61800000</v>
      </c>
      <c r="AF18" s="93">
        <v>1</v>
      </c>
      <c r="AH18" s="95">
        <v>61800000</v>
      </c>
    </row>
    <row r="19" spans="1:34" x14ac:dyDescent="0.2">
      <c r="A19" s="95" t="s">
        <v>44</v>
      </c>
      <c r="B19" s="93">
        <v>4</v>
      </c>
      <c r="D19" s="95" t="s">
        <v>46</v>
      </c>
      <c r="K19" s="95">
        <v>716612000</v>
      </c>
      <c r="L19" s="93">
        <v>716612000</v>
      </c>
      <c r="N19" s="95">
        <v>716612000</v>
      </c>
      <c r="P19" s="95">
        <v>58000000</v>
      </c>
      <c r="Q19" s="93">
        <v>1</v>
      </c>
      <c r="S19" s="95">
        <v>58000000</v>
      </c>
      <c r="U19" s="95">
        <v>29412000</v>
      </c>
      <c r="V19" s="93">
        <v>1</v>
      </c>
      <c r="X19" s="95">
        <v>29412000</v>
      </c>
      <c r="Z19" s="95">
        <v>9537000</v>
      </c>
      <c r="AA19" s="93">
        <v>1</v>
      </c>
      <c r="AC19" s="95">
        <v>9537000</v>
      </c>
      <c r="AE19" s="95">
        <v>62630000</v>
      </c>
      <c r="AF19" s="93">
        <v>1</v>
      </c>
      <c r="AH19" s="95">
        <v>62630000</v>
      </c>
    </row>
    <row r="20" spans="1:34" x14ac:dyDescent="0.2">
      <c r="A20" s="95" t="s">
        <v>46</v>
      </c>
      <c r="B20" s="93">
        <v>4</v>
      </c>
      <c r="D20" s="95" t="s">
        <v>49</v>
      </c>
      <c r="K20" s="95">
        <v>744012000</v>
      </c>
      <c r="L20" s="93">
        <v>744012000</v>
      </c>
      <c r="N20" s="95">
        <v>744012000</v>
      </c>
      <c r="P20" s="95">
        <v>58913000</v>
      </c>
      <c r="Q20" s="93">
        <v>1</v>
      </c>
      <c r="S20" s="95">
        <v>58913000</v>
      </c>
      <c r="U20" s="95">
        <v>29870000</v>
      </c>
      <c r="V20" s="93">
        <v>1</v>
      </c>
      <c r="X20" s="95">
        <v>29870000</v>
      </c>
      <c r="Z20" s="95">
        <v>9887000</v>
      </c>
      <c r="AA20" s="93">
        <v>1</v>
      </c>
      <c r="AC20" s="95">
        <v>9887000</v>
      </c>
      <c r="AE20" s="95">
        <v>63718000</v>
      </c>
      <c r="AF20" s="93">
        <v>1</v>
      </c>
      <c r="AH20" s="95">
        <v>63718000</v>
      </c>
    </row>
    <row r="21" spans="1:34" x14ac:dyDescent="0.2">
      <c r="A21" s="95" t="s">
        <v>49</v>
      </c>
      <c r="B21" s="93">
        <v>4</v>
      </c>
      <c r="D21" s="95" t="s">
        <v>51</v>
      </c>
      <c r="K21" s="95">
        <v>758926000</v>
      </c>
      <c r="L21" s="93">
        <v>758926000</v>
      </c>
      <c r="N21" s="95">
        <v>758926000</v>
      </c>
      <c r="P21" s="95">
        <v>60987000</v>
      </c>
      <c r="Q21" s="93">
        <v>1</v>
      </c>
      <c r="S21" s="95">
        <v>60987000</v>
      </c>
      <c r="U21" s="95">
        <v>31970000</v>
      </c>
      <c r="V21" s="93">
        <v>1</v>
      </c>
      <c r="X21" s="95">
        <v>31970000</v>
      </c>
      <c r="Z21" s="95">
        <v>9918000</v>
      </c>
      <c r="AA21" s="93">
        <v>1</v>
      </c>
      <c r="AC21" s="95">
        <v>9918000</v>
      </c>
      <c r="AE21" s="95">
        <v>65411000</v>
      </c>
      <c r="AF21" s="93">
        <v>1</v>
      </c>
      <c r="AH21" s="95">
        <v>65411000</v>
      </c>
    </row>
    <row r="22" spans="1:34" x14ac:dyDescent="0.2">
      <c r="A22" s="95" t="s">
        <v>51</v>
      </c>
      <c r="B22" s="93">
        <v>4</v>
      </c>
      <c r="D22" s="95" t="s">
        <v>54</v>
      </c>
      <c r="K22" s="95">
        <v>763000000</v>
      </c>
      <c r="L22" s="93">
        <v>763000000</v>
      </c>
      <c r="N22" s="95">
        <v>763000000</v>
      </c>
      <c r="P22" s="95">
        <v>63083000</v>
      </c>
      <c r="Q22" s="93">
        <v>1</v>
      </c>
      <c r="S22" s="95">
        <v>63083000</v>
      </c>
      <c r="U22" s="95">
        <v>32316000</v>
      </c>
      <c r="V22" s="93">
        <v>1</v>
      </c>
      <c r="X22" s="95">
        <v>32316000</v>
      </c>
      <c r="Z22" s="95">
        <v>10123000</v>
      </c>
      <c r="AA22" s="93">
        <v>1</v>
      </c>
      <c r="AC22" s="95">
        <v>10123000</v>
      </c>
      <c r="AE22" s="95">
        <v>66259000</v>
      </c>
      <c r="AF22" s="93">
        <v>1</v>
      </c>
      <c r="AH22" s="95">
        <v>66259000</v>
      </c>
    </row>
    <row r="23" spans="1:34" x14ac:dyDescent="0.2">
      <c r="A23" s="95" t="s">
        <v>54</v>
      </c>
      <c r="B23" s="93">
        <v>4</v>
      </c>
      <c r="D23" s="95" t="s">
        <v>56</v>
      </c>
      <c r="K23" s="95">
        <v>780209000</v>
      </c>
      <c r="L23" s="93">
        <v>780209000</v>
      </c>
      <c r="N23" s="95">
        <v>780209000</v>
      </c>
      <c r="P23" s="95">
        <v>73814000</v>
      </c>
      <c r="Q23" s="93">
        <v>1</v>
      </c>
      <c r="S23" s="95">
        <v>73814000</v>
      </c>
      <c r="U23" s="95">
        <v>33399000</v>
      </c>
      <c r="V23" s="93">
        <v>1</v>
      </c>
      <c r="X23" s="95">
        <v>33399000</v>
      </c>
      <c r="Z23" s="95">
        <v>10634000</v>
      </c>
      <c r="AA23" s="93">
        <v>1</v>
      </c>
      <c r="AC23" s="95">
        <v>10634000</v>
      </c>
      <c r="AE23" s="95">
        <v>67777000</v>
      </c>
      <c r="AF23" s="93">
        <v>1</v>
      </c>
      <c r="AH23" s="95">
        <v>67777000</v>
      </c>
    </row>
    <row r="24" spans="1:34" x14ac:dyDescent="0.2">
      <c r="A24" s="95" t="s">
        <v>56</v>
      </c>
      <c r="B24" s="93">
        <v>4</v>
      </c>
      <c r="D24" s="95" t="s">
        <v>58</v>
      </c>
      <c r="K24" s="95">
        <v>782270000</v>
      </c>
      <c r="L24" s="93">
        <v>782270000</v>
      </c>
      <c r="N24" s="95">
        <v>782270000</v>
      </c>
      <c r="P24" s="95">
        <v>75508000</v>
      </c>
      <c r="Q24" s="93">
        <v>1</v>
      </c>
      <c r="S24" s="95">
        <v>75508000</v>
      </c>
      <c r="U24" s="95">
        <v>35645000</v>
      </c>
      <c r="V24" s="93">
        <v>1</v>
      </c>
      <c r="X24" s="95">
        <v>35645000</v>
      </c>
      <c r="Z24" s="95">
        <v>12784000</v>
      </c>
      <c r="AA24" s="93">
        <v>1</v>
      </c>
      <c r="AC24" s="95">
        <v>12784000</v>
      </c>
      <c r="AE24" s="95">
        <v>69589000</v>
      </c>
      <c r="AF24" s="93">
        <v>1</v>
      </c>
      <c r="AH24" s="95">
        <v>69589000</v>
      </c>
    </row>
    <row r="25" spans="1:34" x14ac:dyDescent="0.2">
      <c r="A25" s="95" t="s">
        <v>58</v>
      </c>
      <c r="B25" s="93">
        <v>4</v>
      </c>
      <c r="D25" s="95" t="s">
        <v>61</v>
      </c>
      <c r="K25" s="95">
        <v>793373000</v>
      </c>
      <c r="L25" s="93">
        <v>793373000</v>
      </c>
      <c r="N25" s="95">
        <v>793373000</v>
      </c>
      <c r="P25" s="95">
        <v>80146000</v>
      </c>
      <c r="Q25" s="93">
        <v>1</v>
      </c>
      <c r="S25" s="95">
        <v>80146000</v>
      </c>
      <c r="U25" s="95">
        <v>37121000</v>
      </c>
      <c r="V25" s="93">
        <v>1</v>
      </c>
      <c r="X25" s="95">
        <v>37121000</v>
      </c>
      <c r="Z25" s="95">
        <v>12794000</v>
      </c>
      <c r="AA25" s="93">
        <v>1</v>
      </c>
      <c r="AC25" s="95">
        <v>12794000</v>
      </c>
      <c r="AE25" s="95">
        <v>70297000</v>
      </c>
      <c r="AF25" s="93">
        <v>1</v>
      </c>
      <c r="AH25" s="95">
        <v>70297000</v>
      </c>
    </row>
    <row r="26" spans="1:34" x14ac:dyDescent="0.2">
      <c r="A26" s="95" t="s">
        <v>61</v>
      </c>
      <c r="B26" s="93">
        <v>4</v>
      </c>
      <c r="D26" s="95" t="s">
        <v>62</v>
      </c>
      <c r="K26" s="95">
        <v>797517000</v>
      </c>
      <c r="L26" s="93">
        <v>797517000</v>
      </c>
      <c r="N26" s="95">
        <v>797517000</v>
      </c>
      <c r="P26" s="95">
        <v>80900000</v>
      </c>
      <c r="Q26" s="93">
        <v>1</v>
      </c>
      <c r="S26" s="95">
        <v>80900000</v>
      </c>
      <c r="U26" s="95">
        <v>38123000</v>
      </c>
      <c r="V26" s="93">
        <v>1</v>
      </c>
      <c r="X26" s="95">
        <v>38123000</v>
      </c>
      <c r="Z26" s="95">
        <v>13000000</v>
      </c>
      <c r="AA26" s="93">
        <v>1</v>
      </c>
      <c r="AC26" s="95">
        <v>13000000</v>
      </c>
      <c r="AE26" s="95">
        <v>74744000</v>
      </c>
      <c r="AF26" s="93">
        <v>1</v>
      </c>
      <c r="AH26" s="95">
        <v>74744000</v>
      </c>
    </row>
    <row r="27" spans="1:34" x14ac:dyDescent="0.2">
      <c r="A27" s="95" t="s">
        <v>62</v>
      </c>
      <c r="B27" s="93">
        <v>4</v>
      </c>
      <c r="D27" s="95" t="s">
        <v>63</v>
      </c>
      <c r="K27" s="95">
        <v>801591000</v>
      </c>
      <c r="L27" s="93">
        <v>801591000</v>
      </c>
      <c r="N27" s="95">
        <v>801591000</v>
      </c>
      <c r="P27" s="95">
        <v>81100000</v>
      </c>
      <c r="Q27" s="93">
        <v>1</v>
      </c>
      <c r="S27" s="95">
        <v>81100000</v>
      </c>
      <c r="U27" s="95">
        <v>40090000</v>
      </c>
      <c r="V27" s="93">
        <v>1</v>
      </c>
      <c r="X27" s="95">
        <v>40090000</v>
      </c>
      <c r="Z27" s="95">
        <v>13100000</v>
      </c>
      <c r="AA27" s="93">
        <v>1</v>
      </c>
      <c r="AC27" s="95">
        <v>13100000</v>
      </c>
      <c r="AE27" s="95">
        <v>78919000</v>
      </c>
      <c r="AF27" s="93">
        <v>1</v>
      </c>
      <c r="AH27" s="95">
        <v>78919000</v>
      </c>
    </row>
    <row r="28" spans="1:34" x14ac:dyDescent="0.2">
      <c r="A28" s="95" t="s">
        <v>63</v>
      </c>
      <c r="B28" s="93">
        <v>4</v>
      </c>
      <c r="D28" s="95" t="s">
        <v>65</v>
      </c>
      <c r="K28" s="95">
        <v>818046000</v>
      </c>
      <c r="L28" s="93">
        <v>818046000</v>
      </c>
      <c r="N28" s="95">
        <v>818046000</v>
      </c>
      <c r="P28" s="95">
        <v>82175000</v>
      </c>
      <c r="Q28" s="93">
        <v>1</v>
      </c>
      <c r="S28" s="95">
        <v>82175000</v>
      </c>
      <c r="U28" s="95">
        <v>40878000</v>
      </c>
      <c r="V28" s="93">
        <v>1</v>
      </c>
      <c r="X28" s="95">
        <v>40878000</v>
      </c>
      <c r="Z28" s="95">
        <v>13279000</v>
      </c>
      <c r="AA28" s="93">
        <v>1</v>
      </c>
      <c r="AC28" s="95">
        <v>13279000</v>
      </c>
      <c r="AE28" s="95">
        <v>82014000</v>
      </c>
      <c r="AF28" s="93">
        <v>1</v>
      </c>
      <c r="AH28" s="95">
        <v>82014000</v>
      </c>
    </row>
    <row r="29" spans="1:34" x14ac:dyDescent="0.2">
      <c r="A29" s="95" t="s">
        <v>65</v>
      </c>
      <c r="B29" s="93">
        <v>4</v>
      </c>
      <c r="D29" s="95" t="s">
        <v>67</v>
      </c>
      <c r="K29" s="95">
        <v>861527000</v>
      </c>
      <c r="L29" s="93">
        <v>861527000</v>
      </c>
      <c r="N29" s="95">
        <v>861527000</v>
      </c>
      <c r="P29" s="95">
        <v>83692000</v>
      </c>
      <c r="Q29" s="93">
        <v>1</v>
      </c>
      <c r="S29" s="95">
        <v>83692000</v>
      </c>
      <c r="U29" s="95">
        <v>43720000</v>
      </c>
      <c r="V29" s="93">
        <v>1</v>
      </c>
      <c r="X29" s="95">
        <v>43720000</v>
      </c>
      <c r="Z29" s="95">
        <v>13338000</v>
      </c>
      <c r="AA29" s="93">
        <v>1</v>
      </c>
      <c r="AC29" s="95">
        <v>13338000</v>
      </c>
      <c r="AE29" s="95">
        <v>82246000</v>
      </c>
      <c r="AF29" s="93">
        <v>1</v>
      </c>
      <c r="AH29" s="95">
        <v>82246000</v>
      </c>
    </row>
    <row r="30" spans="1:34" x14ac:dyDescent="0.2">
      <c r="A30" s="95" t="s">
        <v>67</v>
      </c>
      <c r="B30" s="93">
        <v>4</v>
      </c>
      <c r="D30" s="95" t="s">
        <v>69</v>
      </c>
      <c r="K30" s="95">
        <v>873592000</v>
      </c>
      <c r="L30" s="93">
        <v>873592000</v>
      </c>
      <c r="N30" s="95">
        <v>873592000</v>
      </c>
      <c r="P30" s="95">
        <v>84477000</v>
      </c>
      <c r="Q30" s="93">
        <v>1</v>
      </c>
      <c r="S30" s="95">
        <v>84477000</v>
      </c>
      <c r="U30" s="95">
        <v>47000000</v>
      </c>
      <c r="V30" s="93">
        <v>1</v>
      </c>
      <c r="X30" s="95">
        <v>47000000</v>
      </c>
      <c r="Z30" s="95">
        <v>13476000</v>
      </c>
      <c r="AA30" s="93">
        <v>1</v>
      </c>
      <c r="AC30" s="95">
        <v>13476000</v>
      </c>
      <c r="AE30" s="95">
        <v>88003000</v>
      </c>
      <c r="AF30" s="93">
        <v>1</v>
      </c>
      <c r="AH30" s="95">
        <v>88003000</v>
      </c>
    </row>
    <row r="31" spans="1:34" x14ac:dyDescent="0.2">
      <c r="A31" s="95" t="s">
        <v>69</v>
      </c>
      <c r="B31" s="93">
        <v>4</v>
      </c>
      <c r="D31" s="95" t="s">
        <v>71</v>
      </c>
      <c r="K31" s="95">
        <v>894638000</v>
      </c>
      <c r="L31" s="93">
        <v>894638000</v>
      </c>
      <c r="N31" s="95">
        <v>894638000</v>
      </c>
      <c r="P31" s="95">
        <v>86453000</v>
      </c>
      <c r="Q31" s="93">
        <v>1</v>
      </c>
      <c r="S31" s="95">
        <v>86453000</v>
      </c>
      <c r="U31" s="95">
        <v>47115000</v>
      </c>
      <c r="V31" s="93">
        <v>1</v>
      </c>
      <c r="X31" s="95">
        <v>47115000</v>
      </c>
      <c r="Z31" s="95">
        <v>13794000</v>
      </c>
      <c r="AA31" s="93">
        <v>1</v>
      </c>
      <c r="AC31" s="95">
        <v>13794000</v>
      </c>
      <c r="AE31" s="95">
        <v>88310000</v>
      </c>
      <c r="AF31" s="93">
        <v>1</v>
      </c>
      <c r="AH31" s="95">
        <v>88310000</v>
      </c>
    </row>
    <row r="32" spans="1:34" x14ac:dyDescent="0.2">
      <c r="A32" s="95" t="s">
        <v>71</v>
      </c>
      <c r="B32" s="93">
        <v>4</v>
      </c>
      <c r="D32" s="95" t="s">
        <v>72</v>
      </c>
      <c r="K32" s="95">
        <v>933505000</v>
      </c>
      <c r="L32" s="93">
        <v>933505000</v>
      </c>
      <c r="N32" s="95">
        <v>933505000</v>
      </c>
      <c r="P32" s="95">
        <v>90800000</v>
      </c>
      <c r="Q32" s="93">
        <v>1</v>
      </c>
      <c r="S32" s="95">
        <v>90800000</v>
      </c>
      <c r="U32" s="95">
        <v>47233000</v>
      </c>
      <c r="V32" s="93">
        <v>1</v>
      </c>
      <c r="X32" s="95">
        <v>47233000</v>
      </c>
      <c r="Z32" s="95">
        <v>13829000</v>
      </c>
      <c r="AA32" s="93">
        <v>1</v>
      </c>
      <c r="AC32" s="95">
        <v>13829000</v>
      </c>
      <c r="AE32" s="95">
        <v>92300000</v>
      </c>
      <c r="AF32" s="93">
        <v>1</v>
      </c>
      <c r="AH32" s="95">
        <v>92300000</v>
      </c>
    </row>
    <row r="33" spans="1:34" x14ac:dyDescent="0.2">
      <c r="A33" s="95" t="s">
        <v>72</v>
      </c>
      <c r="B33" s="93">
        <v>4</v>
      </c>
      <c r="D33" s="95" t="s">
        <v>74</v>
      </c>
      <c r="K33" s="95">
        <v>945000000</v>
      </c>
      <c r="L33" s="93">
        <v>945000000</v>
      </c>
      <c r="N33" s="95">
        <v>945000000</v>
      </c>
      <c r="P33" s="95">
        <v>95500000</v>
      </c>
      <c r="Q33" s="93">
        <v>1</v>
      </c>
      <c r="S33" s="95">
        <v>95500000</v>
      </c>
      <c r="U33" s="95">
        <v>49298000</v>
      </c>
      <c r="V33" s="93">
        <v>1</v>
      </c>
      <c r="X33" s="95">
        <v>49298000</v>
      </c>
      <c r="Z33" s="95">
        <v>14000000</v>
      </c>
      <c r="AA33" s="93">
        <v>3</v>
      </c>
      <c r="AC33" s="95">
        <v>14000000</v>
      </c>
      <c r="AE33" s="95">
        <v>93000000</v>
      </c>
      <c r="AF33" s="93">
        <v>1</v>
      </c>
      <c r="AH33" s="95">
        <v>93000000</v>
      </c>
    </row>
    <row r="34" spans="1:34" x14ac:dyDescent="0.2">
      <c r="A34" s="95" t="s">
        <v>74</v>
      </c>
      <c r="B34" s="93">
        <v>4</v>
      </c>
      <c r="D34" s="95" t="s">
        <v>76</v>
      </c>
      <c r="K34" s="95">
        <v>958511000</v>
      </c>
      <c r="L34" s="93">
        <v>958511000</v>
      </c>
      <c r="N34" s="95">
        <v>958511000</v>
      </c>
      <c r="P34" s="95">
        <v>114028000</v>
      </c>
      <c r="Q34" s="93">
        <v>1</v>
      </c>
      <c r="S34" s="95">
        <v>114028000</v>
      </c>
      <c r="U34" s="95">
        <v>50948000</v>
      </c>
      <c r="V34" s="93">
        <v>1</v>
      </c>
      <c r="X34" s="95">
        <v>50948000</v>
      </c>
      <c r="Z34" s="95">
        <v>15000000</v>
      </c>
      <c r="AA34" s="93">
        <v>2</v>
      </c>
      <c r="AC34" s="95">
        <v>15000000</v>
      </c>
      <c r="AE34" s="95">
        <v>93879000</v>
      </c>
      <c r="AF34" s="93">
        <v>1</v>
      </c>
      <c r="AH34" s="95">
        <v>93879000</v>
      </c>
    </row>
    <row r="35" spans="1:34" x14ac:dyDescent="0.2">
      <c r="A35" s="95" t="s">
        <v>76</v>
      </c>
      <c r="B35" s="93">
        <v>4</v>
      </c>
      <c r="D35" s="95" t="s">
        <v>78</v>
      </c>
      <c r="K35" s="95">
        <v>965087000</v>
      </c>
      <c r="L35" s="93">
        <v>965087000</v>
      </c>
      <c r="N35" s="95">
        <v>965087000</v>
      </c>
      <c r="P35" s="95">
        <v>116241000</v>
      </c>
      <c r="Q35" s="93">
        <v>1</v>
      </c>
      <c r="S35" s="95">
        <v>116241000</v>
      </c>
      <c r="U35" s="95">
        <v>51085000</v>
      </c>
      <c r="V35" s="93">
        <v>1</v>
      </c>
      <c r="X35" s="95">
        <v>51085000</v>
      </c>
      <c r="Z35" s="95">
        <v>16000000</v>
      </c>
      <c r="AA35" s="93">
        <v>2</v>
      </c>
      <c r="AC35" s="95">
        <v>16000000</v>
      </c>
      <c r="AE35" s="95">
        <v>95000000</v>
      </c>
      <c r="AF35" s="93">
        <v>1</v>
      </c>
      <c r="AH35" s="95">
        <v>95000000</v>
      </c>
    </row>
    <row r="36" spans="1:34" x14ac:dyDescent="0.2">
      <c r="A36" s="95" t="s">
        <v>78</v>
      </c>
      <c r="B36" s="93">
        <v>4</v>
      </c>
      <c r="D36" s="95" t="s">
        <v>80</v>
      </c>
      <c r="K36" s="95">
        <v>970938000</v>
      </c>
      <c r="L36" s="93">
        <v>970938000</v>
      </c>
      <c r="N36" s="95">
        <v>970938000</v>
      </c>
      <c r="P36" s="95">
        <v>116586000</v>
      </c>
      <c r="Q36" s="93">
        <v>1</v>
      </c>
      <c r="S36" s="95">
        <v>116586000</v>
      </c>
      <c r="U36" s="95">
        <v>53073000</v>
      </c>
      <c r="V36" s="93">
        <v>1</v>
      </c>
      <c r="X36" s="95">
        <v>53073000</v>
      </c>
      <c r="Z36" s="95">
        <v>19700000</v>
      </c>
      <c r="AA36" s="93">
        <v>1</v>
      </c>
      <c r="AC36" s="95">
        <v>19700000</v>
      </c>
      <c r="AE36" s="95">
        <v>96000000</v>
      </c>
      <c r="AF36" s="93">
        <v>1</v>
      </c>
      <c r="AH36" s="95">
        <v>96000000</v>
      </c>
    </row>
    <row r="37" spans="1:34" x14ac:dyDescent="0.2">
      <c r="A37" s="95" t="s">
        <v>80</v>
      </c>
      <c r="B37" s="93">
        <v>4</v>
      </c>
      <c r="D37" s="95" t="s">
        <v>82</v>
      </c>
      <c r="K37" s="95">
        <v>974053000</v>
      </c>
      <c r="L37" s="93">
        <v>974053000</v>
      </c>
      <c r="N37" s="95">
        <v>974053000</v>
      </c>
      <c r="P37" s="95">
        <v>117275000</v>
      </c>
      <c r="Q37" s="93">
        <v>1</v>
      </c>
      <c r="S37" s="95">
        <v>117275000</v>
      </c>
      <c r="U37" s="95">
        <v>53546000</v>
      </c>
      <c r="V37" s="93">
        <v>1</v>
      </c>
      <c r="X37" s="95">
        <v>53546000</v>
      </c>
      <c r="Z37" s="95">
        <v>20800000</v>
      </c>
      <c r="AA37" s="93">
        <v>1</v>
      </c>
      <c r="AC37" s="95">
        <v>20800000</v>
      </c>
      <c r="AE37" s="95">
        <v>96004000</v>
      </c>
      <c r="AF37" s="93">
        <v>1</v>
      </c>
      <c r="AH37" s="95">
        <v>96004000</v>
      </c>
    </row>
    <row r="38" spans="1:34" x14ac:dyDescent="0.2">
      <c r="A38" s="95" t="s">
        <v>82</v>
      </c>
      <c r="B38" s="93">
        <v>4</v>
      </c>
      <c r="D38" s="95" t="s">
        <v>85</v>
      </c>
      <c r="K38" s="95">
        <v>981310000</v>
      </c>
      <c r="L38" s="93">
        <v>981310000</v>
      </c>
      <c r="N38" s="95">
        <v>981310000</v>
      </c>
      <c r="P38" s="95">
        <v>124512000</v>
      </c>
      <c r="Q38" s="93">
        <v>1</v>
      </c>
      <c r="S38" s="95">
        <v>124512000</v>
      </c>
      <c r="U38" s="95">
        <v>53992000</v>
      </c>
      <c r="V38" s="93">
        <v>1</v>
      </c>
      <c r="X38" s="95">
        <v>53992000</v>
      </c>
      <c r="Z38" s="95">
        <v>20962000</v>
      </c>
      <c r="AA38" s="93">
        <v>1</v>
      </c>
      <c r="AC38" s="95">
        <v>20962000</v>
      </c>
      <c r="AE38" s="95">
        <v>98000000</v>
      </c>
      <c r="AF38" s="93">
        <v>2</v>
      </c>
      <c r="AH38" s="95">
        <v>98000000</v>
      </c>
    </row>
    <row r="39" spans="1:34" x14ac:dyDescent="0.2">
      <c r="A39" s="95" t="s">
        <v>85</v>
      </c>
      <c r="B39" s="93">
        <v>4</v>
      </c>
      <c r="D39" s="95" t="s">
        <v>86</v>
      </c>
      <c r="K39" s="95">
        <v>984363000</v>
      </c>
      <c r="L39" s="93">
        <v>984363000</v>
      </c>
      <c r="N39" s="95">
        <v>984363000</v>
      </c>
      <c r="P39" s="95">
        <v>130277000</v>
      </c>
      <c r="Q39" s="93">
        <v>1</v>
      </c>
      <c r="S39" s="95">
        <v>130277000</v>
      </c>
      <c r="U39" s="95">
        <v>56612000</v>
      </c>
      <c r="V39" s="93">
        <v>1</v>
      </c>
      <c r="X39" s="95">
        <v>56612000</v>
      </c>
      <c r="Z39" s="95">
        <v>21547000</v>
      </c>
      <c r="AA39" s="93">
        <v>1</v>
      </c>
      <c r="AC39" s="95">
        <v>21547000</v>
      </c>
      <c r="AE39" s="95">
        <v>98263000</v>
      </c>
      <c r="AF39" s="93">
        <v>1</v>
      </c>
      <c r="AH39" s="95">
        <v>98263000</v>
      </c>
    </row>
    <row r="40" spans="1:34" x14ac:dyDescent="0.2">
      <c r="A40" s="95" t="s">
        <v>86</v>
      </c>
      <c r="B40" s="93">
        <v>4</v>
      </c>
      <c r="D40" s="95" t="s">
        <v>88</v>
      </c>
      <c r="K40" s="95">
        <v>992332000</v>
      </c>
      <c r="L40" s="93">
        <v>992332000</v>
      </c>
      <c r="N40" s="95">
        <v>992332000</v>
      </c>
      <c r="P40" s="95">
        <v>140012000</v>
      </c>
      <c r="Q40" s="93">
        <v>1</v>
      </c>
      <c r="S40" s="95">
        <v>140012000</v>
      </c>
      <c r="U40" s="95">
        <v>56621000</v>
      </c>
      <c r="V40" s="93">
        <v>1</v>
      </c>
      <c r="X40" s="95">
        <v>56621000</v>
      </c>
      <c r="Z40" s="95">
        <v>21600000</v>
      </c>
      <c r="AA40" s="93">
        <v>1</v>
      </c>
      <c r="AC40" s="95">
        <v>21600000</v>
      </c>
      <c r="AE40" s="95">
        <v>99681000</v>
      </c>
      <c r="AF40" s="93">
        <v>1</v>
      </c>
      <c r="AH40" s="95">
        <v>99681000</v>
      </c>
    </row>
    <row r="41" spans="1:34" x14ac:dyDescent="0.2">
      <c r="A41" s="95" t="s">
        <v>88</v>
      </c>
      <c r="B41" s="93">
        <v>4</v>
      </c>
      <c r="D41" s="95" t="s">
        <v>90</v>
      </c>
      <c r="K41" s="95">
        <v>993897000</v>
      </c>
      <c r="L41" s="93">
        <v>993897000</v>
      </c>
      <c r="N41" s="95">
        <v>993897000</v>
      </c>
      <c r="P41" s="95">
        <v>155355000</v>
      </c>
      <c r="Q41" s="93">
        <v>2</v>
      </c>
      <c r="S41" s="95">
        <v>155355000</v>
      </c>
      <c r="U41" s="95">
        <v>56881000</v>
      </c>
      <c r="V41" s="93">
        <v>1</v>
      </c>
      <c r="X41" s="95">
        <v>56881000</v>
      </c>
      <c r="Z41" s="95">
        <v>24000000</v>
      </c>
      <c r="AA41" s="93">
        <v>1</v>
      </c>
      <c r="AC41" s="95">
        <v>24000000</v>
      </c>
      <c r="AE41" s="95">
        <v>100100000</v>
      </c>
      <c r="AF41" s="93">
        <v>1</v>
      </c>
      <c r="AH41" s="95">
        <v>100100000</v>
      </c>
    </row>
    <row r="42" spans="1:34" x14ac:dyDescent="0.2">
      <c r="A42" s="95" t="s">
        <v>90</v>
      </c>
      <c r="B42" s="93">
        <v>4</v>
      </c>
      <c r="D42" s="95" t="s">
        <v>92</v>
      </c>
      <c r="K42" s="95">
        <v>1010117000</v>
      </c>
      <c r="L42" s="93">
        <v>1010117000</v>
      </c>
      <c r="N42" s="95">
        <v>1010117000</v>
      </c>
      <c r="P42" s="95">
        <v>160000000</v>
      </c>
      <c r="Q42" s="93">
        <v>1</v>
      </c>
      <c r="S42" s="95">
        <v>160000000</v>
      </c>
      <c r="U42" s="95">
        <v>57664000</v>
      </c>
      <c r="V42" s="93">
        <v>1</v>
      </c>
      <c r="X42" s="95">
        <v>57664000</v>
      </c>
      <c r="Z42" s="95">
        <v>24539000</v>
      </c>
      <c r="AA42" s="93">
        <v>1</v>
      </c>
      <c r="AC42" s="95">
        <v>24539000</v>
      </c>
      <c r="AE42" s="95">
        <v>100200000</v>
      </c>
      <c r="AF42" s="93">
        <v>1</v>
      </c>
      <c r="AH42" s="95">
        <v>100200000</v>
      </c>
    </row>
    <row r="43" spans="1:34" x14ac:dyDescent="0.2">
      <c r="A43" s="95" t="s">
        <v>92</v>
      </c>
      <c r="B43" s="93">
        <v>4</v>
      </c>
      <c r="D43" s="95" t="s">
        <v>94</v>
      </c>
      <c r="K43" s="95">
        <v>1023285000</v>
      </c>
      <c r="L43" s="93">
        <v>1023285000</v>
      </c>
      <c r="N43" s="95">
        <v>1023285000</v>
      </c>
      <c r="P43" s="95">
        <v>162167000</v>
      </c>
      <c r="Q43" s="93">
        <v>1</v>
      </c>
      <c r="S43" s="95">
        <v>162167000</v>
      </c>
      <c r="U43" s="95">
        <v>58005000</v>
      </c>
      <c r="V43" s="93">
        <v>1</v>
      </c>
      <c r="X43" s="95">
        <v>58005000</v>
      </c>
      <c r="Z43" s="95">
        <v>25000000</v>
      </c>
      <c r="AA43" s="93">
        <v>3</v>
      </c>
      <c r="AC43" s="95">
        <v>25000000</v>
      </c>
      <c r="AE43" s="95">
        <v>100536000</v>
      </c>
      <c r="AF43" s="93">
        <v>1</v>
      </c>
      <c r="AH43" s="95">
        <v>100536000</v>
      </c>
    </row>
    <row r="44" spans="1:34" x14ac:dyDescent="0.2">
      <c r="A44" s="95" t="s">
        <v>94</v>
      </c>
      <c r="B44" s="93">
        <v>2</v>
      </c>
      <c r="D44" s="95" t="s">
        <v>95</v>
      </c>
      <c r="K44" s="95">
        <v>1029475000</v>
      </c>
      <c r="L44" s="93">
        <v>1029475000</v>
      </c>
      <c r="N44" s="95">
        <v>1029475000</v>
      </c>
      <c r="P44" s="95">
        <v>167600000</v>
      </c>
      <c r="Q44" s="93">
        <v>1</v>
      </c>
      <c r="S44" s="95">
        <v>167600000</v>
      </c>
      <c r="U44" s="95">
        <v>58323000</v>
      </c>
      <c r="V44" s="93">
        <v>1</v>
      </c>
      <c r="X44" s="95">
        <v>58323000</v>
      </c>
      <c r="Z44" s="95">
        <v>25100000</v>
      </c>
      <c r="AA44" s="93">
        <v>1</v>
      </c>
      <c r="AC44" s="95">
        <v>25100000</v>
      </c>
      <c r="AE44" s="95">
        <v>102000000</v>
      </c>
      <c r="AF44" s="93">
        <v>1</v>
      </c>
      <c r="AH44" s="95">
        <v>102000000</v>
      </c>
    </row>
    <row r="45" spans="1:34" x14ac:dyDescent="0.2">
      <c r="A45" s="95" t="s">
        <v>95</v>
      </c>
      <c r="B45" s="93">
        <v>4</v>
      </c>
      <c r="D45" s="95" t="s">
        <v>97</v>
      </c>
      <c r="K45" s="95">
        <v>1032336000</v>
      </c>
      <c r="L45" s="93">
        <v>1032336000</v>
      </c>
      <c r="N45" s="95">
        <v>1032336000</v>
      </c>
      <c r="P45" s="95">
        <v>172050000</v>
      </c>
      <c r="Q45" s="93">
        <v>1</v>
      </c>
      <c r="S45" s="95">
        <v>172050000</v>
      </c>
      <c r="U45" s="95">
        <v>61732000</v>
      </c>
      <c r="V45" s="93">
        <v>1</v>
      </c>
      <c r="X45" s="95">
        <v>61732000</v>
      </c>
      <c r="Z45" s="95">
        <v>25400000</v>
      </c>
      <c r="AA45" s="93">
        <v>1</v>
      </c>
      <c r="AC45" s="95">
        <v>25400000</v>
      </c>
      <c r="AE45" s="95">
        <v>102871000</v>
      </c>
      <c r="AF45" s="93">
        <v>1</v>
      </c>
      <c r="AH45" s="95">
        <v>102871000</v>
      </c>
    </row>
    <row r="46" spans="1:34" x14ac:dyDescent="0.2">
      <c r="A46" s="95" t="s">
        <v>97</v>
      </c>
      <c r="B46" s="93">
        <v>4</v>
      </c>
      <c r="D46" s="95" t="s">
        <v>99</v>
      </c>
      <c r="K46" s="95">
        <v>1042779000</v>
      </c>
      <c r="L46" s="93">
        <v>1042779000</v>
      </c>
      <c r="N46" s="95">
        <v>1042779000</v>
      </c>
      <c r="P46" s="95">
        <v>172167000</v>
      </c>
      <c r="Q46" s="93">
        <v>1</v>
      </c>
      <c r="S46" s="95">
        <v>172167000</v>
      </c>
      <c r="U46" s="95">
        <v>62000000</v>
      </c>
      <c r="V46" s="93">
        <v>1</v>
      </c>
      <c r="X46" s="95">
        <v>62000000</v>
      </c>
      <c r="Z46" s="95">
        <v>25865000</v>
      </c>
      <c r="AA46" s="93">
        <v>1</v>
      </c>
      <c r="AC46" s="95">
        <v>25865000</v>
      </c>
      <c r="AE46" s="95">
        <v>104000000</v>
      </c>
      <c r="AF46" s="93">
        <v>2</v>
      </c>
      <c r="AH46" s="95">
        <v>104000000</v>
      </c>
    </row>
    <row r="47" spans="1:34" x14ac:dyDescent="0.2">
      <c r="A47" s="95" t="s">
        <v>99</v>
      </c>
      <c r="B47" s="93">
        <v>4</v>
      </c>
      <c r="D47" s="95" t="s">
        <v>101</v>
      </c>
      <c r="K47" s="95">
        <v>1059366000</v>
      </c>
      <c r="L47" s="93">
        <v>1059366000</v>
      </c>
      <c r="N47" s="95">
        <v>1059366000</v>
      </c>
      <c r="P47" s="95">
        <v>172416000</v>
      </c>
      <c r="Q47" s="93">
        <v>1</v>
      </c>
      <c r="S47" s="95">
        <v>172416000</v>
      </c>
      <c r="U47" s="95">
        <v>62179000</v>
      </c>
      <c r="V47" s="93">
        <v>1</v>
      </c>
      <c r="X47" s="95">
        <v>62179000</v>
      </c>
      <c r="Z47" s="95">
        <v>25900000</v>
      </c>
      <c r="AA47" s="93">
        <v>1</v>
      </c>
      <c r="AC47" s="95">
        <v>25900000</v>
      </c>
      <c r="AE47" s="95">
        <v>106000000</v>
      </c>
      <c r="AF47" s="93">
        <v>1</v>
      </c>
      <c r="AH47" s="95">
        <v>106000000</v>
      </c>
    </row>
    <row r="48" spans="1:34" x14ac:dyDescent="0.2">
      <c r="A48" s="95" t="s">
        <v>101</v>
      </c>
      <c r="B48" s="93">
        <v>4</v>
      </c>
      <c r="D48" s="95" t="s">
        <v>102</v>
      </c>
      <c r="K48" s="95">
        <v>1105247000</v>
      </c>
      <c r="L48" s="93">
        <v>1105247000</v>
      </c>
      <c r="N48" s="95">
        <v>1105247000</v>
      </c>
      <c r="P48" s="95">
        <v>174000000</v>
      </c>
      <c r="Q48" s="93">
        <v>1</v>
      </c>
      <c r="S48" s="95">
        <v>174000000</v>
      </c>
      <c r="U48" s="95">
        <v>63268000</v>
      </c>
      <c r="V48" s="93">
        <v>1</v>
      </c>
      <c r="X48" s="95">
        <v>63268000</v>
      </c>
      <c r="Z48" s="95">
        <v>26000000</v>
      </c>
      <c r="AA48" s="93">
        <v>1</v>
      </c>
      <c r="AC48" s="95">
        <v>26000000</v>
      </c>
      <c r="AE48" s="95">
        <v>107726000</v>
      </c>
      <c r="AF48" s="93">
        <v>1</v>
      </c>
      <c r="AH48" s="95">
        <v>107726000</v>
      </c>
    </row>
    <row r="49" spans="1:34" x14ac:dyDescent="0.2">
      <c r="A49" s="95" t="s">
        <v>102</v>
      </c>
      <c r="B49" s="93">
        <v>4</v>
      </c>
      <c r="D49" s="95" t="s">
        <v>103</v>
      </c>
      <c r="K49" s="95">
        <v>1148231000</v>
      </c>
      <c r="L49" s="93">
        <v>1148231000</v>
      </c>
      <c r="N49" s="95">
        <v>1148231000</v>
      </c>
      <c r="P49" s="95">
        <v>177556000</v>
      </c>
      <c r="Q49" s="93">
        <v>1</v>
      </c>
      <c r="S49" s="95">
        <v>177556000</v>
      </c>
      <c r="U49" s="95">
        <v>65082000</v>
      </c>
      <c r="V49" s="93">
        <v>1</v>
      </c>
      <c r="X49" s="95">
        <v>65082000</v>
      </c>
      <c r="Z49" s="95">
        <v>26020000</v>
      </c>
      <c r="AA49" s="93">
        <v>1</v>
      </c>
      <c r="AC49" s="95">
        <v>26020000</v>
      </c>
      <c r="AE49" s="95">
        <v>108400000</v>
      </c>
      <c r="AF49" s="93">
        <v>1</v>
      </c>
      <c r="AH49" s="95">
        <v>108400000</v>
      </c>
    </row>
    <row r="50" spans="1:34" x14ac:dyDescent="0.2">
      <c r="A50" s="95" t="s">
        <v>103</v>
      </c>
      <c r="B50" s="93">
        <v>4</v>
      </c>
      <c r="D50" s="95" t="s">
        <v>104</v>
      </c>
      <c r="K50" s="95">
        <v>1166769000</v>
      </c>
      <c r="L50" s="93">
        <v>1166769000</v>
      </c>
      <c r="N50" s="95">
        <v>1166769000</v>
      </c>
      <c r="P50" s="95">
        <v>187013000</v>
      </c>
      <c r="Q50" s="93">
        <v>1</v>
      </c>
      <c r="S50" s="95">
        <v>187013000</v>
      </c>
      <c r="U50" s="95">
        <v>68000000</v>
      </c>
      <c r="V50" s="93">
        <v>1</v>
      </c>
      <c r="X50" s="95">
        <v>68000000</v>
      </c>
      <c r="Z50" s="95">
        <v>27000000</v>
      </c>
      <c r="AA50" s="93">
        <v>2</v>
      </c>
      <c r="AC50" s="95">
        <v>27000000</v>
      </c>
      <c r="AE50" s="95">
        <v>109931000</v>
      </c>
      <c r="AF50" s="93">
        <v>1</v>
      </c>
      <c r="AH50" s="95">
        <v>109931000</v>
      </c>
    </row>
    <row r="51" spans="1:34" x14ac:dyDescent="0.2">
      <c r="A51" s="95" t="s">
        <v>104</v>
      </c>
      <c r="B51" s="93">
        <v>4</v>
      </c>
      <c r="D51" s="95" t="s">
        <v>106</v>
      </c>
      <c r="K51" s="95">
        <v>1181704000</v>
      </c>
      <c r="L51" s="93">
        <v>1181704000</v>
      </c>
      <c r="N51" s="95">
        <v>1181704000</v>
      </c>
      <c r="P51" s="95">
        <v>188425000</v>
      </c>
      <c r="Q51" s="93">
        <v>1</v>
      </c>
      <c r="S51" s="95">
        <v>188425000</v>
      </c>
      <c r="U51" s="95">
        <v>68538000</v>
      </c>
      <c r="V51" s="93">
        <v>1</v>
      </c>
      <c r="X51" s="95">
        <v>68538000</v>
      </c>
      <c r="Z51" s="95">
        <v>27067000</v>
      </c>
      <c r="AA51" s="93">
        <v>1</v>
      </c>
      <c r="AC51" s="95">
        <v>27067000</v>
      </c>
      <c r="AE51" s="95">
        <v>110156000</v>
      </c>
      <c r="AF51" s="93">
        <v>1</v>
      </c>
      <c r="AH51" s="95">
        <v>110156000</v>
      </c>
    </row>
    <row r="52" spans="1:34" x14ac:dyDescent="0.2">
      <c r="A52" s="95" t="s">
        <v>106</v>
      </c>
      <c r="B52" s="93">
        <v>4</v>
      </c>
      <c r="D52" s="95" t="s">
        <v>107</v>
      </c>
      <c r="K52" s="95">
        <v>1194407000</v>
      </c>
      <c r="L52" s="93">
        <v>1194407000</v>
      </c>
      <c r="N52" s="95">
        <v>1194407000</v>
      </c>
      <c r="P52" s="95">
        <v>190454000</v>
      </c>
      <c r="Q52" s="93">
        <v>1</v>
      </c>
      <c r="S52" s="95">
        <v>190454000</v>
      </c>
      <c r="U52" s="95">
        <v>69323000</v>
      </c>
      <c r="V52" s="93">
        <v>1</v>
      </c>
      <c r="X52" s="95">
        <v>69323000</v>
      </c>
      <c r="Z52" s="95">
        <v>29100000</v>
      </c>
      <c r="AA52" s="93">
        <v>1</v>
      </c>
      <c r="AC52" s="95">
        <v>29100000</v>
      </c>
      <c r="AE52" s="95">
        <v>110412000</v>
      </c>
      <c r="AF52" s="93">
        <v>1</v>
      </c>
      <c r="AH52" s="95">
        <v>110412000</v>
      </c>
    </row>
    <row r="53" spans="1:34" x14ac:dyDescent="0.2">
      <c r="A53" s="95" t="s">
        <v>107</v>
      </c>
      <c r="B53" s="93">
        <v>4</v>
      </c>
      <c r="D53" s="95" t="s">
        <v>108</v>
      </c>
      <c r="K53" s="95">
        <v>1204546000</v>
      </c>
      <c r="L53" s="93">
        <v>1204546000</v>
      </c>
      <c r="N53" s="95">
        <v>1204546000</v>
      </c>
      <c r="P53" s="95">
        <v>192788000</v>
      </c>
      <c r="Q53" s="93">
        <v>1</v>
      </c>
      <c r="S53" s="95">
        <v>192788000</v>
      </c>
      <c r="U53" s="95">
        <v>71369000</v>
      </c>
      <c r="V53" s="93">
        <v>1</v>
      </c>
      <c r="X53" s="95">
        <v>71369000</v>
      </c>
      <c r="Z53" s="95">
        <v>29173000</v>
      </c>
      <c r="AA53" s="93">
        <v>1</v>
      </c>
      <c r="AC53" s="95">
        <v>29173000</v>
      </c>
      <c r="AE53" s="95">
        <v>112000000</v>
      </c>
      <c r="AF53" s="93">
        <v>1</v>
      </c>
      <c r="AH53" s="95">
        <v>112000000</v>
      </c>
    </row>
    <row r="54" spans="1:34" x14ac:dyDescent="0.2">
      <c r="A54" s="95" t="s">
        <v>108</v>
      </c>
      <c r="B54" s="93">
        <v>4</v>
      </c>
      <c r="D54" s="95" t="s">
        <v>109</v>
      </c>
      <c r="K54" s="95">
        <v>1211975000</v>
      </c>
      <c r="L54" s="93">
        <v>1211975000</v>
      </c>
      <c r="N54" s="95">
        <v>1211975000</v>
      </c>
      <c r="P54" s="95">
        <v>197336000</v>
      </c>
      <c r="Q54" s="93">
        <v>1</v>
      </c>
      <c r="S54" s="95">
        <v>197336000</v>
      </c>
      <c r="U54" s="95">
        <v>71733000</v>
      </c>
      <c r="V54" s="93">
        <v>1</v>
      </c>
      <c r="X54" s="95">
        <v>71733000</v>
      </c>
      <c r="Z54" s="95">
        <v>29185000</v>
      </c>
      <c r="AA54" s="93">
        <v>1</v>
      </c>
      <c r="AC54" s="95">
        <v>29185000</v>
      </c>
      <c r="AE54" s="95">
        <v>114250000</v>
      </c>
      <c r="AF54" s="93">
        <v>1</v>
      </c>
      <c r="AH54" s="95">
        <v>114250000</v>
      </c>
    </row>
    <row r="55" spans="1:34" x14ac:dyDescent="0.2">
      <c r="A55" s="95" t="s">
        <v>109</v>
      </c>
      <c r="B55" s="93">
        <v>4</v>
      </c>
      <c r="D55" s="95" t="s">
        <v>111</v>
      </c>
      <c r="K55" s="95">
        <v>1246000000</v>
      </c>
      <c r="L55" s="93">
        <v>1246000000</v>
      </c>
      <c r="N55" s="95">
        <v>1246000000</v>
      </c>
      <c r="P55" s="95">
        <v>200600000</v>
      </c>
      <c r="Q55" s="93">
        <v>1</v>
      </c>
      <c r="S55" s="95">
        <v>200600000</v>
      </c>
      <c r="U55" s="95">
        <v>72143000</v>
      </c>
      <c r="V55" s="93">
        <v>1</v>
      </c>
      <c r="X55" s="95">
        <v>72143000</v>
      </c>
      <c r="Z55" s="95">
        <v>30000000</v>
      </c>
      <c r="AA55" s="93">
        <v>2</v>
      </c>
      <c r="AC55" s="95">
        <v>30000000</v>
      </c>
      <c r="AE55" s="95">
        <v>115100000</v>
      </c>
      <c r="AF55" s="93">
        <v>1</v>
      </c>
      <c r="AH55" s="95">
        <v>115100000</v>
      </c>
    </row>
    <row r="56" spans="1:34" x14ac:dyDescent="0.2">
      <c r="A56" s="95" t="s">
        <v>111</v>
      </c>
      <c r="B56" s="93">
        <v>4</v>
      </c>
      <c r="D56" s="95" t="s">
        <v>112</v>
      </c>
      <c r="K56" s="95">
        <v>1279067000</v>
      </c>
      <c r="L56" s="93">
        <v>1279067000</v>
      </c>
      <c r="N56" s="95">
        <v>1279067000</v>
      </c>
      <c r="P56" s="95">
        <v>203965000</v>
      </c>
      <c r="Q56" s="93">
        <v>1</v>
      </c>
      <c r="S56" s="95">
        <v>203965000</v>
      </c>
      <c r="U56" s="95">
        <v>72163000</v>
      </c>
      <c r="V56" s="93">
        <v>1</v>
      </c>
      <c r="X56" s="95">
        <v>72163000</v>
      </c>
      <c r="Z56" s="95">
        <v>30239000</v>
      </c>
      <c r="AA56" s="93">
        <v>1</v>
      </c>
      <c r="AC56" s="95">
        <v>30239000</v>
      </c>
      <c r="AE56" s="95">
        <v>115600000</v>
      </c>
      <c r="AF56" s="93">
        <v>1</v>
      </c>
      <c r="AH56" s="95">
        <v>115600000</v>
      </c>
    </row>
    <row r="57" spans="1:34" x14ac:dyDescent="0.2">
      <c r="A57" s="95" t="s">
        <v>112</v>
      </c>
      <c r="B57" s="93">
        <v>4</v>
      </c>
      <c r="D57" s="95" t="s">
        <v>113</v>
      </c>
      <c r="K57" s="95">
        <v>1282236000</v>
      </c>
      <c r="L57" s="93">
        <v>1282236000</v>
      </c>
      <c r="N57" s="95">
        <v>1282236000</v>
      </c>
      <c r="P57" s="95">
        <v>205018000</v>
      </c>
      <c r="Q57" s="93">
        <v>2</v>
      </c>
      <c r="S57" s="95">
        <v>205018000</v>
      </c>
      <c r="U57" s="95">
        <v>72363000</v>
      </c>
      <c r="V57" s="93">
        <v>1</v>
      </c>
      <c r="X57" s="95">
        <v>72363000</v>
      </c>
      <c r="Z57" s="95">
        <v>30951000</v>
      </c>
      <c r="AA57" s="93">
        <v>1</v>
      </c>
      <c r="AC57" s="95">
        <v>30951000</v>
      </c>
      <c r="AE57" s="95">
        <v>116346000</v>
      </c>
      <c r="AF57" s="93">
        <v>1</v>
      </c>
      <c r="AH57" s="95">
        <v>116346000</v>
      </c>
    </row>
    <row r="58" spans="1:34" x14ac:dyDescent="0.2">
      <c r="A58" s="95" t="s">
        <v>113</v>
      </c>
      <c r="B58" s="93">
        <v>4</v>
      </c>
      <c r="D58" s="95" t="s">
        <v>115</v>
      </c>
      <c r="K58" s="95">
        <v>1287577000</v>
      </c>
      <c r="L58" s="93">
        <v>1287577000</v>
      </c>
      <c r="N58" s="95">
        <v>1287577000</v>
      </c>
      <c r="P58" s="95">
        <v>206974000</v>
      </c>
      <c r="Q58" s="93">
        <v>1</v>
      </c>
      <c r="S58" s="95">
        <v>206974000</v>
      </c>
      <c r="U58" s="95">
        <v>76864000</v>
      </c>
      <c r="V58" s="93">
        <v>1</v>
      </c>
      <c r="X58" s="95">
        <v>76864000</v>
      </c>
      <c r="Z58" s="95">
        <v>31000000</v>
      </c>
      <c r="AA58" s="93">
        <v>1</v>
      </c>
      <c r="AC58" s="95">
        <v>31000000</v>
      </c>
      <c r="AE58" s="95">
        <v>117000000</v>
      </c>
      <c r="AF58" s="93">
        <v>1</v>
      </c>
      <c r="AH58" s="95">
        <v>117000000</v>
      </c>
    </row>
    <row r="59" spans="1:34" x14ac:dyDescent="0.2">
      <c r="A59" s="95" t="s">
        <v>115</v>
      </c>
      <c r="B59" s="93">
        <v>4</v>
      </c>
      <c r="D59" s="95" t="s">
        <v>116</v>
      </c>
      <c r="K59" s="95">
        <v>1288149000</v>
      </c>
      <c r="L59" s="93">
        <v>1288149000</v>
      </c>
      <c r="N59" s="95">
        <v>1288149000</v>
      </c>
      <c r="P59" s="95">
        <v>211923000</v>
      </c>
      <c r="Q59" s="93">
        <v>1</v>
      </c>
      <c r="S59" s="95">
        <v>211923000</v>
      </c>
      <c r="U59" s="95">
        <v>80791000</v>
      </c>
      <c r="V59" s="93">
        <v>1</v>
      </c>
      <c r="X59" s="95">
        <v>80791000</v>
      </c>
      <c r="Z59" s="95">
        <v>31237000</v>
      </c>
      <c r="AA59" s="93">
        <v>1</v>
      </c>
      <c r="AC59" s="95">
        <v>31237000</v>
      </c>
      <c r="AE59" s="95">
        <v>117300000</v>
      </c>
      <c r="AF59" s="93">
        <v>1</v>
      </c>
      <c r="AH59" s="95">
        <v>117300000</v>
      </c>
    </row>
    <row r="60" spans="1:34" x14ac:dyDescent="0.2">
      <c r="A60" s="95" t="s">
        <v>116</v>
      </c>
      <c r="B60" s="93">
        <v>4</v>
      </c>
      <c r="D60" s="95" t="s">
        <v>118</v>
      </c>
      <c r="K60" s="95">
        <v>1290052000</v>
      </c>
      <c r="L60" s="93">
        <v>1290052000</v>
      </c>
      <c r="N60" s="95">
        <v>1290052000</v>
      </c>
      <c r="P60" s="95">
        <v>216000000</v>
      </c>
      <c r="Q60" s="93">
        <v>1</v>
      </c>
      <c r="S60" s="95">
        <v>216000000</v>
      </c>
      <c r="U60" s="95">
        <v>86000000</v>
      </c>
      <c r="V60" s="93">
        <v>1</v>
      </c>
      <c r="X60" s="95">
        <v>86000000</v>
      </c>
      <c r="Z60" s="95">
        <v>31652000</v>
      </c>
      <c r="AA60" s="93">
        <v>1</v>
      </c>
      <c r="AC60" s="95">
        <v>31652000</v>
      </c>
      <c r="AE60" s="95">
        <v>118545000</v>
      </c>
      <c r="AF60" s="93">
        <v>1</v>
      </c>
      <c r="AH60" s="95">
        <v>118545000</v>
      </c>
    </row>
    <row r="61" spans="1:34" x14ac:dyDescent="0.2">
      <c r="A61" s="95" t="s">
        <v>118</v>
      </c>
      <c r="B61" s="93">
        <v>4</v>
      </c>
      <c r="D61" s="95" t="s">
        <v>119</v>
      </c>
      <c r="K61" s="95">
        <v>1293338000</v>
      </c>
      <c r="L61" s="93">
        <v>1293338000</v>
      </c>
      <c r="N61" s="95">
        <v>1293338000</v>
      </c>
      <c r="P61" s="95">
        <v>219000000</v>
      </c>
      <c r="Q61" s="93">
        <v>1</v>
      </c>
      <c r="S61" s="95">
        <v>219000000</v>
      </c>
      <c r="U61" s="95">
        <v>88705000</v>
      </c>
      <c r="V61" s="93">
        <v>1</v>
      </c>
      <c r="X61" s="95">
        <v>88705000</v>
      </c>
      <c r="Z61" s="95">
        <v>32057000</v>
      </c>
      <c r="AA61" s="93">
        <v>1</v>
      </c>
      <c r="AC61" s="95">
        <v>32057000</v>
      </c>
      <c r="AE61" s="95">
        <v>119076000</v>
      </c>
      <c r="AF61" s="93">
        <v>1</v>
      </c>
      <c r="AH61" s="95">
        <v>119076000</v>
      </c>
    </row>
    <row r="62" spans="1:34" x14ac:dyDescent="0.2">
      <c r="A62" s="95" t="s">
        <v>119</v>
      </c>
      <c r="B62" s="93">
        <v>4</v>
      </c>
      <c r="D62" s="95" t="s">
        <v>120</v>
      </c>
      <c r="K62" s="95">
        <v>1328817000</v>
      </c>
      <c r="L62" s="93">
        <v>1328817000</v>
      </c>
      <c r="N62" s="95">
        <v>1328817000</v>
      </c>
      <c r="P62" s="95">
        <v>221498000</v>
      </c>
      <c r="Q62" s="93">
        <v>1</v>
      </c>
      <c r="S62" s="95">
        <v>221498000</v>
      </c>
      <c r="U62" s="95">
        <v>89000000</v>
      </c>
      <c r="V62" s="93">
        <v>1</v>
      </c>
      <c r="X62" s="95">
        <v>89000000</v>
      </c>
      <c r="Z62" s="95">
        <v>33000000</v>
      </c>
      <c r="AA62" s="93">
        <v>2</v>
      </c>
      <c r="AC62" s="95">
        <v>33000000</v>
      </c>
      <c r="AE62" s="95">
        <v>119600000</v>
      </c>
      <c r="AF62" s="93">
        <v>1</v>
      </c>
      <c r="AH62" s="95">
        <v>119600000</v>
      </c>
    </row>
    <row r="63" spans="1:34" x14ac:dyDescent="0.2">
      <c r="A63" s="95" t="s">
        <v>120</v>
      </c>
      <c r="B63" s="93">
        <v>4</v>
      </c>
      <c r="D63" s="95" t="s">
        <v>122</v>
      </c>
      <c r="K63" s="95">
        <v>1346100000</v>
      </c>
      <c r="L63" s="93">
        <v>1346100000</v>
      </c>
      <c r="N63" s="95">
        <v>1346100000</v>
      </c>
      <c r="P63" s="95">
        <v>232600000</v>
      </c>
      <c r="Q63" s="93">
        <v>1</v>
      </c>
      <c r="S63" s="95">
        <v>232600000</v>
      </c>
      <c r="U63" s="95">
        <v>89468000</v>
      </c>
      <c r="V63" s="93">
        <v>1</v>
      </c>
      <c r="X63" s="95">
        <v>89468000</v>
      </c>
      <c r="Z63" s="95">
        <v>33200000</v>
      </c>
      <c r="AA63" s="93">
        <v>1</v>
      </c>
      <c r="AC63" s="95">
        <v>33200000</v>
      </c>
      <c r="AE63" s="95">
        <v>119968000</v>
      </c>
      <c r="AF63" s="93">
        <v>1</v>
      </c>
      <c r="AH63" s="95">
        <v>119968000</v>
      </c>
    </row>
    <row r="64" spans="1:34" x14ac:dyDescent="0.2">
      <c r="A64" s="95" t="s">
        <v>122</v>
      </c>
      <c r="B64" s="93">
        <v>4</v>
      </c>
      <c r="D64" s="95" t="s">
        <v>123</v>
      </c>
      <c r="K64" s="95">
        <v>1355300000</v>
      </c>
      <c r="L64" s="93">
        <v>1355300000</v>
      </c>
      <c r="N64" s="95">
        <v>1355300000</v>
      </c>
      <c r="P64" s="95">
        <v>233000000</v>
      </c>
      <c r="Q64" s="93">
        <v>2</v>
      </c>
      <c r="S64" s="95">
        <v>233000000</v>
      </c>
      <c r="U64" s="95">
        <v>93782000</v>
      </c>
      <c r="V64" s="93">
        <v>1</v>
      </c>
      <c r="X64" s="95">
        <v>93782000</v>
      </c>
      <c r="Z64" s="95">
        <v>33400000</v>
      </c>
      <c r="AA64" s="93">
        <v>1</v>
      </c>
      <c r="AC64" s="95">
        <v>33400000</v>
      </c>
      <c r="AE64" s="95">
        <v>121141000</v>
      </c>
      <c r="AF64" s="93">
        <v>1</v>
      </c>
      <c r="AH64" s="95">
        <v>121141000</v>
      </c>
    </row>
    <row r="65" spans="1:34" x14ac:dyDescent="0.2">
      <c r="A65" s="95" t="s">
        <v>123</v>
      </c>
      <c r="B65" s="93">
        <v>4</v>
      </c>
      <c r="D65" s="95" t="s">
        <v>125</v>
      </c>
      <c r="K65" s="95">
        <v>1357150000</v>
      </c>
      <c r="L65" s="93">
        <v>1357150000</v>
      </c>
      <c r="N65" s="95">
        <v>1357150000</v>
      </c>
      <c r="P65" s="95">
        <v>233417000</v>
      </c>
      <c r="Q65" s="93">
        <v>1</v>
      </c>
      <c r="S65" s="95">
        <v>233417000</v>
      </c>
      <c r="U65" s="95">
        <v>97578000</v>
      </c>
      <c r="V65" s="93">
        <v>1</v>
      </c>
      <c r="X65" s="95">
        <v>97578000</v>
      </c>
      <c r="Z65" s="95">
        <v>33500000</v>
      </c>
      <c r="AA65" s="93">
        <v>1</v>
      </c>
      <c r="AC65" s="95">
        <v>33500000</v>
      </c>
      <c r="AE65" s="95">
        <v>122000000</v>
      </c>
      <c r="AF65" s="93">
        <v>1</v>
      </c>
      <c r="AH65" s="95">
        <v>122000000</v>
      </c>
    </row>
    <row r="66" spans="1:34" x14ac:dyDescent="0.2">
      <c r="A66" s="95" t="s">
        <v>125</v>
      </c>
      <c r="B66" s="93">
        <v>4</v>
      </c>
      <c r="D66" s="95" t="s">
        <v>126</v>
      </c>
      <c r="K66" s="95">
        <v>1365000000</v>
      </c>
      <c r="L66" s="93">
        <v>1365000000</v>
      </c>
      <c r="N66" s="95">
        <v>1365000000</v>
      </c>
      <c r="P66" s="95">
        <v>235000000</v>
      </c>
      <c r="Q66" s="93">
        <v>1</v>
      </c>
      <c r="S66" s="95">
        <v>235000000</v>
      </c>
      <c r="U66" s="95">
        <v>98000000</v>
      </c>
      <c r="V66" s="93">
        <v>1</v>
      </c>
      <c r="X66" s="95">
        <v>98000000</v>
      </c>
      <c r="Z66" s="95">
        <v>34000000</v>
      </c>
      <c r="AA66" s="93">
        <v>2</v>
      </c>
      <c r="AC66" s="95">
        <v>34000000</v>
      </c>
      <c r="AE66" s="95">
        <v>122800000</v>
      </c>
      <c r="AF66" s="93">
        <v>1</v>
      </c>
      <c r="AH66" s="95">
        <v>122800000</v>
      </c>
    </row>
    <row r="67" spans="1:34" x14ac:dyDescent="0.2">
      <c r="A67" s="95" t="s">
        <v>126</v>
      </c>
      <c r="B67" s="93">
        <v>4</v>
      </c>
      <c r="D67" s="95" t="s">
        <v>128</v>
      </c>
      <c r="K67" s="95">
        <v>1367135000</v>
      </c>
      <c r="L67" s="93">
        <v>1367135000</v>
      </c>
      <c r="N67" s="95">
        <v>1367135000</v>
      </c>
      <c r="P67" s="95">
        <v>237000000</v>
      </c>
      <c r="Q67" s="93">
        <v>1</v>
      </c>
      <c r="S67" s="95">
        <v>237000000</v>
      </c>
      <c r="U67" s="95">
        <v>98200000</v>
      </c>
      <c r="V67" s="93">
        <v>1</v>
      </c>
      <c r="X67" s="95">
        <v>98200000</v>
      </c>
      <c r="Z67" s="95">
        <v>34257000</v>
      </c>
      <c r="AA67" s="93">
        <v>1</v>
      </c>
      <c r="AC67" s="95">
        <v>34257000</v>
      </c>
      <c r="AE67" s="95">
        <v>123297000</v>
      </c>
      <c r="AF67" s="93">
        <v>1</v>
      </c>
      <c r="AH67" s="95">
        <v>123297000</v>
      </c>
    </row>
    <row r="68" spans="1:34" x14ac:dyDescent="0.2">
      <c r="A68" s="95" t="s">
        <v>128</v>
      </c>
      <c r="B68" s="93">
        <v>4</v>
      </c>
      <c r="D68" s="95" t="s">
        <v>129</v>
      </c>
      <c r="K68" s="95">
        <v>1371065000</v>
      </c>
      <c r="L68" s="93">
        <v>1371065000</v>
      </c>
      <c r="N68" s="95">
        <v>1371065000</v>
      </c>
      <c r="P68" s="95">
        <v>238500000</v>
      </c>
      <c r="Q68" s="93">
        <v>1</v>
      </c>
      <c r="S68" s="95">
        <v>238500000</v>
      </c>
      <c r="U68" s="95">
        <v>99600000</v>
      </c>
      <c r="V68" s="93">
        <v>1</v>
      </c>
      <c r="X68" s="95">
        <v>99600000</v>
      </c>
      <c r="Z68" s="95">
        <v>34848000</v>
      </c>
      <c r="AA68" s="93">
        <v>1</v>
      </c>
      <c r="AC68" s="95">
        <v>34848000</v>
      </c>
      <c r="AE68" s="95">
        <v>124000000</v>
      </c>
      <c r="AF68" s="93">
        <v>1</v>
      </c>
      <c r="AH68" s="95">
        <v>124000000</v>
      </c>
    </row>
    <row r="69" spans="1:34" x14ac:dyDescent="0.2">
      <c r="A69" s="95" t="s">
        <v>129</v>
      </c>
      <c r="B69" s="93">
        <v>4</v>
      </c>
      <c r="D69" s="95" t="s">
        <v>131</v>
      </c>
      <c r="K69" s="95">
        <v>1373947000</v>
      </c>
      <c r="L69" s="93">
        <v>1373947000</v>
      </c>
      <c r="N69" s="95">
        <v>1373947000</v>
      </c>
      <c r="P69" s="95">
        <v>239000000</v>
      </c>
      <c r="Q69" s="93">
        <v>1</v>
      </c>
      <c r="S69" s="95">
        <v>239000000</v>
      </c>
      <c r="U69" s="95">
        <v>101100000</v>
      </c>
      <c r="V69" s="93">
        <v>1</v>
      </c>
      <c r="X69" s="95">
        <v>101100000</v>
      </c>
      <c r="Z69" s="95">
        <v>35000000</v>
      </c>
      <c r="AA69" s="93">
        <v>1</v>
      </c>
      <c r="AC69" s="95">
        <v>35000000</v>
      </c>
      <c r="AE69" s="95">
        <v>125000000</v>
      </c>
      <c r="AF69" s="93">
        <v>1</v>
      </c>
      <c r="AH69" s="95">
        <v>125000000</v>
      </c>
    </row>
    <row r="70" spans="1:34" x14ac:dyDescent="0.2">
      <c r="A70" s="95" t="s">
        <v>131</v>
      </c>
      <c r="B70" s="93">
        <v>4</v>
      </c>
      <c r="D70" s="95" t="s">
        <v>132</v>
      </c>
      <c r="K70" s="95">
        <v>1377058000</v>
      </c>
      <c r="L70" s="93">
        <v>1377058000</v>
      </c>
      <c r="N70" s="95">
        <v>1377058000</v>
      </c>
      <c r="P70" s="95">
        <v>245000000</v>
      </c>
      <c r="Q70" s="93">
        <v>1</v>
      </c>
      <c r="S70" s="95">
        <v>245000000</v>
      </c>
      <c r="U70" s="95">
        <v>102077000</v>
      </c>
      <c r="V70" s="93">
        <v>1</v>
      </c>
      <c r="X70" s="95">
        <v>102077000</v>
      </c>
      <c r="Z70" s="95">
        <v>35710000</v>
      </c>
      <c r="AA70" s="93">
        <v>1</v>
      </c>
      <c r="AC70" s="95">
        <v>35710000</v>
      </c>
      <c r="AE70" s="95">
        <v>125286000</v>
      </c>
      <c r="AF70" s="93">
        <v>1</v>
      </c>
      <c r="AH70" s="95">
        <v>125286000</v>
      </c>
    </row>
    <row r="71" spans="1:34" x14ac:dyDescent="0.2">
      <c r="A71" s="95" t="s">
        <v>132</v>
      </c>
      <c r="B71" s="93">
        <v>4</v>
      </c>
      <c r="D71" s="95" t="s">
        <v>134</v>
      </c>
      <c r="K71" s="95">
        <v>1381400000</v>
      </c>
      <c r="L71" s="93">
        <v>1381400000</v>
      </c>
      <c r="N71" s="95">
        <v>1381400000</v>
      </c>
      <c r="P71" s="95">
        <v>245316000</v>
      </c>
      <c r="Q71" s="93">
        <v>1</v>
      </c>
      <c r="S71" s="95">
        <v>245316000</v>
      </c>
      <c r="U71" s="95">
        <v>103700000</v>
      </c>
      <c r="V71" s="93">
        <v>1</v>
      </c>
      <c r="X71" s="95">
        <v>103700000</v>
      </c>
      <c r="Z71" s="95">
        <v>35819000</v>
      </c>
      <c r="AA71" s="93">
        <v>1</v>
      </c>
      <c r="AC71" s="95">
        <v>35819000</v>
      </c>
      <c r="AE71" s="95">
        <v>125928000</v>
      </c>
      <c r="AF71" s="93">
        <v>1</v>
      </c>
      <c r="AH71" s="95">
        <v>125928000</v>
      </c>
    </row>
    <row r="72" spans="1:34" x14ac:dyDescent="0.2">
      <c r="A72" s="95" t="s">
        <v>134</v>
      </c>
      <c r="B72" s="93">
        <v>4</v>
      </c>
      <c r="D72" s="95" t="s">
        <v>135</v>
      </c>
      <c r="K72" s="95">
        <v>1388386000</v>
      </c>
      <c r="L72" s="93">
        <v>1388386000</v>
      </c>
      <c r="N72" s="95">
        <v>1388386000</v>
      </c>
      <c r="P72" s="95">
        <v>253047000</v>
      </c>
      <c r="Q72" s="93">
        <v>1</v>
      </c>
      <c r="S72" s="95">
        <v>253047000</v>
      </c>
      <c r="U72" s="95">
        <v>108059000</v>
      </c>
      <c r="V72" s="93">
        <v>1</v>
      </c>
      <c r="X72" s="95">
        <v>108059000</v>
      </c>
      <c r="Z72" s="95">
        <v>36000000</v>
      </c>
      <c r="AA72" s="93">
        <v>1</v>
      </c>
      <c r="AC72" s="95">
        <v>36000000</v>
      </c>
      <c r="AE72" s="95">
        <v>126000000</v>
      </c>
      <c r="AF72" s="93">
        <v>1</v>
      </c>
      <c r="AH72" s="95">
        <v>126000000</v>
      </c>
    </row>
    <row r="73" spans="1:34" x14ac:dyDescent="0.2">
      <c r="A73" s="95" t="s">
        <v>135</v>
      </c>
      <c r="B73" s="93">
        <v>4</v>
      </c>
      <c r="D73" s="95" t="s">
        <v>137</v>
      </c>
      <c r="K73" s="95">
        <v>1403000000</v>
      </c>
      <c r="L73" s="93">
        <v>1403000000</v>
      </c>
      <c r="N73" s="95">
        <v>1403000000</v>
      </c>
      <c r="P73" s="95">
        <v>253612000</v>
      </c>
      <c r="Q73" s="93">
        <v>1</v>
      </c>
      <c r="S73" s="95">
        <v>253612000</v>
      </c>
      <c r="U73" s="95">
        <v>109115000</v>
      </c>
      <c r="V73" s="93">
        <v>1</v>
      </c>
      <c r="X73" s="95">
        <v>109115000</v>
      </c>
      <c r="Z73" s="95">
        <v>36052000</v>
      </c>
      <c r="AA73" s="93">
        <v>1</v>
      </c>
      <c r="AC73" s="95">
        <v>36052000</v>
      </c>
      <c r="AE73" s="95">
        <v>126300000</v>
      </c>
      <c r="AF73" s="93">
        <v>1</v>
      </c>
      <c r="AH73" s="95">
        <v>126300000</v>
      </c>
    </row>
    <row r="74" spans="1:34" x14ac:dyDescent="0.2">
      <c r="A74" s="95" t="s">
        <v>137</v>
      </c>
      <c r="B74" s="93">
        <v>4</v>
      </c>
      <c r="D74" s="95" t="s">
        <v>139</v>
      </c>
      <c r="K74" s="95">
        <v>1405358000</v>
      </c>
      <c r="L74" s="93">
        <v>1405358000</v>
      </c>
      <c r="N74" s="95">
        <v>1405358000</v>
      </c>
      <c r="P74" s="95">
        <v>258000000</v>
      </c>
      <c r="Q74" s="93">
        <v>1</v>
      </c>
      <c r="S74" s="95">
        <v>258000000</v>
      </c>
      <c r="U74" s="95">
        <v>112253000</v>
      </c>
      <c r="V74" s="93">
        <v>1</v>
      </c>
      <c r="X74" s="95">
        <v>112253000</v>
      </c>
      <c r="Z74" s="95">
        <v>36100000</v>
      </c>
      <c r="AA74" s="93">
        <v>1</v>
      </c>
      <c r="AC74" s="95">
        <v>36100000</v>
      </c>
      <c r="AE74" s="95">
        <v>127000000</v>
      </c>
      <c r="AF74" s="93">
        <v>2</v>
      </c>
      <c r="AH74" s="95">
        <v>127000000</v>
      </c>
    </row>
    <row r="75" spans="1:34" x14ac:dyDescent="0.2">
      <c r="A75" s="95" t="s">
        <v>139</v>
      </c>
      <c r="B75" s="93">
        <v>4</v>
      </c>
      <c r="D75" s="95" t="s">
        <v>141</v>
      </c>
      <c r="K75" s="95">
        <v>1407848000</v>
      </c>
      <c r="L75" s="93">
        <v>1407848000</v>
      </c>
      <c r="N75" s="95">
        <v>1407848000</v>
      </c>
      <c r="P75" s="95">
        <v>258612000</v>
      </c>
      <c r="Q75" s="93">
        <v>1</v>
      </c>
      <c r="S75" s="95">
        <v>258612000</v>
      </c>
      <c r="U75" s="95">
        <v>116190000</v>
      </c>
      <c r="V75" s="93">
        <v>1</v>
      </c>
      <c r="X75" s="95">
        <v>116190000</v>
      </c>
      <c r="Z75" s="95">
        <v>36500000</v>
      </c>
      <c r="AA75" s="93">
        <v>1</v>
      </c>
      <c r="AC75" s="95">
        <v>36500000</v>
      </c>
      <c r="AE75" s="95">
        <v>128000000</v>
      </c>
      <c r="AF75" s="93">
        <v>1</v>
      </c>
      <c r="AH75" s="95">
        <v>128000000</v>
      </c>
    </row>
    <row r="76" spans="1:34" x14ac:dyDescent="0.2">
      <c r="A76" s="95" t="s">
        <v>141</v>
      </c>
      <c r="B76" s="93">
        <v>4</v>
      </c>
      <c r="D76" s="95" t="s">
        <v>143</v>
      </c>
      <c r="K76" s="95">
        <v>1421178000</v>
      </c>
      <c r="L76" s="93">
        <v>1421178000</v>
      </c>
      <c r="N76" s="95">
        <v>1421178000</v>
      </c>
      <c r="P76" s="95">
        <v>258617000</v>
      </c>
      <c r="Q76" s="93">
        <v>1</v>
      </c>
      <c r="S76" s="95">
        <v>258617000</v>
      </c>
      <c r="U76" s="95">
        <v>116700000</v>
      </c>
      <c r="V76" s="93">
        <v>1</v>
      </c>
      <c r="X76" s="95">
        <v>116700000</v>
      </c>
      <c r="Z76" s="95">
        <v>37691000</v>
      </c>
      <c r="AA76" s="93">
        <v>1</v>
      </c>
      <c r="AC76" s="95">
        <v>37691000</v>
      </c>
      <c r="AE76" s="95">
        <v>130000000</v>
      </c>
      <c r="AF76" s="93">
        <v>1</v>
      </c>
      <c r="AH76" s="95">
        <v>130000000</v>
      </c>
    </row>
    <row r="77" spans="1:34" x14ac:dyDescent="0.2">
      <c r="A77" s="95" t="s">
        <v>143</v>
      </c>
      <c r="B77" s="93">
        <v>4</v>
      </c>
      <c r="D77" s="95" t="s">
        <v>145</v>
      </c>
      <c r="K77" s="95">
        <v>1421300000</v>
      </c>
      <c r="L77" s="93">
        <v>1421300000</v>
      </c>
      <c r="N77" s="95">
        <v>1421300000</v>
      </c>
      <c r="P77" s="95">
        <v>270741000</v>
      </c>
      <c r="Q77" s="93">
        <v>1</v>
      </c>
      <c r="S77" s="95">
        <v>270741000</v>
      </c>
      <c r="U77" s="95">
        <v>117073000</v>
      </c>
      <c r="V77" s="93">
        <v>1</v>
      </c>
      <c r="X77" s="95">
        <v>117073000</v>
      </c>
      <c r="Z77" s="95">
        <v>38405000</v>
      </c>
      <c r="AA77" s="93">
        <v>1</v>
      </c>
      <c r="AC77" s="95">
        <v>38405000</v>
      </c>
      <c r="AE77" s="95">
        <v>130593000</v>
      </c>
      <c r="AF77" s="93">
        <v>1</v>
      </c>
      <c r="AH77" s="95">
        <v>130593000</v>
      </c>
    </row>
    <row r="78" spans="1:34" x14ac:dyDescent="0.2">
      <c r="A78" s="95" t="s">
        <v>145</v>
      </c>
      <c r="B78" s="93">
        <v>4</v>
      </c>
      <c r="D78" s="95" t="s">
        <v>147</v>
      </c>
      <c r="K78" s="95">
        <v>1423936000</v>
      </c>
      <c r="L78" s="93">
        <v>1423936000</v>
      </c>
      <c r="N78" s="95">
        <v>1423936000</v>
      </c>
      <c r="P78" s="95">
        <v>273199000</v>
      </c>
      <c r="Q78" s="93">
        <v>1</v>
      </c>
      <c r="S78" s="95">
        <v>273199000</v>
      </c>
      <c r="U78" s="95">
        <v>120310000</v>
      </c>
      <c r="V78" s="93">
        <v>1</v>
      </c>
      <c r="X78" s="95">
        <v>120310000</v>
      </c>
      <c r="Z78" s="95">
        <v>38800000</v>
      </c>
      <c r="AA78" s="93">
        <v>1</v>
      </c>
      <c r="AC78" s="95">
        <v>38800000</v>
      </c>
      <c r="AE78" s="95">
        <v>131835000</v>
      </c>
      <c r="AF78" s="93">
        <v>1</v>
      </c>
      <c r="AH78" s="95">
        <v>131835000</v>
      </c>
    </row>
    <row r="79" spans="1:34" x14ac:dyDescent="0.2">
      <c r="A79" s="95" t="s">
        <v>147</v>
      </c>
      <c r="B79" s="93">
        <v>4</v>
      </c>
      <c r="D79" s="95" t="s">
        <v>149</v>
      </c>
      <c r="K79" s="95">
        <v>1452619000</v>
      </c>
      <c r="L79" s="93">
        <v>1452619000</v>
      </c>
      <c r="N79" s="95">
        <v>1452619000</v>
      </c>
      <c r="P79" s="95">
        <v>274300000</v>
      </c>
      <c r="Q79" s="93">
        <v>1</v>
      </c>
      <c r="S79" s="95">
        <v>274300000</v>
      </c>
      <c r="U79" s="95">
        <v>121400000</v>
      </c>
      <c r="V79" s="93">
        <v>1</v>
      </c>
      <c r="X79" s="95">
        <v>121400000</v>
      </c>
      <c r="Z79" s="95">
        <v>39577000</v>
      </c>
      <c r="AA79" s="93">
        <v>1</v>
      </c>
      <c r="AC79" s="95">
        <v>39577000</v>
      </c>
      <c r="AE79" s="95">
        <v>132000000</v>
      </c>
      <c r="AF79" s="93">
        <v>1</v>
      </c>
      <c r="AH79" s="95">
        <v>132000000</v>
      </c>
    </row>
    <row r="80" spans="1:34" x14ac:dyDescent="0.2">
      <c r="A80" s="95" t="s">
        <v>149</v>
      </c>
      <c r="B80" s="93">
        <v>4</v>
      </c>
      <c r="D80" s="95" t="s">
        <v>150</v>
      </c>
      <c r="K80" s="95">
        <v>1463767000</v>
      </c>
      <c r="L80" s="93">
        <v>1463767000</v>
      </c>
      <c r="N80" s="95">
        <v>1463767000</v>
      </c>
      <c r="P80" s="95">
        <v>275379000</v>
      </c>
      <c r="Q80" s="93">
        <v>1</v>
      </c>
      <c r="S80" s="95">
        <v>275379000</v>
      </c>
      <c r="U80" s="95">
        <v>121800000</v>
      </c>
      <c r="V80" s="93">
        <v>1</v>
      </c>
      <c r="X80" s="95">
        <v>121800000</v>
      </c>
      <c r="Z80" s="95">
        <v>39800000</v>
      </c>
      <c r="AA80" s="93">
        <v>1</v>
      </c>
      <c r="AC80" s="95">
        <v>39800000</v>
      </c>
      <c r="AE80" s="95">
        <v>132400000</v>
      </c>
      <c r="AF80" s="93">
        <v>1</v>
      </c>
      <c r="AH80" s="95">
        <v>132400000</v>
      </c>
    </row>
    <row r="81" spans="1:34" x14ac:dyDescent="0.2">
      <c r="A81" s="95" t="s">
        <v>150</v>
      </c>
      <c r="B81" s="93">
        <v>4</v>
      </c>
      <c r="D81" s="95" t="s">
        <v>151</v>
      </c>
      <c r="K81" s="95">
        <v>1466000000</v>
      </c>
      <c r="L81" s="93">
        <v>1466000000</v>
      </c>
      <c r="N81" s="95">
        <v>1466000000</v>
      </c>
      <c r="P81" s="95">
        <v>279885000</v>
      </c>
      <c r="Q81" s="93">
        <v>1</v>
      </c>
      <c r="S81" s="95">
        <v>279885000</v>
      </c>
      <c r="U81" s="95">
        <v>122128000</v>
      </c>
      <c r="V81" s="93">
        <v>1</v>
      </c>
      <c r="X81" s="95">
        <v>122128000</v>
      </c>
      <c r="Z81" s="95">
        <v>39940000</v>
      </c>
      <c r="AA81" s="93">
        <v>1</v>
      </c>
      <c r="AC81" s="95">
        <v>39940000</v>
      </c>
      <c r="AE81" s="95">
        <v>132460000</v>
      </c>
      <c r="AF81" s="93">
        <v>1</v>
      </c>
      <c r="AH81" s="95">
        <v>132460000</v>
      </c>
    </row>
    <row r="82" spans="1:34" x14ac:dyDescent="0.2">
      <c r="A82" s="95" t="s">
        <v>151</v>
      </c>
      <c r="B82" s="93">
        <v>4</v>
      </c>
      <c r="D82" s="95" t="s">
        <v>152</v>
      </c>
      <c r="K82" s="95">
        <v>1475139000</v>
      </c>
      <c r="L82" s="93">
        <v>1475139000</v>
      </c>
      <c r="N82" s="95">
        <v>1475139000</v>
      </c>
      <c r="P82" s="95">
        <v>280901000</v>
      </c>
      <c r="Q82" s="93">
        <v>1</v>
      </c>
      <c r="S82" s="95">
        <v>280901000</v>
      </c>
      <c r="U82" s="95">
        <v>122201000</v>
      </c>
      <c r="V82" s="93">
        <v>1</v>
      </c>
      <c r="X82" s="95">
        <v>122201000</v>
      </c>
      <c r="Z82" s="95">
        <v>41000000</v>
      </c>
      <c r="AA82" s="93">
        <v>1</v>
      </c>
      <c r="AC82" s="95">
        <v>41000000</v>
      </c>
      <c r="AE82" s="95">
        <v>132892000</v>
      </c>
      <c r="AF82" s="93">
        <v>1</v>
      </c>
      <c r="AH82" s="95">
        <v>132892000</v>
      </c>
    </row>
    <row r="83" spans="1:34" x14ac:dyDescent="0.2">
      <c r="A83" s="95" t="s">
        <v>152</v>
      </c>
      <c r="B83" s="93">
        <v>4</v>
      </c>
      <c r="D83" s="95" t="s">
        <v>153</v>
      </c>
      <c r="K83" s="95">
        <v>1481314000</v>
      </c>
      <c r="L83" s="93">
        <v>1481314000</v>
      </c>
      <c r="N83" s="95">
        <v>1481314000</v>
      </c>
      <c r="P83" s="95">
        <v>282037000</v>
      </c>
      <c r="Q83" s="93">
        <v>1</v>
      </c>
      <c r="S83" s="95">
        <v>282037000</v>
      </c>
      <c r="U83" s="95">
        <v>122735000</v>
      </c>
      <c r="V83" s="93">
        <v>1</v>
      </c>
      <c r="X83" s="95">
        <v>122735000</v>
      </c>
      <c r="Z83" s="95">
        <v>41595000</v>
      </c>
      <c r="AA83" s="93">
        <v>1</v>
      </c>
      <c r="AC83" s="95">
        <v>41595000</v>
      </c>
      <c r="AE83" s="95">
        <v>133700000</v>
      </c>
      <c r="AF83" s="93">
        <v>1</v>
      </c>
      <c r="AH83" s="95">
        <v>133700000</v>
      </c>
    </row>
    <row r="84" spans="1:34" x14ac:dyDescent="0.2">
      <c r="A84" s="95" t="s">
        <v>153</v>
      </c>
      <c r="B84" s="93">
        <v>4</v>
      </c>
      <c r="D84" s="95" t="s">
        <v>154</v>
      </c>
      <c r="K84" s="95">
        <v>1482259000</v>
      </c>
      <c r="L84" s="93">
        <v>1482259000</v>
      </c>
      <c r="N84" s="95">
        <v>1482259000</v>
      </c>
      <c r="P84" s="95">
        <v>290054000</v>
      </c>
      <c r="Q84" s="93">
        <v>1</v>
      </c>
      <c r="S84" s="95">
        <v>290054000</v>
      </c>
      <c r="U84" s="95">
        <v>122878000</v>
      </c>
      <c r="V84" s="93">
        <v>1</v>
      </c>
      <c r="X84" s="95">
        <v>122878000</v>
      </c>
      <c r="Z84" s="95">
        <v>41668000</v>
      </c>
      <c r="AA84" s="93">
        <v>1</v>
      </c>
      <c r="AC84" s="95">
        <v>41668000</v>
      </c>
      <c r="AE84" s="95">
        <v>134300000</v>
      </c>
      <c r="AF84" s="93">
        <v>1</v>
      </c>
      <c r="AH84" s="95">
        <v>134300000</v>
      </c>
    </row>
    <row r="85" spans="1:34" x14ac:dyDescent="0.2">
      <c r="A85" s="95" t="s">
        <v>154</v>
      </c>
      <c r="B85" s="93">
        <v>4</v>
      </c>
      <c r="D85" s="95" t="s">
        <v>156</v>
      </c>
      <c r="K85" s="95">
        <v>1485807000</v>
      </c>
      <c r="L85" s="93">
        <v>1485807000</v>
      </c>
      <c r="N85" s="95">
        <v>1485807000</v>
      </c>
      <c r="P85" s="95">
        <v>291000000</v>
      </c>
      <c r="Q85" s="93">
        <v>1</v>
      </c>
      <c r="S85" s="95">
        <v>291000000</v>
      </c>
      <c r="U85" s="95">
        <v>123524000</v>
      </c>
      <c r="V85" s="93">
        <v>1</v>
      </c>
      <c r="X85" s="95">
        <v>123524000</v>
      </c>
      <c r="Z85" s="95">
        <v>42000000</v>
      </c>
      <c r="AA85" s="93">
        <v>1</v>
      </c>
      <c r="AC85" s="95">
        <v>42000000</v>
      </c>
      <c r="AE85" s="95">
        <v>136000000</v>
      </c>
      <c r="AF85" s="93">
        <v>1</v>
      </c>
      <c r="AH85" s="95">
        <v>136000000</v>
      </c>
    </row>
    <row r="86" spans="1:34" x14ac:dyDescent="0.2">
      <c r="A86" s="95" t="s">
        <v>156</v>
      </c>
      <c r="B86" s="93">
        <v>4</v>
      </c>
      <c r="D86" s="95" t="s">
        <v>158</v>
      </c>
      <c r="K86" s="95">
        <v>1492000000</v>
      </c>
      <c r="L86" s="93">
        <v>1492000000</v>
      </c>
      <c r="N86" s="95">
        <v>1492000000</v>
      </c>
      <c r="P86" s="95">
        <v>299694000</v>
      </c>
      <c r="Q86" s="93">
        <v>2</v>
      </c>
      <c r="S86" s="95">
        <v>299694000</v>
      </c>
      <c r="U86" s="95">
        <v>126250000</v>
      </c>
      <c r="V86" s="93">
        <v>1</v>
      </c>
      <c r="X86" s="95">
        <v>126250000</v>
      </c>
      <c r="Z86" s="95">
        <v>42100000</v>
      </c>
      <c r="AA86" s="93">
        <v>1</v>
      </c>
      <c r="AC86" s="95">
        <v>42100000</v>
      </c>
      <c r="AE86" s="95">
        <v>137100000</v>
      </c>
      <c r="AF86" s="93">
        <v>1</v>
      </c>
      <c r="AH86" s="95">
        <v>137100000</v>
      </c>
    </row>
    <row r="87" spans="1:34" x14ac:dyDescent="0.2">
      <c r="A87" s="95" t="s">
        <v>158</v>
      </c>
      <c r="B87" s="93">
        <v>4</v>
      </c>
      <c r="D87" s="95" t="s">
        <v>159</v>
      </c>
      <c r="K87" s="95">
        <v>1496372000</v>
      </c>
      <c r="L87" s="93">
        <v>1496372000</v>
      </c>
      <c r="N87" s="95">
        <v>1496372000</v>
      </c>
      <c r="P87" s="95">
        <v>301000000</v>
      </c>
      <c r="Q87" s="93">
        <v>1</v>
      </c>
      <c r="S87" s="95">
        <v>301000000</v>
      </c>
      <c r="U87" s="95">
        <v>127470000</v>
      </c>
      <c r="V87" s="93">
        <v>1</v>
      </c>
      <c r="X87" s="95">
        <v>127470000</v>
      </c>
      <c r="Z87" s="95">
        <v>44841000</v>
      </c>
      <c r="AA87" s="93">
        <v>1</v>
      </c>
      <c r="AC87" s="95">
        <v>44841000</v>
      </c>
      <c r="AE87" s="95">
        <v>137354000</v>
      </c>
      <c r="AF87" s="93">
        <v>1</v>
      </c>
      <c r="AH87" s="95">
        <v>137354000</v>
      </c>
    </row>
    <row r="88" spans="1:34" x14ac:dyDescent="0.2">
      <c r="A88" s="95" t="s">
        <v>159</v>
      </c>
      <c r="B88" s="93">
        <v>4</v>
      </c>
      <c r="D88" s="95" t="s">
        <v>160</v>
      </c>
      <c r="K88" s="95">
        <v>1519978000</v>
      </c>
      <c r="L88" s="93">
        <v>1519978000</v>
      </c>
      <c r="N88" s="95">
        <v>1519978000</v>
      </c>
      <c r="P88" s="95">
        <v>304477000</v>
      </c>
      <c r="Q88" s="93">
        <v>1</v>
      </c>
      <c r="S88" s="95">
        <v>304477000</v>
      </c>
      <c r="U88" s="95">
        <v>129602000</v>
      </c>
      <c r="V88" s="93">
        <v>1</v>
      </c>
      <c r="X88" s="95">
        <v>129602000</v>
      </c>
      <c r="Z88" s="95">
        <v>45639000</v>
      </c>
      <c r="AA88" s="93">
        <v>1</v>
      </c>
      <c r="AC88" s="95">
        <v>45639000</v>
      </c>
      <c r="AE88" s="95">
        <v>139800000</v>
      </c>
      <c r="AF88" s="93">
        <v>1</v>
      </c>
      <c r="AH88" s="95">
        <v>139800000</v>
      </c>
    </row>
    <row r="89" spans="1:34" x14ac:dyDescent="0.2">
      <c r="A89" s="95" t="s">
        <v>160</v>
      </c>
      <c r="B89" s="93">
        <v>4</v>
      </c>
      <c r="D89" s="95" t="s">
        <v>161</v>
      </c>
      <c r="K89" s="95">
        <v>1527042000</v>
      </c>
      <c r="L89" s="93">
        <v>1527042000</v>
      </c>
      <c r="N89" s="95">
        <v>1527042000</v>
      </c>
      <c r="P89" s="95">
        <v>309629000</v>
      </c>
      <c r="Q89" s="93">
        <v>1</v>
      </c>
      <c r="S89" s="95">
        <v>309629000</v>
      </c>
      <c r="U89" s="95">
        <v>132447000</v>
      </c>
      <c r="V89" s="93">
        <v>1</v>
      </c>
      <c r="X89" s="95">
        <v>132447000</v>
      </c>
      <c r="Z89" s="95">
        <v>46000000</v>
      </c>
      <c r="AA89" s="93">
        <v>1</v>
      </c>
      <c r="AC89" s="95">
        <v>46000000</v>
      </c>
      <c r="AE89" s="95">
        <v>141000000</v>
      </c>
      <c r="AF89" s="93">
        <v>1</v>
      </c>
      <c r="AH89" s="95">
        <v>141000000</v>
      </c>
    </row>
    <row r="90" spans="1:34" x14ac:dyDescent="0.2">
      <c r="A90" s="95" t="s">
        <v>161</v>
      </c>
      <c r="B90" s="93">
        <v>4</v>
      </c>
      <c r="D90" s="95" t="s">
        <v>162</v>
      </c>
      <c r="K90" s="95">
        <v>1530654000</v>
      </c>
      <c r="L90" s="93">
        <v>1530654000</v>
      </c>
      <c r="N90" s="95">
        <v>1530654000</v>
      </c>
      <c r="P90" s="95">
        <v>309959000</v>
      </c>
      <c r="Q90" s="93">
        <v>1</v>
      </c>
      <c r="S90" s="95">
        <v>309959000</v>
      </c>
      <c r="U90" s="95">
        <v>133502000</v>
      </c>
      <c r="V90" s="93">
        <v>1</v>
      </c>
      <c r="X90" s="95">
        <v>133502000</v>
      </c>
      <c r="Z90" s="95">
        <v>46012000</v>
      </c>
      <c r="AA90" s="93">
        <v>1</v>
      </c>
      <c r="AC90" s="95">
        <v>46012000</v>
      </c>
      <c r="AE90" s="95">
        <v>142751000</v>
      </c>
      <c r="AF90" s="93">
        <v>1</v>
      </c>
      <c r="AH90" s="95">
        <v>142751000</v>
      </c>
    </row>
    <row r="91" spans="1:34" x14ac:dyDescent="0.2">
      <c r="A91" s="95" t="s">
        <v>162</v>
      </c>
      <c r="B91" s="93">
        <v>4</v>
      </c>
      <c r="D91" s="95" t="s">
        <v>163</v>
      </c>
      <c r="K91" s="95">
        <v>1534615000</v>
      </c>
      <c r="L91" s="93">
        <v>1534615000</v>
      </c>
      <c r="N91" s="95">
        <v>1534615000</v>
      </c>
      <c r="P91" s="95">
        <v>312546000</v>
      </c>
      <c r="Q91" s="93">
        <v>1</v>
      </c>
      <c r="S91" s="95">
        <v>312546000</v>
      </c>
      <c r="U91" s="95">
        <v>133796000</v>
      </c>
      <c r="V91" s="93">
        <v>1</v>
      </c>
      <c r="X91" s="95">
        <v>133796000</v>
      </c>
      <c r="Z91" s="95">
        <v>48071000</v>
      </c>
      <c r="AA91" s="93">
        <v>1</v>
      </c>
      <c r="AC91" s="95">
        <v>48071000</v>
      </c>
      <c r="AE91" s="95">
        <v>143700000</v>
      </c>
      <c r="AF91" s="93">
        <v>1</v>
      </c>
      <c r="AH91" s="95">
        <v>143700000</v>
      </c>
    </row>
    <row r="92" spans="1:34" x14ac:dyDescent="0.2">
      <c r="A92" s="95" t="s">
        <v>163</v>
      </c>
      <c r="B92" s="93">
        <v>4</v>
      </c>
      <c r="D92" s="95" t="s">
        <v>165</v>
      </c>
      <c r="K92" s="95">
        <v>1551346000</v>
      </c>
      <c r="L92" s="93">
        <v>1551346000</v>
      </c>
      <c r="N92" s="95">
        <v>1551346000</v>
      </c>
      <c r="P92" s="95">
        <v>322516000</v>
      </c>
      <c r="Q92" s="93">
        <v>1</v>
      </c>
      <c r="S92" s="95">
        <v>322516000</v>
      </c>
      <c r="U92" s="95">
        <v>135824000</v>
      </c>
      <c r="V92" s="93">
        <v>1</v>
      </c>
      <c r="X92" s="95">
        <v>135824000</v>
      </c>
      <c r="Z92" s="95">
        <v>48138000</v>
      </c>
      <c r="AA92" s="93">
        <v>1</v>
      </c>
      <c r="AC92" s="95">
        <v>48138000</v>
      </c>
      <c r="AE92" s="95">
        <v>143969000</v>
      </c>
      <c r="AF92" s="93">
        <v>1</v>
      </c>
      <c r="AH92" s="95">
        <v>143969000</v>
      </c>
    </row>
    <row r="93" spans="1:34" x14ac:dyDescent="0.2">
      <c r="A93" s="95" t="s">
        <v>165</v>
      </c>
      <c r="B93" s="93">
        <v>4</v>
      </c>
      <c r="D93" s="95" t="s">
        <v>167</v>
      </c>
      <c r="K93" s="95">
        <v>1557000000</v>
      </c>
      <c r="L93" s="93">
        <v>1557000000</v>
      </c>
      <c r="N93" s="95">
        <v>1557000000</v>
      </c>
      <c r="P93" s="95">
        <v>325000000</v>
      </c>
      <c r="Q93" s="93">
        <v>1</v>
      </c>
      <c r="S93" s="95">
        <v>325000000</v>
      </c>
      <c r="U93" s="95">
        <v>136287000</v>
      </c>
      <c r="V93" s="93">
        <v>1</v>
      </c>
      <c r="X93" s="95">
        <v>136287000</v>
      </c>
      <c r="Z93" s="95">
        <v>49282000</v>
      </c>
      <c r="AA93" s="93">
        <v>1</v>
      </c>
      <c r="AC93" s="95">
        <v>49282000</v>
      </c>
      <c r="AE93" s="95">
        <v>147696000</v>
      </c>
      <c r="AF93" s="93">
        <v>1</v>
      </c>
      <c r="AH93" s="95">
        <v>147696000</v>
      </c>
    </row>
    <row r="94" spans="1:34" x14ac:dyDescent="0.2">
      <c r="A94" s="95" t="s">
        <v>167</v>
      </c>
      <c r="B94" s="93">
        <v>4</v>
      </c>
      <c r="D94" s="95" t="s">
        <v>169</v>
      </c>
      <c r="K94" s="95">
        <v>1557067000</v>
      </c>
      <c r="L94" s="93">
        <v>1557067000</v>
      </c>
      <c r="N94" s="95">
        <v>1557067000</v>
      </c>
      <c r="P94" s="95">
        <v>328000000</v>
      </c>
      <c r="Q94" s="93">
        <v>1</v>
      </c>
      <c r="S94" s="95">
        <v>328000000</v>
      </c>
      <c r="U94" s="95">
        <v>136863000</v>
      </c>
      <c r="V94" s="93">
        <v>1</v>
      </c>
      <c r="X94" s="95">
        <v>136863000</v>
      </c>
      <c r="Z94" s="95">
        <v>49292000</v>
      </c>
      <c r="AA94" s="93">
        <v>1</v>
      </c>
      <c r="AC94" s="95">
        <v>49292000</v>
      </c>
      <c r="AE94" s="95">
        <v>148591000</v>
      </c>
      <c r="AF94" s="93">
        <v>1</v>
      </c>
      <c r="AH94" s="95">
        <v>148591000</v>
      </c>
    </row>
    <row r="95" spans="1:34" x14ac:dyDescent="0.2">
      <c r="A95" s="95" t="s">
        <v>169</v>
      </c>
      <c r="B95" s="93">
        <v>4</v>
      </c>
      <c r="D95" s="95" t="s">
        <v>171</v>
      </c>
      <c r="K95" s="95">
        <v>1558400000</v>
      </c>
      <c r="L95" s="93">
        <v>1558400000</v>
      </c>
      <c r="N95" s="95">
        <v>1558400000</v>
      </c>
      <c r="P95" s="95">
        <v>328784000</v>
      </c>
      <c r="Q95" s="93">
        <v>1</v>
      </c>
      <c r="S95" s="95">
        <v>328784000</v>
      </c>
      <c r="U95" s="95">
        <v>139137000</v>
      </c>
      <c r="V95" s="93">
        <v>1</v>
      </c>
      <c r="X95" s="95">
        <v>139137000</v>
      </c>
      <c r="Z95" s="95">
        <v>50900000</v>
      </c>
      <c r="AA95" s="93">
        <v>1</v>
      </c>
      <c r="AC95" s="95">
        <v>50900000</v>
      </c>
      <c r="AE95" s="95">
        <v>150000000</v>
      </c>
      <c r="AF95" s="93">
        <v>1</v>
      </c>
      <c r="AH95" s="95">
        <v>150000000</v>
      </c>
    </row>
    <row r="96" spans="1:34" x14ac:dyDescent="0.2">
      <c r="A96" s="95" t="s">
        <v>171</v>
      </c>
      <c r="B96" s="93">
        <v>4</v>
      </c>
      <c r="D96" s="95" t="s">
        <v>172</v>
      </c>
      <c r="K96" s="95">
        <v>1562000000</v>
      </c>
      <c r="L96" s="93">
        <v>1562000000</v>
      </c>
      <c r="N96" s="95">
        <v>1562000000</v>
      </c>
      <c r="P96" s="95">
        <v>332261000</v>
      </c>
      <c r="Q96" s="93">
        <v>1</v>
      </c>
      <c r="S96" s="95">
        <v>332261000</v>
      </c>
      <c r="U96" s="95">
        <v>139616000</v>
      </c>
      <c r="V96" s="93">
        <v>1</v>
      </c>
      <c r="X96" s="95">
        <v>139616000</v>
      </c>
      <c r="Z96" s="95">
        <v>51459000</v>
      </c>
      <c r="AA96" s="93">
        <v>1</v>
      </c>
      <c r="AC96" s="95">
        <v>51459000</v>
      </c>
      <c r="AE96" s="95">
        <v>167700000</v>
      </c>
      <c r="AF96" s="93">
        <v>1</v>
      </c>
      <c r="AH96" s="95">
        <v>167700000</v>
      </c>
    </row>
    <row r="97" spans="1:34" x14ac:dyDescent="0.2">
      <c r="A97" s="95" t="s">
        <v>172</v>
      </c>
      <c r="B97" s="93">
        <v>4</v>
      </c>
      <c r="D97" s="95" t="s">
        <v>173</v>
      </c>
      <c r="K97" s="95">
        <v>1563210000</v>
      </c>
      <c r="L97" s="93">
        <v>1563210000</v>
      </c>
      <c r="N97" s="95">
        <v>1563210000</v>
      </c>
      <c r="P97" s="95">
        <v>337205000</v>
      </c>
      <c r="Q97" s="93">
        <v>1</v>
      </c>
      <c r="S97" s="95">
        <v>337205000</v>
      </c>
      <c r="U97" s="95">
        <v>145298000</v>
      </c>
      <c r="V97" s="93">
        <v>1</v>
      </c>
      <c r="X97" s="95">
        <v>145298000</v>
      </c>
      <c r="Z97" s="95">
        <v>52254000</v>
      </c>
      <c r="AA97" s="93">
        <v>1</v>
      </c>
      <c r="AC97" s="95">
        <v>52254000</v>
      </c>
      <c r="AE97" s="95">
        <v>172000000</v>
      </c>
      <c r="AF97" s="93">
        <v>1</v>
      </c>
      <c r="AH97" s="95">
        <v>172000000</v>
      </c>
    </row>
    <row r="98" spans="1:34" x14ac:dyDescent="0.2">
      <c r="A98" s="95" t="s">
        <v>173</v>
      </c>
      <c r="B98" s="93">
        <v>4</v>
      </c>
      <c r="D98" s="95" t="s">
        <v>175</v>
      </c>
      <c r="K98" s="95">
        <v>1577922000</v>
      </c>
      <c r="L98" s="93">
        <v>1577922000</v>
      </c>
      <c r="N98" s="95">
        <v>1577922000</v>
      </c>
      <c r="P98" s="95">
        <v>337533000</v>
      </c>
      <c r="Q98" s="93">
        <v>1</v>
      </c>
      <c r="S98" s="95">
        <v>337533000</v>
      </c>
      <c r="U98" s="95">
        <v>145992000</v>
      </c>
      <c r="V98" s="93">
        <v>1</v>
      </c>
      <c r="X98" s="95">
        <v>145992000</v>
      </c>
      <c r="Z98" s="95">
        <v>52424000</v>
      </c>
      <c r="AA98" s="93">
        <v>1</v>
      </c>
      <c r="AC98" s="95">
        <v>52424000</v>
      </c>
      <c r="AE98" s="95">
        <v>178000000</v>
      </c>
      <c r="AF98" s="93">
        <v>1</v>
      </c>
      <c r="AH98" s="95">
        <v>178000000</v>
      </c>
    </row>
    <row r="99" spans="1:34" x14ac:dyDescent="0.2">
      <c r="A99" s="95" t="s">
        <v>175</v>
      </c>
      <c r="B99" s="93">
        <v>2</v>
      </c>
      <c r="D99" s="95" t="s">
        <v>177</v>
      </c>
      <c r="K99" s="95">
        <v>1581623000</v>
      </c>
      <c r="L99" s="93">
        <v>1581623000</v>
      </c>
      <c r="N99" s="95">
        <v>1581623000</v>
      </c>
      <c r="P99" s="95">
        <v>337903000</v>
      </c>
      <c r="Q99" s="93">
        <v>1</v>
      </c>
      <c r="S99" s="95">
        <v>337903000</v>
      </c>
      <c r="U99" s="95">
        <v>147481000</v>
      </c>
      <c r="V99" s="93">
        <v>1</v>
      </c>
      <c r="X99" s="95">
        <v>147481000</v>
      </c>
      <c r="Z99" s="95">
        <v>52500000</v>
      </c>
      <c r="AA99" s="93">
        <v>1</v>
      </c>
      <c r="AC99" s="95">
        <v>52500000</v>
      </c>
      <c r="AE99" s="95">
        <v>183000000</v>
      </c>
      <c r="AF99" s="93">
        <v>1</v>
      </c>
      <c r="AH99" s="95">
        <v>183000000</v>
      </c>
    </row>
    <row r="100" spans="1:34" x14ac:dyDescent="0.2">
      <c r="A100" s="95" t="s">
        <v>177</v>
      </c>
      <c r="B100" s="93">
        <v>4</v>
      </c>
      <c r="D100" s="95" t="s">
        <v>179</v>
      </c>
      <c r="K100" s="95">
        <v>1584500000</v>
      </c>
      <c r="L100" s="93">
        <v>1584500000</v>
      </c>
      <c r="N100" s="95">
        <v>1584500000</v>
      </c>
      <c r="P100" s="95">
        <v>338580000</v>
      </c>
      <c r="Q100" s="93">
        <v>1</v>
      </c>
      <c r="S100" s="95">
        <v>338580000</v>
      </c>
      <c r="U100" s="95">
        <v>147651000</v>
      </c>
      <c r="V100" s="93">
        <v>1</v>
      </c>
      <c r="X100" s="95">
        <v>147651000</v>
      </c>
      <c r="Z100" s="95">
        <v>53677000</v>
      </c>
      <c r="AA100" s="93">
        <v>1</v>
      </c>
      <c r="AC100" s="95">
        <v>53677000</v>
      </c>
      <c r="AE100" s="95">
        <v>184000000</v>
      </c>
      <c r="AF100" s="93">
        <v>1</v>
      </c>
      <c r="AH100" s="95">
        <v>184000000</v>
      </c>
    </row>
    <row r="101" spans="1:34" x14ac:dyDescent="0.2">
      <c r="A101" s="95" t="s">
        <v>179</v>
      </c>
      <c r="B101" s="93">
        <v>4</v>
      </c>
      <c r="D101" s="95" t="s">
        <v>181</v>
      </c>
      <c r="K101" s="95">
        <v>1587725000</v>
      </c>
      <c r="L101" s="93">
        <v>1587725000</v>
      </c>
      <c r="N101" s="95">
        <v>1587725000</v>
      </c>
      <c r="P101" s="95">
        <v>340400000</v>
      </c>
      <c r="Q101" s="93">
        <v>1</v>
      </c>
      <c r="S101" s="95">
        <v>340400000</v>
      </c>
      <c r="U101" s="95">
        <v>150200000</v>
      </c>
      <c r="V101" s="93">
        <v>1</v>
      </c>
      <c r="X101" s="95">
        <v>150200000</v>
      </c>
      <c r="Z101" s="95">
        <v>54000000</v>
      </c>
      <c r="AA101" s="93">
        <v>1</v>
      </c>
      <c r="AC101" s="95">
        <v>54000000</v>
      </c>
      <c r="AE101" s="95">
        <v>187400000</v>
      </c>
      <c r="AF101" s="93">
        <v>1</v>
      </c>
      <c r="AH101" s="95">
        <v>187400000</v>
      </c>
    </row>
    <row r="102" spans="1:34" x14ac:dyDescent="0.2">
      <c r="A102" s="95" t="s">
        <v>181</v>
      </c>
      <c r="B102" s="93">
        <v>4</v>
      </c>
      <c r="D102" s="95" t="s">
        <v>184</v>
      </c>
      <c r="K102" s="95">
        <v>1595703000</v>
      </c>
      <c r="L102" s="93">
        <v>1595703000</v>
      </c>
      <c r="N102" s="95">
        <v>1595703000</v>
      </c>
      <c r="P102" s="95">
        <v>342100000</v>
      </c>
      <c r="Q102" s="93">
        <v>1</v>
      </c>
      <c r="S102" s="95">
        <v>342100000</v>
      </c>
      <c r="U102" s="95">
        <v>151382000</v>
      </c>
      <c r="V102" s="93">
        <v>1</v>
      </c>
      <c r="X102" s="95">
        <v>151382000</v>
      </c>
      <c r="Z102" s="95">
        <v>54219000</v>
      </c>
      <c r="AA102" s="93">
        <v>1</v>
      </c>
      <c r="AC102" s="95">
        <v>54219000</v>
      </c>
      <c r="AE102" s="95">
        <v>192000000</v>
      </c>
      <c r="AF102" s="93">
        <v>1</v>
      </c>
      <c r="AH102" s="95">
        <v>192000000</v>
      </c>
    </row>
    <row r="103" spans="1:34" x14ac:dyDescent="0.2">
      <c r="A103" s="95" t="s">
        <v>184</v>
      </c>
      <c r="B103" s="93">
        <v>4</v>
      </c>
      <c r="D103" s="95" t="s">
        <v>185</v>
      </c>
      <c r="K103" s="95">
        <v>1601892000</v>
      </c>
      <c r="L103" s="93">
        <v>1601892000</v>
      </c>
      <c r="N103" s="95">
        <v>1601892000</v>
      </c>
      <c r="P103" s="95">
        <v>343743000</v>
      </c>
      <c r="Q103" s="93">
        <v>1</v>
      </c>
      <c r="S103" s="95">
        <v>343743000</v>
      </c>
      <c r="U103" s="95">
        <v>156600000</v>
      </c>
      <c r="V103" s="93">
        <v>1</v>
      </c>
      <c r="X103" s="95">
        <v>156600000</v>
      </c>
      <c r="Z103" s="95">
        <v>54291000</v>
      </c>
      <c r="AA103" s="93">
        <v>1</v>
      </c>
      <c r="AC103" s="95">
        <v>54291000</v>
      </c>
      <c r="AE103" s="95">
        <v>193000000</v>
      </c>
      <c r="AF103" s="93">
        <v>1</v>
      </c>
      <c r="AH103" s="95">
        <v>193000000</v>
      </c>
    </row>
    <row r="104" spans="1:34" x14ac:dyDescent="0.2">
      <c r="A104" s="95" t="s">
        <v>185</v>
      </c>
      <c r="B104" s="93">
        <v>4</v>
      </c>
      <c r="D104" s="95" t="s">
        <v>186</v>
      </c>
      <c r="K104" s="95">
        <v>1603123000</v>
      </c>
      <c r="L104" s="93">
        <v>1603123000</v>
      </c>
      <c r="N104" s="95">
        <v>1603123000</v>
      </c>
      <c r="P104" s="95">
        <v>343801000</v>
      </c>
      <c r="Q104" s="93">
        <v>1</v>
      </c>
      <c r="S104" s="95">
        <v>343801000</v>
      </c>
      <c r="U104" s="95">
        <v>158189000</v>
      </c>
      <c r="V104" s="93">
        <v>1</v>
      </c>
      <c r="X104" s="95">
        <v>158189000</v>
      </c>
      <c r="Z104" s="95">
        <v>55000000</v>
      </c>
      <c r="AA104" s="93">
        <v>1</v>
      </c>
      <c r="AC104" s="95">
        <v>55000000</v>
      </c>
      <c r="AE104" s="95">
        <v>197000000</v>
      </c>
      <c r="AF104" s="93">
        <v>1</v>
      </c>
      <c r="AH104" s="95">
        <v>197000000</v>
      </c>
    </row>
    <row r="105" spans="1:34" x14ac:dyDescent="0.2">
      <c r="A105" s="95" t="s">
        <v>186</v>
      </c>
      <c r="B105" s="93">
        <v>4</v>
      </c>
      <c r="D105" s="95" t="s">
        <v>188</v>
      </c>
      <c r="K105" s="95">
        <v>1616438000</v>
      </c>
      <c r="L105" s="93">
        <v>1616438000</v>
      </c>
      <c r="N105" s="95">
        <v>1616438000</v>
      </c>
      <c r="P105" s="95">
        <v>344000000</v>
      </c>
      <c r="Q105" s="93">
        <v>1</v>
      </c>
      <c r="S105" s="95">
        <v>344000000</v>
      </c>
      <c r="U105" s="95">
        <v>158950000</v>
      </c>
      <c r="V105" s="93">
        <v>1</v>
      </c>
      <c r="X105" s="95">
        <v>158950000</v>
      </c>
      <c r="Z105" s="95">
        <v>57000000</v>
      </c>
      <c r="AA105" s="93">
        <v>1</v>
      </c>
      <c r="AC105" s="95">
        <v>57000000</v>
      </c>
      <c r="AE105" s="95">
        <v>197269000</v>
      </c>
      <c r="AF105" s="93">
        <v>1</v>
      </c>
      <c r="AH105" s="95">
        <v>197269000</v>
      </c>
    </row>
    <row r="106" spans="1:34" x14ac:dyDescent="0.2">
      <c r="A106" s="95" t="s">
        <v>188</v>
      </c>
      <c r="B106" s="93">
        <v>4</v>
      </c>
      <c r="D106" s="95" t="s">
        <v>189</v>
      </c>
      <c r="K106" s="95">
        <v>1623938000</v>
      </c>
      <c r="L106" s="93">
        <v>1623938000</v>
      </c>
      <c r="N106" s="95">
        <v>1623938000</v>
      </c>
      <c r="P106" s="95">
        <v>354561000</v>
      </c>
      <c r="Q106" s="93">
        <v>1</v>
      </c>
      <c r="S106" s="95">
        <v>354561000</v>
      </c>
      <c r="U106" s="95">
        <v>159642000</v>
      </c>
      <c r="V106" s="93">
        <v>1</v>
      </c>
      <c r="X106" s="95">
        <v>159642000</v>
      </c>
      <c r="Z106" s="95">
        <v>57238000</v>
      </c>
      <c r="AA106" s="93">
        <v>1</v>
      </c>
      <c r="AC106" s="95">
        <v>57238000</v>
      </c>
      <c r="AE106" s="95">
        <v>197400000</v>
      </c>
      <c r="AF106" s="93">
        <v>1</v>
      </c>
      <c r="AH106" s="95">
        <v>197400000</v>
      </c>
    </row>
    <row r="107" spans="1:34" x14ac:dyDescent="0.2">
      <c r="A107" s="95" t="s">
        <v>189</v>
      </c>
      <c r="B107" s="93">
        <v>4</v>
      </c>
      <c r="D107" s="95" t="s">
        <v>190</v>
      </c>
      <c r="K107" s="95">
        <v>1624232000</v>
      </c>
      <c r="L107" s="93">
        <v>1624232000</v>
      </c>
      <c r="N107" s="95">
        <v>1624232000</v>
      </c>
      <c r="P107" s="95">
        <v>355727000</v>
      </c>
      <c r="Q107" s="93">
        <v>1</v>
      </c>
      <c r="S107" s="95">
        <v>355727000</v>
      </c>
      <c r="U107" s="95">
        <v>159700000</v>
      </c>
      <c r="V107" s="93">
        <v>1</v>
      </c>
      <c r="X107" s="95">
        <v>159700000</v>
      </c>
      <c r="Z107" s="95">
        <v>57300000</v>
      </c>
      <c r="AA107" s="93">
        <v>1</v>
      </c>
      <c r="AC107" s="95">
        <v>57300000</v>
      </c>
      <c r="AE107" s="95">
        <v>197600000</v>
      </c>
      <c r="AF107" s="93">
        <v>1</v>
      </c>
      <c r="AH107" s="95">
        <v>197600000</v>
      </c>
    </row>
    <row r="108" spans="1:34" x14ac:dyDescent="0.2">
      <c r="A108" s="95" t="s">
        <v>190</v>
      </c>
      <c r="B108" s="93">
        <v>4</v>
      </c>
      <c r="D108" s="95" t="s">
        <v>191</v>
      </c>
      <c r="K108" s="95">
        <v>1627413000</v>
      </c>
      <c r="L108" s="93">
        <v>1627413000</v>
      </c>
      <c r="N108" s="95">
        <v>1627413000</v>
      </c>
      <c r="P108" s="95">
        <v>362000000</v>
      </c>
      <c r="Q108" s="93">
        <v>1</v>
      </c>
      <c r="S108" s="95">
        <v>362000000</v>
      </c>
      <c r="U108" s="95">
        <v>163500000</v>
      </c>
      <c r="V108" s="93">
        <v>1</v>
      </c>
      <c r="X108" s="95">
        <v>163500000</v>
      </c>
      <c r="Z108" s="95">
        <v>58700000</v>
      </c>
      <c r="AA108" s="93">
        <v>1</v>
      </c>
      <c r="AC108" s="95">
        <v>58700000</v>
      </c>
      <c r="AE108" s="95">
        <v>198000000</v>
      </c>
      <c r="AF108" s="93">
        <v>1</v>
      </c>
      <c r="AH108" s="95">
        <v>198000000</v>
      </c>
    </row>
    <row r="109" spans="1:34" x14ac:dyDescent="0.2">
      <c r="A109" s="95" t="s">
        <v>191</v>
      </c>
      <c r="B109" s="93">
        <v>4</v>
      </c>
      <c r="D109" s="95" t="s">
        <v>192</v>
      </c>
      <c r="K109" s="95">
        <v>1637100000</v>
      </c>
      <c r="L109" s="93">
        <v>1637100000</v>
      </c>
      <c r="N109" s="95">
        <v>1637100000</v>
      </c>
      <c r="P109" s="95">
        <v>363508000</v>
      </c>
      <c r="Q109" s="93">
        <v>1</v>
      </c>
      <c r="S109" s="95">
        <v>363508000</v>
      </c>
      <c r="U109" s="95">
        <v>164400000</v>
      </c>
      <c r="V109" s="93">
        <v>1</v>
      </c>
      <c r="X109" s="95">
        <v>164400000</v>
      </c>
      <c r="Z109" s="95">
        <v>60000000</v>
      </c>
      <c r="AA109" s="93">
        <v>2</v>
      </c>
      <c r="AC109" s="95">
        <v>60000000</v>
      </c>
      <c r="AE109" s="95">
        <v>201197000</v>
      </c>
      <c r="AF109" s="93">
        <v>1</v>
      </c>
      <c r="AH109" s="95">
        <v>201197000</v>
      </c>
    </row>
    <row r="110" spans="1:34" x14ac:dyDescent="0.2">
      <c r="A110" s="95" t="s">
        <v>192</v>
      </c>
      <c r="B110" s="93">
        <v>4</v>
      </c>
      <c r="D110" s="95" t="s">
        <v>194</v>
      </c>
      <c r="K110" s="95">
        <v>1662829000</v>
      </c>
      <c r="L110" s="93">
        <v>1662829000</v>
      </c>
      <c r="N110" s="95">
        <v>1662829000</v>
      </c>
      <c r="P110" s="95">
        <v>365248000</v>
      </c>
      <c r="Q110" s="93">
        <v>1</v>
      </c>
      <c r="S110" s="95">
        <v>365248000</v>
      </c>
      <c r="U110" s="95">
        <v>164596000</v>
      </c>
      <c r="V110" s="93">
        <v>1</v>
      </c>
      <c r="X110" s="95">
        <v>164596000</v>
      </c>
      <c r="Z110" s="95">
        <v>60400000</v>
      </c>
      <c r="AA110" s="93">
        <v>1</v>
      </c>
      <c r="AC110" s="95">
        <v>60400000</v>
      </c>
      <c r="AE110" s="95">
        <v>203000000</v>
      </c>
      <c r="AF110" s="93">
        <v>1</v>
      </c>
      <c r="AH110" s="95">
        <v>203000000</v>
      </c>
    </row>
    <row r="111" spans="1:34" x14ac:dyDescent="0.2">
      <c r="A111" s="95" t="s">
        <v>194</v>
      </c>
      <c r="B111" s="93">
        <v>4</v>
      </c>
      <c r="D111" s="95" t="s">
        <v>195</v>
      </c>
      <c r="K111" s="95">
        <v>1663000000</v>
      </c>
      <c r="L111" s="93">
        <v>1663000000</v>
      </c>
      <c r="N111" s="95">
        <v>1663000000</v>
      </c>
      <c r="P111" s="95">
        <v>370700000</v>
      </c>
      <c r="Q111" s="93">
        <v>1</v>
      </c>
      <c r="S111" s="95">
        <v>370700000</v>
      </c>
      <c r="U111" s="95">
        <v>165318000</v>
      </c>
      <c r="V111" s="93">
        <v>1</v>
      </c>
      <c r="X111" s="95">
        <v>165318000</v>
      </c>
      <c r="Z111" s="95">
        <v>60790000</v>
      </c>
      <c r="AA111" s="93">
        <v>1</v>
      </c>
      <c r="AC111" s="95">
        <v>60790000</v>
      </c>
      <c r="AE111" s="95">
        <v>203200000</v>
      </c>
      <c r="AF111" s="93">
        <v>1</v>
      </c>
      <c r="AH111" s="95">
        <v>203200000</v>
      </c>
    </row>
    <row r="112" spans="1:34" x14ac:dyDescent="0.2">
      <c r="A112" s="95" t="s">
        <v>195</v>
      </c>
      <c r="B112" s="93">
        <v>4</v>
      </c>
      <c r="D112" s="95" t="s">
        <v>196</v>
      </c>
      <c r="K112" s="95">
        <v>1665000000</v>
      </c>
      <c r="L112" s="93">
        <v>1665000000</v>
      </c>
      <c r="N112" s="95">
        <v>1665000000</v>
      </c>
      <c r="P112" s="95">
        <v>373000000</v>
      </c>
      <c r="Q112" s="93">
        <v>1</v>
      </c>
      <c r="S112" s="95">
        <v>373000000</v>
      </c>
      <c r="U112" s="95">
        <v>166154000</v>
      </c>
      <c r="V112" s="93">
        <v>1</v>
      </c>
      <c r="X112" s="95">
        <v>166154000</v>
      </c>
      <c r="Z112" s="95">
        <v>61000000</v>
      </c>
      <c r="AA112" s="93">
        <v>2</v>
      </c>
      <c r="AC112" s="95">
        <v>61000000</v>
      </c>
      <c r="AE112" s="95">
        <v>206000000</v>
      </c>
      <c r="AF112" s="93">
        <v>1</v>
      </c>
      <c r="AH112" s="95">
        <v>206000000</v>
      </c>
    </row>
    <row r="113" spans="1:34" x14ac:dyDescent="0.2">
      <c r="A113" s="95" t="s">
        <v>196</v>
      </c>
      <c r="B113" s="93">
        <v>4</v>
      </c>
      <c r="D113" s="95" t="s">
        <v>198</v>
      </c>
      <c r="K113" s="95">
        <v>1710966000</v>
      </c>
      <c r="L113" s="93">
        <v>1710966000</v>
      </c>
      <c r="N113" s="95">
        <v>1710966000</v>
      </c>
      <c r="P113" s="95">
        <v>374000000</v>
      </c>
      <c r="Q113" s="93">
        <v>1</v>
      </c>
      <c r="S113" s="95">
        <v>374000000</v>
      </c>
      <c r="U113" s="95">
        <v>169270000</v>
      </c>
      <c r="V113" s="93">
        <v>1</v>
      </c>
      <c r="X113" s="95">
        <v>169270000</v>
      </c>
      <c r="Z113" s="95">
        <v>62000000</v>
      </c>
      <c r="AA113" s="93">
        <v>1</v>
      </c>
      <c r="AC113" s="95">
        <v>62000000</v>
      </c>
      <c r="AE113" s="95">
        <v>207591000</v>
      </c>
      <c r="AF113" s="93">
        <v>1</v>
      </c>
      <c r="AH113" s="95">
        <v>207591000</v>
      </c>
    </row>
    <row r="114" spans="1:34" x14ac:dyDescent="0.2">
      <c r="A114" s="95" t="s">
        <v>198</v>
      </c>
      <c r="B114" s="93">
        <v>4</v>
      </c>
      <c r="D114" s="95" t="s">
        <v>200</v>
      </c>
      <c r="K114" s="95">
        <v>1717776000</v>
      </c>
      <c r="L114" s="93">
        <v>1717776000</v>
      </c>
      <c r="N114" s="95">
        <v>1717776000</v>
      </c>
      <c r="P114" s="95">
        <v>375000000</v>
      </c>
      <c r="Q114" s="93">
        <v>1</v>
      </c>
      <c r="S114" s="95">
        <v>375000000</v>
      </c>
      <c r="U114" s="95">
        <v>169815000</v>
      </c>
      <c r="V114" s="93">
        <v>1</v>
      </c>
      <c r="X114" s="95">
        <v>169815000</v>
      </c>
      <c r="Z114" s="95">
        <v>63608000</v>
      </c>
      <c r="AA114" s="93">
        <v>1</v>
      </c>
      <c r="AC114" s="95">
        <v>63608000</v>
      </c>
      <c r="AE114" s="95">
        <v>208208000</v>
      </c>
      <c r="AF114" s="93">
        <v>1</v>
      </c>
      <c r="AH114" s="95">
        <v>208208000</v>
      </c>
    </row>
    <row r="115" spans="1:34" x14ac:dyDescent="0.2">
      <c r="A115" s="95" t="s">
        <v>200</v>
      </c>
      <c r="B115" s="93">
        <v>4</v>
      </c>
      <c r="D115" s="95" t="s">
        <v>202</v>
      </c>
      <c r="K115" s="95">
        <v>1732046000</v>
      </c>
      <c r="L115" s="93">
        <v>1732046000</v>
      </c>
      <c r="N115" s="95">
        <v>1732046000</v>
      </c>
      <c r="P115" s="95">
        <v>380051000</v>
      </c>
      <c r="Q115" s="93">
        <v>1</v>
      </c>
      <c r="S115" s="95">
        <v>380051000</v>
      </c>
      <c r="U115" s="95">
        <v>169952000</v>
      </c>
      <c r="V115" s="93">
        <v>1</v>
      </c>
      <c r="X115" s="95">
        <v>169952000</v>
      </c>
      <c r="Z115" s="95">
        <v>63724000</v>
      </c>
      <c r="AA115" s="93">
        <v>1</v>
      </c>
      <c r="AC115" s="95">
        <v>63724000</v>
      </c>
      <c r="AE115" s="95">
        <v>209614000</v>
      </c>
      <c r="AF115" s="93">
        <v>1</v>
      </c>
      <c r="AH115" s="95">
        <v>209614000</v>
      </c>
    </row>
    <row r="116" spans="1:34" x14ac:dyDescent="0.2">
      <c r="A116" s="95" t="s">
        <v>202</v>
      </c>
      <c r="B116" s="93">
        <v>4</v>
      </c>
      <c r="D116" s="95" t="s">
        <v>203</v>
      </c>
      <c r="K116" s="95">
        <v>1746278000</v>
      </c>
      <c r="L116" s="93">
        <v>1746278000</v>
      </c>
      <c r="N116" s="95">
        <v>1746278000</v>
      </c>
      <c r="P116" s="95">
        <v>380964000</v>
      </c>
      <c r="Q116" s="93">
        <v>1</v>
      </c>
      <c r="S116" s="95">
        <v>380964000</v>
      </c>
      <c r="U116" s="95">
        <v>170113000</v>
      </c>
      <c r="V116" s="93">
        <v>1</v>
      </c>
      <c r="X116" s="95">
        <v>170113000</v>
      </c>
      <c r="Z116" s="95">
        <v>64000000</v>
      </c>
      <c r="AA116" s="93">
        <v>1</v>
      </c>
      <c r="AC116" s="95">
        <v>64000000</v>
      </c>
      <c r="AE116" s="95">
        <v>210000000</v>
      </c>
      <c r="AF116" s="93">
        <v>1</v>
      </c>
      <c r="AH116" s="95">
        <v>210000000</v>
      </c>
    </row>
    <row r="117" spans="1:34" x14ac:dyDescent="0.2">
      <c r="A117" s="95" t="s">
        <v>203</v>
      </c>
      <c r="B117" s="93">
        <v>4</v>
      </c>
      <c r="D117" s="95" t="s">
        <v>205</v>
      </c>
      <c r="K117" s="95">
        <v>1746726000</v>
      </c>
      <c r="L117" s="93">
        <v>1746726000</v>
      </c>
      <c r="N117" s="95">
        <v>1746726000</v>
      </c>
      <c r="P117" s="95">
        <v>385900000</v>
      </c>
      <c r="Q117" s="93">
        <v>1</v>
      </c>
      <c r="S117" s="95">
        <v>385900000</v>
      </c>
      <c r="U117" s="95">
        <v>170120000</v>
      </c>
      <c r="V117" s="93">
        <v>1</v>
      </c>
      <c r="X117" s="95">
        <v>170120000</v>
      </c>
      <c r="Z117" s="95">
        <v>64093000</v>
      </c>
      <c r="AA117" s="93">
        <v>1</v>
      </c>
      <c r="AC117" s="95">
        <v>64093000</v>
      </c>
      <c r="AE117" s="95">
        <v>214900000</v>
      </c>
      <c r="AF117" s="93">
        <v>1</v>
      </c>
      <c r="AH117" s="95">
        <v>214900000</v>
      </c>
    </row>
    <row r="118" spans="1:34" x14ac:dyDescent="0.2">
      <c r="A118" s="95" t="s">
        <v>205</v>
      </c>
      <c r="B118" s="93">
        <v>4</v>
      </c>
      <c r="D118" s="95" t="s">
        <v>206</v>
      </c>
      <c r="K118" s="95">
        <v>1747502000</v>
      </c>
      <c r="L118" s="93">
        <v>1747502000</v>
      </c>
      <c r="N118" s="95">
        <v>1747502000</v>
      </c>
      <c r="P118" s="95">
        <v>386000000</v>
      </c>
      <c r="Q118" s="93">
        <v>1</v>
      </c>
      <c r="S118" s="95">
        <v>386000000</v>
      </c>
      <c r="U118" s="95">
        <v>172161000</v>
      </c>
      <c r="V118" s="93">
        <v>1</v>
      </c>
      <c r="X118" s="95">
        <v>172161000</v>
      </c>
      <c r="Z118" s="95">
        <v>65000000</v>
      </c>
      <c r="AA118" s="93">
        <v>1</v>
      </c>
      <c r="AC118" s="95">
        <v>65000000</v>
      </c>
      <c r="AE118" s="95">
        <v>215600000</v>
      </c>
      <c r="AF118" s="93">
        <v>1</v>
      </c>
      <c r="AH118" s="95">
        <v>215600000</v>
      </c>
    </row>
    <row r="119" spans="1:34" x14ac:dyDescent="0.2">
      <c r="A119" s="95" t="s">
        <v>206</v>
      </c>
      <c r="B119" s="93">
        <v>4</v>
      </c>
      <c r="D119" s="95" t="s">
        <v>207</v>
      </c>
      <c r="K119" s="95">
        <v>1763336000</v>
      </c>
      <c r="L119" s="93">
        <v>1763336000</v>
      </c>
      <c r="N119" s="95">
        <v>1763336000</v>
      </c>
      <c r="P119" s="95">
        <v>386355000</v>
      </c>
      <c r="Q119" s="93">
        <v>1</v>
      </c>
      <c r="S119" s="95">
        <v>386355000</v>
      </c>
      <c r="U119" s="95">
        <v>174085000</v>
      </c>
      <c r="V119" s="93">
        <v>1</v>
      </c>
      <c r="X119" s="95">
        <v>174085000</v>
      </c>
      <c r="Z119" s="95">
        <v>65141000</v>
      </c>
      <c r="AA119" s="93">
        <v>1</v>
      </c>
      <c r="AC119" s="95">
        <v>65141000</v>
      </c>
      <c r="AE119" s="95">
        <v>218000000</v>
      </c>
      <c r="AF119" s="93">
        <v>1</v>
      </c>
      <c r="AH119" s="95">
        <v>218000000</v>
      </c>
    </row>
    <row r="120" spans="1:34" x14ac:dyDescent="0.2">
      <c r="A120" s="95" t="s">
        <v>207</v>
      </c>
      <c r="B120" s="93">
        <v>4</v>
      </c>
      <c r="D120" s="95" t="s">
        <v>208</v>
      </c>
      <c r="K120" s="95">
        <v>1765979000</v>
      </c>
      <c r="L120" s="93">
        <v>1765979000</v>
      </c>
      <c r="N120" s="95">
        <v>1765979000</v>
      </c>
      <c r="P120" s="95">
        <v>392709000</v>
      </c>
      <c r="Q120" s="93">
        <v>2</v>
      </c>
      <c r="S120" s="95">
        <v>392709000</v>
      </c>
      <c r="U120" s="95">
        <v>175148000</v>
      </c>
      <c r="V120" s="93">
        <v>1</v>
      </c>
      <c r="X120" s="95">
        <v>175148000</v>
      </c>
      <c r="Z120" s="95">
        <v>65400000</v>
      </c>
      <c r="AA120" s="93">
        <v>1</v>
      </c>
      <c r="AC120" s="95">
        <v>65400000</v>
      </c>
      <c r="AE120" s="95">
        <v>222556000</v>
      </c>
      <c r="AF120" s="93">
        <v>1</v>
      </c>
      <c r="AH120" s="95">
        <v>222556000</v>
      </c>
    </row>
    <row r="121" spans="1:34" x14ac:dyDescent="0.2">
      <c r="A121" s="95" t="s">
        <v>208</v>
      </c>
      <c r="B121" s="93">
        <v>4</v>
      </c>
      <c r="D121" s="95" t="s">
        <v>209</v>
      </c>
      <c r="K121" s="95">
        <v>1789489000</v>
      </c>
      <c r="L121" s="93">
        <v>1789489000</v>
      </c>
      <c r="N121" s="95">
        <v>1789489000</v>
      </c>
      <c r="P121" s="95">
        <v>400281000</v>
      </c>
      <c r="Q121" s="93">
        <v>1</v>
      </c>
      <c r="S121" s="95">
        <v>400281000</v>
      </c>
      <c r="U121" s="95">
        <v>175178000</v>
      </c>
      <c r="V121" s="93">
        <v>1</v>
      </c>
      <c r="X121" s="95">
        <v>175178000</v>
      </c>
      <c r="Z121" s="95">
        <v>65770000</v>
      </c>
      <c r="AA121" s="93">
        <v>1</v>
      </c>
      <c r="AC121" s="95">
        <v>65770000</v>
      </c>
      <c r="AE121" s="95">
        <v>225600000</v>
      </c>
      <c r="AF121" s="93">
        <v>1</v>
      </c>
      <c r="AH121" s="95">
        <v>225600000</v>
      </c>
    </row>
    <row r="122" spans="1:34" x14ac:dyDescent="0.2">
      <c r="A122" s="95" t="s">
        <v>209</v>
      </c>
      <c r="B122" s="93">
        <v>4</v>
      </c>
      <c r="D122" s="95" t="s">
        <v>210</v>
      </c>
      <c r="K122" s="95">
        <v>1792000000</v>
      </c>
      <c r="L122" s="93">
        <v>1792000000</v>
      </c>
      <c r="N122" s="95">
        <v>1792000000</v>
      </c>
      <c r="P122" s="95">
        <v>403000000</v>
      </c>
      <c r="Q122" s="93">
        <v>1</v>
      </c>
      <c r="S122" s="95">
        <v>403000000</v>
      </c>
      <c r="U122" s="95">
        <v>175307000</v>
      </c>
      <c r="V122" s="93">
        <v>1</v>
      </c>
      <c r="X122" s="95">
        <v>175307000</v>
      </c>
      <c r="Z122" s="95">
        <v>66750000</v>
      </c>
      <c r="AA122" s="93">
        <v>1</v>
      </c>
      <c r="AC122" s="95">
        <v>66750000</v>
      </c>
      <c r="AE122" s="95">
        <v>226300000</v>
      </c>
      <c r="AF122" s="93">
        <v>1</v>
      </c>
      <c r="AH122" s="95">
        <v>226300000</v>
      </c>
    </row>
    <row r="123" spans="1:34" x14ac:dyDescent="0.2">
      <c r="A123" s="95" t="s">
        <v>210</v>
      </c>
      <c r="B123" s="93">
        <v>4</v>
      </c>
      <c r="D123" s="95" t="s">
        <v>212</v>
      </c>
      <c r="K123" s="95">
        <v>1793557000</v>
      </c>
      <c r="L123" s="93">
        <v>1793557000</v>
      </c>
      <c r="N123" s="95">
        <v>1793557000</v>
      </c>
      <c r="P123" s="95">
        <v>406198000</v>
      </c>
      <c r="Q123" s="93">
        <v>1</v>
      </c>
      <c r="S123" s="95">
        <v>406198000</v>
      </c>
      <c r="U123" s="95">
        <v>176744000</v>
      </c>
      <c r="V123" s="93">
        <v>1</v>
      </c>
      <c r="X123" s="95">
        <v>176744000</v>
      </c>
      <c r="Z123" s="95">
        <v>67000000</v>
      </c>
      <c r="AA123" s="93">
        <v>1</v>
      </c>
      <c r="AC123" s="95">
        <v>67000000</v>
      </c>
      <c r="AE123" s="95">
        <v>227000000</v>
      </c>
      <c r="AF123" s="93">
        <v>1</v>
      </c>
      <c r="AH123" s="95">
        <v>227000000</v>
      </c>
    </row>
    <row r="124" spans="1:34" x14ac:dyDescent="0.2">
      <c r="A124" s="95" t="s">
        <v>212</v>
      </c>
      <c r="B124" s="93">
        <v>4</v>
      </c>
      <c r="D124" s="95" t="s">
        <v>213</v>
      </c>
      <c r="K124" s="95">
        <v>1797060000</v>
      </c>
      <c r="L124" s="93">
        <v>1797060000</v>
      </c>
      <c r="N124" s="95">
        <v>1797060000</v>
      </c>
      <c r="P124" s="95">
        <v>411000000</v>
      </c>
      <c r="Q124" s="93">
        <v>1</v>
      </c>
      <c r="S124" s="95">
        <v>411000000</v>
      </c>
      <c r="U124" s="95">
        <v>177366000</v>
      </c>
      <c r="V124" s="93">
        <v>1</v>
      </c>
      <c r="X124" s="95">
        <v>177366000</v>
      </c>
      <c r="Z124" s="95">
        <v>68649000</v>
      </c>
      <c r="AA124" s="93">
        <v>1</v>
      </c>
      <c r="AC124" s="95">
        <v>68649000</v>
      </c>
      <c r="AE124" s="95">
        <v>228000000</v>
      </c>
      <c r="AF124" s="93">
        <v>1</v>
      </c>
      <c r="AH124" s="95">
        <v>228000000</v>
      </c>
    </row>
    <row r="125" spans="1:34" x14ac:dyDescent="0.2">
      <c r="A125" s="95" t="s">
        <v>213</v>
      </c>
      <c r="B125" s="93">
        <v>4</v>
      </c>
      <c r="D125" s="95" t="s">
        <v>215</v>
      </c>
      <c r="K125" s="95">
        <v>1803573000</v>
      </c>
      <c r="L125" s="93">
        <v>1803573000</v>
      </c>
      <c r="N125" s="95">
        <v>1803573000</v>
      </c>
      <c r="P125" s="95">
        <v>413000000</v>
      </c>
      <c r="Q125" s="93">
        <v>1</v>
      </c>
      <c r="S125" s="95">
        <v>413000000</v>
      </c>
      <c r="U125" s="95">
        <v>177400000</v>
      </c>
      <c r="V125" s="93">
        <v>1</v>
      </c>
      <c r="X125" s="95">
        <v>177400000</v>
      </c>
      <c r="Z125" s="95">
        <v>68707000</v>
      </c>
      <c r="AA125" s="93">
        <v>1</v>
      </c>
      <c r="AC125" s="95">
        <v>68707000</v>
      </c>
      <c r="AE125" s="95">
        <v>232100000</v>
      </c>
      <c r="AF125" s="93">
        <v>1</v>
      </c>
      <c r="AH125" s="95">
        <v>232100000</v>
      </c>
    </row>
    <row r="126" spans="1:34" x14ac:dyDescent="0.2">
      <c r="A126" s="95" t="s">
        <v>215</v>
      </c>
      <c r="B126" s="93">
        <v>4</v>
      </c>
      <c r="D126" s="95" t="s">
        <v>216</v>
      </c>
      <c r="K126" s="95">
        <v>1819814000</v>
      </c>
      <c r="L126" s="93">
        <v>1819814000</v>
      </c>
      <c r="N126" s="95">
        <v>1819814000</v>
      </c>
      <c r="P126" s="95">
        <v>420100000</v>
      </c>
      <c r="Q126" s="93">
        <v>1</v>
      </c>
      <c r="S126" s="95">
        <v>420100000</v>
      </c>
      <c r="U126" s="95">
        <v>179100000</v>
      </c>
      <c r="V126" s="93">
        <v>1</v>
      </c>
      <c r="X126" s="95">
        <v>179100000</v>
      </c>
      <c r="Z126" s="95">
        <v>69900000</v>
      </c>
      <c r="AA126" s="93">
        <v>1</v>
      </c>
      <c r="AC126" s="95">
        <v>69900000</v>
      </c>
      <c r="AE126" s="95">
        <v>233713000</v>
      </c>
      <c r="AF126" s="93">
        <v>1</v>
      </c>
      <c r="AH126" s="95">
        <v>233713000</v>
      </c>
    </row>
    <row r="127" spans="1:34" x14ac:dyDescent="0.2">
      <c r="A127" s="95" t="s">
        <v>216</v>
      </c>
      <c r="B127" s="93">
        <v>4</v>
      </c>
      <c r="D127" s="95" t="s">
        <v>217</v>
      </c>
      <c r="K127" s="95">
        <v>1822114000</v>
      </c>
      <c r="L127" s="93">
        <v>1822114000</v>
      </c>
      <c r="N127" s="95">
        <v>1822114000</v>
      </c>
      <c r="P127" s="95">
        <v>423256000</v>
      </c>
      <c r="Q127" s="93">
        <v>1</v>
      </c>
      <c r="S127" s="95">
        <v>423256000</v>
      </c>
      <c r="U127" s="95">
        <v>179279000</v>
      </c>
      <c r="V127" s="93">
        <v>1</v>
      </c>
      <c r="X127" s="95">
        <v>179279000</v>
      </c>
      <c r="Z127" s="95">
        <v>70000000</v>
      </c>
      <c r="AA127" s="93">
        <v>1</v>
      </c>
      <c r="AC127" s="95">
        <v>70000000</v>
      </c>
      <c r="AE127" s="95">
        <v>234800000</v>
      </c>
      <c r="AF127" s="93">
        <v>1</v>
      </c>
      <c r="AH127" s="95">
        <v>234800000</v>
      </c>
    </row>
    <row r="128" spans="1:34" x14ac:dyDescent="0.2">
      <c r="A128" s="95" t="s">
        <v>217</v>
      </c>
      <c r="B128" s="93">
        <v>4</v>
      </c>
      <c r="D128" s="95" t="s">
        <v>218</v>
      </c>
      <c r="K128" s="95">
        <v>1828305000</v>
      </c>
      <c r="L128" s="93">
        <v>1828305000</v>
      </c>
      <c r="N128" s="95">
        <v>1828305000</v>
      </c>
      <c r="P128" s="95">
        <v>427000000</v>
      </c>
      <c r="Q128" s="93">
        <v>1</v>
      </c>
      <c r="S128" s="95">
        <v>427000000</v>
      </c>
      <c r="U128" s="95">
        <v>179545000</v>
      </c>
      <c r="V128" s="93">
        <v>1</v>
      </c>
      <c r="X128" s="95">
        <v>179545000</v>
      </c>
      <c r="Z128" s="95">
        <v>70123000</v>
      </c>
      <c r="AA128" s="93">
        <v>1</v>
      </c>
      <c r="AC128" s="95">
        <v>70123000</v>
      </c>
      <c r="AE128" s="95">
        <v>235184000</v>
      </c>
      <c r="AF128" s="93">
        <v>1</v>
      </c>
      <c r="AH128" s="95">
        <v>235184000</v>
      </c>
    </row>
    <row r="129" spans="1:34" x14ac:dyDescent="0.2">
      <c r="A129" s="95" t="s">
        <v>218</v>
      </c>
      <c r="B129" s="93">
        <v>4</v>
      </c>
      <c r="D129" s="95" t="s">
        <v>219</v>
      </c>
      <c r="K129" s="95">
        <v>1832253000</v>
      </c>
      <c r="L129" s="93">
        <v>1832253000</v>
      </c>
      <c r="N129" s="95">
        <v>1832253000</v>
      </c>
      <c r="P129" s="95">
        <v>429000000</v>
      </c>
      <c r="Q129" s="93">
        <v>2</v>
      </c>
      <c r="S129" s="95">
        <v>429000000</v>
      </c>
      <c r="U129" s="95">
        <v>179867000</v>
      </c>
      <c r="V129" s="93">
        <v>1</v>
      </c>
      <c r="X129" s="95">
        <v>179867000</v>
      </c>
      <c r="Z129" s="95">
        <v>71000000</v>
      </c>
      <c r="AA129" s="93">
        <v>1</v>
      </c>
      <c r="AC129" s="95">
        <v>71000000</v>
      </c>
      <c r="AE129" s="95">
        <v>238000000</v>
      </c>
      <c r="AF129" s="93">
        <v>1</v>
      </c>
      <c r="AH129" s="95">
        <v>238000000</v>
      </c>
    </row>
    <row r="130" spans="1:34" x14ac:dyDescent="0.2">
      <c r="A130" s="95" t="s">
        <v>219</v>
      </c>
      <c r="B130" s="93">
        <v>4</v>
      </c>
      <c r="D130" s="95" t="s">
        <v>220</v>
      </c>
      <c r="K130" s="95">
        <v>1834921000</v>
      </c>
      <c r="L130" s="93">
        <v>3669842000</v>
      </c>
      <c r="N130" s="95">
        <v>1834921000</v>
      </c>
      <c r="P130" s="95">
        <v>438000000</v>
      </c>
      <c r="Q130" s="93">
        <v>1</v>
      </c>
      <c r="S130" s="95">
        <v>438000000</v>
      </c>
      <c r="U130" s="95">
        <v>180317000</v>
      </c>
      <c r="V130" s="93">
        <v>1</v>
      </c>
      <c r="X130" s="95">
        <v>180317000</v>
      </c>
      <c r="Z130" s="95">
        <v>71731000</v>
      </c>
      <c r="AA130" s="93">
        <v>1</v>
      </c>
      <c r="AC130" s="95">
        <v>71731000</v>
      </c>
      <c r="AE130" s="95">
        <v>239600000</v>
      </c>
      <c r="AF130" s="93">
        <v>1</v>
      </c>
      <c r="AH130" s="95">
        <v>239600000</v>
      </c>
    </row>
    <row r="131" spans="1:34" x14ac:dyDescent="0.2">
      <c r="A131" s="95" t="s">
        <v>220</v>
      </c>
      <c r="B131" s="93">
        <v>4</v>
      </c>
      <c r="D131" s="95" t="s">
        <v>221</v>
      </c>
      <c r="K131" s="95">
        <v>1843641000</v>
      </c>
      <c r="L131" s="93">
        <v>1843641000</v>
      </c>
      <c r="N131" s="95">
        <v>1843641000</v>
      </c>
      <c r="P131" s="95">
        <v>441929000</v>
      </c>
      <c r="Q131" s="93">
        <v>1</v>
      </c>
      <c r="S131" s="95">
        <v>441929000</v>
      </c>
      <c r="U131" s="95">
        <v>182711000</v>
      </c>
      <c r="V131" s="93">
        <v>1</v>
      </c>
      <c r="X131" s="95">
        <v>182711000</v>
      </c>
      <c r="Z131" s="95">
        <v>74000000</v>
      </c>
      <c r="AA131" s="93">
        <v>2</v>
      </c>
      <c r="AC131" s="95">
        <v>74000000</v>
      </c>
      <c r="AE131" s="95">
        <v>239800000</v>
      </c>
      <c r="AF131" s="93">
        <v>1</v>
      </c>
      <c r="AH131" s="95">
        <v>239800000</v>
      </c>
    </row>
    <row r="132" spans="1:34" x14ac:dyDescent="0.2">
      <c r="A132" s="95" t="s">
        <v>221</v>
      </c>
      <c r="B132" s="93">
        <v>4</v>
      </c>
      <c r="D132" s="95" t="s">
        <v>222</v>
      </c>
      <c r="K132" s="95">
        <v>1847186000</v>
      </c>
      <c r="L132" s="93">
        <v>1847186000</v>
      </c>
      <c r="N132" s="95">
        <v>1847186000</v>
      </c>
      <c r="P132" s="95">
        <v>442000000</v>
      </c>
      <c r="Q132" s="93">
        <v>1</v>
      </c>
      <c r="S132" s="95">
        <v>442000000</v>
      </c>
      <c r="U132" s="95">
        <v>186971000</v>
      </c>
      <c r="V132" s="93">
        <v>1</v>
      </c>
      <c r="X132" s="95">
        <v>186971000</v>
      </c>
      <c r="Z132" s="95">
        <v>74453000</v>
      </c>
      <c r="AA132" s="93">
        <v>1</v>
      </c>
      <c r="AC132" s="95">
        <v>74453000</v>
      </c>
      <c r="AE132" s="95">
        <v>242944000</v>
      </c>
      <c r="AF132" s="93">
        <v>1</v>
      </c>
      <c r="AH132" s="95">
        <v>242944000</v>
      </c>
    </row>
    <row r="133" spans="1:34" x14ac:dyDescent="0.2">
      <c r="A133" s="95" t="s">
        <v>222</v>
      </c>
      <c r="B133" s="93">
        <v>4</v>
      </c>
      <c r="D133" s="95" t="s">
        <v>223</v>
      </c>
      <c r="K133" s="95">
        <v>1857000000</v>
      </c>
      <c r="L133" s="93">
        <v>1857000000</v>
      </c>
      <c r="N133" s="95">
        <v>1857000000</v>
      </c>
      <c r="P133" s="95">
        <v>443974000</v>
      </c>
      <c r="Q133" s="93">
        <v>1</v>
      </c>
      <c r="S133" s="95">
        <v>443974000</v>
      </c>
      <c r="U133" s="95">
        <v>187244000</v>
      </c>
      <c r="V133" s="93">
        <v>1</v>
      </c>
      <c r="X133" s="95">
        <v>187244000</v>
      </c>
      <c r="Z133" s="95">
        <v>74833000</v>
      </c>
      <c r="AA133" s="93">
        <v>1</v>
      </c>
      <c r="AC133" s="95">
        <v>74833000</v>
      </c>
      <c r="AE133" s="95">
        <v>245200000</v>
      </c>
      <c r="AF133" s="93">
        <v>1</v>
      </c>
      <c r="AH133" s="95">
        <v>245200000</v>
      </c>
    </row>
    <row r="134" spans="1:34" x14ac:dyDescent="0.2">
      <c r="A134" s="95" t="s">
        <v>223</v>
      </c>
      <c r="B134" s="93">
        <v>4</v>
      </c>
      <c r="D134" s="95" t="s">
        <v>224</v>
      </c>
      <c r="K134" s="95">
        <v>1857339000</v>
      </c>
      <c r="L134" s="93">
        <v>1857339000</v>
      </c>
      <c r="N134" s="95">
        <v>1857339000</v>
      </c>
      <c r="P134" s="95">
        <v>455436000</v>
      </c>
      <c r="Q134" s="93">
        <v>1</v>
      </c>
      <c r="S134" s="95">
        <v>455436000</v>
      </c>
      <c r="U134" s="95">
        <v>188302000</v>
      </c>
      <c r="V134" s="93">
        <v>1</v>
      </c>
      <c r="X134" s="95">
        <v>188302000</v>
      </c>
      <c r="Z134" s="95">
        <v>75000000</v>
      </c>
      <c r="AA134" s="93">
        <v>3</v>
      </c>
      <c r="AC134" s="95">
        <v>75000000</v>
      </c>
      <c r="AE134" s="95">
        <v>246101000</v>
      </c>
      <c r="AF134" s="93">
        <v>1</v>
      </c>
      <c r="AH134" s="95">
        <v>246101000</v>
      </c>
    </row>
    <row r="135" spans="1:34" x14ac:dyDescent="0.2">
      <c r="A135" s="95" t="s">
        <v>224</v>
      </c>
      <c r="B135" s="93">
        <v>4</v>
      </c>
      <c r="D135" s="95" t="s">
        <v>225</v>
      </c>
      <c r="K135" s="95">
        <v>1859177000</v>
      </c>
      <c r="L135" s="93">
        <v>1859177000</v>
      </c>
      <c r="N135" s="95">
        <v>1859177000</v>
      </c>
      <c r="P135" s="95">
        <v>461898000</v>
      </c>
      <c r="Q135" s="93">
        <v>1</v>
      </c>
      <c r="S135" s="95">
        <v>461898000</v>
      </c>
      <c r="U135" s="95">
        <v>189000000</v>
      </c>
      <c r="V135" s="93">
        <v>1</v>
      </c>
      <c r="X135" s="95">
        <v>189000000</v>
      </c>
      <c r="Z135" s="95">
        <v>76000000</v>
      </c>
      <c r="AA135" s="93">
        <v>1</v>
      </c>
      <c r="AC135" s="95">
        <v>76000000</v>
      </c>
      <c r="AE135" s="95">
        <v>250434000</v>
      </c>
      <c r="AF135" s="93">
        <v>1</v>
      </c>
      <c r="AH135" s="95">
        <v>250434000</v>
      </c>
    </row>
    <row r="136" spans="1:34" x14ac:dyDescent="0.2">
      <c r="A136" s="95" t="s">
        <v>225</v>
      </c>
      <c r="B136" s="93">
        <v>4</v>
      </c>
      <c r="D136" s="95" t="s">
        <v>226</v>
      </c>
      <c r="K136" s="95">
        <v>1861358000</v>
      </c>
      <c r="L136" s="93">
        <v>1861358000</v>
      </c>
      <c r="N136" s="95">
        <v>1861358000</v>
      </c>
      <c r="P136" s="95">
        <v>470000000</v>
      </c>
      <c r="Q136" s="93">
        <v>1</v>
      </c>
      <c r="S136" s="95">
        <v>470000000</v>
      </c>
      <c r="U136" s="95">
        <v>189488000</v>
      </c>
      <c r="V136" s="93">
        <v>1</v>
      </c>
      <c r="X136" s="95">
        <v>189488000</v>
      </c>
      <c r="Z136" s="95">
        <v>76700000</v>
      </c>
      <c r="AA136" s="93">
        <v>1</v>
      </c>
      <c r="AC136" s="95">
        <v>76700000</v>
      </c>
      <c r="AE136" s="95">
        <v>251000000</v>
      </c>
      <c r="AF136" s="93">
        <v>1</v>
      </c>
      <c r="AH136" s="95">
        <v>251000000</v>
      </c>
    </row>
    <row r="137" spans="1:34" x14ac:dyDescent="0.2">
      <c r="A137" s="95" t="s">
        <v>226</v>
      </c>
      <c r="B137" s="93">
        <v>4</v>
      </c>
      <c r="D137" s="95" t="s">
        <v>227</v>
      </c>
      <c r="K137" s="95">
        <v>1887376000</v>
      </c>
      <c r="L137" s="93">
        <v>1887376000</v>
      </c>
      <c r="N137" s="95">
        <v>1887376000</v>
      </c>
      <c r="P137" s="95">
        <v>470243000</v>
      </c>
      <c r="Q137" s="93">
        <v>1</v>
      </c>
      <c r="S137" s="95">
        <v>470243000</v>
      </c>
      <c r="U137" s="95">
        <v>191073000</v>
      </c>
      <c r="V137" s="93">
        <v>1</v>
      </c>
      <c r="X137" s="95">
        <v>191073000</v>
      </c>
      <c r="Z137" s="95">
        <v>76773000</v>
      </c>
      <c r="AA137" s="93">
        <v>1</v>
      </c>
      <c r="AC137" s="95">
        <v>76773000</v>
      </c>
      <c r="AE137" s="95">
        <v>251400000</v>
      </c>
      <c r="AF137" s="93">
        <v>1</v>
      </c>
      <c r="AH137" s="95">
        <v>251400000</v>
      </c>
    </row>
    <row r="138" spans="1:34" x14ac:dyDescent="0.2">
      <c r="A138" s="95" t="s">
        <v>227</v>
      </c>
      <c r="B138" s="93">
        <v>4</v>
      </c>
      <c r="D138" s="95" t="s">
        <v>228</v>
      </c>
      <c r="K138" s="95">
        <v>1899600000</v>
      </c>
      <c r="L138" s="93">
        <v>1899600000</v>
      </c>
      <c r="N138" s="95">
        <v>1899600000</v>
      </c>
      <c r="P138" s="95">
        <v>475000000</v>
      </c>
      <c r="Q138" s="93">
        <v>1</v>
      </c>
      <c r="S138" s="95">
        <v>475000000</v>
      </c>
      <c r="U138" s="95">
        <v>191300000</v>
      </c>
      <c r="V138" s="93">
        <v>1</v>
      </c>
      <c r="X138" s="95">
        <v>191300000</v>
      </c>
      <c r="Z138" s="95">
        <v>77445000</v>
      </c>
      <c r="AA138" s="93">
        <v>1</v>
      </c>
      <c r="AC138" s="95">
        <v>77445000</v>
      </c>
      <c r="AE138" s="95">
        <v>252200000</v>
      </c>
      <c r="AF138" s="93">
        <v>1</v>
      </c>
      <c r="AH138" s="95">
        <v>252200000</v>
      </c>
    </row>
    <row r="139" spans="1:34" x14ac:dyDescent="0.2">
      <c r="A139" s="95" t="s">
        <v>228</v>
      </c>
      <c r="B139" s="93">
        <v>4</v>
      </c>
      <c r="D139" s="95" t="s">
        <v>229</v>
      </c>
      <c r="K139" s="95">
        <v>1904218000</v>
      </c>
      <c r="L139" s="93">
        <v>1904218000</v>
      </c>
      <c r="N139" s="95">
        <v>1904218000</v>
      </c>
      <c r="P139" s="95">
        <v>479665000</v>
      </c>
      <c r="Q139" s="93">
        <v>1</v>
      </c>
      <c r="S139" s="95">
        <v>479665000</v>
      </c>
      <c r="U139" s="95">
        <v>191802000</v>
      </c>
      <c r="V139" s="93">
        <v>1</v>
      </c>
      <c r="X139" s="95">
        <v>191802000</v>
      </c>
      <c r="Z139" s="95">
        <v>77500000</v>
      </c>
      <c r="AA139" s="93">
        <v>1</v>
      </c>
      <c r="AC139" s="95">
        <v>77500000</v>
      </c>
      <c r="AE139" s="95">
        <v>253500000</v>
      </c>
      <c r="AF139" s="93">
        <v>1</v>
      </c>
      <c r="AH139" s="95">
        <v>253500000</v>
      </c>
    </row>
    <row r="140" spans="1:34" x14ac:dyDescent="0.2">
      <c r="A140" s="95" t="s">
        <v>229</v>
      </c>
      <c r="B140" s="93">
        <v>4</v>
      </c>
      <c r="D140" s="95" t="s">
        <v>230</v>
      </c>
      <c r="K140" s="95">
        <v>1913149000</v>
      </c>
      <c r="L140" s="93">
        <v>1913149000</v>
      </c>
      <c r="N140" s="95">
        <v>1913149000</v>
      </c>
      <c r="P140" s="95">
        <v>480000000</v>
      </c>
      <c r="Q140" s="93">
        <v>1</v>
      </c>
      <c r="S140" s="95">
        <v>480000000</v>
      </c>
      <c r="U140" s="95">
        <v>194207000</v>
      </c>
      <c r="V140" s="93">
        <v>1</v>
      </c>
      <c r="X140" s="95">
        <v>194207000</v>
      </c>
      <c r="Z140" s="95">
        <v>78300000</v>
      </c>
      <c r="AA140" s="93">
        <v>1</v>
      </c>
      <c r="AC140" s="95">
        <v>78300000</v>
      </c>
      <c r="AE140" s="95">
        <v>253640000</v>
      </c>
      <c r="AF140" s="93">
        <v>1</v>
      </c>
      <c r="AH140" s="95">
        <v>253640000</v>
      </c>
    </row>
    <row r="141" spans="1:34" x14ac:dyDescent="0.2">
      <c r="A141" s="95" t="s">
        <v>230</v>
      </c>
      <c r="B141" s="93">
        <v>4</v>
      </c>
      <c r="D141" s="95" t="s">
        <v>231</v>
      </c>
      <c r="K141" s="95">
        <v>1919823000</v>
      </c>
      <c r="L141" s="93">
        <v>1919823000</v>
      </c>
      <c r="N141" s="95">
        <v>1919823000</v>
      </c>
      <c r="P141" s="95">
        <v>485000000</v>
      </c>
      <c r="Q141" s="93">
        <v>1</v>
      </c>
      <c r="S141" s="95">
        <v>485000000</v>
      </c>
      <c r="U141" s="95">
        <v>194491000</v>
      </c>
      <c r="V141" s="93">
        <v>1</v>
      </c>
      <c r="X141" s="95">
        <v>194491000</v>
      </c>
      <c r="Z141" s="95">
        <v>78500000</v>
      </c>
      <c r="AA141" s="93">
        <v>1</v>
      </c>
      <c r="AC141" s="95">
        <v>78500000</v>
      </c>
      <c r="AE141" s="95">
        <v>254723000</v>
      </c>
      <c r="AF141" s="93">
        <v>1</v>
      </c>
      <c r="AH141" s="95">
        <v>254723000</v>
      </c>
    </row>
    <row r="142" spans="1:34" x14ac:dyDescent="0.2">
      <c r="A142" s="95" t="s">
        <v>231</v>
      </c>
      <c r="B142" s="93">
        <v>4</v>
      </c>
      <c r="D142" s="95" t="s">
        <v>232</v>
      </c>
      <c r="K142" s="95">
        <v>1924400000</v>
      </c>
      <c r="L142" s="93">
        <v>1924400000</v>
      </c>
      <c r="N142" s="95">
        <v>1924400000</v>
      </c>
      <c r="P142" s="95">
        <v>491000000</v>
      </c>
      <c r="Q142" s="93">
        <v>1</v>
      </c>
      <c r="S142" s="95">
        <v>491000000</v>
      </c>
      <c r="U142" s="95">
        <v>195900000</v>
      </c>
      <c r="V142" s="93">
        <v>1</v>
      </c>
      <c r="X142" s="95">
        <v>195900000</v>
      </c>
      <c r="Z142" s="95">
        <v>78534000</v>
      </c>
      <c r="AA142" s="93">
        <v>1</v>
      </c>
      <c r="AC142" s="95">
        <v>78534000</v>
      </c>
      <c r="AE142" s="95">
        <v>257494000</v>
      </c>
      <c r="AF142" s="93">
        <v>1</v>
      </c>
      <c r="AH142" s="95">
        <v>257494000</v>
      </c>
    </row>
    <row r="143" spans="1:34" x14ac:dyDescent="0.2">
      <c r="A143" s="95" t="s">
        <v>232</v>
      </c>
      <c r="B143" s="93">
        <v>4</v>
      </c>
      <c r="D143" s="95" t="s">
        <v>233</v>
      </c>
      <c r="K143" s="95">
        <v>1931217000</v>
      </c>
      <c r="L143" s="93">
        <v>1931217000</v>
      </c>
      <c r="N143" s="95">
        <v>1931217000</v>
      </c>
      <c r="P143" s="95">
        <v>497000000</v>
      </c>
      <c r="Q143" s="93">
        <v>1</v>
      </c>
      <c r="S143" s="95">
        <v>497000000</v>
      </c>
      <c r="U143" s="95">
        <v>196914000</v>
      </c>
      <c r="V143" s="93">
        <v>1</v>
      </c>
      <c r="X143" s="95">
        <v>196914000</v>
      </c>
      <c r="Z143" s="95">
        <v>78900000</v>
      </c>
      <c r="AA143" s="93">
        <v>1</v>
      </c>
      <c r="AC143" s="95">
        <v>78900000</v>
      </c>
      <c r="AE143" s="95">
        <v>259200000</v>
      </c>
      <c r="AF143" s="93">
        <v>1</v>
      </c>
      <c r="AH143" s="95">
        <v>259200000</v>
      </c>
    </row>
    <row r="144" spans="1:34" x14ac:dyDescent="0.2">
      <c r="A144" s="95" t="s">
        <v>233</v>
      </c>
      <c r="B144" s="93">
        <v>4</v>
      </c>
      <c r="D144" s="95" t="s">
        <v>235</v>
      </c>
      <c r="K144" s="95">
        <v>1954000000</v>
      </c>
      <c r="L144" s="93">
        <v>1954000000</v>
      </c>
      <c r="N144" s="95">
        <v>1954000000</v>
      </c>
      <c r="P144" s="95">
        <v>497359000</v>
      </c>
      <c r="Q144" s="93">
        <v>1</v>
      </c>
      <c r="S144" s="95">
        <v>497359000</v>
      </c>
      <c r="U144" s="95">
        <v>200000000</v>
      </c>
      <c r="V144" s="93">
        <v>1</v>
      </c>
      <c r="X144" s="95">
        <v>200000000</v>
      </c>
      <c r="Z144" s="95">
        <v>79000000</v>
      </c>
      <c r="AA144" s="93">
        <v>2</v>
      </c>
      <c r="AC144" s="95">
        <v>79000000</v>
      </c>
      <c r="AE144" s="95">
        <v>259838000</v>
      </c>
      <c r="AF144" s="93">
        <v>1</v>
      </c>
      <c r="AH144" s="95">
        <v>259838000</v>
      </c>
    </row>
    <row r="145" spans="1:34" x14ac:dyDescent="0.2">
      <c r="A145" s="95" t="s">
        <v>235</v>
      </c>
      <c r="B145" s="93">
        <v>4</v>
      </c>
      <c r="D145" s="95" t="s">
        <v>237</v>
      </c>
      <c r="K145" s="95">
        <v>1963874000</v>
      </c>
      <c r="L145" s="93">
        <v>1963874000</v>
      </c>
      <c r="N145" s="95">
        <v>1963874000</v>
      </c>
      <c r="P145" s="95">
        <v>500126000</v>
      </c>
      <c r="Q145" s="93">
        <v>1</v>
      </c>
      <c r="S145" s="95">
        <v>500126000</v>
      </c>
      <c r="U145" s="95">
        <v>200849000</v>
      </c>
      <c r="V145" s="93">
        <v>1</v>
      </c>
      <c r="X145" s="95">
        <v>200849000</v>
      </c>
      <c r="Z145" s="95">
        <v>79042000</v>
      </c>
      <c r="AA145" s="93">
        <v>1</v>
      </c>
      <c r="AC145" s="95">
        <v>79042000</v>
      </c>
      <c r="AE145" s="95">
        <v>263150000</v>
      </c>
      <c r="AF145" s="93">
        <v>1</v>
      </c>
      <c r="AH145" s="95">
        <v>263150000</v>
      </c>
    </row>
    <row r="146" spans="1:34" x14ac:dyDescent="0.2">
      <c r="A146" s="95" t="s">
        <v>237</v>
      </c>
      <c r="B146" s="93">
        <v>4</v>
      </c>
      <c r="D146" s="95" t="s">
        <v>238</v>
      </c>
      <c r="K146" s="95">
        <v>1966814000</v>
      </c>
      <c r="L146" s="93">
        <v>1966814000</v>
      </c>
      <c r="N146" s="95">
        <v>1966814000</v>
      </c>
      <c r="P146" s="95">
        <v>502795000</v>
      </c>
      <c r="Q146" s="93">
        <v>1</v>
      </c>
      <c r="S146" s="95">
        <v>502795000</v>
      </c>
      <c r="U146" s="95">
        <v>200900000</v>
      </c>
      <c r="V146" s="93">
        <v>1</v>
      </c>
      <c r="X146" s="95">
        <v>200900000</v>
      </c>
      <c r="Z146" s="95">
        <v>79700000</v>
      </c>
      <c r="AA146" s="93">
        <v>1</v>
      </c>
      <c r="AC146" s="95">
        <v>79700000</v>
      </c>
      <c r="AE146" s="95">
        <v>263792000</v>
      </c>
      <c r="AF146" s="93">
        <v>1</v>
      </c>
      <c r="AH146" s="95">
        <v>263792000</v>
      </c>
    </row>
    <row r="147" spans="1:34" x14ac:dyDescent="0.2">
      <c r="A147" s="95" t="s">
        <v>238</v>
      </c>
      <c r="B147" s="93">
        <v>4</v>
      </c>
      <c r="D147" s="95" t="s">
        <v>239</v>
      </c>
      <c r="K147" s="95">
        <v>1989344000</v>
      </c>
      <c r="L147" s="93">
        <v>1989344000</v>
      </c>
      <c r="N147" s="95">
        <v>1989344000</v>
      </c>
      <c r="P147" s="95">
        <v>509291000</v>
      </c>
      <c r="Q147" s="93">
        <v>1</v>
      </c>
      <c r="S147" s="95">
        <v>509291000</v>
      </c>
      <c r="U147" s="95">
        <v>203046000</v>
      </c>
      <c r="V147" s="93">
        <v>1</v>
      </c>
      <c r="X147" s="95">
        <v>203046000</v>
      </c>
      <c r="Z147" s="95">
        <v>80969000</v>
      </c>
      <c r="AA147" s="93">
        <v>1</v>
      </c>
      <c r="AC147" s="95">
        <v>80969000</v>
      </c>
      <c r="AE147" s="95">
        <v>266761000</v>
      </c>
      <c r="AF147" s="93">
        <v>1</v>
      </c>
      <c r="AH147" s="95">
        <v>266761000</v>
      </c>
    </row>
    <row r="148" spans="1:34" x14ac:dyDescent="0.2">
      <c r="A148" s="95" t="s">
        <v>239</v>
      </c>
      <c r="B148" s="93">
        <v>4</v>
      </c>
      <c r="D148" s="95" t="s">
        <v>240</v>
      </c>
      <c r="K148" s="95">
        <v>1995034000</v>
      </c>
      <c r="L148" s="93">
        <v>1995034000</v>
      </c>
      <c r="N148" s="95">
        <v>1995034000</v>
      </c>
      <c r="P148" s="95">
        <v>511087000</v>
      </c>
      <c r="Q148" s="93">
        <v>1</v>
      </c>
      <c r="S148" s="95">
        <v>511087000</v>
      </c>
      <c r="U148" s="95">
        <v>203733000</v>
      </c>
      <c r="V148" s="93">
        <v>1</v>
      </c>
      <c r="X148" s="95">
        <v>203733000</v>
      </c>
      <c r="Z148" s="95">
        <v>81000000</v>
      </c>
      <c r="AA148" s="93">
        <v>1</v>
      </c>
      <c r="AC148" s="95">
        <v>81000000</v>
      </c>
      <c r="AE148" s="95">
        <v>268800000</v>
      </c>
      <c r="AF148" s="93">
        <v>1</v>
      </c>
      <c r="AH148" s="95">
        <v>268800000</v>
      </c>
    </row>
    <row r="149" spans="1:34" x14ac:dyDescent="0.2">
      <c r="A149" s="95" t="s">
        <v>240</v>
      </c>
      <c r="B149" s="93">
        <v>4</v>
      </c>
      <c r="D149" s="95" t="s">
        <v>241</v>
      </c>
      <c r="K149" s="95">
        <v>1998051000</v>
      </c>
      <c r="L149" s="93">
        <v>1998051000</v>
      </c>
      <c r="N149" s="95">
        <v>1998051000</v>
      </c>
      <c r="P149" s="95">
        <v>514722000</v>
      </c>
      <c r="Q149" s="93">
        <v>1</v>
      </c>
      <c r="S149" s="95">
        <v>514722000</v>
      </c>
      <c r="U149" s="95">
        <v>204161000</v>
      </c>
      <c r="V149" s="93">
        <v>1</v>
      </c>
      <c r="X149" s="95">
        <v>204161000</v>
      </c>
      <c r="Z149" s="95">
        <v>81700000</v>
      </c>
      <c r="AA149" s="93">
        <v>1</v>
      </c>
      <c r="AC149" s="95">
        <v>81700000</v>
      </c>
      <c r="AE149" s="95">
        <v>276462000</v>
      </c>
      <c r="AF149" s="93">
        <v>1</v>
      </c>
      <c r="AH149" s="95">
        <v>276462000</v>
      </c>
    </row>
    <row r="150" spans="1:34" x14ac:dyDescent="0.2">
      <c r="A150" s="95" t="s">
        <v>241</v>
      </c>
      <c r="B150" s="93">
        <v>4</v>
      </c>
      <c r="D150" s="95" t="s">
        <v>242</v>
      </c>
      <c r="K150" s="95">
        <v>2013719000</v>
      </c>
      <c r="L150" s="93">
        <v>2013719000</v>
      </c>
      <c r="N150" s="95">
        <v>2013719000</v>
      </c>
      <c r="P150" s="95">
        <v>516119000</v>
      </c>
      <c r="Q150" s="93">
        <v>1</v>
      </c>
      <c r="S150" s="95">
        <v>516119000</v>
      </c>
      <c r="U150" s="95">
        <v>205200000</v>
      </c>
      <c r="V150" s="93">
        <v>1</v>
      </c>
      <c r="X150" s="95">
        <v>205200000</v>
      </c>
      <c r="Z150" s="95">
        <v>82000000</v>
      </c>
      <c r="AA150" s="93">
        <v>1</v>
      </c>
      <c r="AC150" s="95">
        <v>82000000</v>
      </c>
      <c r="AE150" s="95">
        <v>276743000</v>
      </c>
      <c r="AF150" s="93">
        <v>1</v>
      </c>
      <c r="AH150" s="95">
        <v>276743000</v>
      </c>
    </row>
    <row r="151" spans="1:34" x14ac:dyDescent="0.2">
      <c r="A151" s="95" t="s">
        <v>242</v>
      </c>
      <c r="B151" s="93">
        <v>4</v>
      </c>
      <c r="D151" s="95" t="s">
        <v>243</v>
      </c>
      <c r="K151" s="95">
        <v>2031901000</v>
      </c>
      <c r="L151" s="93">
        <v>2031901000</v>
      </c>
      <c r="N151" s="95">
        <v>2031901000</v>
      </c>
      <c r="P151" s="95">
        <v>516600000</v>
      </c>
      <c r="Q151" s="93">
        <v>1</v>
      </c>
      <c r="S151" s="95">
        <v>516600000</v>
      </c>
      <c r="U151" s="95">
        <v>207000000</v>
      </c>
      <c r="V151" s="93">
        <v>1</v>
      </c>
      <c r="X151" s="95">
        <v>207000000</v>
      </c>
      <c r="Z151" s="95">
        <v>85000000</v>
      </c>
      <c r="AA151" s="93">
        <v>1</v>
      </c>
      <c r="AC151" s="95">
        <v>85000000</v>
      </c>
      <c r="AE151" s="95">
        <v>279300000</v>
      </c>
      <c r="AF151" s="93">
        <v>1</v>
      </c>
      <c r="AH151" s="95">
        <v>279300000</v>
      </c>
    </row>
    <row r="152" spans="1:34" x14ac:dyDescent="0.2">
      <c r="A152" s="95" t="s">
        <v>243</v>
      </c>
      <c r="B152" s="93">
        <v>4</v>
      </c>
      <c r="D152" s="95" t="s">
        <v>244</v>
      </c>
      <c r="K152" s="95">
        <v>2040486000</v>
      </c>
      <c r="L152" s="93">
        <v>2040486000</v>
      </c>
      <c r="N152" s="95">
        <v>2040486000</v>
      </c>
      <c r="P152" s="95">
        <v>516708000</v>
      </c>
      <c r="Q152" s="93">
        <v>1</v>
      </c>
      <c r="S152" s="95">
        <v>516708000</v>
      </c>
      <c r="U152" s="95">
        <v>207519000</v>
      </c>
      <c r="V152" s="93">
        <v>1</v>
      </c>
      <c r="X152" s="95">
        <v>207519000</v>
      </c>
      <c r="Z152" s="95">
        <v>86000000</v>
      </c>
      <c r="AA152" s="93">
        <v>1</v>
      </c>
      <c r="AC152" s="95">
        <v>86000000</v>
      </c>
      <c r="AE152" s="95">
        <v>285000000</v>
      </c>
      <c r="AF152" s="93">
        <v>1</v>
      </c>
      <c r="AH152" s="95">
        <v>285000000</v>
      </c>
    </row>
    <row r="153" spans="1:34" x14ac:dyDescent="0.2">
      <c r="A153" s="95" t="s">
        <v>244</v>
      </c>
      <c r="B153" s="93">
        <v>4</v>
      </c>
      <c r="D153" s="95" t="s">
        <v>246</v>
      </c>
      <c r="K153" s="95">
        <v>2042332000</v>
      </c>
      <c r="L153" s="93">
        <v>2042332000</v>
      </c>
      <c r="N153" s="95">
        <v>2042332000</v>
      </c>
      <c r="P153" s="95">
        <v>519874000</v>
      </c>
      <c r="Q153" s="93">
        <v>1</v>
      </c>
      <c r="S153" s="95">
        <v>519874000</v>
      </c>
      <c r="U153" s="95">
        <v>212481000</v>
      </c>
      <c r="V153" s="93">
        <v>1</v>
      </c>
      <c r="X153" s="95">
        <v>212481000</v>
      </c>
      <c r="Z153" s="95">
        <v>86171000</v>
      </c>
      <c r="AA153" s="93">
        <v>1</v>
      </c>
      <c r="AC153" s="95">
        <v>86171000</v>
      </c>
      <c r="AE153" s="95">
        <v>289000000</v>
      </c>
      <c r="AF153" s="93">
        <v>1</v>
      </c>
      <c r="AH153" s="95">
        <v>289000000</v>
      </c>
    </row>
    <row r="154" spans="1:34" x14ac:dyDescent="0.2">
      <c r="A154" s="95" t="s">
        <v>246</v>
      </c>
      <c r="B154" s="93">
        <v>4</v>
      </c>
      <c r="D154" s="95" t="s">
        <v>247</v>
      </c>
      <c r="K154" s="95">
        <v>2042537000</v>
      </c>
      <c r="L154" s="93">
        <v>2042537000</v>
      </c>
      <c r="N154" s="95">
        <v>2042537000</v>
      </c>
      <c r="P154" s="95">
        <v>523043000</v>
      </c>
      <c r="Q154" s="93">
        <v>1</v>
      </c>
      <c r="S154" s="95">
        <v>523043000</v>
      </c>
      <c r="U154" s="95">
        <v>212572000</v>
      </c>
      <c r="V154" s="93">
        <v>1</v>
      </c>
      <c r="X154" s="95">
        <v>212572000</v>
      </c>
      <c r="Z154" s="95">
        <v>86300000</v>
      </c>
      <c r="AA154" s="93">
        <v>1</v>
      </c>
      <c r="AC154" s="95">
        <v>86300000</v>
      </c>
      <c r="AE154" s="95">
        <v>291300000</v>
      </c>
      <c r="AF154" s="93">
        <v>1</v>
      </c>
      <c r="AH154" s="95">
        <v>291300000</v>
      </c>
    </row>
    <row r="155" spans="1:34" x14ac:dyDescent="0.2">
      <c r="A155" s="95" t="s">
        <v>247</v>
      </c>
      <c r="B155" s="93">
        <v>4</v>
      </c>
      <c r="D155" s="95" t="s">
        <v>248</v>
      </c>
      <c r="K155" s="95">
        <v>2045500000</v>
      </c>
      <c r="L155" s="93">
        <v>2045500000</v>
      </c>
      <c r="N155" s="95">
        <v>2045500000</v>
      </c>
      <c r="P155" s="95">
        <v>524880000</v>
      </c>
      <c r="Q155" s="93">
        <v>1</v>
      </c>
      <c r="S155" s="95">
        <v>524880000</v>
      </c>
      <c r="U155" s="95">
        <v>213519000</v>
      </c>
      <c r="V155" s="93">
        <v>1</v>
      </c>
      <c r="X155" s="95">
        <v>213519000</v>
      </c>
      <c r="Z155" s="95">
        <v>87000000</v>
      </c>
      <c r="AA155" s="93">
        <v>1</v>
      </c>
      <c r="AC155" s="95">
        <v>87000000</v>
      </c>
      <c r="AE155" s="95">
        <v>292800000</v>
      </c>
      <c r="AF155" s="93">
        <v>1</v>
      </c>
      <c r="AH155" s="95">
        <v>292800000</v>
      </c>
    </row>
    <row r="156" spans="1:34" x14ac:dyDescent="0.2">
      <c r="A156" s="95" t="s">
        <v>248</v>
      </c>
      <c r="B156" s="93">
        <v>4</v>
      </c>
      <c r="D156" s="95" t="s">
        <v>249</v>
      </c>
      <c r="K156" s="95">
        <v>2052230000</v>
      </c>
      <c r="L156" s="93">
        <v>2052230000</v>
      </c>
      <c r="N156" s="95">
        <v>2052230000</v>
      </c>
      <c r="P156" s="95">
        <v>527000000</v>
      </c>
      <c r="Q156" s="93">
        <v>1</v>
      </c>
      <c r="S156" s="95">
        <v>527000000</v>
      </c>
      <c r="U156" s="95">
        <v>220000000</v>
      </c>
      <c r="V156" s="93">
        <v>1</v>
      </c>
      <c r="X156" s="95">
        <v>220000000</v>
      </c>
      <c r="Z156" s="95">
        <v>88000000</v>
      </c>
      <c r="AA156" s="93">
        <v>1</v>
      </c>
      <c r="AC156" s="95">
        <v>88000000</v>
      </c>
      <c r="AE156" s="95">
        <v>295700000</v>
      </c>
      <c r="AF156" s="93">
        <v>1</v>
      </c>
      <c r="AH156" s="95">
        <v>295700000</v>
      </c>
    </row>
    <row r="157" spans="1:34" x14ac:dyDescent="0.2">
      <c r="A157" s="95" t="s">
        <v>249</v>
      </c>
      <c r="B157" s="93">
        <v>4</v>
      </c>
      <c r="D157" s="95" t="s">
        <v>251</v>
      </c>
      <c r="K157" s="95">
        <v>2060702000</v>
      </c>
      <c r="L157" s="93">
        <v>2060702000</v>
      </c>
      <c r="N157" s="95">
        <v>2060702000</v>
      </c>
      <c r="P157" s="95">
        <v>529900000</v>
      </c>
      <c r="Q157" s="93">
        <v>1</v>
      </c>
      <c r="S157" s="95">
        <v>529900000</v>
      </c>
      <c r="U157" s="95">
        <v>220068000</v>
      </c>
      <c r="V157" s="93">
        <v>1</v>
      </c>
      <c r="X157" s="95">
        <v>220068000</v>
      </c>
      <c r="Z157" s="95">
        <v>88318000</v>
      </c>
      <c r="AA157" s="93">
        <v>1</v>
      </c>
      <c r="AC157" s="95">
        <v>88318000</v>
      </c>
      <c r="AE157" s="95">
        <v>296583000</v>
      </c>
      <c r="AF157" s="93">
        <v>1</v>
      </c>
      <c r="AH157" s="95">
        <v>296583000</v>
      </c>
    </row>
    <row r="158" spans="1:34" x14ac:dyDescent="0.2">
      <c r="A158" s="95" t="s">
        <v>251</v>
      </c>
      <c r="B158" s="93">
        <v>4</v>
      </c>
      <c r="D158" s="95" t="s">
        <v>252</v>
      </c>
      <c r="K158" s="95">
        <v>2064305000</v>
      </c>
      <c r="L158" s="93">
        <v>2064305000</v>
      </c>
      <c r="N158" s="95">
        <v>2064305000</v>
      </c>
      <c r="P158" s="95">
        <v>534326000</v>
      </c>
      <c r="Q158" s="93">
        <v>1</v>
      </c>
      <c r="S158" s="95">
        <v>534326000</v>
      </c>
      <c r="U158" s="95">
        <v>220758000</v>
      </c>
      <c r="V158" s="93">
        <v>1</v>
      </c>
      <c r="X158" s="95">
        <v>220758000</v>
      </c>
      <c r="Z158" s="95">
        <v>88700000</v>
      </c>
      <c r="AA158" s="93">
        <v>1</v>
      </c>
      <c r="AC158" s="95">
        <v>88700000</v>
      </c>
      <c r="AE158" s="95">
        <v>302000000</v>
      </c>
      <c r="AF158" s="93">
        <v>1</v>
      </c>
      <c r="AH158" s="95">
        <v>302000000</v>
      </c>
    </row>
    <row r="159" spans="1:34" x14ac:dyDescent="0.2">
      <c r="A159" s="95" t="s">
        <v>252</v>
      </c>
      <c r="B159" s="93">
        <v>4</v>
      </c>
      <c r="D159" s="95" t="s">
        <v>253</v>
      </c>
      <c r="K159" s="95">
        <v>2068010000</v>
      </c>
      <c r="L159" s="93">
        <v>2068010000</v>
      </c>
      <c r="N159" s="95">
        <v>2068010000</v>
      </c>
      <c r="P159" s="95">
        <v>538374000</v>
      </c>
      <c r="Q159" s="93">
        <v>1</v>
      </c>
      <c r="S159" s="95">
        <v>538374000</v>
      </c>
      <c r="U159" s="95">
        <v>224088000</v>
      </c>
      <c r="V159" s="93">
        <v>1</v>
      </c>
      <c r="X159" s="95">
        <v>224088000</v>
      </c>
      <c r="Z159" s="95">
        <v>88975000</v>
      </c>
      <c r="AA159" s="93">
        <v>1</v>
      </c>
      <c r="AC159" s="95">
        <v>88975000</v>
      </c>
      <c r="AE159" s="95">
        <v>303200000</v>
      </c>
      <c r="AF159" s="93">
        <v>1</v>
      </c>
      <c r="AH159" s="95">
        <v>303200000</v>
      </c>
    </row>
    <row r="160" spans="1:34" x14ac:dyDescent="0.2">
      <c r="A160" s="95" t="s">
        <v>253</v>
      </c>
      <c r="B160" s="93">
        <v>4</v>
      </c>
      <c r="D160" s="95" t="s">
        <v>254</v>
      </c>
      <c r="K160" s="95">
        <v>2068100000</v>
      </c>
      <c r="L160" s="93">
        <v>2068100000</v>
      </c>
      <c r="N160" s="95">
        <v>2068100000</v>
      </c>
      <c r="P160" s="95">
        <v>541359000</v>
      </c>
      <c r="Q160" s="93">
        <v>1</v>
      </c>
      <c r="S160" s="95">
        <v>541359000</v>
      </c>
      <c r="U160" s="95">
        <v>225070000</v>
      </c>
      <c r="V160" s="93">
        <v>1</v>
      </c>
      <c r="X160" s="95">
        <v>225070000</v>
      </c>
      <c r="Z160" s="95">
        <v>89700000</v>
      </c>
      <c r="AA160" s="93">
        <v>1</v>
      </c>
      <c r="AC160" s="95">
        <v>89700000</v>
      </c>
      <c r="AE160" s="95">
        <v>305043000</v>
      </c>
      <c r="AF160" s="93">
        <v>1</v>
      </c>
      <c r="AH160" s="95">
        <v>305043000</v>
      </c>
    </row>
    <row r="161" spans="1:34" x14ac:dyDescent="0.2">
      <c r="A161" s="95" t="s">
        <v>254</v>
      </c>
      <c r="B161" s="93">
        <v>4</v>
      </c>
      <c r="D161" s="95" t="s">
        <v>255</v>
      </c>
      <c r="K161" s="95">
        <v>2069600000</v>
      </c>
      <c r="L161" s="93">
        <v>2069600000</v>
      </c>
      <c r="N161" s="95">
        <v>2069600000</v>
      </c>
      <c r="P161" s="95">
        <v>555660000</v>
      </c>
      <c r="Q161" s="93">
        <v>1</v>
      </c>
      <c r="S161" s="95">
        <v>555660000</v>
      </c>
      <c r="U161" s="95">
        <v>227306000</v>
      </c>
      <c r="V161" s="93">
        <v>1</v>
      </c>
      <c r="X161" s="95">
        <v>227306000</v>
      </c>
      <c r="Z161" s="95">
        <v>90546000</v>
      </c>
      <c r="AA161" s="93">
        <v>1</v>
      </c>
      <c r="AC161" s="95">
        <v>90546000</v>
      </c>
      <c r="AE161" s="95">
        <v>312400000</v>
      </c>
      <c r="AF161" s="93">
        <v>1</v>
      </c>
      <c r="AH161" s="95">
        <v>312400000</v>
      </c>
    </row>
    <row r="162" spans="1:34" x14ac:dyDescent="0.2">
      <c r="A162" s="95" t="s">
        <v>255</v>
      </c>
      <c r="B162" s="93">
        <v>4</v>
      </c>
      <c r="D162" s="95" t="s">
        <v>256</v>
      </c>
      <c r="K162" s="95">
        <v>2073000000</v>
      </c>
      <c r="L162" s="93">
        <v>2073000000</v>
      </c>
      <c r="N162" s="95">
        <v>2073000000</v>
      </c>
      <c r="P162" s="95">
        <v>559541000</v>
      </c>
      <c r="Q162" s="93">
        <v>1</v>
      </c>
      <c r="S162" s="95">
        <v>559541000</v>
      </c>
      <c r="U162" s="95">
        <v>228000000</v>
      </c>
      <c r="V162" s="93">
        <v>1</v>
      </c>
      <c r="X162" s="95">
        <v>228000000</v>
      </c>
      <c r="Z162" s="95">
        <v>91527000</v>
      </c>
      <c r="AA162" s="93">
        <v>1</v>
      </c>
      <c r="AC162" s="95">
        <v>91527000</v>
      </c>
      <c r="AE162" s="95">
        <v>317093000</v>
      </c>
      <c r="AF162" s="93">
        <v>1</v>
      </c>
      <c r="AH162" s="95">
        <v>317093000</v>
      </c>
    </row>
    <row r="163" spans="1:34" x14ac:dyDescent="0.2">
      <c r="A163" s="95" t="s">
        <v>256</v>
      </c>
      <c r="B163" s="93">
        <v>4</v>
      </c>
      <c r="D163" s="95" t="s">
        <v>258</v>
      </c>
      <c r="K163" s="95">
        <v>2089100000</v>
      </c>
      <c r="L163" s="93">
        <v>2089100000</v>
      </c>
      <c r="N163" s="95">
        <v>2089100000</v>
      </c>
      <c r="P163" s="95">
        <v>560917000</v>
      </c>
      <c r="Q163" s="93">
        <v>1</v>
      </c>
      <c r="S163" s="95">
        <v>560917000</v>
      </c>
      <c r="U163" s="95">
        <v>228982000</v>
      </c>
      <c r="V163" s="93">
        <v>1</v>
      </c>
      <c r="X163" s="95">
        <v>228982000</v>
      </c>
      <c r="Z163" s="95">
        <v>92000000</v>
      </c>
      <c r="AA163" s="93">
        <v>1</v>
      </c>
      <c r="AC163" s="95">
        <v>92000000</v>
      </c>
      <c r="AE163" s="95">
        <v>317263000</v>
      </c>
      <c r="AF163" s="93">
        <v>1</v>
      </c>
      <c r="AH163" s="95">
        <v>317263000</v>
      </c>
    </row>
    <row r="164" spans="1:34" x14ac:dyDescent="0.2">
      <c r="A164" s="95" t="s">
        <v>258</v>
      </c>
      <c r="B164" s="93">
        <v>4</v>
      </c>
      <c r="D164" s="95" t="s">
        <v>260</v>
      </c>
      <c r="K164" s="95">
        <v>2104745000</v>
      </c>
      <c r="L164" s="93">
        <v>4209490000</v>
      </c>
      <c r="N164" s="95">
        <v>2104745000</v>
      </c>
      <c r="P164" s="95">
        <v>563648000</v>
      </c>
      <c r="Q164" s="93">
        <v>1</v>
      </c>
      <c r="S164" s="95">
        <v>563648000</v>
      </c>
      <c r="U164" s="95">
        <v>229000000</v>
      </c>
      <c r="V164" s="93">
        <v>1</v>
      </c>
      <c r="X164" s="95">
        <v>229000000</v>
      </c>
      <c r="Z164" s="95">
        <v>92369000</v>
      </c>
      <c r="AA164" s="93">
        <v>1</v>
      </c>
      <c r="AC164" s="95">
        <v>92369000</v>
      </c>
      <c r="AE164" s="95">
        <v>323000000</v>
      </c>
      <c r="AF164" s="93">
        <v>1</v>
      </c>
      <c r="AH164" s="95">
        <v>323000000</v>
      </c>
    </row>
    <row r="165" spans="1:34" x14ac:dyDescent="0.2">
      <c r="A165" s="95" t="s">
        <v>260</v>
      </c>
      <c r="B165" s="93">
        <v>4</v>
      </c>
      <c r="D165" s="95" t="s">
        <v>262</v>
      </c>
      <c r="K165" s="95">
        <v>2105188000</v>
      </c>
      <c r="L165" s="93">
        <v>2105188000</v>
      </c>
      <c r="N165" s="95">
        <v>2105188000</v>
      </c>
      <c r="P165" s="95">
        <v>567989000</v>
      </c>
      <c r="Q165" s="93">
        <v>1</v>
      </c>
      <c r="S165" s="95">
        <v>567989000</v>
      </c>
      <c r="U165" s="95">
        <v>230734000</v>
      </c>
      <c r="V165" s="93">
        <v>1</v>
      </c>
      <c r="X165" s="95">
        <v>230734000</v>
      </c>
      <c r="Z165" s="95">
        <v>92407000</v>
      </c>
      <c r="AA165" s="93">
        <v>1</v>
      </c>
      <c r="AC165" s="95">
        <v>92407000</v>
      </c>
      <c r="AE165" s="95">
        <v>325000000</v>
      </c>
      <c r="AF165" s="93">
        <v>1</v>
      </c>
      <c r="AH165" s="95">
        <v>325000000</v>
      </c>
    </row>
    <row r="166" spans="1:34" x14ac:dyDescent="0.2">
      <c r="A166" s="95" t="s">
        <v>262</v>
      </c>
      <c r="B166" s="93">
        <v>4</v>
      </c>
      <c r="D166" s="95" t="s">
        <v>263</v>
      </c>
      <c r="K166" s="95">
        <v>2118300000</v>
      </c>
      <c r="L166" s="93">
        <v>2118300000</v>
      </c>
      <c r="N166" s="95">
        <v>2118300000</v>
      </c>
      <c r="P166" s="95">
        <v>572831000</v>
      </c>
      <c r="Q166" s="93">
        <v>1</v>
      </c>
      <c r="S166" s="95">
        <v>572831000</v>
      </c>
      <c r="U166" s="95">
        <v>233000000</v>
      </c>
      <c r="V166" s="93">
        <v>1</v>
      </c>
      <c r="X166" s="95">
        <v>233000000</v>
      </c>
      <c r="Z166" s="95">
        <v>92500000</v>
      </c>
      <c r="AA166" s="93">
        <v>1</v>
      </c>
      <c r="AC166" s="95">
        <v>92500000</v>
      </c>
      <c r="AE166" s="95">
        <v>325773000</v>
      </c>
      <c r="AF166" s="93">
        <v>1</v>
      </c>
      <c r="AH166" s="95">
        <v>325773000</v>
      </c>
    </row>
    <row r="167" spans="1:34" x14ac:dyDescent="0.2">
      <c r="A167" s="95" t="s">
        <v>263</v>
      </c>
      <c r="B167" s="93">
        <v>4</v>
      </c>
      <c r="D167" s="95" t="s">
        <v>264</v>
      </c>
      <c r="K167" s="95">
        <v>2131700000</v>
      </c>
      <c r="L167" s="93">
        <v>2131700000</v>
      </c>
      <c r="N167" s="95">
        <v>2131700000</v>
      </c>
      <c r="P167" s="95">
        <v>580994000</v>
      </c>
      <c r="Q167" s="93">
        <v>1</v>
      </c>
      <c r="S167" s="95">
        <v>580994000</v>
      </c>
      <c r="U167" s="95">
        <v>233887000</v>
      </c>
      <c r="V167" s="93">
        <v>1</v>
      </c>
      <c r="X167" s="95">
        <v>233887000</v>
      </c>
      <c r="Z167" s="95">
        <v>93000000</v>
      </c>
      <c r="AA167" s="93">
        <v>5</v>
      </c>
      <c r="AC167" s="95">
        <v>93000000</v>
      </c>
      <c r="AE167" s="95">
        <v>334227000</v>
      </c>
      <c r="AF167" s="93">
        <v>1</v>
      </c>
      <c r="AH167" s="95">
        <v>334227000</v>
      </c>
    </row>
    <row r="168" spans="1:34" x14ac:dyDescent="0.2">
      <c r="A168" s="95" t="s">
        <v>264</v>
      </c>
      <c r="B168" s="93">
        <v>4</v>
      </c>
      <c r="D168" s="95" t="s">
        <v>266</v>
      </c>
      <c r="K168" s="95">
        <v>2135539000</v>
      </c>
      <c r="L168" s="93">
        <v>2135539000</v>
      </c>
      <c r="N168" s="95">
        <v>2135539000</v>
      </c>
      <c r="P168" s="95">
        <v>586557000</v>
      </c>
      <c r="Q168" s="93">
        <v>1</v>
      </c>
      <c r="S168" s="95">
        <v>586557000</v>
      </c>
      <c r="U168" s="95">
        <v>234000000</v>
      </c>
      <c r="V168" s="93">
        <v>3</v>
      </c>
      <c r="X168" s="95">
        <v>234000000</v>
      </c>
      <c r="Z168" s="95">
        <v>93400000</v>
      </c>
      <c r="AA168" s="93">
        <v>1</v>
      </c>
      <c r="AC168" s="95">
        <v>93400000</v>
      </c>
      <c r="AE168" s="95">
        <v>338786000</v>
      </c>
      <c r="AF168" s="93">
        <v>1</v>
      </c>
      <c r="AH168" s="95">
        <v>338786000</v>
      </c>
    </row>
    <row r="169" spans="1:34" x14ac:dyDescent="0.2">
      <c r="A169" s="95" t="s">
        <v>266</v>
      </c>
      <c r="B169" s="93">
        <v>4</v>
      </c>
      <c r="D169" s="95" t="s">
        <v>267</v>
      </c>
      <c r="K169" s="95">
        <v>2142807000</v>
      </c>
      <c r="L169" s="93">
        <v>2142807000</v>
      </c>
      <c r="N169" s="95">
        <v>2142807000</v>
      </c>
      <c r="P169" s="95">
        <v>594190000</v>
      </c>
      <c r="Q169" s="93">
        <v>1</v>
      </c>
      <c r="S169" s="95">
        <v>594190000</v>
      </c>
      <c r="U169" s="95">
        <v>236000000</v>
      </c>
      <c r="V169" s="93">
        <v>1</v>
      </c>
      <c r="X169" s="95">
        <v>236000000</v>
      </c>
      <c r="Z169" s="95">
        <v>93500000</v>
      </c>
      <c r="AA169" s="93">
        <v>1</v>
      </c>
      <c r="AC169" s="95">
        <v>93500000</v>
      </c>
      <c r="AE169" s="95">
        <v>346500000</v>
      </c>
      <c r="AF169" s="93">
        <v>1</v>
      </c>
      <c r="AH169" s="95">
        <v>346500000</v>
      </c>
    </row>
    <row r="170" spans="1:34" x14ac:dyDescent="0.2">
      <c r="A170" s="95" t="s">
        <v>267</v>
      </c>
      <c r="B170" s="93">
        <v>4</v>
      </c>
      <c r="D170" s="95" t="s">
        <v>268</v>
      </c>
      <c r="K170" s="95">
        <v>2147036000</v>
      </c>
      <c r="L170" s="93">
        <v>2147036000</v>
      </c>
      <c r="N170" s="95">
        <v>2147036000</v>
      </c>
      <c r="P170" s="95">
        <v>603000000</v>
      </c>
      <c r="Q170" s="93">
        <v>1</v>
      </c>
      <c r="S170" s="95">
        <v>603000000</v>
      </c>
      <c r="U170" s="95">
        <v>237000000</v>
      </c>
      <c r="V170" s="93">
        <v>1</v>
      </c>
      <c r="X170" s="95">
        <v>237000000</v>
      </c>
      <c r="Z170" s="95">
        <v>94000000</v>
      </c>
      <c r="AA170" s="93">
        <v>2</v>
      </c>
      <c r="AC170" s="95">
        <v>94000000</v>
      </c>
      <c r="AE170" s="95">
        <v>349543000</v>
      </c>
      <c r="AF170" s="93">
        <v>1</v>
      </c>
      <c r="AH170" s="95">
        <v>349543000</v>
      </c>
    </row>
    <row r="171" spans="1:34" x14ac:dyDescent="0.2">
      <c r="A171" s="95" t="s">
        <v>268</v>
      </c>
      <c r="B171" s="93">
        <v>4</v>
      </c>
      <c r="D171" s="95" t="s">
        <v>269</v>
      </c>
      <c r="K171" s="95">
        <v>2152766000</v>
      </c>
      <c r="L171" s="93">
        <v>2152766000</v>
      </c>
      <c r="N171" s="95">
        <v>2152766000</v>
      </c>
      <c r="P171" s="95">
        <v>603321000</v>
      </c>
      <c r="Q171" s="93">
        <v>1</v>
      </c>
      <c r="S171" s="95">
        <v>603321000</v>
      </c>
      <c r="U171" s="95">
        <v>238134000</v>
      </c>
      <c r="V171" s="93">
        <v>1</v>
      </c>
      <c r="X171" s="95">
        <v>238134000</v>
      </c>
      <c r="Z171" s="95">
        <v>94534000</v>
      </c>
      <c r="AA171" s="93">
        <v>1</v>
      </c>
      <c r="AC171" s="95">
        <v>94534000</v>
      </c>
      <c r="AE171" s="95">
        <v>364000000</v>
      </c>
      <c r="AF171" s="93">
        <v>1</v>
      </c>
      <c r="AH171" s="95">
        <v>364000000</v>
      </c>
    </row>
    <row r="172" spans="1:34" x14ac:dyDescent="0.2">
      <c r="A172" s="95" t="s">
        <v>269</v>
      </c>
      <c r="B172" s="93">
        <v>4</v>
      </c>
      <c r="D172" s="95" t="s">
        <v>270</v>
      </c>
      <c r="K172" s="95">
        <v>2155551000</v>
      </c>
      <c r="L172" s="93">
        <v>2155551000</v>
      </c>
      <c r="N172" s="95">
        <v>2155551000</v>
      </c>
      <c r="P172" s="95">
        <v>604377000</v>
      </c>
      <c r="Q172" s="93">
        <v>1</v>
      </c>
      <c r="S172" s="95">
        <v>604377000</v>
      </c>
      <c r="U172" s="95">
        <v>241719000</v>
      </c>
      <c r="V172" s="93">
        <v>1</v>
      </c>
      <c r="X172" s="95">
        <v>241719000</v>
      </c>
      <c r="Z172" s="95">
        <v>94900000</v>
      </c>
      <c r="AA172" s="93">
        <v>1</v>
      </c>
      <c r="AC172" s="95">
        <v>94900000</v>
      </c>
      <c r="AE172" s="95">
        <v>364923000</v>
      </c>
      <c r="AF172" s="93">
        <v>1</v>
      </c>
      <c r="AH172" s="95">
        <v>364923000</v>
      </c>
    </row>
    <row r="173" spans="1:34" x14ac:dyDescent="0.2">
      <c r="A173" s="95" t="s">
        <v>270</v>
      </c>
      <c r="B173" s="93">
        <v>4</v>
      </c>
      <c r="D173" s="95" t="s">
        <v>271</v>
      </c>
      <c r="K173" s="95">
        <v>2157586000</v>
      </c>
      <c r="L173" s="93">
        <v>2157586000</v>
      </c>
      <c r="N173" s="95">
        <v>2157586000</v>
      </c>
      <c r="P173" s="95">
        <v>605752000</v>
      </c>
      <c r="Q173" s="93">
        <v>1</v>
      </c>
      <c r="S173" s="95">
        <v>605752000</v>
      </c>
      <c r="U173" s="95">
        <v>243000000</v>
      </c>
      <c r="V173" s="93">
        <v>1</v>
      </c>
      <c r="X173" s="95">
        <v>243000000</v>
      </c>
      <c r="Z173" s="95">
        <v>95232000</v>
      </c>
      <c r="AA173" s="93">
        <v>1</v>
      </c>
      <c r="AC173" s="95">
        <v>95232000</v>
      </c>
      <c r="AE173" s="95">
        <v>367856000</v>
      </c>
      <c r="AF173" s="93">
        <v>1</v>
      </c>
      <c r="AH173" s="95">
        <v>367856000</v>
      </c>
    </row>
    <row r="174" spans="1:34" x14ac:dyDescent="0.2">
      <c r="A174" s="95" t="s">
        <v>271</v>
      </c>
      <c r="B174" s="93">
        <v>4</v>
      </c>
      <c r="D174" s="95" t="s">
        <v>272</v>
      </c>
      <c r="K174" s="95">
        <v>2168652000</v>
      </c>
      <c r="L174" s="93">
        <v>2168652000</v>
      </c>
      <c r="N174" s="95">
        <v>2168652000</v>
      </c>
      <c r="P174" s="95">
        <v>607000000</v>
      </c>
      <c r="Q174" s="93">
        <v>1</v>
      </c>
      <c r="S174" s="95">
        <v>607000000</v>
      </c>
      <c r="U174" s="95">
        <v>247412000</v>
      </c>
      <c r="V174" s="93">
        <v>1</v>
      </c>
      <c r="X174" s="95">
        <v>247412000</v>
      </c>
      <c r="Z174" s="95">
        <v>95300000</v>
      </c>
      <c r="AA174" s="93">
        <v>1</v>
      </c>
      <c r="AC174" s="95">
        <v>95300000</v>
      </c>
      <c r="AE174" s="95">
        <v>372596000</v>
      </c>
      <c r="AF174" s="93">
        <v>1</v>
      </c>
      <c r="AH174" s="95">
        <v>372596000</v>
      </c>
    </row>
    <row r="175" spans="1:34" x14ac:dyDescent="0.2">
      <c r="A175" s="95" t="s">
        <v>272</v>
      </c>
      <c r="B175" s="93">
        <v>4</v>
      </c>
      <c r="D175" s="95" t="s">
        <v>273</v>
      </c>
      <c r="K175" s="95">
        <v>2173011000</v>
      </c>
      <c r="L175" s="93">
        <v>2173011000</v>
      </c>
      <c r="N175" s="95">
        <v>2173011000</v>
      </c>
      <c r="P175" s="95">
        <v>610836000</v>
      </c>
      <c r="Q175" s="93">
        <v>1</v>
      </c>
      <c r="S175" s="95">
        <v>610836000</v>
      </c>
      <c r="U175" s="95">
        <v>247597000</v>
      </c>
      <c r="V175" s="93">
        <v>1</v>
      </c>
      <c r="X175" s="95">
        <v>247597000</v>
      </c>
      <c r="Z175" s="95">
        <v>95600000</v>
      </c>
      <c r="AA175" s="93">
        <v>1</v>
      </c>
      <c r="AC175" s="95">
        <v>95600000</v>
      </c>
      <c r="AE175" s="95">
        <v>376000000</v>
      </c>
      <c r="AF175" s="93">
        <v>1</v>
      </c>
      <c r="AH175" s="95">
        <v>376000000</v>
      </c>
    </row>
    <row r="176" spans="1:34" x14ac:dyDescent="0.2">
      <c r="A176" s="95" t="s">
        <v>273</v>
      </c>
      <c r="B176" s="93">
        <v>4</v>
      </c>
      <c r="D176" s="95" t="s">
        <v>274</v>
      </c>
      <c r="K176" s="95">
        <v>2173334000</v>
      </c>
      <c r="L176" s="93">
        <v>2173334000</v>
      </c>
      <c r="N176" s="95">
        <v>2173334000</v>
      </c>
      <c r="P176" s="95">
        <v>610943000</v>
      </c>
      <c r="Q176" s="93">
        <v>1</v>
      </c>
      <c r="S176" s="95">
        <v>610943000</v>
      </c>
      <c r="U176" s="95">
        <v>248136000</v>
      </c>
      <c r="V176" s="93">
        <v>1</v>
      </c>
      <c r="X176" s="95">
        <v>248136000</v>
      </c>
      <c r="Z176" s="95">
        <v>96054000</v>
      </c>
      <c r="AA176" s="93">
        <v>1</v>
      </c>
      <c r="AC176" s="95">
        <v>96054000</v>
      </c>
      <c r="AE176" s="95">
        <v>376400000</v>
      </c>
      <c r="AF176" s="93">
        <v>1</v>
      </c>
      <c r="AH176" s="95">
        <v>376400000</v>
      </c>
    </row>
    <row r="177" spans="1:34" x14ac:dyDescent="0.2">
      <c r="A177" s="95" t="s">
        <v>274</v>
      </c>
      <c r="B177" s="93">
        <v>4</v>
      </c>
      <c r="D177" s="95" t="s">
        <v>275</v>
      </c>
      <c r="K177" s="95">
        <v>2181732000</v>
      </c>
      <c r="L177" s="93">
        <v>2181732000</v>
      </c>
      <c r="N177" s="95">
        <v>2181732000</v>
      </c>
      <c r="P177" s="95">
        <v>613909000</v>
      </c>
      <c r="Q177" s="93">
        <v>1</v>
      </c>
      <c r="S177" s="95">
        <v>613909000</v>
      </c>
      <c r="U177" s="95">
        <v>249000000</v>
      </c>
      <c r="V177" s="93">
        <v>1</v>
      </c>
      <c r="X177" s="95">
        <v>249000000</v>
      </c>
      <c r="Z177" s="95">
        <v>96800000</v>
      </c>
      <c r="AA177" s="93">
        <v>1</v>
      </c>
      <c r="AC177" s="95">
        <v>96800000</v>
      </c>
      <c r="AE177" s="95">
        <v>378769000</v>
      </c>
      <c r="AF177" s="93">
        <v>1</v>
      </c>
      <c r="AH177" s="95">
        <v>378769000</v>
      </c>
    </row>
    <row r="178" spans="1:34" x14ac:dyDescent="0.2">
      <c r="A178" s="95" t="s">
        <v>275</v>
      </c>
      <c r="B178" s="93">
        <v>4</v>
      </c>
      <c r="D178" s="95" t="s">
        <v>276</v>
      </c>
      <c r="K178" s="95">
        <v>2197448000</v>
      </c>
      <c r="L178" s="93">
        <v>2197448000</v>
      </c>
      <c r="N178" s="95">
        <v>2197448000</v>
      </c>
      <c r="P178" s="95">
        <v>614000000</v>
      </c>
      <c r="Q178" s="93">
        <v>1</v>
      </c>
      <c r="S178" s="95">
        <v>614000000</v>
      </c>
      <c r="U178" s="95">
        <v>249925000</v>
      </c>
      <c r="V178" s="93">
        <v>1</v>
      </c>
      <c r="X178" s="95">
        <v>249925000</v>
      </c>
      <c r="Z178" s="95">
        <v>97000000</v>
      </c>
      <c r="AA178" s="93">
        <v>1</v>
      </c>
      <c r="AC178" s="95">
        <v>97000000</v>
      </c>
      <c r="AE178" s="95">
        <v>383100000</v>
      </c>
      <c r="AF178" s="93">
        <v>1</v>
      </c>
      <c r="AH178" s="95">
        <v>383100000</v>
      </c>
    </row>
    <row r="179" spans="1:34" x14ac:dyDescent="0.2">
      <c r="A179" s="95" t="s">
        <v>276</v>
      </c>
      <c r="B179" s="93">
        <v>4</v>
      </c>
      <c r="D179" s="95" t="s">
        <v>277</v>
      </c>
      <c r="K179" s="95">
        <v>2210591000</v>
      </c>
      <c r="L179" s="93">
        <v>2210591000</v>
      </c>
      <c r="N179" s="95">
        <v>2210591000</v>
      </c>
      <c r="P179" s="95">
        <v>614364000</v>
      </c>
      <c r="Q179" s="93">
        <v>1</v>
      </c>
      <c r="S179" s="95">
        <v>614364000</v>
      </c>
      <c r="U179" s="95">
        <v>250214000</v>
      </c>
      <c r="V179" s="93">
        <v>1</v>
      </c>
      <c r="X179" s="95">
        <v>250214000</v>
      </c>
      <c r="Z179" s="95">
        <v>98000000</v>
      </c>
      <c r="AA179" s="93">
        <v>1</v>
      </c>
      <c r="AC179" s="95">
        <v>98000000</v>
      </c>
      <c r="AE179" s="95">
        <v>384000000</v>
      </c>
      <c r="AF179" s="93">
        <v>1</v>
      </c>
      <c r="AH179" s="95">
        <v>384000000</v>
      </c>
    </row>
    <row r="180" spans="1:34" x14ac:dyDescent="0.2">
      <c r="A180" s="95" t="s">
        <v>277</v>
      </c>
      <c r="B180" s="93">
        <v>4</v>
      </c>
      <c r="D180" s="95" t="s">
        <v>279</v>
      </c>
      <c r="K180" s="95">
        <v>2213881000</v>
      </c>
      <c r="L180" s="93">
        <v>2213881000</v>
      </c>
      <c r="N180" s="95">
        <v>2213881000</v>
      </c>
      <c r="P180" s="95">
        <v>615000000</v>
      </c>
      <c r="Q180" s="93">
        <v>1</v>
      </c>
      <c r="S180" s="95">
        <v>615000000</v>
      </c>
      <c r="U180" s="95">
        <v>252000000</v>
      </c>
      <c r="V180" s="93">
        <v>1</v>
      </c>
      <c r="X180" s="95">
        <v>252000000</v>
      </c>
      <c r="Z180" s="95">
        <v>98383000</v>
      </c>
      <c r="AA180" s="93">
        <v>1</v>
      </c>
      <c r="AC180" s="95">
        <v>98383000</v>
      </c>
      <c r="AE180" s="95">
        <v>388055000</v>
      </c>
      <c r="AF180" s="93">
        <v>1</v>
      </c>
      <c r="AH180" s="95">
        <v>388055000</v>
      </c>
    </row>
    <row r="181" spans="1:34" x14ac:dyDescent="0.2">
      <c r="A181" s="95" t="s">
        <v>279</v>
      </c>
      <c r="B181" s="93">
        <v>4</v>
      </c>
      <c r="D181" s="95" t="s">
        <v>281</v>
      </c>
      <c r="K181" s="95">
        <v>2219762000</v>
      </c>
      <c r="L181" s="93">
        <v>2219762000</v>
      </c>
      <c r="N181" s="95">
        <v>2219762000</v>
      </c>
      <c r="P181" s="95">
        <v>617200000</v>
      </c>
      <c r="Q181" s="93">
        <v>1</v>
      </c>
      <c r="S181" s="95">
        <v>617200000</v>
      </c>
      <c r="U181" s="95">
        <v>253827000</v>
      </c>
      <c r="V181" s="93">
        <v>1</v>
      </c>
      <c r="X181" s="95">
        <v>253827000</v>
      </c>
      <c r="Z181" s="95">
        <v>98844000</v>
      </c>
      <c r="AA181" s="93">
        <v>1</v>
      </c>
      <c r="AC181" s="95">
        <v>98844000</v>
      </c>
      <c r="AE181" s="95">
        <v>392000000</v>
      </c>
      <c r="AF181" s="93">
        <v>2</v>
      </c>
      <c r="AH181" s="95">
        <v>392000000</v>
      </c>
    </row>
    <row r="182" spans="1:34" x14ac:dyDescent="0.2">
      <c r="A182" s="95" t="s">
        <v>281</v>
      </c>
      <c r="B182" s="93">
        <v>4</v>
      </c>
      <c r="D182" s="95" t="s">
        <v>283</v>
      </c>
      <c r="K182" s="95">
        <v>2220256000</v>
      </c>
      <c r="L182" s="93">
        <v>2220256000</v>
      </c>
      <c r="N182" s="95">
        <v>2220256000</v>
      </c>
      <c r="P182" s="95">
        <v>620219000</v>
      </c>
      <c r="Q182" s="93">
        <v>1</v>
      </c>
      <c r="S182" s="95">
        <v>620219000</v>
      </c>
      <c r="U182" s="95">
        <v>254468000</v>
      </c>
      <c r="V182" s="93">
        <v>1</v>
      </c>
      <c r="X182" s="95">
        <v>254468000</v>
      </c>
      <c r="Z182" s="95">
        <v>98900000</v>
      </c>
      <c r="AA182" s="93">
        <v>1</v>
      </c>
      <c r="AC182" s="95">
        <v>98900000</v>
      </c>
      <c r="AE182" s="95">
        <v>392805000</v>
      </c>
      <c r="AF182" s="93">
        <v>1</v>
      </c>
      <c r="AH182" s="95">
        <v>392805000</v>
      </c>
    </row>
    <row r="183" spans="1:34" x14ac:dyDescent="0.2">
      <c r="A183" s="95" t="s">
        <v>283</v>
      </c>
      <c r="B183" s="93">
        <v>4</v>
      </c>
      <c r="D183" s="95" t="s">
        <v>284</v>
      </c>
      <c r="K183" s="95">
        <v>2220300000</v>
      </c>
      <c r="L183" s="93">
        <v>2220300000</v>
      </c>
      <c r="N183" s="95">
        <v>2220300000</v>
      </c>
      <c r="P183" s="95">
        <v>620940000</v>
      </c>
      <c r="Q183" s="93">
        <v>1</v>
      </c>
      <c r="S183" s="95">
        <v>620940000</v>
      </c>
      <c r="U183" s="95">
        <v>255192000</v>
      </c>
      <c r="V183" s="93">
        <v>1</v>
      </c>
      <c r="X183" s="95">
        <v>255192000</v>
      </c>
      <c r="Z183" s="95">
        <v>99000000</v>
      </c>
      <c r="AA183" s="93">
        <v>1</v>
      </c>
      <c r="AC183" s="95">
        <v>99000000</v>
      </c>
      <c r="AE183" s="95">
        <v>395121000</v>
      </c>
      <c r="AF183" s="93">
        <v>1</v>
      </c>
      <c r="AH183" s="95">
        <v>395121000</v>
      </c>
    </row>
    <row r="184" spans="1:34" x14ac:dyDescent="0.2">
      <c r="A184" s="95" t="s">
        <v>284</v>
      </c>
      <c r="B184" s="93">
        <v>4</v>
      </c>
      <c r="D184" s="95" t="s">
        <v>285</v>
      </c>
      <c r="K184" s="95">
        <v>2234000000</v>
      </c>
      <c r="L184" s="93">
        <v>2234000000</v>
      </c>
      <c r="N184" s="95">
        <v>2234000000</v>
      </c>
      <c r="P184" s="95">
        <v>622080000</v>
      </c>
      <c r="Q184" s="93">
        <v>1</v>
      </c>
      <c r="S184" s="95">
        <v>622080000</v>
      </c>
      <c r="U184" s="95">
        <v>257296000</v>
      </c>
      <c r="V184" s="93">
        <v>1</v>
      </c>
      <c r="X184" s="95">
        <v>257296000</v>
      </c>
      <c r="Z184" s="95">
        <v>99794000</v>
      </c>
      <c r="AA184" s="93">
        <v>1</v>
      </c>
      <c r="AC184" s="95">
        <v>99794000</v>
      </c>
      <c r="AE184" s="95">
        <v>395500000</v>
      </c>
      <c r="AF184" s="93">
        <v>1</v>
      </c>
      <c r="AH184" s="95">
        <v>395500000</v>
      </c>
    </row>
    <row r="185" spans="1:34" x14ac:dyDescent="0.2">
      <c r="A185" s="95" t="s">
        <v>285</v>
      </c>
      <c r="B185" s="93">
        <v>4</v>
      </c>
      <c r="D185" s="95" t="s">
        <v>287</v>
      </c>
      <c r="K185" s="95">
        <v>2237219000</v>
      </c>
      <c r="L185" s="93">
        <v>2237219000</v>
      </c>
      <c r="N185" s="95">
        <v>2237219000</v>
      </c>
      <c r="P185" s="95">
        <v>622523000</v>
      </c>
      <c r="Q185" s="93">
        <v>1</v>
      </c>
      <c r="S185" s="95">
        <v>622523000</v>
      </c>
      <c r="U185" s="95">
        <v>258342000</v>
      </c>
      <c r="V185" s="93">
        <v>1</v>
      </c>
      <c r="X185" s="95">
        <v>258342000</v>
      </c>
      <c r="Z185" s="95">
        <v>100025000</v>
      </c>
      <c r="AA185" s="93">
        <v>1</v>
      </c>
      <c r="AC185" s="95">
        <v>100025000</v>
      </c>
      <c r="AE185" s="95">
        <v>396000000</v>
      </c>
      <c r="AF185" s="93">
        <v>1</v>
      </c>
      <c r="AH185" s="95">
        <v>396000000</v>
      </c>
    </row>
    <row r="186" spans="1:34" x14ac:dyDescent="0.2">
      <c r="A186" s="95" t="s">
        <v>287</v>
      </c>
      <c r="B186" s="93">
        <v>4</v>
      </c>
      <c r="D186" s="95" t="s">
        <v>288</v>
      </c>
      <c r="K186" s="95">
        <v>2238000000</v>
      </c>
      <c r="L186" s="93">
        <v>2238000000</v>
      </c>
      <c r="N186" s="95">
        <v>2238000000</v>
      </c>
      <c r="P186" s="95">
        <v>623000000</v>
      </c>
      <c r="Q186" s="93">
        <v>1</v>
      </c>
      <c r="S186" s="95">
        <v>623000000</v>
      </c>
      <c r="U186" s="95">
        <v>261471000</v>
      </c>
      <c r="V186" s="93">
        <v>1</v>
      </c>
      <c r="X186" s="95">
        <v>261471000</v>
      </c>
      <c r="Z186" s="95">
        <v>102000000</v>
      </c>
      <c r="AA186" s="93">
        <v>2</v>
      </c>
      <c r="AC186" s="95">
        <v>102000000</v>
      </c>
      <c r="AE186" s="95">
        <v>399000000</v>
      </c>
      <c r="AF186" s="93">
        <v>1</v>
      </c>
      <c r="AH186" s="95">
        <v>399000000</v>
      </c>
    </row>
    <row r="187" spans="1:34" x14ac:dyDescent="0.2">
      <c r="A187" s="95" t="s">
        <v>288</v>
      </c>
      <c r="B187" s="93">
        <v>4</v>
      </c>
      <c r="D187" s="95" t="s">
        <v>290</v>
      </c>
      <c r="K187" s="95">
        <v>2246428000</v>
      </c>
      <c r="L187" s="93">
        <v>2246428000</v>
      </c>
      <c r="N187" s="95">
        <v>2246428000</v>
      </c>
      <c r="P187" s="95">
        <v>625507000</v>
      </c>
      <c r="Q187" s="93">
        <v>1</v>
      </c>
      <c r="S187" s="95">
        <v>625507000</v>
      </c>
      <c r="U187" s="95">
        <v>262000000</v>
      </c>
      <c r="V187" s="93">
        <v>1</v>
      </c>
      <c r="X187" s="95">
        <v>262000000</v>
      </c>
      <c r="Z187" s="95">
        <v>104000000</v>
      </c>
      <c r="AA187" s="93">
        <v>1</v>
      </c>
      <c r="AC187" s="95">
        <v>104000000</v>
      </c>
      <c r="AE187" s="95">
        <v>401527000</v>
      </c>
      <c r="AF187" s="93">
        <v>1</v>
      </c>
      <c r="AH187" s="95">
        <v>401527000</v>
      </c>
    </row>
    <row r="188" spans="1:34" x14ac:dyDescent="0.2">
      <c r="A188" s="95" t="s">
        <v>290</v>
      </c>
      <c r="B188" s="93">
        <v>4</v>
      </c>
      <c r="D188" s="95" t="s">
        <v>291</v>
      </c>
      <c r="K188" s="95">
        <v>2262359000</v>
      </c>
      <c r="L188" s="93">
        <v>2262359000</v>
      </c>
      <c r="N188" s="95">
        <v>2262359000</v>
      </c>
      <c r="P188" s="95">
        <v>625600000</v>
      </c>
      <c r="Q188" s="93">
        <v>1</v>
      </c>
      <c r="S188" s="95">
        <v>625600000</v>
      </c>
      <c r="U188" s="95">
        <v>267278000</v>
      </c>
      <c r="V188" s="93">
        <v>1</v>
      </c>
      <c r="X188" s="95">
        <v>267278000</v>
      </c>
      <c r="Z188" s="95">
        <v>105000000</v>
      </c>
      <c r="AA188" s="93">
        <v>1</v>
      </c>
      <c r="AC188" s="95">
        <v>105000000</v>
      </c>
      <c r="AE188" s="95">
        <v>413322000</v>
      </c>
      <c r="AF188" s="93">
        <v>1</v>
      </c>
      <c r="AH188" s="95">
        <v>413322000</v>
      </c>
    </row>
    <row r="189" spans="1:34" x14ac:dyDescent="0.2">
      <c r="A189" s="95" t="s">
        <v>291</v>
      </c>
      <c r="B189" s="93">
        <v>4</v>
      </c>
      <c r="D189" s="95" t="s">
        <v>292</v>
      </c>
      <c r="K189" s="95">
        <v>2265100000</v>
      </c>
      <c r="L189" s="93">
        <v>2265100000</v>
      </c>
      <c r="N189" s="95">
        <v>2265100000</v>
      </c>
      <c r="P189" s="95">
        <v>626206000</v>
      </c>
      <c r="Q189" s="93">
        <v>1</v>
      </c>
      <c r="S189" s="95">
        <v>626206000</v>
      </c>
      <c r="U189" s="95">
        <v>270261000</v>
      </c>
      <c r="V189" s="93">
        <v>1</v>
      </c>
      <c r="X189" s="95">
        <v>270261000</v>
      </c>
      <c r="Z189" s="95">
        <v>106900000</v>
      </c>
      <c r="AA189" s="93">
        <v>1</v>
      </c>
      <c r="AC189" s="95">
        <v>106900000</v>
      </c>
      <c r="AE189" s="95">
        <v>427043000</v>
      </c>
      <c r="AF189" s="93">
        <v>1</v>
      </c>
      <c r="AH189" s="95">
        <v>427043000</v>
      </c>
    </row>
    <row r="190" spans="1:34" x14ac:dyDescent="0.2">
      <c r="A190" s="95" t="s">
        <v>292</v>
      </c>
      <c r="B190" s="93">
        <v>4</v>
      </c>
      <c r="D190" s="95" t="s">
        <v>293</v>
      </c>
      <c r="K190" s="95">
        <v>2273900000</v>
      </c>
      <c r="L190" s="93">
        <v>2273900000</v>
      </c>
      <c r="N190" s="95">
        <v>2273900000</v>
      </c>
      <c r="P190" s="95">
        <v>632180000</v>
      </c>
      <c r="Q190" s="93">
        <v>1</v>
      </c>
      <c r="S190" s="95">
        <v>632180000</v>
      </c>
      <c r="U190" s="95">
        <v>272747000</v>
      </c>
      <c r="V190" s="93">
        <v>1</v>
      </c>
      <c r="X190" s="95">
        <v>272747000</v>
      </c>
      <c r="Z190" s="95">
        <v>107591000</v>
      </c>
      <c r="AA190" s="93">
        <v>1</v>
      </c>
      <c r="AC190" s="95">
        <v>107591000</v>
      </c>
      <c r="AE190" s="95">
        <v>429479000</v>
      </c>
      <c r="AF190" s="93">
        <v>1</v>
      </c>
      <c r="AH190" s="95">
        <v>429479000</v>
      </c>
    </row>
    <row r="191" spans="1:34" x14ac:dyDescent="0.2">
      <c r="A191" s="95" t="s">
        <v>293</v>
      </c>
      <c r="B191" s="93">
        <v>4</v>
      </c>
      <c r="D191" s="95" t="s">
        <v>295</v>
      </c>
      <c r="K191" s="95">
        <v>2278812000</v>
      </c>
      <c r="L191" s="93">
        <v>2278812000</v>
      </c>
      <c r="N191" s="95">
        <v>2278812000</v>
      </c>
      <c r="P191" s="95">
        <v>648968000</v>
      </c>
      <c r="Q191" s="93">
        <v>1</v>
      </c>
      <c r="S191" s="95">
        <v>648968000</v>
      </c>
      <c r="U191" s="95">
        <v>273897000</v>
      </c>
      <c r="V191" s="93">
        <v>1</v>
      </c>
      <c r="X191" s="95">
        <v>273897000</v>
      </c>
      <c r="Z191" s="95">
        <v>110000000</v>
      </c>
      <c r="AA191" s="93">
        <v>1</v>
      </c>
      <c r="AC191" s="95">
        <v>110000000</v>
      </c>
      <c r="AE191" s="95">
        <v>433000000</v>
      </c>
      <c r="AF191" s="93">
        <v>1</v>
      </c>
      <c r="AH191" s="95">
        <v>433000000</v>
      </c>
    </row>
    <row r="192" spans="1:34" x14ac:dyDescent="0.2">
      <c r="A192" s="95" t="s">
        <v>295</v>
      </c>
      <c r="B192" s="93">
        <v>4</v>
      </c>
      <c r="D192" s="95" t="s">
        <v>296</v>
      </c>
      <c r="K192" s="95">
        <v>2288000000</v>
      </c>
      <c r="L192" s="93">
        <v>2288000000</v>
      </c>
      <c r="N192" s="95">
        <v>2288000000</v>
      </c>
      <c r="P192" s="95">
        <v>651282000</v>
      </c>
      <c r="Q192" s="93">
        <v>1</v>
      </c>
      <c r="S192" s="95">
        <v>651282000</v>
      </c>
      <c r="U192" s="95">
        <v>274217000</v>
      </c>
      <c r="V192" s="93">
        <v>1</v>
      </c>
      <c r="X192" s="95">
        <v>274217000</v>
      </c>
      <c r="Z192" s="95">
        <v>110200000</v>
      </c>
      <c r="AA192" s="93">
        <v>1</v>
      </c>
      <c r="AC192" s="95">
        <v>110200000</v>
      </c>
      <c r="AE192" s="95">
        <v>439000000</v>
      </c>
      <c r="AF192" s="93">
        <v>1</v>
      </c>
      <c r="AH192" s="95">
        <v>439000000</v>
      </c>
    </row>
    <row r="193" spans="1:34" x14ac:dyDescent="0.2">
      <c r="A193" s="95" t="s">
        <v>296</v>
      </c>
      <c r="B193" s="93">
        <v>4</v>
      </c>
      <c r="D193" s="95" t="s">
        <v>297</v>
      </c>
      <c r="K193" s="95">
        <v>2291500000</v>
      </c>
      <c r="L193" s="93">
        <v>2291500000</v>
      </c>
      <c r="N193" s="95">
        <v>2291500000</v>
      </c>
      <c r="P193" s="95">
        <v>662769000</v>
      </c>
      <c r="Q193" s="93">
        <v>1</v>
      </c>
      <c r="S193" s="95">
        <v>662769000</v>
      </c>
      <c r="U193" s="95">
        <v>274815000</v>
      </c>
      <c r="V193" s="93">
        <v>1</v>
      </c>
      <c r="X193" s="95">
        <v>274815000</v>
      </c>
      <c r="Z193" s="95">
        <v>110474000</v>
      </c>
      <c r="AA193" s="93">
        <v>1</v>
      </c>
      <c r="AC193" s="95">
        <v>110474000</v>
      </c>
      <c r="AE193" s="95">
        <v>448763000</v>
      </c>
      <c r="AF193" s="93">
        <v>1</v>
      </c>
      <c r="AH193" s="95">
        <v>448763000</v>
      </c>
    </row>
    <row r="194" spans="1:34" x14ac:dyDescent="0.2">
      <c r="A194" s="95" t="s">
        <v>297</v>
      </c>
      <c r="B194" s="93">
        <v>4</v>
      </c>
      <c r="D194" s="95" t="s">
        <v>299</v>
      </c>
      <c r="K194" s="95">
        <v>2299176000</v>
      </c>
      <c r="L194" s="93">
        <v>2299176000</v>
      </c>
      <c r="N194" s="95">
        <v>2299176000</v>
      </c>
      <c r="P194" s="95">
        <v>667208000</v>
      </c>
      <c r="Q194" s="93">
        <v>1</v>
      </c>
      <c r="S194" s="95">
        <v>667208000</v>
      </c>
      <c r="U194" s="95">
        <v>276240000</v>
      </c>
      <c r="V194" s="93">
        <v>1</v>
      </c>
      <c r="X194" s="95">
        <v>276240000</v>
      </c>
      <c r="Z194" s="95">
        <v>110900000</v>
      </c>
      <c r="AA194" s="93">
        <v>1</v>
      </c>
      <c r="AC194" s="95">
        <v>110900000</v>
      </c>
      <c r="AE194" s="95">
        <v>457000000</v>
      </c>
      <c r="AF194" s="93">
        <v>1</v>
      </c>
      <c r="AH194" s="95">
        <v>457000000</v>
      </c>
    </row>
    <row r="195" spans="1:34" x14ac:dyDescent="0.2">
      <c r="A195" s="95" t="s">
        <v>299</v>
      </c>
      <c r="B195" s="93">
        <v>4</v>
      </c>
      <c r="D195" s="95" t="s">
        <v>300</v>
      </c>
      <c r="K195" s="95">
        <v>2303900000</v>
      </c>
      <c r="L195" s="93">
        <v>2303900000</v>
      </c>
      <c r="N195" s="95">
        <v>2303900000</v>
      </c>
      <c r="P195" s="95">
        <v>669691000</v>
      </c>
      <c r="Q195" s="93">
        <v>1</v>
      </c>
      <c r="S195" s="95">
        <v>669691000</v>
      </c>
      <c r="U195" s="95">
        <v>276446000</v>
      </c>
      <c r="V195" s="93">
        <v>1</v>
      </c>
      <c r="X195" s="95">
        <v>276446000</v>
      </c>
      <c r="Z195" s="95">
        <v>111537000</v>
      </c>
      <c r="AA195" s="93">
        <v>1</v>
      </c>
      <c r="AC195" s="95">
        <v>111537000</v>
      </c>
      <c r="AE195" s="95">
        <v>463000000</v>
      </c>
      <c r="AF195" s="93">
        <v>1</v>
      </c>
      <c r="AH195" s="95">
        <v>463000000</v>
      </c>
    </row>
    <row r="196" spans="1:34" x14ac:dyDescent="0.2">
      <c r="A196" s="95" t="s">
        <v>300</v>
      </c>
      <c r="B196" s="93">
        <v>4</v>
      </c>
      <c r="D196" s="95" t="s">
        <v>301</v>
      </c>
      <c r="K196" s="95">
        <v>2307182000</v>
      </c>
      <c r="L196" s="93">
        <v>2307182000</v>
      </c>
      <c r="N196" s="95">
        <v>2307182000</v>
      </c>
      <c r="P196" s="95">
        <v>670174000</v>
      </c>
      <c r="Q196" s="93">
        <v>1</v>
      </c>
      <c r="S196" s="95">
        <v>670174000</v>
      </c>
      <c r="U196" s="95">
        <v>280928000</v>
      </c>
      <c r="V196" s="93">
        <v>1</v>
      </c>
      <c r="X196" s="95">
        <v>280928000</v>
      </c>
      <c r="Z196" s="95">
        <v>112600000</v>
      </c>
      <c r="AA196" s="93">
        <v>1</v>
      </c>
      <c r="AC196" s="95">
        <v>112600000</v>
      </c>
      <c r="AE196" s="95">
        <v>466000000</v>
      </c>
      <c r="AF196" s="93">
        <v>2</v>
      </c>
      <c r="AH196" s="95">
        <v>466000000</v>
      </c>
    </row>
    <row r="197" spans="1:34" x14ac:dyDescent="0.2">
      <c r="A197" s="95" t="s">
        <v>301</v>
      </c>
      <c r="B197" s="93">
        <v>4</v>
      </c>
      <c r="D197" s="95" t="s">
        <v>303</v>
      </c>
      <c r="K197" s="95">
        <v>2312200000</v>
      </c>
      <c r="L197" s="93">
        <v>2312200000</v>
      </c>
      <c r="N197" s="95">
        <v>2312200000</v>
      </c>
      <c r="P197" s="95">
        <v>670472000</v>
      </c>
      <c r="Q197" s="93">
        <v>1</v>
      </c>
      <c r="S197" s="95">
        <v>670472000</v>
      </c>
      <c r="U197" s="95">
        <v>281000000</v>
      </c>
      <c r="V197" s="93">
        <v>1</v>
      </c>
      <c r="X197" s="95">
        <v>281000000</v>
      </c>
      <c r="Z197" s="95">
        <v>113500000</v>
      </c>
      <c r="AA197" s="93">
        <v>1</v>
      </c>
      <c r="AC197" s="95">
        <v>113500000</v>
      </c>
      <c r="AE197" s="95">
        <v>469000000</v>
      </c>
      <c r="AF197" s="93">
        <v>1</v>
      </c>
      <c r="AH197" s="95">
        <v>469000000</v>
      </c>
    </row>
    <row r="198" spans="1:34" x14ac:dyDescent="0.2">
      <c r="A198" s="95" t="s">
        <v>303</v>
      </c>
      <c r="B198" s="93">
        <v>3</v>
      </c>
      <c r="D198" s="95" t="s">
        <v>305</v>
      </c>
      <c r="K198" s="95">
        <v>2312512000</v>
      </c>
      <c r="L198" s="93">
        <v>2312512000</v>
      </c>
      <c r="N198" s="95">
        <v>2312512000</v>
      </c>
      <c r="P198" s="95">
        <v>670900000</v>
      </c>
      <c r="Q198" s="93">
        <v>1</v>
      </c>
      <c r="S198" s="95">
        <v>670900000</v>
      </c>
      <c r="U198" s="95">
        <v>285144000</v>
      </c>
      <c r="V198" s="93">
        <v>1</v>
      </c>
      <c r="X198" s="95">
        <v>285144000</v>
      </c>
      <c r="Z198" s="95">
        <v>113800000</v>
      </c>
      <c r="AA198" s="93">
        <v>1</v>
      </c>
      <c r="AC198" s="95">
        <v>113800000</v>
      </c>
      <c r="AE198" s="95">
        <v>472321000</v>
      </c>
      <c r="AF198" s="93">
        <v>1</v>
      </c>
      <c r="AH198" s="95">
        <v>472321000</v>
      </c>
    </row>
    <row r="199" spans="1:34" x14ac:dyDescent="0.2">
      <c r="A199" s="95" t="s">
        <v>305</v>
      </c>
      <c r="B199" s="93">
        <v>4</v>
      </c>
      <c r="D199" s="95" t="s">
        <v>306</v>
      </c>
      <c r="K199" s="95">
        <v>2319919000</v>
      </c>
      <c r="L199" s="93">
        <v>2319919000</v>
      </c>
      <c r="N199" s="95">
        <v>2319919000</v>
      </c>
      <c r="P199" s="95">
        <v>671907000</v>
      </c>
      <c r="Q199" s="93">
        <v>1</v>
      </c>
      <c r="S199" s="95">
        <v>671907000</v>
      </c>
      <c r="U199" s="95">
        <v>292358000</v>
      </c>
      <c r="V199" s="93">
        <v>1</v>
      </c>
      <c r="X199" s="95">
        <v>292358000</v>
      </c>
      <c r="Z199" s="95">
        <v>114635000</v>
      </c>
      <c r="AA199" s="93">
        <v>1</v>
      </c>
      <c r="AC199" s="95">
        <v>114635000</v>
      </c>
      <c r="AE199" s="95">
        <v>475522000</v>
      </c>
      <c r="AF199" s="93">
        <v>1</v>
      </c>
      <c r="AH199" s="95">
        <v>475522000</v>
      </c>
    </row>
    <row r="200" spans="1:34" x14ac:dyDescent="0.2">
      <c r="A200" s="95" t="s">
        <v>306</v>
      </c>
      <c r="B200" s="93">
        <v>4</v>
      </c>
      <c r="D200" s="95" t="s">
        <v>307</v>
      </c>
      <c r="K200" s="95">
        <v>2322900000</v>
      </c>
      <c r="L200" s="93">
        <v>2322900000</v>
      </c>
      <c r="N200" s="95">
        <v>2322900000</v>
      </c>
      <c r="P200" s="95">
        <v>683579000</v>
      </c>
      <c r="Q200" s="93">
        <v>1</v>
      </c>
      <c r="S200" s="95">
        <v>683579000</v>
      </c>
      <c r="U200" s="95">
        <v>292500000</v>
      </c>
      <c r="V200" s="93">
        <v>1</v>
      </c>
      <c r="X200" s="95">
        <v>292500000</v>
      </c>
      <c r="Z200" s="95">
        <v>115000000</v>
      </c>
      <c r="AA200" s="93">
        <v>2</v>
      </c>
      <c r="AC200" s="95">
        <v>115000000</v>
      </c>
      <c r="AE200" s="95">
        <v>476000000</v>
      </c>
      <c r="AF200" s="93">
        <v>1</v>
      </c>
      <c r="AH200" s="95">
        <v>476000000</v>
      </c>
    </row>
    <row r="201" spans="1:34" x14ac:dyDescent="0.2">
      <c r="A201" s="95" t="s">
        <v>307</v>
      </c>
      <c r="B201" s="93">
        <v>4</v>
      </c>
      <c r="D201" s="95" t="s">
        <v>308</v>
      </c>
      <c r="K201" s="95">
        <v>2332051000</v>
      </c>
      <c r="L201" s="93">
        <v>4664102000</v>
      </c>
      <c r="N201" s="95">
        <v>2332051000</v>
      </c>
      <c r="P201" s="95">
        <v>689000000</v>
      </c>
      <c r="Q201" s="93">
        <v>1</v>
      </c>
      <c r="S201" s="95">
        <v>689000000</v>
      </c>
      <c r="U201" s="95">
        <v>293000000</v>
      </c>
      <c r="V201" s="93">
        <v>1</v>
      </c>
      <c r="X201" s="95">
        <v>293000000</v>
      </c>
      <c r="Z201" s="95">
        <v>115076000</v>
      </c>
      <c r="AA201" s="93">
        <v>1</v>
      </c>
      <c r="AC201" s="95">
        <v>115076000</v>
      </c>
      <c r="AE201" s="95">
        <v>481258000</v>
      </c>
      <c r="AF201" s="93">
        <v>1</v>
      </c>
      <c r="AH201" s="95">
        <v>481258000</v>
      </c>
    </row>
    <row r="202" spans="1:34" x14ac:dyDescent="0.2">
      <c r="A202" s="95" t="s">
        <v>308</v>
      </c>
      <c r="B202" s="93">
        <v>4</v>
      </c>
      <c r="D202" s="95" t="s">
        <v>310</v>
      </c>
      <c r="K202" s="95">
        <v>2334200000</v>
      </c>
      <c r="L202" s="93">
        <v>2334200000</v>
      </c>
      <c r="N202" s="95">
        <v>2334200000</v>
      </c>
      <c r="P202" s="95">
        <v>691100000</v>
      </c>
      <c r="Q202" s="93">
        <v>1</v>
      </c>
      <c r="S202" s="95">
        <v>691100000</v>
      </c>
      <c r="U202" s="95">
        <v>296000000</v>
      </c>
      <c r="V202" s="93">
        <v>1</v>
      </c>
      <c r="X202" s="95">
        <v>296000000</v>
      </c>
      <c r="Z202" s="95">
        <v>115604000</v>
      </c>
      <c r="AA202" s="93">
        <v>1</v>
      </c>
      <c r="AC202" s="95">
        <v>115604000</v>
      </c>
      <c r="AE202" s="95">
        <v>483000000</v>
      </c>
      <c r="AF202" s="93">
        <v>1</v>
      </c>
      <c r="AH202" s="95">
        <v>483000000</v>
      </c>
    </row>
    <row r="203" spans="1:34" x14ac:dyDescent="0.2">
      <c r="A203" s="95" t="s">
        <v>310</v>
      </c>
      <c r="B203" s="93">
        <v>4</v>
      </c>
      <c r="D203" s="95" t="s">
        <v>311</v>
      </c>
      <c r="K203" s="95">
        <v>2361631000</v>
      </c>
      <c r="L203" s="93">
        <v>2361631000</v>
      </c>
      <c r="N203" s="95">
        <v>2361631000</v>
      </c>
      <c r="P203" s="95">
        <v>695000000</v>
      </c>
      <c r="Q203" s="93">
        <v>1</v>
      </c>
      <c r="S203" s="95">
        <v>695000000</v>
      </c>
      <c r="U203" s="95">
        <v>301670000</v>
      </c>
      <c r="V203" s="93">
        <v>1</v>
      </c>
      <c r="X203" s="95">
        <v>301670000</v>
      </c>
      <c r="Z203" s="95">
        <v>116388000</v>
      </c>
      <c r="AA203" s="93">
        <v>1</v>
      </c>
      <c r="AC203" s="95">
        <v>116388000</v>
      </c>
      <c r="AE203" s="95">
        <v>487832000</v>
      </c>
      <c r="AF203" s="93">
        <v>1</v>
      </c>
      <c r="AH203" s="95">
        <v>487832000</v>
      </c>
    </row>
    <row r="204" spans="1:34" x14ac:dyDescent="0.2">
      <c r="A204" s="95" t="s">
        <v>311</v>
      </c>
      <c r="B204" s="93">
        <v>4</v>
      </c>
      <c r="D204" s="95" t="s">
        <v>312</v>
      </c>
      <c r="K204" s="95">
        <v>2369300000</v>
      </c>
      <c r="L204" s="93">
        <v>2369300000</v>
      </c>
      <c r="N204" s="95">
        <v>2369300000</v>
      </c>
      <c r="P204" s="95">
        <v>698000000</v>
      </c>
      <c r="Q204" s="93">
        <v>1</v>
      </c>
      <c r="S204" s="95">
        <v>698000000</v>
      </c>
      <c r="U204" s="95">
        <v>305409000</v>
      </c>
      <c r="V204" s="93">
        <v>1</v>
      </c>
      <c r="X204" s="95">
        <v>305409000</v>
      </c>
      <c r="Z204" s="95">
        <v>117000000</v>
      </c>
      <c r="AA204" s="93">
        <v>1</v>
      </c>
      <c r="AC204" s="95">
        <v>117000000</v>
      </c>
      <c r="AE204" s="95">
        <v>489265000</v>
      </c>
      <c r="AF204" s="93">
        <v>1</v>
      </c>
      <c r="AH204" s="95">
        <v>489265000</v>
      </c>
    </row>
    <row r="205" spans="1:34" x14ac:dyDescent="0.2">
      <c r="A205" s="95" t="s">
        <v>312</v>
      </c>
      <c r="B205" s="93">
        <v>4</v>
      </c>
      <c r="D205" s="95" t="s">
        <v>313</v>
      </c>
      <c r="K205" s="95">
        <v>2371200000</v>
      </c>
      <c r="L205" s="93">
        <v>2371200000</v>
      </c>
      <c r="N205" s="95">
        <v>2371200000</v>
      </c>
      <c r="P205" s="95">
        <v>699294000</v>
      </c>
      <c r="Q205" s="93">
        <v>1</v>
      </c>
      <c r="S205" s="95">
        <v>699294000</v>
      </c>
      <c r="U205" s="95">
        <v>308143000</v>
      </c>
      <c r="V205" s="93">
        <v>1</v>
      </c>
      <c r="X205" s="95">
        <v>308143000</v>
      </c>
      <c r="Z205" s="95">
        <v>117580000</v>
      </c>
      <c r="AA205" s="93">
        <v>1</v>
      </c>
      <c r="AC205" s="95">
        <v>117580000</v>
      </c>
      <c r="AE205" s="95">
        <v>492447000</v>
      </c>
      <c r="AF205" s="93">
        <v>1</v>
      </c>
      <c r="AH205" s="95">
        <v>492447000</v>
      </c>
    </row>
    <row r="206" spans="1:34" x14ac:dyDescent="0.2">
      <c r="A206" s="95" t="s">
        <v>313</v>
      </c>
      <c r="B206" s="93">
        <v>4</v>
      </c>
      <c r="D206" s="95" t="s">
        <v>314</v>
      </c>
      <c r="K206" s="95">
        <v>2372906000</v>
      </c>
      <c r="L206" s="93">
        <v>2372906000</v>
      </c>
      <c r="N206" s="95">
        <v>2372906000</v>
      </c>
      <c r="P206" s="95">
        <v>708823000</v>
      </c>
      <c r="Q206" s="93">
        <v>1</v>
      </c>
      <c r="S206" s="95">
        <v>708823000</v>
      </c>
      <c r="U206" s="95">
        <v>308456000</v>
      </c>
      <c r="V206" s="93">
        <v>1</v>
      </c>
      <c r="X206" s="95">
        <v>308456000</v>
      </c>
      <c r="Z206" s="95">
        <v>117975000</v>
      </c>
      <c r="AA206" s="93">
        <v>1</v>
      </c>
      <c r="AC206" s="95">
        <v>117975000</v>
      </c>
      <c r="AE206" s="95">
        <v>494000000</v>
      </c>
      <c r="AF206" s="93">
        <v>1</v>
      </c>
      <c r="AH206" s="95">
        <v>494000000</v>
      </c>
    </row>
    <row r="207" spans="1:34" x14ac:dyDescent="0.2">
      <c r="A207" s="95" t="s">
        <v>314</v>
      </c>
      <c r="B207" s="93">
        <v>4</v>
      </c>
      <c r="D207" s="95" t="s">
        <v>315</v>
      </c>
      <c r="K207" s="95">
        <v>2375923000</v>
      </c>
      <c r="L207" s="93">
        <v>2375923000</v>
      </c>
      <c r="N207" s="95">
        <v>2375923000</v>
      </c>
      <c r="P207" s="95">
        <v>711622000</v>
      </c>
      <c r="Q207" s="93">
        <v>1</v>
      </c>
      <c r="S207" s="95">
        <v>711622000</v>
      </c>
      <c r="U207" s="95">
        <v>309000000</v>
      </c>
      <c r="V207" s="93">
        <v>1</v>
      </c>
      <c r="X207" s="95">
        <v>309000000</v>
      </c>
      <c r="Z207" s="95">
        <v>118000000</v>
      </c>
      <c r="AA207" s="93">
        <v>1</v>
      </c>
      <c r="AC207" s="95">
        <v>118000000</v>
      </c>
      <c r="AE207" s="95">
        <v>504415000</v>
      </c>
      <c r="AF207" s="93">
        <v>1</v>
      </c>
      <c r="AH207" s="95">
        <v>504415000</v>
      </c>
    </row>
    <row r="208" spans="1:34" x14ac:dyDescent="0.2">
      <c r="A208" s="95" t="s">
        <v>315</v>
      </c>
      <c r="B208" s="93">
        <v>4</v>
      </c>
      <c r="D208" s="95" t="s">
        <v>316</v>
      </c>
      <c r="K208" s="95">
        <v>2377344000</v>
      </c>
      <c r="L208" s="93">
        <v>2377344000</v>
      </c>
      <c r="N208" s="95">
        <v>2377344000</v>
      </c>
      <c r="P208" s="95">
        <v>716598000</v>
      </c>
      <c r="Q208" s="93">
        <v>1</v>
      </c>
      <c r="S208" s="95">
        <v>716598000</v>
      </c>
      <c r="U208" s="95">
        <v>309348000</v>
      </c>
      <c r="V208" s="93">
        <v>1</v>
      </c>
      <c r="X208" s="95">
        <v>309348000</v>
      </c>
      <c r="Z208" s="95">
        <v>118900000</v>
      </c>
      <c r="AA208" s="93">
        <v>2</v>
      </c>
      <c r="AC208" s="95">
        <v>118900000</v>
      </c>
      <c r="AE208" s="95">
        <v>513035000</v>
      </c>
      <c r="AF208" s="93">
        <v>1</v>
      </c>
      <c r="AH208" s="95">
        <v>513035000</v>
      </c>
    </row>
    <row r="209" spans="1:34" x14ac:dyDescent="0.2">
      <c r="A209" s="95" t="s">
        <v>316</v>
      </c>
      <c r="B209" s="93">
        <v>4</v>
      </c>
      <c r="D209" s="95" t="s">
        <v>317</v>
      </c>
      <c r="K209" s="95">
        <v>2378972000</v>
      </c>
      <c r="L209" s="93">
        <v>2378972000</v>
      </c>
      <c r="N209" s="95">
        <v>2378972000</v>
      </c>
      <c r="P209" s="95">
        <v>717900000</v>
      </c>
      <c r="Q209" s="93">
        <v>1</v>
      </c>
      <c r="S209" s="95">
        <v>717900000</v>
      </c>
      <c r="U209" s="95">
        <v>310921000</v>
      </c>
      <c r="V209" s="93">
        <v>1</v>
      </c>
      <c r="X209" s="95">
        <v>310921000</v>
      </c>
      <c r="Z209" s="95">
        <v>120000000</v>
      </c>
      <c r="AA209" s="93">
        <v>1</v>
      </c>
      <c r="AC209" s="95">
        <v>120000000</v>
      </c>
      <c r="AE209" s="95">
        <v>514000000</v>
      </c>
      <c r="AF209" s="93">
        <v>1</v>
      </c>
      <c r="AH209" s="95">
        <v>514000000</v>
      </c>
    </row>
    <row r="210" spans="1:34" x14ac:dyDescent="0.2">
      <c r="A210" s="95" t="s">
        <v>317</v>
      </c>
      <c r="B210" s="93">
        <v>4</v>
      </c>
      <c r="D210" s="95" t="s">
        <v>319</v>
      </c>
      <c r="K210" s="95">
        <v>2382531000</v>
      </c>
      <c r="L210" s="93">
        <v>2382531000</v>
      </c>
      <c r="N210" s="95">
        <v>2382531000</v>
      </c>
      <c r="P210" s="95">
        <v>722479000</v>
      </c>
      <c r="Q210" s="93">
        <v>1</v>
      </c>
      <c r="S210" s="95">
        <v>722479000</v>
      </c>
      <c r="U210" s="95">
        <v>311000000</v>
      </c>
      <c r="V210" s="93">
        <v>2</v>
      </c>
      <c r="X210" s="95">
        <v>311000000</v>
      </c>
      <c r="Z210" s="95">
        <v>120266000</v>
      </c>
      <c r="AA210" s="93">
        <v>1</v>
      </c>
      <c r="AC210" s="95">
        <v>120266000</v>
      </c>
      <c r="AE210" s="95">
        <v>516338000</v>
      </c>
      <c r="AF210" s="93">
        <v>1</v>
      </c>
      <c r="AH210" s="95">
        <v>516338000</v>
      </c>
    </row>
    <row r="211" spans="1:34" x14ac:dyDescent="0.2">
      <c r="A211" s="95" t="s">
        <v>319</v>
      </c>
      <c r="B211" s="93">
        <v>4</v>
      </c>
      <c r="D211" s="95" t="s">
        <v>320</v>
      </c>
      <c r="K211" s="95">
        <v>2384400000</v>
      </c>
      <c r="L211" s="93">
        <v>2384400000</v>
      </c>
      <c r="N211" s="95">
        <v>2384400000</v>
      </c>
      <c r="P211" s="95">
        <v>725620000</v>
      </c>
      <c r="Q211" s="93">
        <v>1</v>
      </c>
      <c r="S211" s="95">
        <v>725620000</v>
      </c>
      <c r="U211" s="95">
        <v>312367000</v>
      </c>
      <c r="V211" s="93">
        <v>1</v>
      </c>
      <c r="X211" s="95">
        <v>312367000</v>
      </c>
      <c r="Z211" s="95">
        <v>120719000</v>
      </c>
      <c r="AA211" s="93">
        <v>1</v>
      </c>
      <c r="AC211" s="95">
        <v>120719000</v>
      </c>
      <c r="AE211" s="95">
        <v>525745000</v>
      </c>
      <c r="AF211" s="93">
        <v>1</v>
      </c>
      <c r="AH211" s="95">
        <v>525745000</v>
      </c>
    </row>
    <row r="212" spans="1:34" x14ac:dyDescent="0.2">
      <c r="A212" s="95" t="s">
        <v>320</v>
      </c>
      <c r="B212" s="93">
        <v>4</v>
      </c>
      <c r="D212" s="95" t="s">
        <v>321</v>
      </c>
      <c r="K212" s="95">
        <v>2387702000</v>
      </c>
      <c r="L212" s="93">
        <v>2387702000</v>
      </c>
      <c r="N212" s="95">
        <v>2387702000</v>
      </c>
      <c r="P212" s="95">
        <v>726798000</v>
      </c>
      <c r="Q212" s="93">
        <v>1</v>
      </c>
      <c r="S212" s="95">
        <v>726798000</v>
      </c>
      <c r="U212" s="95">
        <v>312690000</v>
      </c>
      <c r="V212" s="93">
        <v>1</v>
      </c>
      <c r="X212" s="95">
        <v>312690000</v>
      </c>
      <c r="Z212" s="95">
        <v>121211000</v>
      </c>
      <c r="AA212" s="93">
        <v>1</v>
      </c>
      <c r="AC212" s="95">
        <v>121211000</v>
      </c>
      <c r="AE212" s="95">
        <v>530616000</v>
      </c>
      <c r="AF212" s="93">
        <v>1</v>
      </c>
      <c r="AH212" s="95">
        <v>530616000</v>
      </c>
    </row>
    <row r="213" spans="1:34" x14ac:dyDescent="0.2">
      <c r="A213" s="95" t="s">
        <v>321</v>
      </c>
      <c r="B213" s="93">
        <v>4</v>
      </c>
      <c r="D213" s="95" t="s">
        <v>322</v>
      </c>
      <c r="K213" s="95">
        <v>2388768000</v>
      </c>
      <c r="L213" s="93">
        <v>2388768000</v>
      </c>
      <c r="N213" s="95">
        <v>2388768000</v>
      </c>
      <c r="P213" s="95">
        <v>727000000</v>
      </c>
      <c r="Q213" s="93">
        <v>1</v>
      </c>
      <c r="S213" s="95">
        <v>727000000</v>
      </c>
      <c r="U213" s="95">
        <v>312694000</v>
      </c>
      <c r="V213" s="93">
        <v>1</v>
      </c>
      <c r="X213" s="95">
        <v>312694000</v>
      </c>
      <c r="Z213" s="95">
        <v>122000000</v>
      </c>
      <c r="AA213" s="93">
        <v>1</v>
      </c>
      <c r="AC213" s="95">
        <v>122000000</v>
      </c>
      <c r="AE213" s="95">
        <v>533891000</v>
      </c>
      <c r="AF213" s="93">
        <v>1</v>
      </c>
      <c r="AH213" s="95">
        <v>533891000</v>
      </c>
    </row>
    <row r="214" spans="1:34" x14ac:dyDescent="0.2">
      <c r="A214" s="95" t="s">
        <v>322</v>
      </c>
      <c r="B214" s="93">
        <v>4</v>
      </c>
      <c r="D214" s="95" t="s">
        <v>324</v>
      </c>
      <c r="K214" s="95">
        <v>2393500000</v>
      </c>
      <c r="L214" s="93">
        <v>2393500000</v>
      </c>
      <c r="N214" s="95">
        <v>2393500000</v>
      </c>
      <c r="P214" s="95">
        <v>728989000</v>
      </c>
      <c r="Q214" s="93">
        <v>1</v>
      </c>
      <c r="S214" s="95">
        <v>728989000</v>
      </c>
      <c r="U214" s="95">
        <v>313544000</v>
      </c>
      <c r="V214" s="93">
        <v>1</v>
      </c>
      <c r="X214" s="95">
        <v>313544000</v>
      </c>
      <c r="Z214" s="95">
        <v>122120000</v>
      </c>
      <c r="AA214" s="93">
        <v>1</v>
      </c>
      <c r="AC214" s="95">
        <v>122120000</v>
      </c>
      <c r="AE214" s="95">
        <v>536000000</v>
      </c>
      <c r="AF214" s="93">
        <v>1</v>
      </c>
      <c r="AH214" s="95">
        <v>536000000</v>
      </c>
    </row>
    <row r="215" spans="1:34" x14ac:dyDescent="0.2">
      <c r="A215" s="95" t="s">
        <v>324</v>
      </c>
      <c r="B215" s="93">
        <v>4</v>
      </c>
      <c r="D215" s="95" t="s">
        <v>325</v>
      </c>
      <c r="K215" s="95">
        <v>2394270000</v>
      </c>
      <c r="L215" s="93">
        <v>2394270000</v>
      </c>
      <c r="N215" s="95">
        <v>2394270000</v>
      </c>
      <c r="P215" s="95">
        <v>730000000</v>
      </c>
      <c r="Q215" s="93">
        <v>1</v>
      </c>
      <c r="S215" s="95">
        <v>730000000</v>
      </c>
      <c r="U215" s="95">
        <v>319000000</v>
      </c>
      <c r="V215" s="93">
        <v>1</v>
      </c>
      <c r="X215" s="95">
        <v>319000000</v>
      </c>
      <c r="Z215" s="95">
        <v>123000000</v>
      </c>
      <c r="AA215" s="93">
        <v>1</v>
      </c>
      <c r="AC215" s="95">
        <v>123000000</v>
      </c>
      <c r="AE215" s="95">
        <v>539469000</v>
      </c>
      <c r="AF215" s="93">
        <v>1</v>
      </c>
      <c r="AH215" s="95">
        <v>539469000</v>
      </c>
    </row>
    <row r="216" spans="1:34" x14ac:dyDescent="0.2">
      <c r="A216" s="95" t="s">
        <v>325</v>
      </c>
      <c r="B216" s="93">
        <v>4</v>
      </c>
      <c r="D216" s="95" t="s">
        <v>326</v>
      </c>
      <c r="K216" s="95">
        <v>2395447000</v>
      </c>
      <c r="L216" s="93">
        <v>2395447000</v>
      </c>
      <c r="N216" s="95">
        <v>2395447000</v>
      </c>
      <c r="P216" s="95">
        <v>731925000</v>
      </c>
      <c r="Q216" s="93">
        <v>1</v>
      </c>
      <c r="S216" s="95">
        <v>731925000</v>
      </c>
      <c r="U216" s="95">
        <v>320000000</v>
      </c>
      <c r="V216" s="93">
        <v>1</v>
      </c>
      <c r="X216" s="95">
        <v>320000000</v>
      </c>
      <c r="Z216" s="95">
        <v>123200000</v>
      </c>
      <c r="AA216" s="93">
        <v>1</v>
      </c>
      <c r="AC216" s="95">
        <v>123200000</v>
      </c>
      <c r="AE216" s="95">
        <v>539799000</v>
      </c>
      <c r="AF216" s="93">
        <v>1</v>
      </c>
      <c r="AH216" s="95">
        <v>539799000</v>
      </c>
    </row>
    <row r="217" spans="1:34" x14ac:dyDescent="0.2">
      <c r="A217" s="95" t="s">
        <v>326</v>
      </c>
      <c r="B217" s="93">
        <v>4</v>
      </c>
      <c r="D217" s="95" t="s">
        <v>327</v>
      </c>
      <c r="K217" s="95">
        <v>2396998000</v>
      </c>
      <c r="L217" s="93">
        <v>2396998000</v>
      </c>
      <c r="N217" s="95">
        <v>2396998000</v>
      </c>
      <c r="P217" s="95">
        <v>737206000</v>
      </c>
      <c r="Q217" s="93">
        <v>1</v>
      </c>
      <c r="S217" s="95">
        <v>737206000</v>
      </c>
      <c r="U217" s="95">
        <v>321624000</v>
      </c>
      <c r="V217" s="93">
        <v>1</v>
      </c>
      <c r="X217" s="95">
        <v>321624000</v>
      </c>
      <c r="Z217" s="95">
        <v>123569000</v>
      </c>
      <c r="AA217" s="93">
        <v>1</v>
      </c>
      <c r="AC217" s="95">
        <v>123569000</v>
      </c>
      <c r="AE217" s="95">
        <v>550000000</v>
      </c>
      <c r="AF217" s="93">
        <v>1</v>
      </c>
      <c r="AH217" s="95">
        <v>550000000</v>
      </c>
    </row>
    <row r="218" spans="1:34" x14ac:dyDescent="0.2">
      <c r="A218" s="95" t="s">
        <v>327</v>
      </c>
      <c r="B218" s="93">
        <v>4</v>
      </c>
      <c r="D218" s="95" t="s">
        <v>328</v>
      </c>
      <c r="K218" s="95">
        <v>2398373000</v>
      </c>
      <c r="L218" s="93">
        <v>2398373000</v>
      </c>
      <c r="N218" s="95">
        <v>2398373000</v>
      </c>
      <c r="P218" s="95">
        <v>737614000</v>
      </c>
      <c r="Q218" s="93">
        <v>1</v>
      </c>
      <c r="S218" s="95">
        <v>737614000</v>
      </c>
      <c r="U218" s="95">
        <v>322000000</v>
      </c>
      <c r="V218" s="93">
        <v>1</v>
      </c>
      <c r="X218" s="95">
        <v>322000000</v>
      </c>
      <c r="Z218" s="95">
        <v>125876000</v>
      </c>
      <c r="AA218" s="93">
        <v>1</v>
      </c>
      <c r="AC218" s="95">
        <v>125876000</v>
      </c>
      <c r="AE218" s="95">
        <v>551418000</v>
      </c>
      <c r="AF218" s="93">
        <v>1</v>
      </c>
      <c r="AH218" s="95">
        <v>551418000</v>
      </c>
    </row>
    <row r="219" spans="1:34" x14ac:dyDescent="0.2">
      <c r="A219" s="95" t="s">
        <v>328</v>
      </c>
      <c r="B219" s="93">
        <v>4</v>
      </c>
      <c r="D219" s="95" t="s">
        <v>330</v>
      </c>
      <c r="K219" s="95">
        <v>2403906000</v>
      </c>
      <c r="L219" s="93">
        <v>2403906000</v>
      </c>
      <c r="N219" s="95">
        <v>2403906000</v>
      </c>
      <c r="P219" s="95">
        <v>743164000</v>
      </c>
      <c r="Q219" s="93">
        <v>1</v>
      </c>
      <c r="S219" s="95">
        <v>743164000</v>
      </c>
      <c r="U219" s="95">
        <v>322739000</v>
      </c>
      <c r="V219" s="93">
        <v>1</v>
      </c>
      <c r="X219" s="95">
        <v>322739000</v>
      </c>
      <c r="Z219" s="95">
        <v>127000000</v>
      </c>
      <c r="AA219" s="93">
        <v>1</v>
      </c>
      <c r="AC219" s="95">
        <v>127000000</v>
      </c>
      <c r="AE219" s="95">
        <v>553817000</v>
      </c>
      <c r="AF219" s="93">
        <v>1</v>
      </c>
      <c r="AH219" s="95">
        <v>553817000</v>
      </c>
    </row>
    <row r="220" spans="1:34" x14ac:dyDescent="0.2">
      <c r="A220" s="95" t="s">
        <v>330</v>
      </c>
      <c r="B220" s="93">
        <v>4</v>
      </c>
      <c r="D220" s="95" t="s">
        <v>331</v>
      </c>
      <c r="K220" s="95">
        <v>2418800000</v>
      </c>
      <c r="L220" s="93">
        <v>2418800000</v>
      </c>
      <c r="N220" s="95">
        <v>2418800000</v>
      </c>
      <c r="P220" s="95">
        <v>743253000</v>
      </c>
      <c r="Q220" s="93">
        <v>1</v>
      </c>
      <c r="S220" s="95">
        <v>743253000</v>
      </c>
      <c r="U220" s="95">
        <v>328595000</v>
      </c>
      <c r="V220" s="93">
        <v>1</v>
      </c>
      <c r="X220" s="95">
        <v>328595000</v>
      </c>
      <c r="Z220" s="95">
        <v>127400000</v>
      </c>
      <c r="AA220" s="93">
        <v>1</v>
      </c>
      <c r="AC220" s="95">
        <v>127400000</v>
      </c>
      <c r="AE220" s="95">
        <v>556000000</v>
      </c>
      <c r="AF220" s="93">
        <v>1</v>
      </c>
      <c r="AH220" s="95">
        <v>556000000</v>
      </c>
    </row>
    <row r="221" spans="1:34" x14ac:dyDescent="0.2">
      <c r="A221" s="95" t="s">
        <v>331</v>
      </c>
      <c r="B221" s="93">
        <v>4</v>
      </c>
      <c r="D221" s="95" t="s">
        <v>332</v>
      </c>
      <c r="K221" s="95">
        <v>2424176000</v>
      </c>
      <c r="L221" s="93">
        <v>2424176000</v>
      </c>
      <c r="N221" s="95">
        <v>2424176000</v>
      </c>
      <c r="P221" s="95">
        <v>743304000</v>
      </c>
      <c r="Q221" s="93">
        <v>1</v>
      </c>
      <c r="S221" s="95">
        <v>743304000</v>
      </c>
      <c r="U221" s="95">
        <v>331652000</v>
      </c>
      <c r="V221" s="93">
        <v>1</v>
      </c>
      <c r="X221" s="95">
        <v>331652000</v>
      </c>
      <c r="Z221" s="95">
        <v>127821000</v>
      </c>
      <c r="AA221" s="93">
        <v>1</v>
      </c>
      <c r="AC221" s="95">
        <v>127821000</v>
      </c>
      <c r="AE221" s="95">
        <v>559686000</v>
      </c>
      <c r="AF221" s="93">
        <v>1</v>
      </c>
      <c r="AH221" s="95">
        <v>559686000</v>
      </c>
    </row>
    <row r="222" spans="1:34" x14ac:dyDescent="0.2">
      <c r="A222" s="95" t="s">
        <v>332</v>
      </c>
      <c r="B222" s="93">
        <v>4</v>
      </c>
      <c r="D222" s="95" t="s">
        <v>333</v>
      </c>
      <c r="K222" s="95">
        <v>2426301000</v>
      </c>
      <c r="L222" s="93">
        <v>2426301000</v>
      </c>
      <c r="N222" s="95">
        <v>2426301000</v>
      </c>
      <c r="P222" s="95">
        <v>744317000</v>
      </c>
      <c r="Q222" s="93">
        <v>1</v>
      </c>
      <c r="S222" s="95">
        <v>744317000</v>
      </c>
      <c r="U222" s="95">
        <v>331995000</v>
      </c>
      <c r="V222" s="93">
        <v>1</v>
      </c>
      <c r="X222" s="95">
        <v>331995000</v>
      </c>
      <c r="Z222" s="95">
        <v>128582000</v>
      </c>
      <c r="AA222" s="93">
        <v>1</v>
      </c>
      <c r="AC222" s="95">
        <v>128582000</v>
      </c>
      <c r="AE222" s="95">
        <v>563000000</v>
      </c>
      <c r="AF222" s="93">
        <v>1</v>
      </c>
      <c r="AH222" s="95">
        <v>563000000</v>
      </c>
    </row>
    <row r="223" spans="1:34" x14ac:dyDescent="0.2">
      <c r="A223" s="95" t="s">
        <v>333</v>
      </c>
      <c r="B223" s="93">
        <v>4</v>
      </c>
      <c r="D223" s="95" t="s">
        <v>335</v>
      </c>
      <c r="K223" s="95">
        <v>2432680000</v>
      </c>
      <c r="L223" s="93">
        <v>2432680000</v>
      </c>
      <c r="N223" s="95">
        <v>2432680000</v>
      </c>
      <c r="P223" s="95">
        <v>747276000</v>
      </c>
      <c r="Q223" s="93">
        <v>1</v>
      </c>
      <c r="S223" s="95">
        <v>747276000</v>
      </c>
      <c r="U223" s="95">
        <v>334000000</v>
      </c>
      <c r="V223" s="93">
        <v>1</v>
      </c>
      <c r="X223" s="95">
        <v>334000000</v>
      </c>
      <c r="Z223" s="95">
        <v>129000000</v>
      </c>
      <c r="AA223" s="93">
        <v>2</v>
      </c>
      <c r="AC223" s="95">
        <v>129000000</v>
      </c>
      <c r="AE223" s="95">
        <v>563975000</v>
      </c>
      <c r="AF223" s="93">
        <v>1</v>
      </c>
      <c r="AH223" s="95">
        <v>563975000</v>
      </c>
    </row>
    <row r="224" spans="1:34" x14ac:dyDescent="0.2">
      <c r="A224" s="95" t="s">
        <v>335</v>
      </c>
      <c r="B224" s="93">
        <v>4</v>
      </c>
      <c r="D224" s="95" t="s">
        <v>336</v>
      </c>
      <c r="K224" s="95">
        <v>2436400000</v>
      </c>
      <c r="L224" s="93">
        <v>2436400000</v>
      </c>
      <c r="N224" s="95">
        <v>2436400000</v>
      </c>
      <c r="P224" s="95">
        <v>750781000</v>
      </c>
      <c r="Q224" s="93">
        <v>1</v>
      </c>
      <c r="S224" s="95">
        <v>750781000</v>
      </c>
      <c r="U224" s="95">
        <v>336000000</v>
      </c>
      <c r="V224" s="93">
        <v>1</v>
      </c>
      <c r="X224" s="95">
        <v>336000000</v>
      </c>
      <c r="Z224" s="95">
        <v>129931000</v>
      </c>
      <c r="AA224" s="93">
        <v>1</v>
      </c>
      <c r="AC224" s="95">
        <v>129931000</v>
      </c>
      <c r="AE224" s="95">
        <v>571000000</v>
      </c>
      <c r="AF224" s="93">
        <v>1</v>
      </c>
      <c r="AH224" s="95">
        <v>571000000</v>
      </c>
    </row>
    <row r="225" spans="1:34" x14ac:dyDescent="0.2">
      <c r="A225" s="95" t="s">
        <v>336</v>
      </c>
      <c r="B225" s="93">
        <v>4</v>
      </c>
      <c r="D225" s="95" t="s">
        <v>337</v>
      </c>
      <c r="K225" s="95">
        <v>2436948000</v>
      </c>
      <c r="L225" s="93">
        <v>2436948000</v>
      </c>
      <c r="N225" s="95">
        <v>2436948000</v>
      </c>
      <c r="P225" s="95">
        <v>759200000</v>
      </c>
      <c r="Q225" s="93">
        <v>1</v>
      </c>
      <c r="S225" s="95">
        <v>759200000</v>
      </c>
      <c r="U225" s="95">
        <v>337000000</v>
      </c>
      <c r="V225" s="93">
        <v>1</v>
      </c>
      <c r="X225" s="95">
        <v>337000000</v>
      </c>
      <c r="Z225" s="95">
        <v>130368000</v>
      </c>
      <c r="AA225" s="93">
        <v>1</v>
      </c>
      <c r="AC225" s="95">
        <v>130368000</v>
      </c>
      <c r="AE225" s="95">
        <v>577000000</v>
      </c>
      <c r="AF225" s="93">
        <v>1</v>
      </c>
      <c r="AH225" s="95">
        <v>577000000</v>
      </c>
    </row>
    <row r="226" spans="1:34" x14ac:dyDescent="0.2">
      <c r="A226" s="95" t="s">
        <v>337</v>
      </c>
      <c r="B226" s="93">
        <v>4</v>
      </c>
      <c r="D226" s="95" t="s">
        <v>338</v>
      </c>
      <c r="K226" s="95">
        <v>2443776000</v>
      </c>
      <c r="L226" s="93">
        <v>2443776000</v>
      </c>
      <c r="N226" s="95">
        <v>2443776000</v>
      </c>
      <c r="P226" s="95">
        <v>759362000</v>
      </c>
      <c r="Q226" s="93">
        <v>1</v>
      </c>
      <c r="S226" s="95">
        <v>759362000</v>
      </c>
      <c r="U226" s="95">
        <v>346100000</v>
      </c>
      <c r="V226" s="93">
        <v>1</v>
      </c>
      <c r="X226" s="95">
        <v>346100000</v>
      </c>
      <c r="Z226" s="95">
        <v>131409000</v>
      </c>
      <c r="AA226" s="93">
        <v>1</v>
      </c>
      <c r="AC226" s="95">
        <v>131409000</v>
      </c>
      <c r="AE226" s="95">
        <v>581800000</v>
      </c>
      <c r="AF226" s="93">
        <v>1</v>
      </c>
      <c r="AH226" s="95">
        <v>581800000</v>
      </c>
    </row>
    <row r="227" spans="1:34" x14ac:dyDescent="0.2">
      <c r="A227" s="95" t="s">
        <v>338</v>
      </c>
      <c r="B227" s="93">
        <v>4</v>
      </c>
      <c r="D227" s="95" t="s">
        <v>339</v>
      </c>
      <c r="K227" s="95">
        <v>2445548000</v>
      </c>
      <c r="L227" s="93">
        <v>2445548000</v>
      </c>
      <c r="N227" s="95">
        <v>2445548000</v>
      </c>
      <c r="P227" s="95">
        <v>759500000</v>
      </c>
      <c r="Q227" s="93">
        <v>1</v>
      </c>
      <c r="S227" s="95">
        <v>759500000</v>
      </c>
      <c r="U227" s="95">
        <v>346345000</v>
      </c>
      <c r="V227" s="93">
        <v>1</v>
      </c>
      <c r="X227" s="95">
        <v>346345000</v>
      </c>
      <c r="Z227" s="95">
        <v>133000000</v>
      </c>
      <c r="AA227" s="93">
        <v>1</v>
      </c>
      <c r="AC227" s="95">
        <v>133000000</v>
      </c>
      <c r="AE227" s="95">
        <v>582000000</v>
      </c>
      <c r="AF227" s="93">
        <v>1</v>
      </c>
      <c r="AH227" s="95">
        <v>582000000</v>
      </c>
    </row>
    <row r="228" spans="1:34" x14ac:dyDescent="0.2">
      <c r="A228" s="95" t="s">
        <v>339</v>
      </c>
      <c r="B228" s="93">
        <v>4</v>
      </c>
      <c r="D228" s="95" t="s">
        <v>340</v>
      </c>
      <c r="K228" s="95">
        <v>2446877000</v>
      </c>
      <c r="L228" s="93">
        <v>2446877000</v>
      </c>
      <c r="N228" s="95">
        <v>2446877000</v>
      </c>
      <c r="P228" s="95">
        <v>771403000</v>
      </c>
      <c r="Q228" s="93">
        <v>1</v>
      </c>
      <c r="S228" s="95">
        <v>771403000</v>
      </c>
      <c r="U228" s="95">
        <v>346393000</v>
      </c>
      <c r="V228" s="93">
        <v>2</v>
      </c>
      <c r="X228" s="95">
        <v>346393000</v>
      </c>
      <c r="Z228" s="95">
        <v>133457000</v>
      </c>
      <c r="AA228" s="93">
        <v>1</v>
      </c>
      <c r="AC228" s="95">
        <v>133457000</v>
      </c>
      <c r="AE228" s="95">
        <v>583000000</v>
      </c>
      <c r="AF228" s="93">
        <v>1</v>
      </c>
      <c r="AH228" s="95">
        <v>583000000</v>
      </c>
    </row>
    <row r="229" spans="1:34" x14ac:dyDescent="0.2">
      <c r="A229" s="95" t="s">
        <v>340</v>
      </c>
      <c r="B229" s="93">
        <v>4</v>
      </c>
      <c r="D229" s="95" t="s">
        <v>342</v>
      </c>
      <c r="K229" s="95">
        <v>2458592000</v>
      </c>
      <c r="L229" s="93">
        <v>2458592000</v>
      </c>
      <c r="N229" s="95">
        <v>2458592000</v>
      </c>
      <c r="P229" s="95">
        <v>778896000</v>
      </c>
      <c r="Q229" s="93">
        <v>1</v>
      </c>
      <c r="S229" s="95">
        <v>778896000</v>
      </c>
      <c r="U229" s="95">
        <v>346900000</v>
      </c>
      <c r="V229" s="93">
        <v>1</v>
      </c>
      <c r="X229" s="95">
        <v>346900000</v>
      </c>
      <c r="Z229" s="95">
        <v>133957000</v>
      </c>
      <c r="AA229" s="93">
        <v>1</v>
      </c>
      <c r="AC229" s="95">
        <v>133957000</v>
      </c>
      <c r="AE229" s="95">
        <v>584000000</v>
      </c>
      <c r="AF229" s="93">
        <v>1</v>
      </c>
      <c r="AH229" s="95">
        <v>584000000</v>
      </c>
    </row>
    <row r="230" spans="1:34" x14ac:dyDescent="0.2">
      <c r="A230" s="95" t="s">
        <v>342</v>
      </c>
      <c r="B230" s="93">
        <v>4</v>
      </c>
      <c r="D230" s="95" t="s">
        <v>343</v>
      </c>
      <c r="K230" s="95">
        <v>2464867000</v>
      </c>
      <c r="L230" s="93">
        <v>2464867000</v>
      </c>
      <c r="N230" s="95">
        <v>2464867000</v>
      </c>
      <c r="P230" s="95">
        <v>779116000</v>
      </c>
      <c r="Q230" s="93">
        <v>1</v>
      </c>
      <c r="S230" s="95">
        <v>779116000</v>
      </c>
      <c r="U230" s="95">
        <v>353000000</v>
      </c>
      <c r="V230" s="93">
        <v>1</v>
      </c>
      <c r="X230" s="95">
        <v>353000000</v>
      </c>
      <c r="Z230" s="95">
        <v>134000000</v>
      </c>
      <c r="AA230" s="93">
        <v>1</v>
      </c>
      <c r="AC230" s="95">
        <v>134000000</v>
      </c>
      <c r="AE230" s="95">
        <v>590000000</v>
      </c>
      <c r="AF230" s="93">
        <v>1</v>
      </c>
      <c r="AH230" s="95">
        <v>590000000</v>
      </c>
    </row>
    <row r="231" spans="1:34" x14ac:dyDescent="0.2">
      <c r="A231" s="95" t="s">
        <v>343</v>
      </c>
      <c r="B231" s="93">
        <v>4</v>
      </c>
      <c r="D231" s="95" t="s">
        <v>344</v>
      </c>
      <c r="K231" s="95">
        <v>2473500000</v>
      </c>
      <c r="L231" s="93">
        <v>2473500000</v>
      </c>
      <c r="N231" s="95">
        <v>2473500000</v>
      </c>
      <c r="P231" s="95">
        <v>780281000</v>
      </c>
      <c r="Q231" s="93">
        <v>1</v>
      </c>
      <c r="S231" s="95">
        <v>780281000</v>
      </c>
      <c r="U231" s="95">
        <v>353670000</v>
      </c>
      <c r="V231" s="93">
        <v>1</v>
      </c>
      <c r="X231" s="95">
        <v>353670000</v>
      </c>
      <c r="Z231" s="95">
        <v>136000000</v>
      </c>
      <c r="AA231" s="93">
        <v>2</v>
      </c>
      <c r="AC231" s="95">
        <v>136000000</v>
      </c>
      <c r="AE231" s="95">
        <v>600000000</v>
      </c>
      <c r="AF231" s="93">
        <v>1</v>
      </c>
      <c r="AH231" s="95">
        <v>600000000</v>
      </c>
    </row>
    <row r="232" spans="1:34" x14ac:dyDescent="0.2">
      <c r="A232" s="95" t="s">
        <v>344</v>
      </c>
      <c r="B232" s="93">
        <v>4</v>
      </c>
      <c r="D232" s="95" t="s">
        <v>345</v>
      </c>
      <c r="K232" s="95">
        <v>2485983000</v>
      </c>
      <c r="L232" s="93">
        <v>2485983000</v>
      </c>
      <c r="N232" s="95">
        <v>2485983000</v>
      </c>
      <c r="P232" s="95">
        <v>783456000</v>
      </c>
      <c r="Q232" s="93">
        <v>1</v>
      </c>
      <c r="S232" s="95">
        <v>783456000</v>
      </c>
      <c r="U232" s="95">
        <v>354571000</v>
      </c>
      <c r="V232" s="93">
        <v>1</v>
      </c>
      <c r="X232" s="95">
        <v>354571000</v>
      </c>
      <c r="Z232" s="95">
        <v>137000000</v>
      </c>
      <c r="AA232" s="93">
        <v>1</v>
      </c>
      <c r="AC232" s="95">
        <v>137000000</v>
      </c>
      <c r="AE232" s="95">
        <v>603000000</v>
      </c>
      <c r="AF232" s="93">
        <v>2</v>
      </c>
      <c r="AH232" s="95">
        <v>603000000</v>
      </c>
    </row>
    <row r="233" spans="1:34" x14ac:dyDescent="0.2">
      <c r="A233" s="95" t="s">
        <v>345</v>
      </c>
      <c r="B233" s="93">
        <v>4</v>
      </c>
      <c r="D233" s="95" t="s">
        <v>347</v>
      </c>
      <c r="K233" s="95">
        <v>2486017000</v>
      </c>
      <c r="L233" s="93">
        <v>2486017000</v>
      </c>
      <c r="N233" s="95">
        <v>2486017000</v>
      </c>
      <c r="P233" s="95">
        <v>783602000</v>
      </c>
      <c r="Q233" s="93">
        <v>1</v>
      </c>
      <c r="S233" s="95">
        <v>783602000</v>
      </c>
      <c r="U233" s="95">
        <v>355135000</v>
      </c>
      <c r="V233" s="93">
        <v>1</v>
      </c>
      <c r="X233" s="95">
        <v>355135000</v>
      </c>
      <c r="Z233" s="95">
        <v>137058000</v>
      </c>
      <c r="AA233" s="93">
        <v>1</v>
      </c>
      <c r="AC233" s="95">
        <v>137058000</v>
      </c>
      <c r="AE233" s="95">
        <v>604000000</v>
      </c>
      <c r="AF233" s="93">
        <v>1</v>
      </c>
      <c r="AH233" s="95">
        <v>604000000</v>
      </c>
    </row>
    <row r="234" spans="1:34" x14ac:dyDescent="0.2">
      <c r="A234" s="95" t="s">
        <v>347</v>
      </c>
      <c r="B234" s="93">
        <v>4</v>
      </c>
      <c r="D234" s="95" t="s">
        <v>348</v>
      </c>
      <c r="K234" s="95">
        <v>2490821000</v>
      </c>
      <c r="L234" s="93">
        <v>2490821000</v>
      </c>
      <c r="N234" s="95">
        <v>2490821000</v>
      </c>
      <c r="P234" s="95">
        <v>787300000</v>
      </c>
      <c r="Q234" s="93">
        <v>1</v>
      </c>
      <c r="S234" s="95">
        <v>787300000</v>
      </c>
      <c r="U234" s="95">
        <v>356188000</v>
      </c>
      <c r="V234" s="93">
        <v>1</v>
      </c>
      <c r="X234" s="95">
        <v>356188000</v>
      </c>
      <c r="Z234" s="95">
        <v>137596000</v>
      </c>
      <c r="AA234" s="93">
        <v>1</v>
      </c>
      <c r="AC234" s="95">
        <v>137596000</v>
      </c>
      <c r="AE234" s="95">
        <v>610000000</v>
      </c>
      <c r="AF234" s="93">
        <v>1</v>
      </c>
      <c r="AH234" s="95">
        <v>610000000</v>
      </c>
    </row>
    <row r="235" spans="1:34" x14ac:dyDescent="0.2">
      <c r="A235" s="95" t="s">
        <v>348</v>
      </c>
      <c r="B235" s="93">
        <v>4</v>
      </c>
      <c r="D235" s="95" t="s">
        <v>349</v>
      </c>
      <c r="K235" s="95">
        <v>2492300000</v>
      </c>
      <c r="L235" s="93">
        <v>2492300000</v>
      </c>
      <c r="N235" s="95">
        <v>2492300000</v>
      </c>
      <c r="P235" s="95">
        <v>791000000</v>
      </c>
      <c r="Q235" s="93">
        <v>1</v>
      </c>
      <c r="S235" s="95">
        <v>791000000</v>
      </c>
      <c r="U235" s="95">
        <v>356817000</v>
      </c>
      <c r="V235" s="93">
        <v>1</v>
      </c>
      <c r="X235" s="95">
        <v>356817000</v>
      </c>
      <c r="Z235" s="95">
        <v>138000000</v>
      </c>
      <c r="AA235" s="93">
        <v>2</v>
      </c>
      <c r="AC235" s="95">
        <v>138000000</v>
      </c>
      <c r="AE235" s="95">
        <v>611100000</v>
      </c>
      <c r="AF235" s="93">
        <v>1</v>
      </c>
      <c r="AH235" s="95">
        <v>611100000</v>
      </c>
    </row>
    <row r="236" spans="1:34" x14ac:dyDescent="0.2">
      <c r="A236" s="95" t="s">
        <v>349</v>
      </c>
      <c r="B236" s="93">
        <v>4</v>
      </c>
      <c r="D236" s="95" t="s">
        <v>350</v>
      </c>
      <c r="K236" s="95">
        <v>2493700000</v>
      </c>
      <c r="L236" s="93">
        <v>2493700000</v>
      </c>
      <c r="N236" s="95">
        <v>2493700000</v>
      </c>
      <c r="P236" s="95">
        <v>793735000</v>
      </c>
      <c r="Q236" s="93">
        <v>1</v>
      </c>
      <c r="S236" s="95">
        <v>793735000</v>
      </c>
      <c r="U236" s="95">
        <v>358000000</v>
      </c>
      <c r="V236" s="93">
        <v>1</v>
      </c>
      <c r="X236" s="95">
        <v>358000000</v>
      </c>
      <c r="Z236" s="95">
        <v>138400000</v>
      </c>
      <c r="AA236" s="93">
        <v>1</v>
      </c>
      <c r="AC236" s="95">
        <v>138400000</v>
      </c>
      <c r="AE236" s="95">
        <v>613000000</v>
      </c>
      <c r="AF236" s="93">
        <v>1</v>
      </c>
      <c r="AH236" s="95">
        <v>613000000</v>
      </c>
    </row>
    <row r="237" spans="1:34" x14ac:dyDescent="0.2">
      <c r="A237" s="95" t="s">
        <v>350</v>
      </c>
      <c r="B237" s="93">
        <v>4</v>
      </c>
      <c r="D237" s="95" t="s">
        <v>351</v>
      </c>
      <c r="K237" s="95">
        <v>2502267000</v>
      </c>
      <c r="L237" s="93">
        <v>2502267000</v>
      </c>
      <c r="N237" s="95">
        <v>2502267000</v>
      </c>
      <c r="P237" s="95">
        <v>795000000</v>
      </c>
      <c r="Q237" s="93">
        <v>1</v>
      </c>
      <c r="S237" s="95">
        <v>795000000</v>
      </c>
      <c r="U237" s="95">
        <v>359000000</v>
      </c>
      <c r="V237" s="93">
        <v>1</v>
      </c>
      <c r="X237" s="95">
        <v>359000000</v>
      </c>
      <c r="Z237" s="95">
        <v>139000000</v>
      </c>
      <c r="AA237" s="93">
        <v>2</v>
      </c>
      <c r="AC237" s="95">
        <v>139000000</v>
      </c>
      <c r="AE237" s="95">
        <v>614000000</v>
      </c>
      <c r="AF237" s="93">
        <v>1</v>
      </c>
      <c r="AH237" s="95">
        <v>614000000</v>
      </c>
    </row>
    <row r="238" spans="1:34" x14ac:dyDescent="0.2">
      <c r="A238" s="95" t="s">
        <v>351</v>
      </c>
      <c r="B238" s="93">
        <v>4</v>
      </c>
      <c r="D238" s="95" t="s">
        <v>352</v>
      </c>
      <c r="K238" s="95">
        <v>2504100000</v>
      </c>
      <c r="L238" s="93">
        <v>2504100000</v>
      </c>
      <c r="N238" s="95">
        <v>2504100000</v>
      </c>
      <c r="P238" s="95">
        <v>800336000</v>
      </c>
      <c r="Q238" s="93">
        <v>1</v>
      </c>
      <c r="S238" s="95">
        <v>800336000</v>
      </c>
      <c r="U238" s="95">
        <v>360586000</v>
      </c>
      <c r="V238" s="93">
        <v>1</v>
      </c>
      <c r="X238" s="95">
        <v>360586000</v>
      </c>
      <c r="Z238" s="95">
        <v>141675000</v>
      </c>
      <c r="AA238" s="93">
        <v>1</v>
      </c>
      <c r="AC238" s="95">
        <v>141675000</v>
      </c>
      <c r="AE238" s="95">
        <v>623798000</v>
      </c>
      <c r="AF238" s="93">
        <v>1</v>
      </c>
      <c r="AH238" s="95">
        <v>623798000</v>
      </c>
    </row>
    <row r="239" spans="1:34" x14ac:dyDescent="0.2">
      <c r="A239" s="95" t="s">
        <v>352</v>
      </c>
      <c r="B239" s="93">
        <v>4</v>
      </c>
      <c r="D239" s="95" t="s">
        <v>353</v>
      </c>
      <c r="K239" s="95">
        <v>2506202000</v>
      </c>
      <c r="L239" s="93">
        <v>2506202000</v>
      </c>
      <c r="N239" s="95">
        <v>2506202000</v>
      </c>
      <c r="P239" s="95">
        <v>800380000</v>
      </c>
      <c r="Q239" s="93">
        <v>1</v>
      </c>
      <c r="S239" s="95">
        <v>800380000</v>
      </c>
      <c r="U239" s="95">
        <v>365000000</v>
      </c>
      <c r="V239" s="93">
        <v>1</v>
      </c>
      <c r="X239" s="95">
        <v>365000000</v>
      </c>
      <c r="Z239" s="95">
        <v>142376000</v>
      </c>
      <c r="AA239" s="93">
        <v>1</v>
      </c>
      <c r="AC239" s="95">
        <v>142376000</v>
      </c>
      <c r="AE239" s="95">
        <v>625000000</v>
      </c>
      <c r="AF239" s="93">
        <v>2</v>
      </c>
      <c r="AH239" s="95">
        <v>625000000</v>
      </c>
    </row>
    <row r="240" spans="1:34" x14ac:dyDescent="0.2">
      <c r="A240" s="95" t="s">
        <v>353</v>
      </c>
      <c r="B240" s="93">
        <v>4</v>
      </c>
      <c r="D240" s="95" t="s">
        <v>355</v>
      </c>
      <c r="K240" s="95">
        <v>2508257000</v>
      </c>
      <c r="L240" s="93">
        <v>2508257000</v>
      </c>
      <c r="N240" s="95">
        <v>2508257000</v>
      </c>
      <c r="P240" s="95">
        <v>802474000</v>
      </c>
      <c r="Q240" s="93">
        <v>1</v>
      </c>
      <c r="S240" s="95">
        <v>802474000</v>
      </c>
      <c r="U240" s="95">
        <v>365684000</v>
      </c>
      <c r="V240" s="93">
        <v>1</v>
      </c>
      <c r="X240" s="95">
        <v>365684000</v>
      </c>
      <c r="Z240" s="95">
        <v>143400000</v>
      </c>
      <c r="AA240" s="93">
        <v>1</v>
      </c>
      <c r="AC240" s="95">
        <v>143400000</v>
      </c>
      <c r="AE240" s="95">
        <v>627000000</v>
      </c>
      <c r="AF240" s="93">
        <v>1</v>
      </c>
      <c r="AH240" s="95">
        <v>627000000</v>
      </c>
    </row>
    <row r="241" spans="1:34" x14ac:dyDescent="0.2">
      <c r="A241" s="95" t="s">
        <v>355</v>
      </c>
      <c r="B241" s="93">
        <v>4</v>
      </c>
      <c r="D241" s="95" t="s">
        <v>356</v>
      </c>
      <c r="K241" s="95">
        <v>2512200000</v>
      </c>
      <c r="L241" s="93">
        <v>2512200000</v>
      </c>
      <c r="N241" s="95">
        <v>2512200000</v>
      </c>
      <c r="P241" s="95">
        <v>803274000</v>
      </c>
      <c r="Q241" s="93">
        <v>1</v>
      </c>
      <c r="S241" s="95">
        <v>803274000</v>
      </c>
      <c r="U241" s="95">
        <v>372457000</v>
      </c>
      <c r="V241" s="93">
        <v>1</v>
      </c>
      <c r="X241" s="95">
        <v>372457000</v>
      </c>
      <c r="Z241" s="95">
        <v>146368000</v>
      </c>
      <c r="AA241" s="93">
        <v>1</v>
      </c>
      <c r="AC241" s="95">
        <v>146368000</v>
      </c>
      <c r="AE241" s="95">
        <v>632000000</v>
      </c>
      <c r="AF241" s="93">
        <v>1</v>
      </c>
      <c r="AH241" s="95">
        <v>632000000</v>
      </c>
    </row>
    <row r="242" spans="1:34" x14ac:dyDescent="0.2">
      <c r="A242" s="95" t="s">
        <v>356</v>
      </c>
      <c r="B242" s="93">
        <v>4</v>
      </c>
      <c r="D242" s="95" t="s">
        <v>357</v>
      </c>
      <c r="K242" s="95">
        <v>2514595000</v>
      </c>
      <c r="L242" s="93">
        <v>2514595000</v>
      </c>
      <c r="N242" s="95">
        <v>2514595000</v>
      </c>
      <c r="P242" s="95">
        <v>803506000</v>
      </c>
      <c r="Q242" s="93">
        <v>1</v>
      </c>
      <c r="S242" s="95">
        <v>803506000</v>
      </c>
      <c r="U242" s="95">
        <v>373000000</v>
      </c>
      <c r="V242" s="93">
        <v>1</v>
      </c>
      <c r="X242" s="95">
        <v>373000000</v>
      </c>
      <c r="Z242" s="95">
        <v>147000000</v>
      </c>
      <c r="AA242" s="93">
        <v>1</v>
      </c>
      <c r="AC242" s="95">
        <v>147000000</v>
      </c>
      <c r="AE242" s="95">
        <v>636000000</v>
      </c>
      <c r="AF242" s="93">
        <v>1</v>
      </c>
      <c r="AH242" s="95">
        <v>636000000</v>
      </c>
    </row>
    <row r="243" spans="1:34" x14ac:dyDescent="0.2">
      <c r="A243" s="95" t="s">
        <v>357</v>
      </c>
      <c r="B243" s="93">
        <v>4</v>
      </c>
      <c r="D243" s="95" t="s">
        <v>358</v>
      </c>
      <c r="K243" s="95">
        <v>2519154000</v>
      </c>
      <c r="L243" s="93">
        <v>2519154000</v>
      </c>
      <c r="N243" s="95">
        <v>2519154000</v>
      </c>
      <c r="P243" s="95">
        <v>805300000</v>
      </c>
      <c r="Q243" s="93">
        <v>1</v>
      </c>
      <c r="S243" s="95">
        <v>805300000</v>
      </c>
      <c r="U243" s="95">
        <v>374000000</v>
      </c>
      <c r="V243" s="93">
        <v>1</v>
      </c>
      <c r="X243" s="95">
        <v>374000000</v>
      </c>
      <c r="Z243" s="95">
        <v>147515000</v>
      </c>
      <c r="AA243" s="93">
        <v>1</v>
      </c>
      <c r="AC243" s="95">
        <v>147515000</v>
      </c>
      <c r="AE243" s="95">
        <v>637459000</v>
      </c>
      <c r="AF243" s="93">
        <v>1</v>
      </c>
      <c r="AH243" s="95">
        <v>637459000</v>
      </c>
    </row>
    <row r="244" spans="1:34" x14ac:dyDescent="0.2">
      <c r="A244" s="95" t="s">
        <v>358</v>
      </c>
      <c r="B244" s="93">
        <v>4</v>
      </c>
      <c r="D244" s="95" t="s">
        <v>359</v>
      </c>
      <c r="K244" s="95">
        <v>2530000000</v>
      </c>
      <c r="L244" s="93">
        <v>2530000000</v>
      </c>
      <c r="N244" s="95">
        <v>2530000000</v>
      </c>
      <c r="P244" s="95">
        <v>806500000</v>
      </c>
      <c r="Q244" s="93">
        <v>1</v>
      </c>
      <c r="S244" s="95">
        <v>806500000</v>
      </c>
      <c r="U244" s="95">
        <v>376575000</v>
      </c>
      <c r="V244" s="93">
        <v>1</v>
      </c>
      <c r="X244" s="95">
        <v>376575000</v>
      </c>
      <c r="Z244" s="95">
        <v>148000000</v>
      </c>
      <c r="AA244" s="93">
        <v>2</v>
      </c>
      <c r="AC244" s="95">
        <v>148000000</v>
      </c>
      <c r="AE244" s="95">
        <v>644000000</v>
      </c>
      <c r="AF244" s="93">
        <v>2</v>
      </c>
      <c r="AH244" s="95">
        <v>644000000</v>
      </c>
    </row>
    <row r="245" spans="1:34" x14ac:dyDescent="0.2">
      <c r="A245" s="95" t="s">
        <v>359</v>
      </c>
      <c r="B245" s="93">
        <v>4</v>
      </c>
      <c r="D245" s="95" t="s">
        <v>360</v>
      </c>
      <c r="K245" s="95">
        <v>2530700000</v>
      </c>
      <c r="L245" s="93">
        <v>2530700000</v>
      </c>
      <c r="N245" s="95">
        <v>2530700000</v>
      </c>
      <c r="P245" s="95">
        <v>814300000</v>
      </c>
      <c r="Q245" s="93">
        <v>1</v>
      </c>
      <c r="S245" s="95">
        <v>814300000</v>
      </c>
      <c r="U245" s="95">
        <v>376687000</v>
      </c>
      <c r="V245" s="93">
        <v>1</v>
      </c>
      <c r="X245" s="95">
        <v>376687000</v>
      </c>
      <c r="Z245" s="95">
        <v>148313000</v>
      </c>
      <c r="AA245" s="93">
        <v>1</v>
      </c>
      <c r="AC245" s="95">
        <v>148313000</v>
      </c>
      <c r="AE245" s="95">
        <v>646000000</v>
      </c>
      <c r="AF245" s="93">
        <v>1</v>
      </c>
      <c r="AH245" s="95">
        <v>646000000</v>
      </c>
    </row>
    <row r="246" spans="1:34" x14ac:dyDescent="0.2">
      <c r="A246" s="95" t="s">
        <v>360</v>
      </c>
      <c r="B246" s="93">
        <v>4</v>
      </c>
      <c r="D246" s="95" t="s">
        <v>361</v>
      </c>
      <c r="K246" s="95">
        <v>2530809000</v>
      </c>
      <c r="L246" s="93">
        <v>2530809000</v>
      </c>
      <c r="N246" s="95">
        <v>2530809000</v>
      </c>
      <c r="P246" s="95">
        <v>815095000</v>
      </c>
      <c r="Q246" s="93">
        <v>1</v>
      </c>
      <c r="S246" s="95">
        <v>815095000</v>
      </c>
      <c r="U246" s="95">
        <v>378607000</v>
      </c>
      <c r="V246" s="93">
        <v>1</v>
      </c>
      <c r="X246" s="95">
        <v>378607000</v>
      </c>
      <c r="Z246" s="95">
        <v>149089000</v>
      </c>
      <c r="AA246" s="93">
        <v>1</v>
      </c>
      <c r="AC246" s="95">
        <v>149089000</v>
      </c>
      <c r="AE246" s="95">
        <v>647000000</v>
      </c>
      <c r="AF246" s="93">
        <v>2</v>
      </c>
      <c r="AH246" s="95">
        <v>647000000</v>
      </c>
    </row>
    <row r="247" spans="1:34" x14ac:dyDescent="0.2">
      <c r="A247" s="95" t="s">
        <v>361</v>
      </c>
      <c r="B247" s="93">
        <v>4</v>
      </c>
      <c r="D247" s="95" t="s">
        <v>362</v>
      </c>
      <c r="K247" s="95">
        <v>2535559000</v>
      </c>
      <c r="L247" s="93">
        <v>2535559000</v>
      </c>
      <c r="N247" s="95">
        <v>2535559000</v>
      </c>
      <c r="P247" s="95">
        <v>819908000</v>
      </c>
      <c r="Q247" s="93">
        <v>1</v>
      </c>
      <c r="S247" s="95">
        <v>819908000</v>
      </c>
      <c r="U247" s="95">
        <v>379399000</v>
      </c>
      <c r="V247" s="93">
        <v>1</v>
      </c>
      <c r="X247" s="95">
        <v>379399000</v>
      </c>
      <c r="Z247" s="95">
        <v>151837000</v>
      </c>
      <c r="AA247" s="93">
        <v>1</v>
      </c>
      <c r="AC247" s="95">
        <v>151837000</v>
      </c>
      <c r="AE247" s="95">
        <v>650788000</v>
      </c>
      <c r="AF247" s="93">
        <v>1</v>
      </c>
      <c r="AH247" s="95">
        <v>650788000</v>
      </c>
    </row>
    <row r="248" spans="1:34" x14ac:dyDescent="0.2">
      <c r="A248" s="95" t="s">
        <v>362</v>
      </c>
      <c r="B248" s="93">
        <v>4</v>
      </c>
      <c r="D248" s="95" t="s">
        <v>364</v>
      </c>
      <c r="K248" s="95">
        <v>2554236000</v>
      </c>
      <c r="L248" s="93">
        <v>2554236000</v>
      </c>
      <c r="N248" s="95">
        <v>2554236000</v>
      </c>
      <c r="P248" s="95">
        <v>822400000</v>
      </c>
      <c r="Q248" s="93">
        <v>1</v>
      </c>
      <c r="S248" s="95">
        <v>822400000</v>
      </c>
      <c r="U248" s="95">
        <v>380532000</v>
      </c>
      <c r="V248" s="93">
        <v>1</v>
      </c>
      <c r="X248" s="95">
        <v>380532000</v>
      </c>
      <c r="Z248" s="95">
        <v>156458000</v>
      </c>
      <c r="AA248" s="93">
        <v>1</v>
      </c>
      <c r="AC248" s="95">
        <v>156458000</v>
      </c>
      <c r="AE248" s="95">
        <v>653816000</v>
      </c>
      <c r="AF248" s="93">
        <v>1</v>
      </c>
      <c r="AH248" s="95">
        <v>653816000</v>
      </c>
    </row>
    <row r="249" spans="1:34" x14ac:dyDescent="0.2">
      <c r="A249" s="95" t="s">
        <v>364</v>
      </c>
      <c r="B249" s="93">
        <v>4</v>
      </c>
      <c r="D249" s="95" t="s">
        <v>365</v>
      </c>
      <c r="K249" s="95">
        <v>2555601000</v>
      </c>
      <c r="L249" s="93">
        <v>2555601000</v>
      </c>
      <c r="N249" s="95">
        <v>2555601000</v>
      </c>
      <c r="P249" s="95">
        <v>824913000</v>
      </c>
      <c r="Q249" s="93">
        <v>1</v>
      </c>
      <c r="S249" s="95">
        <v>824913000</v>
      </c>
      <c r="U249" s="95">
        <v>382858000</v>
      </c>
      <c r="V249" s="93">
        <v>1</v>
      </c>
      <c r="X249" s="95">
        <v>382858000</v>
      </c>
      <c r="Z249" s="95">
        <v>157824000</v>
      </c>
      <c r="AA249" s="93">
        <v>1</v>
      </c>
      <c r="AC249" s="95">
        <v>157824000</v>
      </c>
      <c r="AE249" s="95">
        <v>655000000</v>
      </c>
      <c r="AF249" s="93">
        <v>1</v>
      </c>
      <c r="AH249" s="95">
        <v>655000000</v>
      </c>
    </row>
    <row r="250" spans="1:34" x14ac:dyDescent="0.2">
      <c r="A250" s="95" t="s">
        <v>365</v>
      </c>
      <c r="B250" s="93">
        <v>4</v>
      </c>
      <c r="D250" s="95" t="s">
        <v>367</v>
      </c>
      <c r="K250" s="95">
        <v>2567310000</v>
      </c>
      <c r="L250" s="93">
        <v>2567310000</v>
      </c>
      <c r="N250" s="95">
        <v>2567310000</v>
      </c>
      <c r="P250" s="95">
        <v>832306000</v>
      </c>
      <c r="Q250" s="93">
        <v>1</v>
      </c>
      <c r="S250" s="95">
        <v>832306000</v>
      </c>
      <c r="U250" s="95">
        <v>384000000</v>
      </c>
      <c r="V250" s="93">
        <v>1</v>
      </c>
      <c r="X250" s="95">
        <v>384000000</v>
      </c>
      <c r="Z250" s="95">
        <v>158000000</v>
      </c>
      <c r="AA250" s="93">
        <v>1</v>
      </c>
      <c r="AC250" s="95">
        <v>158000000</v>
      </c>
      <c r="AE250" s="95">
        <v>671900000</v>
      </c>
      <c r="AF250" s="93">
        <v>1</v>
      </c>
      <c r="AH250" s="95">
        <v>671900000</v>
      </c>
    </row>
    <row r="251" spans="1:34" x14ac:dyDescent="0.2">
      <c r="A251" s="95" t="s">
        <v>367</v>
      </c>
      <c r="B251" s="93">
        <v>4</v>
      </c>
      <c r="D251" s="95" t="s">
        <v>368</v>
      </c>
      <c r="K251" s="95">
        <v>2577100000</v>
      </c>
      <c r="L251" s="93">
        <v>2577100000</v>
      </c>
      <c r="N251" s="95">
        <v>2577100000</v>
      </c>
      <c r="P251" s="95">
        <v>834228000</v>
      </c>
      <c r="Q251" s="93">
        <v>1</v>
      </c>
      <c r="S251" s="95">
        <v>834228000</v>
      </c>
      <c r="U251" s="95">
        <v>384907000</v>
      </c>
      <c r="V251" s="93">
        <v>1</v>
      </c>
      <c r="X251" s="95">
        <v>384907000</v>
      </c>
      <c r="Z251" s="95">
        <v>159804000</v>
      </c>
      <c r="AA251" s="93">
        <v>1</v>
      </c>
      <c r="AC251" s="95">
        <v>159804000</v>
      </c>
      <c r="AE251" s="95">
        <v>683688000</v>
      </c>
      <c r="AF251" s="93">
        <v>1</v>
      </c>
      <c r="AH251" s="95">
        <v>683688000</v>
      </c>
    </row>
    <row r="252" spans="1:34" x14ac:dyDescent="0.2">
      <c r="A252" s="95" t="s">
        <v>368</v>
      </c>
      <c r="B252" s="93">
        <v>4</v>
      </c>
      <c r="D252" s="95" t="s">
        <v>369</v>
      </c>
      <c r="K252" s="95">
        <v>2604000000</v>
      </c>
      <c r="L252" s="93">
        <v>2604000000</v>
      </c>
      <c r="N252" s="95">
        <v>2604000000</v>
      </c>
      <c r="P252" s="95">
        <v>837946000</v>
      </c>
      <c r="Q252" s="93">
        <v>1</v>
      </c>
      <c r="S252" s="95">
        <v>837946000</v>
      </c>
      <c r="U252" s="95">
        <v>387000000</v>
      </c>
      <c r="V252" s="93">
        <v>1</v>
      </c>
      <c r="X252" s="95">
        <v>387000000</v>
      </c>
      <c r="Z252" s="95">
        <v>160000000</v>
      </c>
      <c r="AA252" s="93">
        <v>1</v>
      </c>
      <c r="AC252" s="95">
        <v>160000000</v>
      </c>
      <c r="AE252" s="95">
        <v>691100000</v>
      </c>
      <c r="AF252" s="93">
        <v>1</v>
      </c>
      <c r="AH252" s="95">
        <v>691100000</v>
      </c>
    </row>
    <row r="253" spans="1:34" x14ac:dyDescent="0.2">
      <c r="A253" s="95" t="s">
        <v>369</v>
      </c>
      <c r="B253" s="93">
        <v>4</v>
      </c>
      <c r="D253" s="95" t="s">
        <v>370</v>
      </c>
      <c r="K253" s="95">
        <v>2607000000</v>
      </c>
      <c r="L253" s="93">
        <v>2607000000</v>
      </c>
      <c r="N253" s="95">
        <v>2607000000</v>
      </c>
      <c r="P253" s="95">
        <v>842672000</v>
      </c>
      <c r="Q253" s="93">
        <v>1</v>
      </c>
      <c r="S253" s="95">
        <v>842672000</v>
      </c>
      <c r="U253" s="95">
        <v>387812000</v>
      </c>
      <c r="V253" s="93">
        <v>1</v>
      </c>
      <c r="X253" s="95">
        <v>387812000</v>
      </c>
      <c r="Z253" s="95">
        <v>160828000</v>
      </c>
      <c r="AA253" s="93">
        <v>1</v>
      </c>
      <c r="AC253" s="95">
        <v>160828000</v>
      </c>
      <c r="AE253" s="95">
        <v>692300000</v>
      </c>
      <c r="AF253" s="93">
        <v>1</v>
      </c>
      <c r="AH253" s="95">
        <v>692300000</v>
      </c>
    </row>
    <row r="254" spans="1:34" x14ac:dyDescent="0.2">
      <c r="A254" s="95" t="s">
        <v>370</v>
      </c>
      <c r="B254" s="93">
        <v>4</v>
      </c>
      <c r="D254" s="95" t="s">
        <v>371</v>
      </c>
      <c r="K254" s="95">
        <v>2610726000</v>
      </c>
      <c r="L254" s="93">
        <v>2610726000</v>
      </c>
      <c r="N254" s="95">
        <v>2610726000</v>
      </c>
      <c r="P254" s="95">
        <v>844000000</v>
      </c>
      <c r="Q254" s="93">
        <v>1</v>
      </c>
      <c r="S254" s="95">
        <v>844000000</v>
      </c>
      <c r="U254" s="95">
        <v>388000000</v>
      </c>
      <c r="V254" s="93">
        <v>1</v>
      </c>
      <c r="X254" s="95">
        <v>388000000</v>
      </c>
      <c r="Z254" s="95">
        <v>162186000</v>
      </c>
      <c r="AA254" s="93">
        <v>1</v>
      </c>
      <c r="AC254" s="95">
        <v>162186000</v>
      </c>
      <c r="AE254" s="95">
        <v>704000000</v>
      </c>
      <c r="AF254" s="93">
        <v>1</v>
      </c>
      <c r="AH254" s="95">
        <v>704000000</v>
      </c>
    </row>
    <row r="255" spans="1:34" x14ac:dyDescent="0.2">
      <c r="A255" s="95" t="s">
        <v>371</v>
      </c>
      <c r="B255" s="93">
        <v>4</v>
      </c>
      <c r="D255" s="95" t="s">
        <v>373</v>
      </c>
      <c r="K255" s="95">
        <v>2614748000</v>
      </c>
      <c r="L255" s="93">
        <v>2614748000</v>
      </c>
      <c r="N255" s="95">
        <v>2614748000</v>
      </c>
      <c r="P255" s="95">
        <v>844700000</v>
      </c>
      <c r="Q255" s="93">
        <v>1</v>
      </c>
      <c r="S255" s="95">
        <v>844700000</v>
      </c>
      <c r="U255" s="95">
        <v>389486000</v>
      </c>
      <c r="V255" s="93">
        <v>1</v>
      </c>
      <c r="X255" s="95">
        <v>389486000</v>
      </c>
      <c r="Z255" s="95">
        <v>164500000</v>
      </c>
      <c r="AA255" s="93">
        <v>1</v>
      </c>
      <c r="AC255" s="95">
        <v>164500000</v>
      </c>
      <c r="AE255" s="95">
        <v>709000000</v>
      </c>
      <c r="AF255" s="93">
        <v>1</v>
      </c>
      <c r="AH255" s="95">
        <v>709000000</v>
      </c>
    </row>
    <row r="256" spans="1:34" x14ac:dyDescent="0.2">
      <c r="A256" s="95" t="s">
        <v>373</v>
      </c>
      <c r="B256" s="93">
        <v>4</v>
      </c>
      <c r="D256" s="95" t="s">
        <v>374</v>
      </c>
      <c r="K256" s="95">
        <v>2626141000</v>
      </c>
      <c r="L256" s="93">
        <v>2626141000</v>
      </c>
      <c r="N256" s="95">
        <v>2626141000</v>
      </c>
      <c r="P256" s="95">
        <v>845000000</v>
      </c>
      <c r="Q256" s="93">
        <v>1</v>
      </c>
      <c r="S256" s="95">
        <v>845000000</v>
      </c>
      <c r="U256" s="95">
        <v>390253000</v>
      </c>
      <c r="V256" s="93">
        <v>1</v>
      </c>
      <c r="X256" s="95">
        <v>390253000</v>
      </c>
      <c r="Z256" s="95">
        <v>166876000</v>
      </c>
      <c r="AA256" s="93">
        <v>1</v>
      </c>
      <c r="AC256" s="95">
        <v>166876000</v>
      </c>
      <c r="AE256" s="95">
        <v>710000000</v>
      </c>
      <c r="AF256" s="93">
        <v>1</v>
      </c>
      <c r="AH256" s="95">
        <v>710000000</v>
      </c>
    </row>
    <row r="257" spans="1:34" x14ac:dyDescent="0.2">
      <c r="A257" s="95" t="s">
        <v>374</v>
      </c>
      <c r="B257" s="93">
        <v>4</v>
      </c>
      <c r="D257" s="95" t="s">
        <v>375</v>
      </c>
      <c r="K257" s="95">
        <v>2631851000</v>
      </c>
      <c r="L257" s="93">
        <v>2631851000</v>
      </c>
      <c r="N257" s="95">
        <v>2631851000</v>
      </c>
      <c r="P257" s="95">
        <v>857700000</v>
      </c>
      <c r="Q257" s="93">
        <v>1</v>
      </c>
      <c r="S257" s="95">
        <v>857700000</v>
      </c>
      <c r="U257" s="95">
        <v>390610000</v>
      </c>
      <c r="V257" s="93">
        <v>1</v>
      </c>
      <c r="X257" s="95">
        <v>390610000</v>
      </c>
      <c r="Z257" s="95">
        <v>167425000</v>
      </c>
      <c r="AA257" s="93">
        <v>1</v>
      </c>
      <c r="AC257" s="95">
        <v>167425000</v>
      </c>
      <c r="AE257" s="95">
        <v>713000000</v>
      </c>
      <c r="AF257" s="93">
        <v>1</v>
      </c>
      <c r="AH257" s="95">
        <v>713000000</v>
      </c>
    </row>
    <row r="258" spans="1:34" x14ac:dyDescent="0.2">
      <c r="A258" s="95" t="s">
        <v>375</v>
      </c>
      <c r="B258" s="93">
        <v>4</v>
      </c>
      <c r="D258" s="95" t="s">
        <v>376</v>
      </c>
      <c r="K258" s="95">
        <v>2633689000</v>
      </c>
      <c r="L258" s="93">
        <v>2633689000</v>
      </c>
      <c r="N258" s="95">
        <v>2633689000</v>
      </c>
      <c r="P258" s="95">
        <v>857841000</v>
      </c>
      <c r="Q258" s="93">
        <v>1</v>
      </c>
      <c r="S258" s="95">
        <v>857841000</v>
      </c>
      <c r="U258" s="95">
        <v>391707000</v>
      </c>
      <c r="V258" s="93">
        <v>1</v>
      </c>
      <c r="X258" s="95">
        <v>391707000</v>
      </c>
      <c r="Z258" s="95">
        <v>169173000</v>
      </c>
      <c r="AA258" s="93">
        <v>1</v>
      </c>
      <c r="AC258" s="95">
        <v>169173000</v>
      </c>
      <c r="AE258" s="95">
        <v>714000000</v>
      </c>
      <c r="AF258" s="93">
        <v>1</v>
      </c>
      <c r="AH258" s="95">
        <v>714000000</v>
      </c>
    </row>
    <row r="259" spans="1:34" x14ac:dyDescent="0.2">
      <c r="A259" s="95" t="s">
        <v>376</v>
      </c>
      <c r="B259" s="93">
        <v>4</v>
      </c>
      <c r="D259" s="95" t="s">
        <v>377</v>
      </c>
      <c r="K259" s="95">
        <v>2660147000</v>
      </c>
      <c r="L259" s="93">
        <v>2660147000</v>
      </c>
      <c r="N259" s="95">
        <v>2660147000</v>
      </c>
      <c r="P259" s="95">
        <v>859873000</v>
      </c>
      <c r="Q259" s="93">
        <v>1</v>
      </c>
      <c r="S259" s="95">
        <v>859873000</v>
      </c>
      <c r="U259" s="95">
        <v>393000000</v>
      </c>
      <c r="V259" s="93">
        <v>1</v>
      </c>
      <c r="X259" s="95">
        <v>393000000</v>
      </c>
      <c r="Z259" s="95">
        <v>169645000</v>
      </c>
      <c r="AA259" s="93">
        <v>1</v>
      </c>
      <c r="AC259" s="95">
        <v>169645000</v>
      </c>
      <c r="AE259" s="95">
        <v>715000000</v>
      </c>
      <c r="AF259" s="93">
        <v>1</v>
      </c>
      <c r="AH259" s="95">
        <v>715000000</v>
      </c>
    </row>
    <row r="260" spans="1:34" x14ac:dyDescent="0.2">
      <c r="A260" s="95" t="s">
        <v>377</v>
      </c>
      <c r="B260" s="93">
        <v>4</v>
      </c>
      <c r="D260" s="95" t="s">
        <v>378</v>
      </c>
      <c r="K260" s="95">
        <v>2663600000</v>
      </c>
      <c r="L260" s="93">
        <v>2663600000</v>
      </c>
      <c r="N260" s="95">
        <v>2663600000</v>
      </c>
      <c r="P260" s="95">
        <v>862075000</v>
      </c>
      <c r="Q260" s="93">
        <v>1</v>
      </c>
      <c r="S260" s="95">
        <v>862075000</v>
      </c>
      <c r="U260" s="95">
        <v>396233000</v>
      </c>
      <c r="V260" s="93">
        <v>1</v>
      </c>
      <c r="X260" s="95">
        <v>396233000</v>
      </c>
      <c r="Z260" s="95">
        <v>170814000</v>
      </c>
      <c r="AA260" s="93">
        <v>1</v>
      </c>
      <c r="AC260" s="95">
        <v>170814000</v>
      </c>
      <c r="AE260" s="95">
        <v>716471000</v>
      </c>
      <c r="AF260" s="93">
        <v>1</v>
      </c>
      <c r="AH260" s="95">
        <v>716471000</v>
      </c>
    </row>
    <row r="261" spans="1:34" x14ac:dyDescent="0.2">
      <c r="A261" s="95" t="s">
        <v>378</v>
      </c>
      <c r="B261" s="93">
        <v>4</v>
      </c>
      <c r="D261" s="95" t="s">
        <v>380</v>
      </c>
      <c r="K261" s="95">
        <v>2665000000</v>
      </c>
      <c r="L261" s="93">
        <v>2665000000</v>
      </c>
      <c r="N261" s="95">
        <v>2665000000</v>
      </c>
      <c r="P261" s="95">
        <v>864526000</v>
      </c>
      <c r="Q261" s="93">
        <v>1</v>
      </c>
      <c r="S261" s="95">
        <v>864526000</v>
      </c>
      <c r="U261" s="95">
        <v>397000000</v>
      </c>
      <c r="V261" s="93">
        <v>1</v>
      </c>
      <c r="X261" s="95">
        <v>397000000</v>
      </c>
      <c r="Z261" s="95">
        <v>172200000</v>
      </c>
      <c r="AA261" s="93">
        <v>1</v>
      </c>
      <c r="AC261" s="95">
        <v>172200000</v>
      </c>
      <c r="AE261" s="95">
        <v>722000000</v>
      </c>
      <c r="AF261" s="93">
        <v>1</v>
      </c>
      <c r="AH261" s="95">
        <v>722000000</v>
      </c>
    </row>
    <row r="262" spans="1:34" x14ac:dyDescent="0.2">
      <c r="A262" s="95" t="s">
        <v>380</v>
      </c>
      <c r="B262" s="93">
        <v>4</v>
      </c>
      <c r="D262" s="95" t="s">
        <v>381</v>
      </c>
      <c r="K262" s="95">
        <v>2665456000</v>
      </c>
      <c r="L262" s="93">
        <v>2665456000</v>
      </c>
      <c r="N262" s="95">
        <v>2665456000</v>
      </c>
      <c r="P262" s="95">
        <v>874838000</v>
      </c>
      <c r="Q262" s="93">
        <v>1</v>
      </c>
      <c r="S262" s="95">
        <v>874838000</v>
      </c>
      <c r="U262" s="95">
        <v>397285000</v>
      </c>
      <c r="V262" s="93">
        <v>1</v>
      </c>
      <c r="X262" s="95">
        <v>397285000</v>
      </c>
      <c r="Z262" s="95">
        <v>173598000</v>
      </c>
      <c r="AA262" s="93">
        <v>1</v>
      </c>
      <c r="AC262" s="95">
        <v>173598000</v>
      </c>
      <c r="AE262" s="95">
        <v>725200000</v>
      </c>
      <c r="AF262" s="93">
        <v>1</v>
      </c>
      <c r="AH262" s="95">
        <v>725200000</v>
      </c>
    </row>
    <row r="263" spans="1:34" x14ac:dyDescent="0.2">
      <c r="A263" s="95" t="s">
        <v>381</v>
      </c>
      <c r="B263" s="93">
        <v>4</v>
      </c>
      <c r="D263" s="95" t="s">
        <v>382</v>
      </c>
      <c r="K263" s="95">
        <v>2666000000</v>
      </c>
      <c r="L263" s="93">
        <v>2666000000</v>
      </c>
      <c r="N263" s="95">
        <v>2666000000</v>
      </c>
      <c r="P263" s="95">
        <v>875166000</v>
      </c>
      <c r="Q263" s="93">
        <v>1</v>
      </c>
      <c r="S263" s="95">
        <v>875166000</v>
      </c>
      <c r="U263" s="95">
        <v>398177000</v>
      </c>
      <c r="V263" s="93">
        <v>1</v>
      </c>
      <c r="X263" s="95">
        <v>398177000</v>
      </c>
      <c r="Z263" s="95">
        <v>174796000</v>
      </c>
      <c r="AA263" s="93">
        <v>1</v>
      </c>
      <c r="AC263" s="95">
        <v>174796000</v>
      </c>
      <c r="AE263" s="95">
        <v>735000000</v>
      </c>
      <c r="AF263" s="93">
        <v>1</v>
      </c>
      <c r="AH263" s="95">
        <v>735000000</v>
      </c>
    </row>
    <row r="264" spans="1:34" x14ac:dyDescent="0.2">
      <c r="A264" s="95" t="s">
        <v>382</v>
      </c>
      <c r="B264" s="93">
        <v>4</v>
      </c>
      <c r="D264" s="95" t="s">
        <v>384</v>
      </c>
      <c r="K264" s="95">
        <v>2670573000</v>
      </c>
      <c r="L264" s="93">
        <v>2670573000</v>
      </c>
      <c r="N264" s="95">
        <v>2670573000</v>
      </c>
      <c r="P264" s="95">
        <v>877900000</v>
      </c>
      <c r="Q264" s="93">
        <v>1</v>
      </c>
      <c r="S264" s="95">
        <v>877900000</v>
      </c>
      <c r="U264" s="95">
        <v>401324000</v>
      </c>
      <c r="V264" s="93">
        <v>1</v>
      </c>
      <c r="X264" s="95">
        <v>401324000</v>
      </c>
      <c r="Z264" s="95">
        <v>174896000</v>
      </c>
      <c r="AA264" s="93">
        <v>1</v>
      </c>
      <c r="AC264" s="95">
        <v>174896000</v>
      </c>
      <c r="AE264" s="95">
        <v>742000000</v>
      </c>
      <c r="AF264" s="93">
        <v>1</v>
      </c>
      <c r="AH264" s="95">
        <v>742000000</v>
      </c>
    </row>
    <row r="265" spans="1:34" x14ac:dyDescent="0.2">
      <c r="A265" s="95" t="s">
        <v>384</v>
      </c>
      <c r="B265" s="93">
        <v>4</v>
      </c>
      <c r="D265" s="95" t="s">
        <v>385</v>
      </c>
      <c r="K265" s="95">
        <v>2674300000</v>
      </c>
      <c r="L265" s="93">
        <v>2674300000</v>
      </c>
      <c r="N265" s="95">
        <v>2674300000</v>
      </c>
      <c r="P265" s="95">
        <v>882803000</v>
      </c>
      <c r="Q265" s="93">
        <v>1</v>
      </c>
      <c r="S265" s="95">
        <v>882803000</v>
      </c>
      <c r="U265" s="95">
        <v>401353000</v>
      </c>
      <c r="V265" s="93">
        <v>1</v>
      </c>
      <c r="X265" s="95">
        <v>401353000</v>
      </c>
      <c r="Z265" s="95">
        <v>176746000</v>
      </c>
      <c r="AA265" s="93">
        <v>1</v>
      </c>
      <c r="AC265" s="95">
        <v>176746000</v>
      </c>
      <c r="AE265" s="95">
        <v>748000000</v>
      </c>
      <c r="AF265" s="93">
        <v>1</v>
      </c>
      <c r="AH265" s="95">
        <v>748000000</v>
      </c>
    </row>
    <row r="266" spans="1:34" x14ac:dyDescent="0.2">
      <c r="A266" s="95" t="s">
        <v>385</v>
      </c>
      <c r="B266" s="93">
        <v>4</v>
      </c>
      <c r="D266" s="95" t="s">
        <v>386</v>
      </c>
      <c r="K266" s="95">
        <v>2692000000</v>
      </c>
      <c r="L266" s="93">
        <v>2692000000</v>
      </c>
      <c r="N266" s="95">
        <v>2692000000</v>
      </c>
      <c r="P266" s="95">
        <v>883564000</v>
      </c>
      <c r="Q266" s="93">
        <v>1</v>
      </c>
      <c r="S266" s="95">
        <v>883564000</v>
      </c>
      <c r="U266" s="95">
        <v>402369000</v>
      </c>
      <c r="V266" s="93">
        <v>1</v>
      </c>
      <c r="X266" s="95">
        <v>402369000</v>
      </c>
      <c r="Z266" s="95">
        <v>181000000</v>
      </c>
      <c r="AA266" s="93">
        <v>1</v>
      </c>
      <c r="AC266" s="95">
        <v>181000000</v>
      </c>
      <c r="AE266" s="95">
        <v>754000000</v>
      </c>
      <c r="AF266" s="93">
        <v>1</v>
      </c>
      <c r="AH266" s="95">
        <v>754000000</v>
      </c>
    </row>
    <row r="267" spans="1:34" x14ac:dyDescent="0.2">
      <c r="A267" s="95" t="s">
        <v>386</v>
      </c>
      <c r="B267" s="93">
        <v>4</v>
      </c>
      <c r="D267" s="95" t="s">
        <v>388</v>
      </c>
      <c r="K267" s="95">
        <v>2704400000</v>
      </c>
      <c r="L267" s="93">
        <v>2704400000</v>
      </c>
      <c r="N267" s="95">
        <v>2704400000</v>
      </c>
      <c r="P267" s="95">
        <v>887400000</v>
      </c>
      <c r="Q267" s="93">
        <v>1</v>
      </c>
      <c r="S267" s="95">
        <v>887400000</v>
      </c>
      <c r="U267" s="95">
        <v>406864000</v>
      </c>
      <c r="V267" s="93">
        <v>1</v>
      </c>
      <c r="X267" s="95">
        <v>406864000</v>
      </c>
      <c r="Z267" s="95">
        <v>182242000</v>
      </c>
      <c r="AA267" s="93">
        <v>1</v>
      </c>
      <c r="AC267" s="95">
        <v>182242000</v>
      </c>
      <c r="AE267" s="95">
        <v>757000000</v>
      </c>
      <c r="AF267" s="93">
        <v>1</v>
      </c>
      <c r="AH267" s="95">
        <v>757000000</v>
      </c>
    </row>
    <row r="268" spans="1:34" x14ac:dyDescent="0.2">
      <c r="A268" s="95" t="s">
        <v>388</v>
      </c>
      <c r="B268" s="93">
        <v>4</v>
      </c>
      <c r="D268" s="95" t="s">
        <v>390</v>
      </c>
      <c r="K268" s="95">
        <v>2705000000</v>
      </c>
      <c r="L268" s="93">
        <v>2705000000</v>
      </c>
      <c r="N268" s="95">
        <v>2705000000</v>
      </c>
      <c r="P268" s="95">
        <v>898805000</v>
      </c>
      <c r="Q268" s="93">
        <v>1</v>
      </c>
      <c r="S268" s="95">
        <v>898805000</v>
      </c>
      <c r="U268" s="95">
        <v>408225000</v>
      </c>
      <c r="V268" s="93">
        <v>1</v>
      </c>
      <c r="X268" s="95">
        <v>408225000</v>
      </c>
      <c r="Z268" s="95">
        <v>183200000</v>
      </c>
      <c r="AA268" s="93">
        <v>1</v>
      </c>
      <c r="AC268" s="95">
        <v>183200000</v>
      </c>
      <c r="AE268" s="95">
        <v>765905000</v>
      </c>
      <c r="AF268" s="93">
        <v>1</v>
      </c>
      <c r="AH268" s="95">
        <v>765905000</v>
      </c>
    </row>
    <row r="269" spans="1:34" x14ac:dyDescent="0.2">
      <c r="A269" s="95" t="s">
        <v>390</v>
      </c>
      <c r="B269" s="93">
        <v>4</v>
      </c>
      <c r="D269" s="95" t="s">
        <v>391</v>
      </c>
      <c r="K269" s="95">
        <v>2706700000</v>
      </c>
      <c r="L269" s="93">
        <v>2706700000</v>
      </c>
      <c r="N269" s="95">
        <v>2706700000</v>
      </c>
      <c r="P269" s="95">
        <v>904336000</v>
      </c>
      <c r="Q269" s="93">
        <v>1</v>
      </c>
      <c r="S269" s="95">
        <v>904336000</v>
      </c>
      <c r="U269" s="95">
        <v>411800000</v>
      </c>
      <c r="V269" s="93">
        <v>1</v>
      </c>
      <c r="X269" s="95">
        <v>411800000</v>
      </c>
      <c r="Z269" s="95">
        <v>185000000</v>
      </c>
      <c r="AA269" s="93">
        <v>1</v>
      </c>
      <c r="AC269" s="95">
        <v>185000000</v>
      </c>
      <c r="AE269" s="95">
        <v>769000000</v>
      </c>
      <c r="AF269" s="93">
        <v>1</v>
      </c>
      <c r="AH269" s="95">
        <v>769000000</v>
      </c>
    </row>
    <row r="270" spans="1:34" x14ac:dyDescent="0.2">
      <c r="A270" s="95" t="s">
        <v>391</v>
      </c>
      <c r="B270" s="93">
        <v>4</v>
      </c>
      <c r="D270" s="95" t="s">
        <v>392</v>
      </c>
      <c r="K270" s="95">
        <v>2707115000</v>
      </c>
      <c r="L270" s="93">
        <v>2707115000</v>
      </c>
      <c r="N270" s="95">
        <v>2707115000</v>
      </c>
      <c r="P270" s="95">
        <v>905168000</v>
      </c>
      <c r="Q270" s="93">
        <v>1</v>
      </c>
      <c r="S270" s="95">
        <v>905168000</v>
      </c>
      <c r="U270" s="95">
        <v>414000000</v>
      </c>
      <c r="V270" s="93">
        <v>1</v>
      </c>
      <c r="X270" s="95">
        <v>414000000</v>
      </c>
      <c r="Z270" s="95">
        <v>185993000</v>
      </c>
      <c r="AA270" s="93">
        <v>1</v>
      </c>
      <c r="AC270" s="95">
        <v>185993000</v>
      </c>
      <c r="AE270" s="95">
        <v>790000000</v>
      </c>
      <c r="AF270" s="93">
        <v>1</v>
      </c>
      <c r="AH270" s="95">
        <v>790000000</v>
      </c>
    </row>
    <row r="271" spans="1:34" x14ac:dyDescent="0.2">
      <c r="A271" s="95" t="s">
        <v>392</v>
      </c>
      <c r="B271" s="93">
        <v>4</v>
      </c>
      <c r="D271" s="95" t="s">
        <v>395</v>
      </c>
      <c r="K271" s="95">
        <v>2715675000</v>
      </c>
      <c r="L271" s="93">
        <v>2715675000</v>
      </c>
      <c r="N271" s="95">
        <v>2715675000</v>
      </c>
      <c r="P271" s="95">
        <v>917472000</v>
      </c>
      <c r="Q271" s="93">
        <v>1</v>
      </c>
      <c r="S271" s="95">
        <v>917472000</v>
      </c>
      <c r="U271" s="95">
        <v>420000000</v>
      </c>
      <c r="V271" s="93">
        <v>1</v>
      </c>
      <c r="X271" s="95">
        <v>420000000</v>
      </c>
      <c r="Z271" s="95">
        <v>186979000</v>
      </c>
      <c r="AA271" s="93">
        <v>1</v>
      </c>
      <c r="AC271" s="95">
        <v>186979000</v>
      </c>
      <c r="AE271" s="95">
        <v>792917000</v>
      </c>
      <c r="AF271" s="93">
        <v>1</v>
      </c>
      <c r="AH271" s="95">
        <v>792917000</v>
      </c>
    </row>
    <row r="272" spans="1:34" x14ac:dyDescent="0.2">
      <c r="A272" s="95" t="s">
        <v>395</v>
      </c>
      <c r="B272" s="93">
        <v>4</v>
      </c>
      <c r="D272" s="95" t="s">
        <v>396</v>
      </c>
      <c r="K272" s="95">
        <v>2722564000</v>
      </c>
      <c r="L272" s="93">
        <v>2722564000</v>
      </c>
      <c r="N272" s="95">
        <v>2722564000</v>
      </c>
      <c r="P272" s="95">
        <v>923336000</v>
      </c>
      <c r="Q272" s="93">
        <v>1</v>
      </c>
      <c r="S272" s="95">
        <v>923336000</v>
      </c>
      <c r="U272" s="95">
        <v>425100000</v>
      </c>
      <c r="V272" s="93">
        <v>1</v>
      </c>
      <c r="X272" s="95">
        <v>425100000</v>
      </c>
      <c r="Z272" s="95">
        <v>188000000</v>
      </c>
      <c r="AA272" s="93">
        <v>1</v>
      </c>
      <c r="AC272" s="95">
        <v>188000000</v>
      </c>
      <c r="AE272" s="95">
        <v>798000000</v>
      </c>
      <c r="AF272" s="93">
        <v>1</v>
      </c>
      <c r="AH272" s="95">
        <v>798000000</v>
      </c>
    </row>
    <row r="273" spans="1:34" x14ac:dyDescent="0.2">
      <c r="A273" s="95" t="s">
        <v>396</v>
      </c>
      <c r="B273" s="93">
        <v>4</v>
      </c>
      <c r="D273" s="95" t="s">
        <v>397</v>
      </c>
      <c r="K273" s="95">
        <v>2725867000</v>
      </c>
      <c r="L273" s="93">
        <v>2725867000</v>
      </c>
      <c r="N273" s="95">
        <v>2725867000</v>
      </c>
      <c r="P273" s="95">
        <v>928565000</v>
      </c>
      <c r="Q273" s="93">
        <v>1</v>
      </c>
      <c r="S273" s="95">
        <v>928565000</v>
      </c>
      <c r="U273" s="95">
        <v>429000000</v>
      </c>
      <c r="V273" s="93">
        <v>1</v>
      </c>
      <c r="X273" s="95">
        <v>429000000</v>
      </c>
      <c r="Z273" s="95">
        <v>188680000</v>
      </c>
      <c r="AA273" s="93">
        <v>1</v>
      </c>
      <c r="AC273" s="95">
        <v>188680000</v>
      </c>
      <c r="AE273" s="95">
        <v>812000000</v>
      </c>
      <c r="AF273" s="93">
        <v>1</v>
      </c>
      <c r="AH273" s="95">
        <v>812000000</v>
      </c>
    </row>
    <row r="274" spans="1:34" x14ac:dyDescent="0.2">
      <c r="A274" s="95" t="s">
        <v>397</v>
      </c>
      <c r="B274" s="93">
        <v>4</v>
      </c>
      <c r="D274" s="95" t="s">
        <v>398</v>
      </c>
      <c r="K274" s="95">
        <v>2730000000</v>
      </c>
      <c r="L274" s="93">
        <v>2730000000</v>
      </c>
      <c r="N274" s="95">
        <v>2730000000</v>
      </c>
      <c r="P274" s="95">
        <v>930300000</v>
      </c>
      <c r="Q274" s="93">
        <v>1</v>
      </c>
      <c r="S274" s="95">
        <v>930300000</v>
      </c>
      <c r="U274" s="95">
        <v>430822000</v>
      </c>
      <c r="V274" s="93">
        <v>1</v>
      </c>
      <c r="X274" s="95">
        <v>430822000</v>
      </c>
      <c r="Z274" s="95">
        <v>189600000</v>
      </c>
      <c r="AA274" s="93">
        <v>1</v>
      </c>
      <c r="AC274" s="95">
        <v>189600000</v>
      </c>
      <c r="AE274" s="95">
        <v>815000000</v>
      </c>
      <c r="AF274" s="93">
        <v>1</v>
      </c>
      <c r="AH274" s="95">
        <v>815000000</v>
      </c>
    </row>
    <row r="275" spans="1:34" x14ac:dyDescent="0.2">
      <c r="A275" s="95" t="s">
        <v>398</v>
      </c>
      <c r="B275" s="93">
        <v>4</v>
      </c>
      <c r="D275" s="95" t="s">
        <v>399</v>
      </c>
      <c r="K275" s="95">
        <v>2730300000</v>
      </c>
      <c r="L275" s="93">
        <v>2730300000</v>
      </c>
      <c r="N275" s="95">
        <v>2730300000</v>
      </c>
      <c r="P275" s="95">
        <v>941278000</v>
      </c>
      <c r="Q275" s="93">
        <v>1</v>
      </c>
      <c r="S275" s="95">
        <v>941278000</v>
      </c>
      <c r="U275" s="95">
        <v>431000000</v>
      </c>
      <c r="V275" s="93">
        <v>1</v>
      </c>
      <c r="X275" s="95">
        <v>431000000</v>
      </c>
      <c r="Z275" s="95">
        <v>190390000</v>
      </c>
      <c r="AA275" s="93">
        <v>1</v>
      </c>
      <c r="AC275" s="95">
        <v>190390000</v>
      </c>
      <c r="AE275" s="95">
        <v>817000000</v>
      </c>
      <c r="AF275" s="93">
        <v>1</v>
      </c>
      <c r="AH275" s="95">
        <v>817000000</v>
      </c>
    </row>
    <row r="276" spans="1:34" x14ac:dyDescent="0.2">
      <c r="A276" s="95" t="s">
        <v>399</v>
      </c>
      <c r="B276" s="93">
        <v>4</v>
      </c>
      <c r="D276" s="95" t="s">
        <v>401</v>
      </c>
      <c r="K276" s="95">
        <v>2732000000</v>
      </c>
      <c r="L276" s="93">
        <v>2732000000</v>
      </c>
      <c r="N276" s="95">
        <v>2732000000</v>
      </c>
      <c r="P276" s="95">
        <v>944617000</v>
      </c>
      <c r="Q276" s="93">
        <v>1</v>
      </c>
      <c r="S276" s="95">
        <v>944617000</v>
      </c>
      <c r="U276" s="95">
        <v>431800000</v>
      </c>
      <c r="V276" s="93">
        <v>1</v>
      </c>
      <c r="X276" s="95">
        <v>431800000</v>
      </c>
      <c r="Z276" s="95">
        <v>192420000</v>
      </c>
      <c r="AA276" s="93">
        <v>1</v>
      </c>
      <c r="AC276" s="95">
        <v>192420000</v>
      </c>
      <c r="AE276" s="95">
        <v>825242000</v>
      </c>
      <c r="AF276" s="93">
        <v>1</v>
      </c>
      <c r="AH276" s="95">
        <v>825242000</v>
      </c>
    </row>
    <row r="277" spans="1:34" x14ac:dyDescent="0.2">
      <c r="A277" s="95" t="s">
        <v>401</v>
      </c>
      <c r="B277" s="93">
        <v>4</v>
      </c>
      <c r="D277" s="95" t="s">
        <v>402</v>
      </c>
      <c r="K277" s="95">
        <v>2744965000</v>
      </c>
      <c r="L277" s="93">
        <v>2744965000</v>
      </c>
      <c r="N277" s="95">
        <v>2744965000</v>
      </c>
      <c r="P277" s="95">
        <v>945000000</v>
      </c>
      <c r="Q277" s="93">
        <v>1</v>
      </c>
      <c r="S277" s="95">
        <v>945000000</v>
      </c>
      <c r="U277" s="95">
        <v>432589000</v>
      </c>
      <c r="V277" s="93">
        <v>1</v>
      </c>
      <c r="X277" s="95">
        <v>432589000</v>
      </c>
      <c r="Z277" s="95">
        <v>193585000</v>
      </c>
      <c r="AA277" s="93">
        <v>1</v>
      </c>
      <c r="AC277" s="95">
        <v>193585000</v>
      </c>
      <c r="AE277" s="95">
        <v>826631000</v>
      </c>
      <c r="AF277" s="93">
        <v>1</v>
      </c>
      <c r="AH277" s="95">
        <v>826631000</v>
      </c>
    </row>
    <row r="278" spans="1:34" x14ac:dyDescent="0.2">
      <c r="A278" s="95" t="s">
        <v>402</v>
      </c>
      <c r="B278" s="93">
        <v>4</v>
      </c>
      <c r="D278" s="95" t="s">
        <v>403</v>
      </c>
      <c r="K278" s="95">
        <v>2770709000</v>
      </c>
      <c r="L278" s="93">
        <v>2770709000</v>
      </c>
      <c r="N278" s="95">
        <v>2770709000</v>
      </c>
      <c r="P278" s="95">
        <v>952225000</v>
      </c>
      <c r="Q278" s="93">
        <v>1</v>
      </c>
      <c r="S278" s="95">
        <v>952225000</v>
      </c>
      <c r="U278" s="95">
        <v>432681000</v>
      </c>
      <c r="V278" s="93">
        <v>1</v>
      </c>
      <c r="X278" s="95">
        <v>432681000</v>
      </c>
      <c r="Z278" s="95">
        <v>193937000</v>
      </c>
      <c r="AA278" s="93">
        <v>1</v>
      </c>
      <c r="AC278" s="95">
        <v>193937000</v>
      </c>
      <c r="AE278" s="95">
        <v>828000000</v>
      </c>
      <c r="AF278" s="93">
        <v>1</v>
      </c>
      <c r="AH278" s="95">
        <v>828000000</v>
      </c>
    </row>
    <row r="279" spans="1:34" x14ac:dyDescent="0.2">
      <c r="A279" s="95" t="s">
        <v>403</v>
      </c>
      <c r="B279" s="93">
        <v>4</v>
      </c>
      <c r="D279" s="95" t="s">
        <v>404</v>
      </c>
      <c r="K279" s="95">
        <v>2772550000</v>
      </c>
      <c r="L279" s="93">
        <v>2772550000</v>
      </c>
      <c r="N279" s="95">
        <v>2772550000</v>
      </c>
      <c r="P279" s="95">
        <v>953611000</v>
      </c>
      <c r="Q279" s="93">
        <v>1</v>
      </c>
      <c r="S279" s="95">
        <v>953611000</v>
      </c>
      <c r="U279" s="95">
        <v>433448000</v>
      </c>
      <c r="V279" s="93">
        <v>1</v>
      </c>
      <c r="X279" s="95">
        <v>433448000</v>
      </c>
      <c r="Z279" s="95">
        <v>194039000</v>
      </c>
      <c r="AA279" s="93">
        <v>1</v>
      </c>
      <c r="AC279" s="95">
        <v>194039000</v>
      </c>
      <c r="AE279" s="95">
        <v>844353000</v>
      </c>
      <c r="AF279" s="93">
        <v>1</v>
      </c>
      <c r="AH279" s="95">
        <v>844353000</v>
      </c>
    </row>
    <row r="280" spans="1:34" x14ac:dyDescent="0.2">
      <c r="A280" s="95" t="s">
        <v>404</v>
      </c>
      <c r="B280" s="93">
        <v>4</v>
      </c>
      <c r="D280" s="95" t="s">
        <v>405</v>
      </c>
      <c r="K280" s="95">
        <v>2773718000</v>
      </c>
      <c r="L280" s="93">
        <v>2773718000</v>
      </c>
      <c r="N280" s="95">
        <v>2773718000</v>
      </c>
      <c r="P280" s="95">
        <v>954990000</v>
      </c>
      <c r="Q280" s="93">
        <v>1</v>
      </c>
      <c r="S280" s="95">
        <v>954990000</v>
      </c>
      <c r="U280" s="95">
        <v>434894000</v>
      </c>
      <c r="V280" s="93">
        <v>1</v>
      </c>
      <c r="X280" s="95">
        <v>434894000</v>
      </c>
      <c r="Z280" s="95">
        <v>196424000</v>
      </c>
      <c r="AA280" s="93">
        <v>1</v>
      </c>
      <c r="AC280" s="95">
        <v>196424000</v>
      </c>
      <c r="AE280" s="95">
        <v>852098000</v>
      </c>
      <c r="AF280" s="93">
        <v>1</v>
      </c>
      <c r="AH280" s="95">
        <v>852098000</v>
      </c>
    </row>
    <row r="281" spans="1:34" x14ac:dyDescent="0.2">
      <c r="A281" s="95" t="s">
        <v>405</v>
      </c>
      <c r="B281" s="93">
        <v>2</v>
      </c>
      <c r="D281" s="95" t="s">
        <v>406</v>
      </c>
      <c r="K281" s="95">
        <v>2779541000</v>
      </c>
      <c r="L281" s="93">
        <v>2779541000</v>
      </c>
      <c r="N281" s="95">
        <v>2779541000</v>
      </c>
      <c r="P281" s="95">
        <v>955624000</v>
      </c>
      <c r="Q281" s="93">
        <v>2</v>
      </c>
      <c r="S281" s="95">
        <v>955624000</v>
      </c>
      <c r="U281" s="95">
        <v>436000000</v>
      </c>
      <c r="V281" s="93">
        <v>1</v>
      </c>
      <c r="X281" s="95">
        <v>436000000</v>
      </c>
      <c r="Z281" s="95">
        <v>198000000</v>
      </c>
      <c r="AA281" s="93">
        <v>1</v>
      </c>
      <c r="AC281" s="95">
        <v>198000000</v>
      </c>
      <c r="AE281" s="95">
        <v>855506000</v>
      </c>
      <c r="AF281" s="93">
        <v>1</v>
      </c>
      <c r="AH281" s="95">
        <v>855506000</v>
      </c>
    </row>
    <row r="282" spans="1:34" x14ac:dyDescent="0.2">
      <c r="A282" s="95" t="s">
        <v>406</v>
      </c>
      <c r="B282" s="93">
        <v>4</v>
      </c>
      <c r="D282" s="95" t="s">
        <v>407</v>
      </c>
      <c r="K282" s="95">
        <v>2787116000</v>
      </c>
      <c r="L282" s="93">
        <v>2787116000</v>
      </c>
      <c r="N282" s="95">
        <v>2787116000</v>
      </c>
      <c r="P282" s="95">
        <v>960192000</v>
      </c>
      <c r="Q282" s="93">
        <v>1</v>
      </c>
      <c r="S282" s="95">
        <v>960192000</v>
      </c>
      <c r="U282" s="95">
        <v>439100000</v>
      </c>
      <c r="V282" s="93">
        <v>1</v>
      </c>
      <c r="X282" s="95">
        <v>439100000</v>
      </c>
      <c r="Z282" s="95">
        <v>199700000</v>
      </c>
      <c r="AA282" s="93">
        <v>1</v>
      </c>
      <c r="AC282" s="95">
        <v>199700000</v>
      </c>
      <c r="AE282" s="95">
        <v>859947000</v>
      </c>
      <c r="AF282" s="93">
        <v>2</v>
      </c>
      <c r="AH282" s="95">
        <v>859947000</v>
      </c>
    </row>
    <row r="283" spans="1:34" x14ac:dyDescent="0.2">
      <c r="A283" s="95" t="s">
        <v>407</v>
      </c>
      <c r="B283" s="93">
        <v>4</v>
      </c>
      <c r="D283" s="95" t="s">
        <v>408</v>
      </c>
      <c r="K283" s="95">
        <v>2794925000</v>
      </c>
      <c r="L283" s="93">
        <v>2794925000</v>
      </c>
      <c r="N283" s="95">
        <v>2794925000</v>
      </c>
      <c r="P283" s="95">
        <v>963000000</v>
      </c>
      <c r="Q283" s="93">
        <v>1</v>
      </c>
      <c r="S283" s="95">
        <v>963000000</v>
      </c>
      <c r="U283" s="95">
        <v>439200000</v>
      </c>
      <c r="V283" s="93">
        <v>1</v>
      </c>
      <c r="X283" s="95">
        <v>439200000</v>
      </c>
      <c r="Z283" s="95">
        <v>201800000</v>
      </c>
      <c r="AA283" s="93">
        <v>1</v>
      </c>
      <c r="AC283" s="95">
        <v>201800000</v>
      </c>
      <c r="AE283" s="95">
        <v>861000000</v>
      </c>
      <c r="AF283" s="93">
        <v>2</v>
      </c>
      <c r="AH283" s="95">
        <v>861000000</v>
      </c>
    </row>
    <row r="284" spans="1:34" x14ac:dyDescent="0.2">
      <c r="A284" s="95" t="s">
        <v>408</v>
      </c>
      <c r="B284" s="93">
        <v>4</v>
      </c>
      <c r="D284" s="95" t="s">
        <v>409</v>
      </c>
      <c r="K284" s="95">
        <v>2796100000</v>
      </c>
      <c r="L284" s="93">
        <v>2796100000</v>
      </c>
      <c r="N284" s="95">
        <v>2796100000</v>
      </c>
      <c r="P284" s="95">
        <v>967870000</v>
      </c>
      <c r="Q284" s="93">
        <v>1</v>
      </c>
      <c r="S284" s="95">
        <v>967870000</v>
      </c>
      <c r="U284" s="95">
        <v>441168000</v>
      </c>
      <c r="V284" s="93">
        <v>1</v>
      </c>
      <c r="X284" s="95">
        <v>441168000</v>
      </c>
      <c r="Z284" s="95">
        <v>205000000</v>
      </c>
      <c r="AA284" s="93">
        <v>1</v>
      </c>
      <c r="AC284" s="95">
        <v>205000000</v>
      </c>
      <c r="AE284" s="95">
        <v>862730000</v>
      </c>
      <c r="AF284" s="93">
        <v>1</v>
      </c>
      <c r="AH284" s="95">
        <v>862730000</v>
      </c>
    </row>
    <row r="285" spans="1:34" x14ac:dyDescent="0.2">
      <c r="A285" s="95" t="s">
        <v>409</v>
      </c>
      <c r="B285" s="93">
        <v>4</v>
      </c>
      <c r="D285" s="95" t="s">
        <v>411</v>
      </c>
      <c r="K285" s="95">
        <v>2807114000</v>
      </c>
      <c r="L285" s="93">
        <v>2807114000</v>
      </c>
      <c r="N285" s="95">
        <v>2807114000</v>
      </c>
      <c r="P285" s="95">
        <v>968428000</v>
      </c>
      <c r="Q285" s="93">
        <v>1</v>
      </c>
      <c r="S285" s="95">
        <v>968428000</v>
      </c>
      <c r="U285" s="95">
        <v>443000000</v>
      </c>
      <c r="V285" s="93">
        <v>1</v>
      </c>
      <c r="X285" s="95">
        <v>443000000</v>
      </c>
      <c r="Z285" s="95">
        <v>205087000</v>
      </c>
      <c r="AA285" s="93">
        <v>1</v>
      </c>
      <c r="AC285" s="95">
        <v>205087000</v>
      </c>
      <c r="AE285" s="95">
        <v>876000000</v>
      </c>
      <c r="AF285" s="93">
        <v>1</v>
      </c>
      <c r="AH285" s="95">
        <v>876000000</v>
      </c>
    </row>
    <row r="286" spans="1:34" x14ac:dyDescent="0.2">
      <c r="A286" s="95" t="s">
        <v>411</v>
      </c>
      <c r="B286" s="93">
        <v>4</v>
      </c>
      <c r="D286" s="95" t="s">
        <v>412</v>
      </c>
      <c r="K286" s="95">
        <v>2814049000</v>
      </c>
      <c r="L286" s="93">
        <v>2814049000</v>
      </c>
      <c r="N286" s="95">
        <v>2814049000</v>
      </c>
      <c r="P286" s="95">
        <v>976300000</v>
      </c>
      <c r="Q286" s="93">
        <v>1</v>
      </c>
      <c r="S286" s="95">
        <v>976300000</v>
      </c>
      <c r="U286" s="95">
        <v>443900000</v>
      </c>
      <c r="V286" s="93">
        <v>1</v>
      </c>
      <c r="X286" s="95">
        <v>443900000</v>
      </c>
      <c r="Z286" s="95">
        <v>205334000</v>
      </c>
      <c r="AA286" s="93">
        <v>1</v>
      </c>
      <c r="AC286" s="95">
        <v>205334000</v>
      </c>
      <c r="AE286" s="95">
        <v>881000000</v>
      </c>
      <c r="AF286" s="93">
        <v>1</v>
      </c>
      <c r="AH286" s="95">
        <v>881000000</v>
      </c>
    </row>
    <row r="287" spans="1:34" x14ac:dyDescent="0.2">
      <c r="A287" s="95" t="s">
        <v>412</v>
      </c>
      <c r="B287" s="93">
        <v>4</v>
      </c>
      <c r="D287" s="95" t="s">
        <v>413</v>
      </c>
      <c r="K287" s="95">
        <v>2819000000</v>
      </c>
      <c r="L287" s="93">
        <v>2819000000</v>
      </c>
      <c r="N287" s="95">
        <v>2819000000</v>
      </c>
      <c r="P287" s="95">
        <v>979000000</v>
      </c>
      <c r="Q287" s="93">
        <v>1</v>
      </c>
      <c r="S287" s="95">
        <v>979000000</v>
      </c>
      <c r="U287" s="95">
        <v>446000000</v>
      </c>
      <c r="V287" s="93">
        <v>1</v>
      </c>
      <c r="X287" s="95">
        <v>446000000</v>
      </c>
      <c r="Z287" s="95">
        <v>206000000</v>
      </c>
      <c r="AA287" s="93">
        <v>1</v>
      </c>
      <c r="AC287" s="95">
        <v>206000000</v>
      </c>
      <c r="AE287" s="95">
        <v>882097000</v>
      </c>
      <c r="AF287" s="93">
        <v>1</v>
      </c>
      <c r="AH287" s="95">
        <v>882097000</v>
      </c>
    </row>
    <row r="288" spans="1:34" x14ac:dyDescent="0.2">
      <c r="A288" s="95" t="s">
        <v>413</v>
      </c>
      <c r="B288" s="93">
        <v>4</v>
      </c>
      <c r="D288" s="95" t="s">
        <v>414</v>
      </c>
      <c r="K288" s="95">
        <v>2819557000</v>
      </c>
      <c r="L288" s="93">
        <v>5639114000</v>
      </c>
      <c r="N288" s="95">
        <v>2819557000</v>
      </c>
      <c r="P288" s="95">
        <v>987357000</v>
      </c>
      <c r="Q288" s="93">
        <v>1</v>
      </c>
      <c r="S288" s="95">
        <v>987357000</v>
      </c>
      <c r="U288" s="95">
        <v>446845000</v>
      </c>
      <c r="V288" s="93">
        <v>1</v>
      </c>
      <c r="X288" s="95">
        <v>446845000</v>
      </c>
      <c r="Z288" s="95">
        <v>207820000</v>
      </c>
      <c r="AA288" s="93">
        <v>1</v>
      </c>
      <c r="AC288" s="95">
        <v>207820000</v>
      </c>
      <c r="AE288" s="95">
        <v>885824000</v>
      </c>
      <c r="AF288" s="93">
        <v>1</v>
      </c>
      <c r="AH288" s="95">
        <v>885824000</v>
      </c>
    </row>
    <row r="289" spans="1:34" x14ac:dyDescent="0.2">
      <c r="A289" s="95" t="s">
        <v>414</v>
      </c>
      <c r="B289" s="93">
        <v>4</v>
      </c>
      <c r="D289" s="95" t="s">
        <v>416</v>
      </c>
      <c r="K289" s="95">
        <v>2820270000</v>
      </c>
      <c r="L289" s="93">
        <v>2820270000</v>
      </c>
      <c r="N289" s="95">
        <v>2820270000</v>
      </c>
      <c r="P289" s="95">
        <v>991017000</v>
      </c>
      <c r="Q289" s="93">
        <v>1</v>
      </c>
      <c r="S289" s="95">
        <v>991017000</v>
      </c>
      <c r="U289" s="95">
        <v>448592000</v>
      </c>
      <c r="V289" s="93">
        <v>1</v>
      </c>
      <c r="X289" s="95">
        <v>448592000</v>
      </c>
      <c r="Z289" s="95">
        <v>208400000</v>
      </c>
      <c r="AA289" s="93">
        <v>1</v>
      </c>
      <c r="AC289" s="95">
        <v>208400000</v>
      </c>
      <c r="AE289" s="95">
        <v>886000000</v>
      </c>
      <c r="AF289" s="93">
        <v>1</v>
      </c>
      <c r="AH289" s="95">
        <v>886000000</v>
      </c>
    </row>
    <row r="290" spans="1:34" x14ac:dyDescent="0.2">
      <c r="A290" s="95" t="s">
        <v>416</v>
      </c>
      <c r="B290" s="93">
        <v>4</v>
      </c>
      <c r="D290" s="95" t="s">
        <v>417</v>
      </c>
      <c r="K290" s="95">
        <v>2821446000</v>
      </c>
      <c r="L290" s="93">
        <v>2821446000</v>
      </c>
      <c r="N290" s="95">
        <v>2821446000</v>
      </c>
      <c r="P290" s="95">
        <v>995046000</v>
      </c>
      <c r="Q290" s="93">
        <v>1</v>
      </c>
      <c r="S290" s="95">
        <v>995046000</v>
      </c>
      <c r="U290" s="95">
        <v>452835000</v>
      </c>
      <c r="V290" s="93">
        <v>1</v>
      </c>
      <c r="X290" s="95">
        <v>452835000</v>
      </c>
      <c r="Z290" s="95">
        <v>210000000</v>
      </c>
      <c r="AA290" s="93">
        <v>1</v>
      </c>
      <c r="AC290" s="95">
        <v>210000000</v>
      </c>
      <c r="AE290" s="95">
        <v>904200000</v>
      </c>
      <c r="AF290" s="93">
        <v>1</v>
      </c>
      <c r="AH290" s="95">
        <v>904200000</v>
      </c>
    </row>
    <row r="291" spans="1:34" x14ac:dyDescent="0.2">
      <c r="A291" s="95" t="s">
        <v>417</v>
      </c>
      <c r="B291" s="93">
        <v>4</v>
      </c>
      <c r="D291" s="95" t="s">
        <v>418</v>
      </c>
      <c r="K291" s="95">
        <v>2832700000</v>
      </c>
      <c r="L291" s="93">
        <v>2832700000</v>
      </c>
      <c r="N291" s="95">
        <v>2832700000</v>
      </c>
      <c r="P291" s="95">
        <v>1011249000</v>
      </c>
      <c r="Q291" s="93">
        <v>1</v>
      </c>
      <c r="S291" s="95">
        <v>1011249000</v>
      </c>
      <c r="U291" s="95">
        <v>453535000</v>
      </c>
      <c r="V291" s="93">
        <v>1</v>
      </c>
      <c r="X291" s="95">
        <v>453535000</v>
      </c>
      <c r="Z291" s="95">
        <v>211800000</v>
      </c>
      <c r="AA291" s="93">
        <v>1</v>
      </c>
      <c r="AC291" s="95">
        <v>211800000</v>
      </c>
      <c r="AE291" s="95">
        <v>913712000</v>
      </c>
      <c r="AF291" s="93">
        <v>1</v>
      </c>
      <c r="AH291" s="95">
        <v>913712000</v>
      </c>
    </row>
    <row r="292" spans="1:34" x14ac:dyDescent="0.2">
      <c r="A292" s="95" t="s">
        <v>418</v>
      </c>
      <c r="B292" s="93">
        <v>4</v>
      </c>
      <c r="D292" s="95" t="s">
        <v>420</v>
      </c>
      <c r="K292" s="95">
        <v>2842781000</v>
      </c>
      <c r="L292" s="93">
        <v>2842781000</v>
      </c>
      <c r="N292" s="95">
        <v>2842781000</v>
      </c>
      <c r="P292" s="95">
        <v>1021658000</v>
      </c>
      <c r="Q292" s="93">
        <v>1</v>
      </c>
      <c r="S292" s="95">
        <v>1021658000</v>
      </c>
      <c r="U292" s="95">
        <v>454676000</v>
      </c>
      <c r="V292" s="93">
        <v>1</v>
      </c>
      <c r="X292" s="95">
        <v>454676000</v>
      </c>
      <c r="Z292" s="95">
        <v>214827000</v>
      </c>
      <c r="AA292" s="93">
        <v>1</v>
      </c>
      <c r="AC292" s="95">
        <v>214827000</v>
      </c>
      <c r="AE292" s="95">
        <v>915000000</v>
      </c>
      <c r="AF292" s="93">
        <v>1</v>
      </c>
      <c r="AH292" s="95">
        <v>915000000</v>
      </c>
    </row>
    <row r="293" spans="1:34" x14ac:dyDescent="0.2">
      <c r="A293" s="95" t="s">
        <v>420</v>
      </c>
      <c r="B293" s="93">
        <v>4</v>
      </c>
      <c r="D293" s="95" t="s">
        <v>421</v>
      </c>
      <c r="K293" s="95">
        <v>2847945000</v>
      </c>
      <c r="L293" s="93">
        <v>2847945000</v>
      </c>
      <c r="N293" s="95">
        <v>2847945000</v>
      </c>
      <c r="P293" s="95">
        <v>1022107000</v>
      </c>
      <c r="Q293" s="93">
        <v>1</v>
      </c>
      <c r="S293" s="95">
        <v>1022107000</v>
      </c>
      <c r="U293" s="95">
        <v>454900000</v>
      </c>
      <c r="V293" s="93">
        <v>1</v>
      </c>
      <c r="X293" s="95">
        <v>454900000</v>
      </c>
      <c r="Z293" s="95">
        <v>215484000</v>
      </c>
      <c r="AA293" s="93">
        <v>1</v>
      </c>
      <c r="AC293" s="95">
        <v>215484000</v>
      </c>
      <c r="AE293" s="95">
        <v>918000000</v>
      </c>
      <c r="AF293" s="93">
        <v>1</v>
      </c>
      <c r="AH293" s="95">
        <v>918000000</v>
      </c>
    </row>
    <row r="294" spans="1:34" x14ac:dyDescent="0.2">
      <c r="A294" s="95" t="s">
        <v>421</v>
      </c>
      <c r="B294" s="93">
        <v>4</v>
      </c>
      <c r="D294" s="95" t="s">
        <v>423</v>
      </c>
      <c r="K294" s="95">
        <v>2853926000</v>
      </c>
      <c r="L294" s="93">
        <v>2853926000</v>
      </c>
      <c r="N294" s="95">
        <v>2853926000</v>
      </c>
      <c r="P294" s="95">
        <v>1024336000</v>
      </c>
      <c r="Q294" s="93">
        <v>1</v>
      </c>
      <c r="S294" s="95">
        <v>1024336000</v>
      </c>
      <c r="U294" s="95">
        <v>457598000</v>
      </c>
      <c r="V294" s="93">
        <v>1</v>
      </c>
      <c r="X294" s="95">
        <v>457598000</v>
      </c>
      <c r="Z294" s="95">
        <v>216000000</v>
      </c>
      <c r="AA294" s="93">
        <v>1</v>
      </c>
      <c r="AC294" s="95">
        <v>216000000</v>
      </c>
      <c r="AE294" s="95">
        <v>920000000</v>
      </c>
      <c r="AF294" s="93">
        <v>1</v>
      </c>
      <c r="AH294" s="95">
        <v>920000000</v>
      </c>
    </row>
    <row r="295" spans="1:34" x14ac:dyDescent="0.2">
      <c r="A295" s="95" t="s">
        <v>423</v>
      </c>
      <c r="B295" s="93">
        <v>4</v>
      </c>
      <c r="D295" s="95" t="s">
        <v>424</v>
      </c>
      <c r="K295" s="95">
        <v>2864773000</v>
      </c>
      <c r="L295" s="93">
        <v>2864773000</v>
      </c>
      <c r="N295" s="95">
        <v>2864773000</v>
      </c>
      <c r="P295" s="95">
        <v>1025400000</v>
      </c>
      <c r="Q295" s="93">
        <v>1</v>
      </c>
      <c r="S295" s="95">
        <v>1025400000</v>
      </c>
      <c r="U295" s="95">
        <v>458000000</v>
      </c>
      <c r="V295" s="93">
        <v>1</v>
      </c>
      <c r="X295" s="95">
        <v>458000000</v>
      </c>
      <c r="Z295" s="95">
        <v>216119000</v>
      </c>
      <c r="AA295" s="93">
        <v>1</v>
      </c>
      <c r="AC295" s="95">
        <v>216119000</v>
      </c>
      <c r="AE295" s="95">
        <v>923000000</v>
      </c>
      <c r="AF295" s="93">
        <v>1</v>
      </c>
      <c r="AH295" s="95">
        <v>923000000</v>
      </c>
    </row>
    <row r="296" spans="1:34" x14ac:dyDescent="0.2">
      <c r="A296" s="95" t="s">
        <v>424</v>
      </c>
      <c r="B296" s="93">
        <v>4</v>
      </c>
      <c r="D296" s="95" t="s">
        <v>425</v>
      </c>
      <c r="K296" s="95">
        <v>2865751000</v>
      </c>
      <c r="L296" s="93">
        <v>2865751000</v>
      </c>
      <c r="N296" s="95">
        <v>2865751000</v>
      </c>
      <c r="P296" s="95">
        <v>1034585000</v>
      </c>
      <c r="Q296" s="93">
        <v>1</v>
      </c>
      <c r="S296" s="95">
        <v>1034585000</v>
      </c>
      <c r="U296" s="95">
        <v>458989000</v>
      </c>
      <c r="V296" s="93">
        <v>1</v>
      </c>
      <c r="X296" s="95">
        <v>458989000</v>
      </c>
      <c r="Z296" s="95">
        <v>217000000</v>
      </c>
      <c r="AA296" s="93">
        <v>3</v>
      </c>
      <c r="AC296" s="95">
        <v>217000000</v>
      </c>
      <c r="AE296" s="95">
        <v>931000000</v>
      </c>
      <c r="AF296" s="93">
        <v>1</v>
      </c>
      <c r="AH296" s="95">
        <v>931000000</v>
      </c>
    </row>
    <row r="297" spans="1:34" x14ac:dyDescent="0.2">
      <c r="A297" s="95" t="s">
        <v>425</v>
      </c>
      <c r="B297" s="93">
        <v>3</v>
      </c>
      <c r="D297" s="95" t="s">
        <v>426</v>
      </c>
      <c r="K297" s="95">
        <v>2870658000</v>
      </c>
      <c r="L297" s="93">
        <v>2870658000</v>
      </c>
      <c r="N297" s="95">
        <v>2870658000</v>
      </c>
      <c r="P297" s="95">
        <v>1038034000</v>
      </c>
      <c r="Q297" s="93">
        <v>1</v>
      </c>
      <c r="S297" s="95">
        <v>1038034000</v>
      </c>
      <c r="U297" s="95">
        <v>460100000</v>
      </c>
      <c r="V297" s="93">
        <v>1</v>
      </c>
      <c r="X297" s="95">
        <v>460100000</v>
      </c>
      <c r="Z297" s="95">
        <v>220900000</v>
      </c>
      <c r="AA297" s="93">
        <v>1</v>
      </c>
      <c r="AC297" s="95">
        <v>220900000</v>
      </c>
      <c r="AE297" s="95">
        <v>946300000</v>
      </c>
      <c r="AF297" s="93">
        <v>1</v>
      </c>
      <c r="AH297" s="95">
        <v>946300000</v>
      </c>
    </row>
    <row r="298" spans="1:34" x14ac:dyDescent="0.2">
      <c r="A298" s="95" t="s">
        <v>426</v>
      </c>
      <c r="B298" s="93">
        <v>4</v>
      </c>
      <c r="D298" s="95" t="s">
        <v>427</v>
      </c>
      <c r="K298" s="95">
        <v>2872833000</v>
      </c>
      <c r="L298" s="93">
        <v>2872833000</v>
      </c>
      <c r="N298" s="95">
        <v>2872833000</v>
      </c>
      <c r="P298" s="95">
        <v>1043454000</v>
      </c>
      <c r="Q298" s="93">
        <v>1</v>
      </c>
      <c r="S298" s="95">
        <v>1043454000</v>
      </c>
      <c r="U298" s="95">
        <v>460300000</v>
      </c>
      <c r="V298" s="93">
        <v>1</v>
      </c>
      <c r="X298" s="95">
        <v>460300000</v>
      </c>
      <c r="Z298" s="95">
        <v>221000000</v>
      </c>
      <c r="AA298" s="93">
        <v>1</v>
      </c>
      <c r="AC298" s="95">
        <v>221000000</v>
      </c>
      <c r="AE298" s="95">
        <v>957587000</v>
      </c>
      <c r="AF298" s="93">
        <v>1</v>
      </c>
      <c r="AH298" s="95">
        <v>957587000</v>
      </c>
    </row>
    <row r="299" spans="1:34" x14ac:dyDescent="0.2">
      <c r="A299" s="95" t="s">
        <v>427</v>
      </c>
      <c r="B299" s="93">
        <v>4</v>
      </c>
      <c r="D299" s="95" t="s">
        <v>428</v>
      </c>
      <c r="K299" s="95">
        <v>2875960000</v>
      </c>
      <c r="L299" s="93">
        <v>2875960000</v>
      </c>
      <c r="N299" s="95">
        <v>2875960000</v>
      </c>
      <c r="P299" s="95">
        <v>1055844000</v>
      </c>
      <c r="Q299" s="93">
        <v>1</v>
      </c>
      <c r="S299" s="95">
        <v>1055844000</v>
      </c>
      <c r="U299" s="95">
        <v>461438000</v>
      </c>
      <c r="V299" s="93">
        <v>1</v>
      </c>
      <c r="X299" s="95">
        <v>461438000</v>
      </c>
      <c r="Z299" s="95">
        <v>222000000</v>
      </c>
      <c r="AA299" s="93">
        <v>1</v>
      </c>
      <c r="AC299" s="95">
        <v>222000000</v>
      </c>
      <c r="AE299" s="95">
        <v>975987000</v>
      </c>
      <c r="AF299" s="93">
        <v>1</v>
      </c>
      <c r="AH299" s="95">
        <v>975987000</v>
      </c>
    </row>
    <row r="300" spans="1:34" x14ac:dyDescent="0.2">
      <c r="A300" s="95" t="s">
        <v>428</v>
      </c>
      <c r="B300" s="93">
        <v>4</v>
      </c>
      <c r="D300" s="95" t="s">
        <v>430</v>
      </c>
      <c r="K300" s="95">
        <v>2879000000</v>
      </c>
      <c r="L300" s="93">
        <v>2879000000</v>
      </c>
      <c r="N300" s="95">
        <v>2879000000</v>
      </c>
      <c r="P300" s="95">
        <v>1064403000</v>
      </c>
      <c r="Q300" s="93">
        <v>1</v>
      </c>
      <c r="S300" s="95">
        <v>1064403000</v>
      </c>
      <c r="U300" s="95">
        <v>462637000</v>
      </c>
      <c r="V300" s="93">
        <v>1</v>
      </c>
      <c r="X300" s="95">
        <v>462637000</v>
      </c>
      <c r="Z300" s="95">
        <v>223000000</v>
      </c>
      <c r="AA300" s="93">
        <v>1</v>
      </c>
      <c r="AC300" s="95">
        <v>223000000</v>
      </c>
      <c r="AE300" s="95">
        <v>983000000</v>
      </c>
      <c r="AF300" s="93">
        <v>1</v>
      </c>
      <c r="AH300" s="95">
        <v>983000000</v>
      </c>
    </row>
    <row r="301" spans="1:34" x14ac:dyDescent="0.2">
      <c r="A301" s="95" t="s">
        <v>430</v>
      </c>
      <c r="B301" s="93">
        <v>4</v>
      </c>
      <c r="D301" s="95" t="s">
        <v>432</v>
      </c>
      <c r="K301" s="95">
        <v>2898150000</v>
      </c>
      <c r="L301" s="93">
        <v>2898150000</v>
      </c>
      <c r="N301" s="95">
        <v>2898150000</v>
      </c>
      <c r="P301" s="95">
        <v>1072670000</v>
      </c>
      <c r="Q301" s="93">
        <v>1</v>
      </c>
      <c r="S301" s="95">
        <v>1072670000</v>
      </c>
      <c r="U301" s="95">
        <v>463059000</v>
      </c>
      <c r="V301" s="93">
        <v>1</v>
      </c>
      <c r="X301" s="95">
        <v>463059000</v>
      </c>
      <c r="Z301" s="95">
        <v>223300000</v>
      </c>
      <c r="AA301" s="93">
        <v>1</v>
      </c>
      <c r="AC301" s="95">
        <v>223300000</v>
      </c>
      <c r="AE301" s="95">
        <v>994500000</v>
      </c>
      <c r="AF301" s="93">
        <v>1</v>
      </c>
      <c r="AH301" s="95">
        <v>994500000</v>
      </c>
    </row>
    <row r="302" spans="1:34" x14ac:dyDescent="0.2">
      <c r="A302" s="95" t="s">
        <v>432</v>
      </c>
      <c r="B302" s="93">
        <v>4</v>
      </c>
      <c r="D302" s="95" t="s">
        <v>433</v>
      </c>
      <c r="K302" s="95">
        <v>2910748000</v>
      </c>
      <c r="L302" s="93">
        <v>2910748000</v>
      </c>
      <c r="N302" s="95">
        <v>2910748000</v>
      </c>
      <c r="P302" s="95">
        <v>1073447000</v>
      </c>
      <c r="Q302" s="93">
        <v>1</v>
      </c>
      <c r="S302" s="95">
        <v>1073447000</v>
      </c>
      <c r="U302" s="95">
        <v>465926000</v>
      </c>
      <c r="V302" s="93">
        <v>1</v>
      </c>
      <c r="X302" s="95">
        <v>465926000</v>
      </c>
      <c r="Z302" s="95">
        <v>224000000</v>
      </c>
      <c r="AA302" s="93">
        <v>1</v>
      </c>
      <c r="AC302" s="95">
        <v>224000000</v>
      </c>
      <c r="AE302" s="95">
        <v>995922000</v>
      </c>
      <c r="AF302" s="93">
        <v>1</v>
      </c>
      <c r="AH302" s="95">
        <v>995922000</v>
      </c>
    </row>
    <row r="303" spans="1:34" x14ac:dyDescent="0.2">
      <c r="A303" s="95" t="s">
        <v>433</v>
      </c>
      <c r="B303" s="93">
        <v>4</v>
      </c>
      <c r="D303" s="95" t="s">
        <v>434</v>
      </c>
      <c r="K303" s="95">
        <v>2918434000</v>
      </c>
      <c r="L303" s="93">
        <v>2918434000</v>
      </c>
      <c r="N303" s="95">
        <v>2918434000</v>
      </c>
      <c r="P303" s="95">
        <v>1073497000</v>
      </c>
      <c r="Q303" s="93">
        <v>1</v>
      </c>
      <c r="S303" s="95">
        <v>1073497000</v>
      </c>
      <c r="U303" s="95">
        <v>466498000</v>
      </c>
      <c r="V303" s="93">
        <v>1</v>
      </c>
      <c r="X303" s="95">
        <v>466498000</v>
      </c>
      <c r="Z303" s="95">
        <v>224133000</v>
      </c>
      <c r="AA303" s="93">
        <v>1</v>
      </c>
      <c r="AC303" s="95">
        <v>224133000</v>
      </c>
      <c r="AE303" s="95">
        <v>1006200000</v>
      </c>
      <c r="AF303" s="93">
        <v>1</v>
      </c>
      <c r="AH303" s="95">
        <v>1006200000</v>
      </c>
    </row>
    <row r="304" spans="1:34" x14ac:dyDescent="0.2">
      <c r="A304" s="95" t="s">
        <v>434</v>
      </c>
      <c r="B304" s="93">
        <v>4</v>
      </c>
      <c r="D304" s="95" t="s">
        <v>435</v>
      </c>
      <c r="K304" s="95">
        <v>2921900000</v>
      </c>
      <c r="L304" s="93">
        <v>2921900000</v>
      </c>
      <c r="N304" s="95">
        <v>2921900000</v>
      </c>
      <c r="P304" s="95">
        <v>1077420000</v>
      </c>
      <c r="Q304" s="93">
        <v>1</v>
      </c>
      <c r="S304" s="95">
        <v>1077420000</v>
      </c>
      <c r="U304" s="95">
        <v>467904000</v>
      </c>
      <c r="V304" s="93">
        <v>1</v>
      </c>
      <c r="X304" s="95">
        <v>467904000</v>
      </c>
      <c r="Z304" s="95">
        <v>224713000</v>
      </c>
      <c r="AA304" s="93">
        <v>1</v>
      </c>
      <c r="AC304" s="95">
        <v>224713000</v>
      </c>
      <c r="AE304" s="95">
        <v>1026000000</v>
      </c>
      <c r="AF304" s="93">
        <v>1</v>
      </c>
      <c r="AH304" s="95">
        <v>1026000000</v>
      </c>
    </row>
    <row r="305" spans="1:34" x14ac:dyDescent="0.2">
      <c r="A305" s="95" t="s">
        <v>435</v>
      </c>
      <c r="B305" s="93">
        <v>4</v>
      </c>
      <c r="D305" s="95" t="s">
        <v>436</v>
      </c>
      <c r="K305" s="95">
        <v>2922600000</v>
      </c>
      <c r="L305" s="93">
        <v>2922600000</v>
      </c>
      <c r="N305" s="95">
        <v>2922600000</v>
      </c>
      <c r="P305" s="95">
        <v>1079136000</v>
      </c>
      <c r="Q305" s="93">
        <v>1</v>
      </c>
      <c r="S305" s="95">
        <v>1079136000</v>
      </c>
      <c r="U305" s="95">
        <v>468000000</v>
      </c>
      <c r="V305" s="93">
        <v>1</v>
      </c>
      <c r="X305" s="95">
        <v>468000000</v>
      </c>
      <c r="Z305" s="95">
        <v>225000000</v>
      </c>
      <c r="AA305" s="93">
        <v>1</v>
      </c>
      <c r="AC305" s="95">
        <v>225000000</v>
      </c>
      <c r="AE305" s="95">
        <v>1043200000</v>
      </c>
      <c r="AF305" s="93">
        <v>1</v>
      </c>
      <c r="AH305" s="95">
        <v>1043200000</v>
      </c>
    </row>
    <row r="306" spans="1:34" x14ac:dyDescent="0.2">
      <c r="A306" s="95" t="s">
        <v>436</v>
      </c>
      <c r="B306" s="93">
        <v>4</v>
      </c>
      <c r="D306" s="95" t="s">
        <v>437</v>
      </c>
      <c r="K306" s="95">
        <v>2928429000</v>
      </c>
      <c r="L306" s="93">
        <v>2928429000</v>
      </c>
      <c r="N306" s="95">
        <v>2928429000</v>
      </c>
      <c r="P306" s="95">
        <v>1083000000</v>
      </c>
      <c r="Q306" s="93">
        <v>1</v>
      </c>
      <c r="S306" s="95">
        <v>1083000000</v>
      </c>
      <c r="U306" s="95">
        <v>468345000</v>
      </c>
      <c r="V306" s="93">
        <v>1</v>
      </c>
      <c r="X306" s="95">
        <v>468345000</v>
      </c>
      <c r="Z306" s="95">
        <v>229166000</v>
      </c>
      <c r="AA306" s="93">
        <v>1</v>
      </c>
      <c r="AC306" s="95">
        <v>229166000</v>
      </c>
      <c r="AE306" s="95">
        <v>1049000000</v>
      </c>
      <c r="AF306" s="93">
        <v>1</v>
      </c>
      <c r="AH306" s="95">
        <v>1049000000</v>
      </c>
    </row>
    <row r="307" spans="1:34" x14ac:dyDescent="0.2">
      <c r="A307" s="95" t="s">
        <v>437</v>
      </c>
      <c r="B307" s="93">
        <v>4</v>
      </c>
      <c r="D307" s="95" t="s">
        <v>438</v>
      </c>
      <c r="K307" s="95">
        <v>2929408000</v>
      </c>
      <c r="L307" s="93">
        <v>2929408000</v>
      </c>
      <c r="N307" s="95">
        <v>2929408000</v>
      </c>
      <c r="P307" s="95">
        <v>1088000000</v>
      </c>
      <c r="Q307" s="93">
        <v>1</v>
      </c>
      <c r="S307" s="95">
        <v>1088000000</v>
      </c>
      <c r="U307" s="95">
        <v>470600000</v>
      </c>
      <c r="V307" s="93">
        <v>1</v>
      </c>
      <c r="X307" s="95">
        <v>470600000</v>
      </c>
      <c r="Z307" s="95">
        <v>230100000</v>
      </c>
      <c r="AA307" s="93">
        <v>1</v>
      </c>
      <c r="AC307" s="95">
        <v>230100000</v>
      </c>
      <c r="AE307" s="95">
        <v>1081000000</v>
      </c>
      <c r="AF307" s="93">
        <v>1</v>
      </c>
      <c r="AH307" s="95">
        <v>1081000000</v>
      </c>
    </row>
    <row r="308" spans="1:34" x14ac:dyDescent="0.2">
      <c r="A308" s="95" t="s">
        <v>438</v>
      </c>
      <c r="B308" s="93">
        <v>4</v>
      </c>
      <c r="D308" s="95" t="s">
        <v>439</v>
      </c>
      <c r="K308" s="95">
        <v>2942897000</v>
      </c>
      <c r="L308" s="93">
        <v>2942897000</v>
      </c>
      <c r="N308" s="95">
        <v>2942897000</v>
      </c>
      <c r="P308" s="95">
        <v>1089888000</v>
      </c>
      <c r="Q308" s="93">
        <v>1</v>
      </c>
      <c r="S308" s="95">
        <v>1089888000</v>
      </c>
      <c r="U308" s="95">
        <v>471219000</v>
      </c>
      <c r="V308" s="93">
        <v>1</v>
      </c>
      <c r="X308" s="95">
        <v>471219000</v>
      </c>
      <c r="Z308" s="95">
        <v>231912000</v>
      </c>
      <c r="AA308" s="93">
        <v>1</v>
      </c>
      <c r="AC308" s="95">
        <v>231912000</v>
      </c>
      <c r="AE308" s="95">
        <v>1094000000</v>
      </c>
      <c r="AF308" s="93">
        <v>1</v>
      </c>
      <c r="AH308" s="95">
        <v>1094000000</v>
      </c>
    </row>
    <row r="309" spans="1:34" x14ac:dyDescent="0.2">
      <c r="A309" s="95" t="s">
        <v>439</v>
      </c>
      <c r="B309" s="93">
        <v>4</v>
      </c>
      <c r="D309" s="95" t="s">
        <v>440</v>
      </c>
      <c r="K309" s="95">
        <v>2950800000</v>
      </c>
      <c r="L309" s="93">
        <v>2950800000</v>
      </c>
      <c r="N309" s="95">
        <v>2950800000</v>
      </c>
      <c r="P309" s="95">
        <v>1090263000</v>
      </c>
      <c r="Q309" s="93">
        <v>1</v>
      </c>
      <c r="S309" s="95">
        <v>1090263000</v>
      </c>
      <c r="U309" s="95">
        <v>471921000</v>
      </c>
      <c r="V309" s="93">
        <v>1</v>
      </c>
      <c r="X309" s="95">
        <v>471921000</v>
      </c>
      <c r="Z309" s="95">
        <v>233000000</v>
      </c>
      <c r="AA309" s="93">
        <v>3</v>
      </c>
      <c r="AC309" s="95">
        <v>233000000</v>
      </c>
      <c r="AE309" s="95">
        <v>1101600000</v>
      </c>
      <c r="AF309" s="93">
        <v>1</v>
      </c>
      <c r="AH309" s="95">
        <v>1101600000</v>
      </c>
    </row>
    <row r="310" spans="1:34" x14ac:dyDescent="0.2">
      <c r="A310" s="95" t="s">
        <v>440</v>
      </c>
      <c r="B310" s="93">
        <v>4</v>
      </c>
      <c r="D310" s="95" t="s">
        <v>441</v>
      </c>
      <c r="K310" s="95">
        <v>2952896000</v>
      </c>
      <c r="L310" s="93">
        <v>2952896000</v>
      </c>
      <c r="N310" s="95">
        <v>2952896000</v>
      </c>
      <c r="P310" s="95">
        <v>1091000000</v>
      </c>
      <c r="Q310" s="93">
        <v>1</v>
      </c>
      <c r="S310" s="95">
        <v>1091000000</v>
      </c>
      <c r="U310" s="95">
        <v>475328000</v>
      </c>
      <c r="V310" s="93">
        <v>1</v>
      </c>
      <c r="X310" s="95">
        <v>475328000</v>
      </c>
      <c r="Z310" s="95">
        <v>234000000</v>
      </c>
      <c r="AA310" s="93">
        <v>1</v>
      </c>
      <c r="AC310" s="95">
        <v>234000000</v>
      </c>
      <c r="AE310" s="95">
        <v>1104400000</v>
      </c>
      <c r="AF310" s="93">
        <v>1</v>
      </c>
      <c r="AH310" s="95">
        <v>1104400000</v>
      </c>
    </row>
    <row r="311" spans="1:34" x14ac:dyDescent="0.2">
      <c r="A311" s="95" t="s">
        <v>441</v>
      </c>
      <c r="B311" s="93">
        <v>4</v>
      </c>
      <c r="D311" s="95" t="s">
        <v>442</v>
      </c>
      <c r="K311" s="95">
        <v>2955641000</v>
      </c>
      <c r="L311" s="93">
        <v>2955641000</v>
      </c>
      <c r="N311" s="95">
        <v>2955641000</v>
      </c>
      <c r="P311" s="95">
        <v>1094265000</v>
      </c>
      <c r="Q311" s="93">
        <v>1</v>
      </c>
      <c r="S311" s="95">
        <v>1094265000</v>
      </c>
      <c r="U311" s="95">
        <v>477200000</v>
      </c>
      <c r="V311" s="93">
        <v>1</v>
      </c>
      <c r="X311" s="95">
        <v>477200000</v>
      </c>
      <c r="Z311" s="95">
        <v>237000000</v>
      </c>
      <c r="AA311" s="93">
        <v>1</v>
      </c>
      <c r="AC311" s="95">
        <v>237000000</v>
      </c>
      <c r="AE311" s="95">
        <v>1109000000</v>
      </c>
      <c r="AF311" s="93">
        <v>1</v>
      </c>
      <c r="AH311" s="95">
        <v>1109000000</v>
      </c>
    </row>
    <row r="312" spans="1:34" x14ac:dyDescent="0.2">
      <c r="A312" s="95" t="s">
        <v>442</v>
      </c>
      <c r="B312" s="93">
        <v>4</v>
      </c>
      <c r="D312" s="95" t="s">
        <v>443</v>
      </c>
      <c r="K312" s="95">
        <v>2957951000</v>
      </c>
      <c r="L312" s="93">
        <v>2957951000</v>
      </c>
      <c r="N312" s="95">
        <v>2957951000</v>
      </c>
      <c r="P312" s="95">
        <v>1096000000</v>
      </c>
      <c r="Q312" s="93">
        <v>1</v>
      </c>
      <c r="S312" s="95">
        <v>1096000000</v>
      </c>
      <c r="U312" s="95">
        <v>477270000</v>
      </c>
      <c r="V312" s="93">
        <v>1</v>
      </c>
      <c r="X312" s="95">
        <v>477270000</v>
      </c>
      <c r="Z312" s="95">
        <v>239343000</v>
      </c>
      <c r="AA312" s="93">
        <v>1</v>
      </c>
      <c r="AC312" s="95">
        <v>239343000</v>
      </c>
      <c r="AE312" s="95">
        <v>1114000000</v>
      </c>
      <c r="AF312" s="93">
        <v>1</v>
      </c>
      <c r="AH312" s="95">
        <v>1114000000</v>
      </c>
    </row>
    <row r="313" spans="1:34" x14ac:dyDescent="0.2">
      <c r="A313" s="95" t="s">
        <v>443</v>
      </c>
      <c r="B313" s="93">
        <v>4</v>
      </c>
      <c r="D313" s="95" t="s">
        <v>444</v>
      </c>
      <c r="K313" s="95">
        <v>2960000000</v>
      </c>
      <c r="L313" s="93">
        <v>2960000000</v>
      </c>
      <c r="N313" s="95">
        <v>2960000000</v>
      </c>
      <c r="P313" s="95">
        <v>1097041000</v>
      </c>
      <c r="Q313" s="93">
        <v>1</v>
      </c>
      <c r="S313" s="95">
        <v>1097041000</v>
      </c>
      <c r="U313" s="95">
        <v>480000000</v>
      </c>
      <c r="V313" s="93">
        <v>1</v>
      </c>
      <c r="X313" s="95">
        <v>480000000</v>
      </c>
      <c r="Z313" s="95">
        <v>245000000</v>
      </c>
      <c r="AA313" s="93">
        <v>1</v>
      </c>
      <c r="AC313" s="95">
        <v>245000000</v>
      </c>
      <c r="AE313" s="95">
        <v>1125000000</v>
      </c>
      <c r="AF313" s="93">
        <v>1</v>
      </c>
      <c r="AH313" s="95">
        <v>1125000000</v>
      </c>
    </row>
    <row r="314" spans="1:34" x14ac:dyDescent="0.2">
      <c r="A314" s="95" t="s">
        <v>444</v>
      </c>
      <c r="B314" s="93">
        <v>4</v>
      </c>
      <c r="D314" s="95" t="s">
        <v>445</v>
      </c>
      <c r="K314" s="95">
        <v>2972500000</v>
      </c>
      <c r="L314" s="93">
        <v>2972500000</v>
      </c>
      <c r="N314" s="95">
        <v>2972500000</v>
      </c>
      <c r="P314" s="95">
        <v>1105032000</v>
      </c>
      <c r="Q314" s="93">
        <v>1</v>
      </c>
      <c r="S314" s="95">
        <v>1105032000</v>
      </c>
      <c r="U314" s="95">
        <v>481677000</v>
      </c>
      <c r="V314" s="93">
        <v>1</v>
      </c>
      <c r="X314" s="95">
        <v>481677000</v>
      </c>
      <c r="Z314" s="95">
        <v>245300000</v>
      </c>
      <c r="AA314" s="93">
        <v>1</v>
      </c>
      <c r="AC314" s="95">
        <v>245300000</v>
      </c>
      <c r="AE314" s="95">
        <v>1133000000</v>
      </c>
      <c r="AF314" s="93">
        <v>1</v>
      </c>
      <c r="AH314" s="95">
        <v>1133000000</v>
      </c>
    </row>
    <row r="315" spans="1:34" x14ac:dyDescent="0.2">
      <c r="A315" s="95" t="s">
        <v>445</v>
      </c>
      <c r="B315" s="93">
        <v>4</v>
      </c>
      <c r="D315" s="95" t="s">
        <v>446</v>
      </c>
      <c r="K315" s="95">
        <v>2984493000</v>
      </c>
      <c r="L315" s="93">
        <v>2984493000</v>
      </c>
      <c r="N315" s="95">
        <v>2984493000</v>
      </c>
      <c r="P315" s="95">
        <v>1118240000</v>
      </c>
      <c r="Q315" s="93">
        <v>1</v>
      </c>
      <c r="S315" s="95">
        <v>1118240000</v>
      </c>
      <c r="U315" s="95">
        <v>482465000</v>
      </c>
      <c r="V315" s="93">
        <v>1</v>
      </c>
      <c r="X315" s="95">
        <v>482465000</v>
      </c>
      <c r="Z315" s="95">
        <v>248000000</v>
      </c>
      <c r="AA315" s="93">
        <v>1</v>
      </c>
      <c r="AC315" s="95">
        <v>248000000</v>
      </c>
      <c r="AE315" s="95">
        <v>1137900000</v>
      </c>
      <c r="AF315" s="93">
        <v>1</v>
      </c>
      <c r="AH315" s="95">
        <v>1137900000</v>
      </c>
    </row>
    <row r="316" spans="1:34" x14ac:dyDescent="0.2">
      <c r="A316" s="95" t="s">
        <v>446</v>
      </c>
      <c r="B316" s="93">
        <v>4</v>
      </c>
      <c r="D316" s="95" t="s">
        <v>447</v>
      </c>
      <c r="K316" s="95">
        <v>2985908000</v>
      </c>
      <c r="L316" s="93">
        <v>2985908000</v>
      </c>
      <c r="N316" s="95">
        <v>2985908000</v>
      </c>
      <c r="P316" s="95">
        <v>1123773000</v>
      </c>
      <c r="Q316" s="93">
        <v>1</v>
      </c>
      <c r="S316" s="95">
        <v>1123773000</v>
      </c>
      <c r="U316" s="95">
        <v>483100000</v>
      </c>
      <c r="V316" s="93">
        <v>1</v>
      </c>
      <c r="X316" s="95">
        <v>483100000</v>
      </c>
      <c r="Z316" s="95">
        <v>248635000</v>
      </c>
      <c r="AA316" s="93">
        <v>1</v>
      </c>
      <c r="AC316" s="95">
        <v>248635000</v>
      </c>
      <c r="AE316" s="95">
        <v>1147282000</v>
      </c>
      <c r="AF316" s="93">
        <v>1</v>
      </c>
      <c r="AH316" s="95">
        <v>1147282000</v>
      </c>
    </row>
    <row r="317" spans="1:34" x14ac:dyDescent="0.2">
      <c r="A317" s="95" t="s">
        <v>447</v>
      </c>
      <c r="B317" s="93">
        <v>4</v>
      </c>
      <c r="D317" s="95" t="s">
        <v>448</v>
      </c>
      <c r="K317" s="95">
        <v>2993489000</v>
      </c>
      <c r="L317" s="93">
        <v>2993489000</v>
      </c>
      <c r="N317" s="95">
        <v>2993489000</v>
      </c>
      <c r="P317" s="95">
        <v>1125057000</v>
      </c>
      <c r="Q317" s="93">
        <v>1</v>
      </c>
      <c r="S317" s="95">
        <v>1125057000</v>
      </c>
      <c r="U317" s="95">
        <v>485069000</v>
      </c>
      <c r="V317" s="93">
        <v>1</v>
      </c>
      <c r="X317" s="95">
        <v>485069000</v>
      </c>
      <c r="Z317" s="95">
        <v>249000000</v>
      </c>
      <c r="AA317" s="93">
        <v>1</v>
      </c>
      <c r="AC317" s="95">
        <v>249000000</v>
      </c>
      <c r="AE317" s="95">
        <v>1153000000</v>
      </c>
      <c r="AF317" s="93">
        <v>1</v>
      </c>
      <c r="AH317" s="95">
        <v>1153000000</v>
      </c>
    </row>
    <row r="318" spans="1:34" x14ac:dyDescent="0.2">
      <c r="A318" s="95" t="s">
        <v>448</v>
      </c>
      <c r="B318" s="93">
        <v>4</v>
      </c>
      <c r="D318" s="95" t="s">
        <v>449</v>
      </c>
      <c r="K318" s="95">
        <v>2994169000</v>
      </c>
      <c r="L318" s="93">
        <v>2994169000</v>
      </c>
      <c r="N318" s="95">
        <v>2994169000</v>
      </c>
      <c r="P318" s="95">
        <v>1125200000</v>
      </c>
      <c r="Q318" s="93">
        <v>1</v>
      </c>
      <c r="S318" s="95">
        <v>1125200000</v>
      </c>
      <c r="U318" s="95">
        <v>486000000</v>
      </c>
      <c r="V318" s="93">
        <v>1</v>
      </c>
      <c r="X318" s="95">
        <v>486000000</v>
      </c>
      <c r="Z318" s="95">
        <v>250000000</v>
      </c>
      <c r="AA318" s="93">
        <v>1</v>
      </c>
      <c r="AC318" s="95">
        <v>250000000</v>
      </c>
      <c r="AE318" s="95">
        <v>1156386000</v>
      </c>
      <c r="AF318" s="93">
        <v>1</v>
      </c>
      <c r="AH318" s="95">
        <v>1156386000</v>
      </c>
    </row>
    <row r="319" spans="1:34" x14ac:dyDescent="0.2">
      <c r="A319" s="95" t="s">
        <v>449</v>
      </c>
      <c r="B319" s="93">
        <v>4</v>
      </c>
      <c r="D319" s="95" t="s">
        <v>450</v>
      </c>
      <c r="K319" s="95">
        <v>3003955000</v>
      </c>
      <c r="L319" s="93">
        <v>3003955000</v>
      </c>
      <c r="N319" s="95">
        <v>3003955000</v>
      </c>
      <c r="P319" s="95">
        <v>1127233000</v>
      </c>
      <c r="Q319" s="93">
        <v>1</v>
      </c>
      <c r="S319" s="95">
        <v>1127233000</v>
      </c>
      <c r="U319" s="95">
        <v>487084000</v>
      </c>
      <c r="V319" s="93">
        <v>1</v>
      </c>
      <c r="X319" s="95">
        <v>487084000</v>
      </c>
      <c r="Z319" s="95">
        <v>253380000</v>
      </c>
      <c r="AA319" s="93">
        <v>1</v>
      </c>
      <c r="AC319" s="95">
        <v>253380000</v>
      </c>
      <c r="AE319" s="95">
        <v>1157000000</v>
      </c>
      <c r="AF319" s="93">
        <v>1</v>
      </c>
      <c r="AH319" s="95">
        <v>1157000000</v>
      </c>
    </row>
    <row r="320" spans="1:34" x14ac:dyDescent="0.2">
      <c r="A320" s="95" t="s">
        <v>450</v>
      </c>
      <c r="B320" s="93">
        <v>4</v>
      </c>
      <c r="D320" s="95" t="s">
        <v>451</v>
      </c>
      <c r="K320" s="95">
        <v>3007976000</v>
      </c>
      <c r="L320" s="93">
        <v>3007976000</v>
      </c>
      <c r="N320" s="95">
        <v>3007976000</v>
      </c>
      <c r="P320" s="95">
        <v>1143659000</v>
      </c>
      <c r="Q320" s="93">
        <v>1</v>
      </c>
      <c r="S320" s="95">
        <v>1143659000</v>
      </c>
      <c r="U320" s="95">
        <v>488300000</v>
      </c>
      <c r="V320" s="93">
        <v>1</v>
      </c>
      <c r="X320" s="95">
        <v>488300000</v>
      </c>
      <c r="Z320" s="95">
        <v>255000000</v>
      </c>
      <c r="AA320" s="93">
        <v>1</v>
      </c>
      <c r="AC320" s="95">
        <v>255000000</v>
      </c>
      <c r="AE320" s="95">
        <v>1177923000</v>
      </c>
      <c r="AF320" s="93">
        <v>1</v>
      </c>
      <c r="AH320" s="95">
        <v>1177923000</v>
      </c>
    </row>
    <row r="321" spans="1:34" x14ac:dyDescent="0.2">
      <c r="A321" s="95" t="s">
        <v>451</v>
      </c>
      <c r="B321" s="93">
        <v>4</v>
      </c>
      <c r="D321" s="95" t="s">
        <v>452</v>
      </c>
      <c r="K321" s="95">
        <v>3011000000</v>
      </c>
      <c r="L321" s="93">
        <v>3011000000</v>
      </c>
      <c r="N321" s="95">
        <v>3011000000</v>
      </c>
      <c r="P321" s="95">
        <v>1147639000</v>
      </c>
      <c r="Q321" s="93">
        <v>1</v>
      </c>
      <c r="S321" s="95">
        <v>1147639000</v>
      </c>
      <c r="U321" s="95">
        <v>488500000</v>
      </c>
      <c r="V321" s="93">
        <v>1</v>
      </c>
      <c r="X321" s="95">
        <v>488500000</v>
      </c>
      <c r="Z321" s="95">
        <v>256000000</v>
      </c>
      <c r="AA321" s="93">
        <v>1</v>
      </c>
      <c r="AC321" s="95">
        <v>256000000</v>
      </c>
      <c r="AE321" s="95">
        <v>1191000000</v>
      </c>
      <c r="AF321" s="93">
        <v>1</v>
      </c>
      <c r="AH321" s="95">
        <v>1191000000</v>
      </c>
    </row>
    <row r="322" spans="1:34" x14ac:dyDescent="0.2">
      <c r="A322" s="95" t="s">
        <v>452</v>
      </c>
      <c r="B322" s="93">
        <v>4</v>
      </c>
      <c r="D322" s="95" t="s">
        <v>453</v>
      </c>
      <c r="K322" s="95">
        <v>3018227000</v>
      </c>
      <c r="L322" s="93">
        <v>3018227000</v>
      </c>
      <c r="N322" s="95">
        <v>3018227000</v>
      </c>
      <c r="P322" s="95">
        <v>1157100000</v>
      </c>
      <c r="Q322" s="93">
        <v>1</v>
      </c>
      <c r="S322" s="95">
        <v>1157100000</v>
      </c>
      <c r="U322" s="95">
        <v>488880000</v>
      </c>
      <c r="V322" s="93">
        <v>1</v>
      </c>
      <c r="X322" s="95">
        <v>488880000</v>
      </c>
      <c r="Z322" s="95">
        <v>258000000</v>
      </c>
      <c r="AA322" s="93">
        <v>1</v>
      </c>
      <c r="AC322" s="95">
        <v>258000000</v>
      </c>
      <c r="AE322" s="95">
        <v>1209000000</v>
      </c>
      <c r="AF322" s="93">
        <v>1</v>
      </c>
      <c r="AH322" s="95">
        <v>1209000000</v>
      </c>
    </row>
    <row r="323" spans="1:34" x14ac:dyDescent="0.2">
      <c r="A323" s="95" t="s">
        <v>453</v>
      </c>
      <c r="B323" s="93">
        <v>4</v>
      </c>
      <c r="D323" s="95" t="s">
        <v>454</v>
      </c>
      <c r="K323" s="95">
        <v>3023000000</v>
      </c>
      <c r="L323" s="93">
        <v>3023000000</v>
      </c>
      <c r="N323" s="95">
        <v>3023000000</v>
      </c>
      <c r="P323" s="95">
        <v>1163391000</v>
      </c>
      <c r="Q323" s="93">
        <v>1</v>
      </c>
      <c r="S323" s="95">
        <v>1163391000</v>
      </c>
      <c r="U323" s="95">
        <v>489700000</v>
      </c>
      <c r="V323" s="93">
        <v>1</v>
      </c>
      <c r="X323" s="95">
        <v>489700000</v>
      </c>
      <c r="Z323" s="95">
        <v>258074000</v>
      </c>
      <c r="AA323" s="93">
        <v>1</v>
      </c>
      <c r="AC323" s="95">
        <v>258074000</v>
      </c>
      <c r="AE323" s="95">
        <v>1226000000</v>
      </c>
      <c r="AF323" s="93">
        <v>1</v>
      </c>
      <c r="AH323" s="95">
        <v>1226000000</v>
      </c>
    </row>
    <row r="324" spans="1:34" x14ac:dyDescent="0.2">
      <c r="A324" s="95" t="s">
        <v>454</v>
      </c>
      <c r="B324" s="93">
        <v>4</v>
      </c>
      <c r="D324" s="95" t="s">
        <v>455</v>
      </c>
      <c r="K324" s="95">
        <v>3023189000</v>
      </c>
      <c r="L324" s="93">
        <v>3023189000</v>
      </c>
      <c r="N324" s="95">
        <v>3023189000</v>
      </c>
      <c r="P324" s="95">
        <v>1171000000</v>
      </c>
      <c r="Q324" s="93">
        <v>1</v>
      </c>
      <c r="S324" s="95">
        <v>1171000000</v>
      </c>
      <c r="U324" s="95">
        <v>489937000</v>
      </c>
      <c r="V324" s="93">
        <v>1</v>
      </c>
      <c r="X324" s="95">
        <v>489937000</v>
      </c>
      <c r="Z324" s="95">
        <v>258100000</v>
      </c>
      <c r="AA324" s="93">
        <v>1</v>
      </c>
      <c r="AC324" s="95">
        <v>258100000</v>
      </c>
      <c r="AE324" s="95">
        <v>1237000000</v>
      </c>
      <c r="AF324" s="93">
        <v>1</v>
      </c>
      <c r="AH324" s="95">
        <v>1237000000</v>
      </c>
    </row>
    <row r="325" spans="1:34" x14ac:dyDescent="0.2">
      <c r="A325" s="95" t="s">
        <v>455</v>
      </c>
      <c r="B325" s="93">
        <v>4</v>
      </c>
      <c r="D325" s="95" t="s">
        <v>456</v>
      </c>
      <c r="K325" s="95">
        <v>3024295000</v>
      </c>
      <c r="L325" s="93">
        <v>3024295000</v>
      </c>
      <c r="N325" s="95">
        <v>3024295000</v>
      </c>
      <c r="P325" s="95">
        <v>1174000000</v>
      </c>
      <c r="Q325" s="93">
        <v>1</v>
      </c>
      <c r="S325" s="95">
        <v>1174000000</v>
      </c>
      <c r="U325" s="95">
        <v>491000000</v>
      </c>
      <c r="V325" s="93">
        <v>1</v>
      </c>
      <c r="X325" s="95">
        <v>491000000</v>
      </c>
      <c r="Z325" s="95">
        <v>258300000</v>
      </c>
      <c r="AA325" s="93">
        <v>1</v>
      </c>
      <c r="AC325" s="95">
        <v>258300000</v>
      </c>
      <c r="AE325" s="95">
        <v>1239100000</v>
      </c>
      <c r="AF325" s="93">
        <v>1</v>
      </c>
      <c r="AH325" s="95">
        <v>1239100000</v>
      </c>
    </row>
    <row r="326" spans="1:34" x14ac:dyDescent="0.2">
      <c r="A326" s="95" t="s">
        <v>456</v>
      </c>
      <c r="B326" s="93">
        <v>4</v>
      </c>
      <c r="D326" s="95" t="s">
        <v>457</v>
      </c>
      <c r="K326" s="95">
        <v>3024623000</v>
      </c>
      <c r="L326" s="93">
        <v>3024623000</v>
      </c>
      <c r="N326" s="95">
        <v>3024623000</v>
      </c>
      <c r="P326" s="95">
        <v>1175000000</v>
      </c>
      <c r="Q326" s="93">
        <v>1</v>
      </c>
      <c r="S326" s="95">
        <v>1175000000</v>
      </c>
      <c r="U326" s="95">
        <v>491725000</v>
      </c>
      <c r="V326" s="93">
        <v>1</v>
      </c>
      <c r="X326" s="95">
        <v>491725000</v>
      </c>
      <c r="Z326" s="95">
        <v>262800000</v>
      </c>
      <c r="AA326" s="93">
        <v>1</v>
      </c>
      <c r="AC326" s="95">
        <v>262800000</v>
      </c>
      <c r="AE326" s="95">
        <v>1271353000</v>
      </c>
      <c r="AF326" s="93">
        <v>2</v>
      </c>
      <c r="AH326" s="95">
        <v>1271353000</v>
      </c>
    </row>
    <row r="327" spans="1:34" x14ac:dyDescent="0.2">
      <c r="A327" s="95" t="s">
        <v>457</v>
      </c>
      <c r="B327" s="93">
        <v>3</v>
      </c>
      <c r="D327" s="95" t="s">
        <v>458</v>
      </c>
      <c r="K327" s="95">
        <v>3036584000</v>
      </c>
      <c r="L327" s="93">
        <v>3036584000</v>
      </c>
      <c r="N327" s="95">
        <v>3036584000</v>
      </c>
      <c r="P327" s="95">
        <v>1175830000</v>
      </c>
      <c r="Q327" s="93">
        <v>1</v>
      </c>
      <c r="S327" s="95">
        <v>1175830000</v>
      </c>
      <c r="U327" s="95">
        <v>492965000</v>
      </c>
      <c r="V327" s="93">
        <v>1</v>
      </c>
      <c r="X327" s="95">
        <v>492965000</v>
      </c>
      <c r="Z327" s="95">
        <v>264000000</v>
      </c>
      <c r="AA327" s="93">
        <v>1</v>
      </c>
      <c r="AC327" s="95">
        <v>264000000</v>
      </c>
      <c r="AE327" s="95">
        <v>1280000000</v>
      </c>
      <c r="AF327" s="93">
        <v>1</v>
      </c>
      <c r="AH327" s="95">
        <v>1280000000</v>
      </c>
    </row>
    <row r="328" spans="1:34" x14ac:dyDescent="0.2">
      <c r="A328" s="95" t="s">
        <v>458</v>
      </c>
      <c r="B328" s="93">
        <v>4</v>
      </c>
      <c r="D328" s="95" t="s">
        <v>459</v>
      </c>
      <c r="K328" s="95">
        <v>3038153000</v>
      </c>
      <c r="L328" s="93">
        <v>3038153000</v>
      </c>
      <c r="N328" s="95">
        <v>3038153000</v>
      </c>
      <c r="P328" s="95">
        <v>1177275000</v>
      </c>
      <c r="Q328" s="93">
        <v>1</v>
      </c>
      <c r="S328" s="95">
        <v>1177275000</v>
      </c>
      <c r="U328" s="95">
        <v>493726000</v>
      </c>
      <c r="V328" s="93">
        <v>1</v>
      </c>
      <c r="X328" s="95">
        <v>493726000</v>
      </c>
      <c r="Z328" s="95">
        <v>264631000</v>
      </c>
      <c r="AA328" s="93">
        <v>1</v>
      </c>
      <c r="AC328" s="95">
        <v>264631000</v>
      </c>
      <c r="AE328" s="95">
        <v>1298000000</v>
      </c>
      <c r="AF328" s="93">
        <v>1</v>
      </c>
      <c r="AH328" s="95">
        <v>1298000000</v>
      </c>
    </row>
    <row r="329" spans="1:34" x14ac:dyDescent="0.2">
      <c r="A329" s="95" t="s">
        <v>459</v>
      </c>
      <c r="B329" s="93">
        <v>4</v>
      </c>
      <c r="D329" s="95" t="s">
        <v>460</v>
      </c>
      <c r="K329" s="95">
        <v>3049500000</v>
      </c>
      <c r="L329" s="93">
        <v>3049500000</v>
      </c>
      <c r="N329" s="95">
        <v>3049500000</v>
      </c>
      <c r="P329" s="95">
        <v>1178173000</v>
      </c>
      <c r="Q329" s="93">
        <v>1</v>
      </c>
      <c r="S329" s="95">
        <v>1178173000</v>
      </c>
      <c r="U329" s="95">
        <v>494000000</v>
      </c>
      <c r="V329" s="93">
        <v>1</v>
      </c>
      <c r="X329" s="95">
        <v>494000000</v>
      </c>
      <c r="Z329" s="95">
        <v>265000000</v>
      </c>
      <c r="AA329" s="93">
        <v>1</v>
      </c>
      <c r="AC329" s="95">
        <v>265000000</v>
      </c>
      <c r="AE329" s="95">
        <v>1320000000</v>
      </c>
      <c r="AF329" s="93">
        <v>1</v>
      </c>
      <c r="AH329" s="95">
        <v>1320000000</v>
      </c>
    </row>
    <row r="330" spans="1:34" x14ac:dyDescent="0.2">
      <c r="A330" s="95" t="s">
        <v>460</v>
      </c>
      <c r="B330" s="93">
        <v>4</v>
      </c>
      <c r="D330" s="95" t="s">
        <v>461</v>
      </c>
      <c r="K330" s="95">
        <v>3049800000</v>
      </c>
      <c r="L330" s="93">
        <v>3049800000</v>
      </c>
      <c r="N330" s="95">
        <v>3049800000</v>
      </c>
      <c r="P330" s="95">
        <v>1179081000</v>
      </c>
      <c r="Q330" s="93">
        <v>1</v>
      </c>
      <c r="S330" s="95">
        <v>1179081000</v>
      </c>
      <c r="U330" s="95">
        <v>495000000</v>
      </c>
      <c r="V330" s="93">
        <v>2</v>
      </c>
      <c r="X330" s="95">
        <v>495000000</v>
      </c>
      <c r="Z330" s="95">
        <v>265101000</v>
      </c>
      <c r="AA330" s="93">
        <v>1</v>
      </c>
      <c r="AC330" s="95">
        <v>265101000</v>
      </c>
      <c r="AE330" s="95">
        <v>1331000000</v>
      </c>
      <c r="AF330" s="93">
        <v>1</v>
      </c>
      <c r="AH330" s="95">
        <v>1331000000</v>
      </c>
    </row>
    <row r="331" spans="1:34" x14ac:dyDescent="0.2">
      <c r="A331" s="95" t="s">
        <v>461</v>
      </c>
      <c r="B331" s="93">
        <v>4</v>
      </c>
      <c r="D331" s="95" t="s">
        <v>463</v>
      </c>
      <c r="K331" s="95">
        <v>3050195000</v>
      </c>
      <c r="L331" s="93">
        <v>3050195000</v>
      </c>
      <c r="N331" s="95">
        <v>3050195000</v>
      </c>
      <c r="P331" s="95">
        <v>1179405000</v>
      </c>
      <c r="Q331" s="93">
        <v>1</v>
      </c>
      <c r="S331" s="95">
        <v>1179405000</v>
      </c>
      <c r="U331" s="95">
        <v>495747000</v>
      </c>
      <c r="V331" s="93">
        <v>1</v>
      </c>
      <c r="X331" s="95">
        <v>495747000</v>
      </c>
      <c r="Z331" s="95">
        <v>270000000</v>
      </c>
      <c r="AA331" s="93">
        <v>1</v>
      </c>
      <c r="AC331" s="95">
        <v>270000000</v>
      </c>
      <c r="AE331" s="95">
        <v>1336000000</v>
      </c>
      <c r="AF331" s="93">
        <v>1</v>
      </c>
      <c r="AH331" s="95">
        <v>1336000000</v>
      </c>
    </row>
    <row r="332" spans="1:34" x14ac:dyDescent="0.2">
      <c r="A332" s="95" t="s">
        <v>463</v>
      </c>
      <c r="B332" s="93">
        <v>4</v>
      </c>
      <c r="D332" s="95" t="s">
        <v>464</v>
      </c>
      <c r="K332" s="95">
        <v>3050945000</v>
      </c>
      <c r="L332" s="93">
        <v>3050945000</v>
      </c>
      <c r="N332" s="95">
        <v>3050945000</v>
      </c>
      <c r="P332" s="95">
        <v>1181444000</v>
      </c>
      <c r="Q332" s="93">
        <v>1</v>
      </c>
      <c r="S332" s="95">
        <v>1181444000</v>
      </c>
      <c r="U332" s="95">
        <v>496100000</v>
      </c>
      <c r="V332" s="93">
        <v>1</v>
      </c>
      <c r="X332" s="95">
        <v>496100000</v>
      </c>
      <c r="Z332" s="95">
        <v>272494000</v>
      </c>
      <c r="AA332" s="93">
        <v>1</v>
      </c>
      <c r="AC332" s="95">
        <v>272494000</v>
      </c>
      <c r="AE332" s="95">
        <v>1345000000</v>
      </c>
      <c r="AF332" s="93">
        <v>1</v>
      </c>
      <c r="AH332" s="95">
        <v>1345000000</v>
      </c>
    </row>
    <row r="333" spans="1:34" x14ac:dyDescent="0.2">
      <c r="A333" s="95" t="s">
        <v>464</v>
      </c>
      <c r="B333" s="93">
        <v>4</v>
      </c>
      <c r="D333" s="95" t="s">
        <v>465</v>
      </c>
      <c r="K333" s="95">
        <v>3078658000</v>
      </c>
      <c r="L333" s="93">
        <v>3078658000</v>
      </c>
      <c r="N333" s="95">
        <v>3078658000</v>
      </c>
      <c r="P333" s="95">
        <v>1189341000</v>
      </c>
      <c r="Q333" s="93">
        <v>1</v>
      </c>
      <c r="S333" s="95">
        <v>1189341000</v>
      </c>
      <c r="U333" s="95">
        <v>497400000</v>
      </c>
      <c r="V333" s="93">
        <v>1</v>
      </c>
      <c r="X333" s="95">
        <v>497400000</v>
      </c>
      <c r="Z333" s="95">
        <v>273000000</v>
      </c>
      <c r="AA333" s="93">
        <v>1</v>
      </c>
      <c r="AC333" s="95">
        <v>273000000</v>
      </c>
      <c r="AE333" s="95">
        <v>1353000000</v>
      </c>
      <c r="AF333" s="93">
        <v>1</v>
      </c>
      <c r="AH333" s="95">
        <v>1353000000</v>
      </c>
    </row>
    <row r="334" spans="1:34" x14ac:dyDescent="0.2">
      <c r="A334" s="95" t="s">
        <v>465</v>
      </c>
      <c r="B334" s="93">
        <v>4</v>
      </c>
      <c r="D334" s="95" t="s">
        <v>466</v>
      </c>
      <c r="K334" s="95">
        <v>3084000000</v>
      </c>
      <c r="L334" s="93">
        <v>3084000000</v>
      </c>
      <c r="N334" s="95">
        <v>3084000000</v>
      </c>
      <c r="P334" s="95">
        <v>1194236000</v>
      </c>
      <c r="Q334" s="93">
        <v>1</v>
      </c>
      <c r="S334" s="95">
        <v>1194236000</v>
      </c>
      <c r="U334" s="95">
        <v>502901000</v>
      </c>
      <c r="V334" s="93">
        <v>1</v>
      </c>
      <c r="X334" s="95">
        <v>502901000</v>
      </c>
      <c r="Z334" s="95">
        <v>275000000</v>
      </c>
      <c r="AA334" s="93">
        <v>1</v>
      </c>
      <c r="AC334" s="95">
        <v>275000000</v>
      </c>
      <c r="AE334" s="95">
        <v>1358000000</v>
      </c>
      <c r="AF334" s="93">
        <v>1</v>
      </c>
      <c r="AH334" s="95">
        <v>1358000000</v>
      </c>
    </row>
    <row r="335" spans="1:34" x14ac:dyDescent="0.2">
      <c r="A335" s="95" t="s">
        <v>466</v>
      </c>
      <c r="B335" s="93">
        <v>4</v>
      </c>
      <c r="D335" s="95" t="s">
        <v>467</v>
      </c>
      <c r="K335" s="95">
        <v>3084370000</v>
      </c>
      <c r="L335" s="93">
        <v>6168740000</v>
      </c>
      <c r="N335" s="95">
        <v>3084370000</v>
      </c>
      <c r="P335" s="95">
        <v>1194400000</v>
      </c>
      <c r="Q335" s="93">
        <v>1</v>
      </c>
      <c r="S335" s="95">
        <v>1194400000</v>
      </c>
      <c r="U335" s="95">
        <v>505800000</v>
      </c>
      <c r="V335" s="93">
        <v>1</v>
      </c>
      <c r="X335" s="95">
        <v>505800000</v>
      </c>
      <c r="Z335" s="95">
        <v>276000000</v>
      </c>
      <c r="AA335" s="93">
        <v>2</v>
      </c>
      <c r="AC335" s="95">
        <v>276000000</v>
      </c>
      <c r="AE335" s="95">
        <v>1360000000</v>
      </c>
      <c r="AF335" s="93">
        <v>1</v>
      </c>
      <c r="AH335" s="95">
        <v>1360000000</v>
      </c>
    </row>
    <row r="336" spans="1:34" x14ac:dyDescent="0.2">
      <c r="A336" s="95" t="s">
        <v>467</v>
      </c>
      <c r="B336" s="93">
        <v>4</v>
      </c>
      <c r="D336" s="95" t="s">
        <v>468</v>
      </c>
      <c r="K336" s="95">
        <v>3086608000</v>
      </c>
      <c r="L336" s="93">
        <v>3086608000</v>
      </c>
      <c r="N336" s="95">
        <v>3086608000</v>
      </c>
      <c r="P336" s="95">
        <v>1195381000</v>
      </c>
      <c r="Q336" s="93">
        <v>2</v>
      </c>
      <c r="S336" s="95">
        <v>1195381000</v>
      </c>
      <c r="U336" s="95">
        <v>505877000</v>
      </c>
      <c r="V336" s="93">
        <v>1</v>
      </c>
      <c r="X336" s="95">
        <v>505877000</v>
      </c>
      <c r="Z336" s="95">
        <v>277621000</v>
      </c>
      <c r="AA336" s="93">
        <v>1</v>
      </c>
      <c r="AC336" s="95">
        <v>277621000</v>
      </c>
      <c r="AE336" s="95">
        <v>1371000000</v>
      </c>
      <c r="AF336" s="93">
        <v>2</v>
      </c>
      <c r="AH336" s="95">
        <v>1371000000</v>
      </c>
    </row>
    <row r="337" spans="1:34" x14ac:dyDescent="0.2">
      <c r="A337" s="95" t="s">
        <v>468</v>
      </c>
      <c r="B337" s="93">
        <v>4</v>
      </c>
      <c r="D337" s="95" t="s">
        <v>469</v>
      </c>
      <c r="K337" s="95">
        <v>3088533000</v>
      </c>
      <c r="L337" s="93">
        <v>3088533000</v>
      </c>
      <c r="N337" s="95">
        <v>3088533000</v>
      </c>
      <c r="P337" s="95">
        <v>1197885000</v>
      </c>
      <c r="Q337" s="93">
        <v>1</v>
      </c>
      <c r="S337" s="95">
        <v>1197885000</v>
      </c>
      <c r="U337" s="95">
        <v>508547000</v>
      </c>
      <c r="V337" s="93">
        <v>1</v>
      </c>
      <c r="X337" s="95">
        <v>508547000</v>
      </c>
      <c r="Z337" s="95">
        <v>278300000</v>
      </c>
      <c r="AA337" s="93">
        <v>1</v>
      </c>
      <c r="AC337" s="95">
        <v>278300000</v>
      </c>
      <c r="AE337" s="95">
        <v>1389100000</v>
      </c>
      <c r="AF337" s="93">
        <v>1</v>
      </c>
      <c r="AH337" s="95">
        <v>1389100000</v>
      </c>
    </row>
    <row r="338" spans="1:34" x14ac:dyDescent="0.2">
      <c r="A338" s="95" t="s">
        <v>469</v>
      </c>
      <c r="B338" s="93">
        <v>4</v>
      </c>
      <c r="D338" s="95" t="s">
        <v>470</v>
      </c>
      <c r="K338" s="95">
        <v>3094500000</v>
      </c>
      <c r="L338" s="93">
        <v>3094500000</v>
      </c>
      <c r="N338" s="95">
        <v>3094500000</v>
      </c>
      <c r="P338" s="95">
        <v>1199000000</v>
      </c>
      <c r="Q338" s="93">
        <v>1</v>
      </c>
      <c r="S338" s="95">
        <v>1199000000</v>
      </c>
      <c r="U338" s="95">
        <v>509557000</v>
      </c>
      <c r="V338" s="93">
        <v>1</v>
      </c>
      <c r="X338" s="95">
        <v>509557000</v>
      </c>
      <c r="Z338" s="95">
        <v>279000000</v>
      </c>
      <c r="AA338" s="93">
        <v>1</v>
      </c>
      <c r="AC338" s="95">
        <v>279000000</v>
      </c>
      <c r="AE338" s="95">
        <v>1405000000</v>
      </c>
      <c r="AF338" s="93">
        <v>1</v>
      </c>
      <c r="AH338" s="95">
        <v>1405000000</v>
      </c>
    </row>
    <row r="339" spans="1:34" x14ac:dyDescent="0.2">
      <c r="A339" s="95" t="s">
        <v>470</v>
      </c>
      <c r="B339" s="93">
        <v>4</v>
      </c>
      <c r="D339" s="95" t="s">
        <v>471</v>
      </c>
      <c r="K339" s="95">
        <v>3099100000</v>
      </c>
      <c r="L339" s="93">
        <v>3099100000</v>
      </c>
      <c r="N339" s="95">
        <v>3099100000</v>
      </c>
      <c r="P339" s="95">
        <v>1200308000</v>
      </c>
      <c r="Q339" s="93">
        <v>1</v>
      </c>
      <c r="S339" s="95">
        <v>1200308000</v>
      </c>
      <c r="U339" s="95">
        <v>510500000</v>
      </c>
      <c r="V339" s="93">
        <v>1</v>
      </c>
      <c r="X339" s="95">
        <v>510500000</v>
      </c>
      <c r="Z339" s="95">
        <v>280900000</v>
      </c>
      <c r="AA339" s="93">
        <v>1</v>
      </c>
      <c r="AC339" s="95">
        <v>280900000</v>
      </c>
      <c r="AE339" s="95">
        <v>1415000000</v>
      </c>
      <c r="AF339" s="93">
        <v>1</v>
      </c>
      <c r="AH339" s="95">
        <v>1415000000</v>
      </c>
    </row>
    <row r="340" spans="1:34" x14ac:dyDescent="0.2">
      <c r="A340" s="95" t="s">
        <v>471</v>
      </c>
      <c r="B340" s="93">
        <v>4</v>
      </c>
      <c r="D340" s="95" t="s">
        <v>472</v>
      </c>
      <c r="K340" s="95">
        <v>3100000000</v>
      </c>
      <c r="L340" s="93">
        <v>3100000000</v>
      </c>
      <c r="N340" s="95">
        <v>3100000000</v>
      </c>
      <c r="P340" s="95">
        <v>1206813000</v>
      </c>
      <c r="Q340" s="93">
        <v>1</v>
      </c>
      <c r="S340" s="95">
        <v>1206813000</v>
      </c>
      <c r="U340" s="95">
        <v>512274000</v>
      </c>
      <c r="V340" s="93">
        <v>1</v>
      </c>
      <c r="X340" s="95">
        <v>512274000</v>
      </c>
      <c r="Z340" s="95">
        <v>281000000</v>
      </c>
      <c r="AA340" s="93">
        <v>1</v>
      </c>
      <c r="AC340" s="95">
        <v>281000000</v>
      </c>
      <c r="AE340" s="95">
        <v>1425100000</v>
      </c>
      <c r="AF340" s="93">
        <v>1</v>
      </c>
      <c r="AH340" s="95">
        <v>1425100000</v>
      </c>
    </row>
    <row r="341" spans="1:34" x14ac:dyDescent="0.2">
      <c r="A341" s="95" t="s">
        <v>472</v>
      </c>
      <c r="B341" s="93">
        <v>4</v>
      </c>
      <c r="D341" s="95" t="s">
        <v>473</v>
      </c>
      <c r="K341" s="95">
        <v>3117693000</v>
      </c>
      <c r="L341" s="93">
        <v>3117693000</v>
      </c>
      <c r="N341" s="95">
        <v>3117693000</v>
      </c>
      <c r="P341" s="95">
        <v>1208100000</v>
      </c>
      <c r="Q341" s="93">
        <v>1</v>
      </c>
      <c r="S341" s="95">
        <v>1208100000</v>
      </c>
      <c r="U341" s="95">
        <v>512707000</v>
      </c>
      <c r="V341" s="93">
        <v>1</v>
      </c>
      <c r="X341" s="95">
        <v>512707000</v>
      </c>
      <c r="Z341" s="95">
        <v>282608000</v>
      </c>
      <c r="AA341" s="93">
        <v>1</v>
      </c>
      <c r="AC341" s="95">
        <v>282608000</v>
      </c>
      <c r="AE341" s="95">
        <v>1428000000</v>
      </c>
      <c r="AF341" s="93">
        <v>1</v>
      </c>
      <c r="AH341" s="95">
        <v>1428000000</v>
      </c>
    </row>
    <row r="342" spans="1:34" x14ac:dyDescent="0.2">
      <c r="A342" s="95" t="s">
        <v>473</v>
      </c>
      <c r="B342" s="93">
        <v>4</v>
      </c>
      <c r="D342" s="95" t="s">
        <v>474</v>
      </c>
      <c r="K342" s="95">
        <v>3130700000</v>
      </c>
      <c r="L342" s="93">
        <v>3130700000</v>
      </c>
      <c r="N342" s="95">
        <v>3130700000</v>
      </c>
      <c r="P342" s="95">
        <v>1212480000</v>
      </c>
      <c r="Q342" s="93">
        <v>1</v>
      </c>
      <c r="S342" s="95">
        <v>1212480000</v>
      </c>
      <c r="U342" s="95">
        <v>512900000</v>
      </c>
      <c r="V342" s="93">
        <v>1</v>
      </c>
      <c r="X342" s="95">
        <v>512900000</v>
      </c>
      <c r="Z342" s="95">
        <v>282900000</v>
      </c>
      <c r="AA342" s="93">
        <v>1</v>
      </c>
      <c r="AC342" s="95">
        <v>282900000</v>
      </c>
      <c r="AE342" s="95">
        <v>1444100000</v>
      </c>
      <c r="AF342" s="93">
        <v>1</v>
      </c>
      <c r="AH342" s="95">
        <v>1444100000</v>
      </c>
    </row>
    <row r="343" spans="1:34" x14ac:dyDescent="0.2">
      <c r="A343" s="95" t="s">
        <v>474</v>
      </c>
      <c r="B343" s="93">
        <v>4</v>
      </c>
      <c r="D343" s="95" t="s">
        <v>475</v>
      </c>
      <c r="K343" s="95">
        <v>3133000000</v>
      </c>
      <c r="L343" s="93">
        <v>3133000000</v>
      </c>
      <c r="N343" s="95">
        <v>3133000000</v>
      </c>
      <c r="P343" s="95">
        <v>1215229000</v>
      </c>
      <c r="Q343" s="93">
        <v>1</v>
      </c>
      <c r="S343" s="95">
        <v>1215229000</v>
      </c>
      <c r="U343" s="95">
        <v>514891000</v>
      </c>
      <c r="V343" s="93">
        <v>1</v>
      </c>
      <c r="X343" s="95">
        <v>514891000</v>
      </c>
      <c r="Z343" s="95">
        <v>284600000</v>
      </c>
      <c r="AA343" s="93">
        <v>1</v>
      </c>
      <c r="AC343" s="95">
        <v>284600000</v>
      </c>
      <c r="AE343" s="95">
        <v>1451000000</v>
      </c>
      <c r="AF343" s="93">
        <v>1</v>
      </c>
      <c r="AH343" s="95">
        <v>1451000000</v>
      </c>
    </row>
    <row r="344" spans="1:34" x14ac:dyDescent="0.2">
      <c r="A344" s="95" t="s">
        <v>475</v>
      </c>
      <c r="B344" s="93">
        <v>4</v>
      </c>
      <c r="D344" s="95" t="s">
        <v>476</v>
      </c>
      <c r="K344" s="95">
        <v>3134800000</v>
      </c>
      <c r="L344" s="93">
        <v>3134800000</v>
      </c>
      <c r="N344" s="95">
        <v>3134800000</v>
      </c>
      <c r="P344" s="95">
        <v>1219000000</v>
      </c>
      <c r="Q344" s="93">
        <v>1</v>
      </c>
      <c r="S344" s="95">
        <v>1219000000</v>
      </c>
      <c r="U344" s="95">
        <v>515059000</v>
      </c>
      <c r="V344" s="93">
        <v>1</v>
      </c>
      <c r="X344" s="95">
        <v>515059000</v>
      </c>
      <c r="Z344" s="95">
        <v>285500000</v>
      </c>
      <c r="AA344" s="93">
        <v>1</v>
      </c>
      <c r="AC344" s="95">
        <v>285500000</v>
      </c>
      <c r="AE344" s="95">
        <v>1452000000</v>
      </c>
      <c r="AF344" s="93">
        <v>1</v>
      </c>
      <c r="AH344" s="95">
        <v>1452000000</v>
      </c>
    </row>
    <row r="345" spans="1:34" x14ac:dyDescent="0.2">
      <c r="A345" s="95" t="s">
        <v>476</v>
      </c>
      <c r="B345" s="93">
        <v>4</v>
      </c>
      <c r="D345" s="95" t="s">
        <v>477</v>
      </c>
      <c r="K345" s="95">
        <v>3142856000</v>
      </c>
      <c r="L345" s="93">
        <v>3142856000</v>
      </c>
      <c r="N345" s="95">
        <v>3142856000</v>
      </c>
      <c r="P345" s="95">
        <v>1224551000</v>
      </c>
      <c r="Q345" s="93">
        <v>1</v>
      </c>
      <c r="S345" s="95">
        <v>1224551000</v>
      </c>
      <c r="U345" s="95">
        <v>518665000</v>
      </c>
      <c r="V345" s="93">
        <v>1</v>
      </c>
      <c r="X345" s="95">
        <v>518665000</v>
      </c>
      <c r="Z345" s="95">
        <v>286000000</v>
      </c>
      <c r="AA345" s="93">
        <v>1</v>
      </c>
      <c r="AC345" s="95">
        <v>286000000</v>
      </c>
      <c r="AE345" s="95">
        <v>1461000000</v>
      </c>
      <c r="AF345" s="93">
        <v>1</v>
      </c>
      <c r="AH345" s="95">
        <v>1461000000</v>
      </c>
    </row>
    <row r="346" spans="1:34" x14ac:dyDescent="0.2">
      <c r="A346" s="95" t="s">
        <v>477</v>
      </c>
      <c r="B346" s="93">
        <v>4</v>
      </c>
      <c r="D346" s="95" t="s">
        <v>479</v>
      </c>
      <c r="K346" s="95">
        <v>3153251000</v>
      </c>
      <c r="L346" s="93">
        <v>3153251000</v>
      </c>
      <c r="N346" s="95">
        <v>3153251000</v>
      </c>
      <c r="P346" s="95">
        <v>1231104000</v>
      </c>
      <c r="Q346" s="93">
        <v>1</v>
      </c>
      <c r="S346" s="95">
        <v>1231104000</v>
      </c>
      <c r="U346" s="95">
        <v>519267000</v>
      </c>
      <c r="V346" s="93">
        <v>2</v>
      </c>
      <c r="X346" s="95">
        <v>519267000</v>
      </c>
      <c r="Z346" s="95">
        <v>290200000</v>
      </c>
      <c r="AA346" s="93">
        <v>1</v>
      </c>
      <c r="AC346" s="95">
        <v>290200000</v>
      </c>
      <c r="AE346" s="95">
        <v>1477300000</v>
      </c>
      <c r="AF346" s="93">
        <v>1</v>
      </c>
      <c r="AH346" s="95">
        <v>1477300000</v>
      </c>
    </row>
    <row r="347" spans="1:34" x14ac:dyDescent="0.2">
      <c r="A347" s="95" t="s">
        <v>479</v>
      </c>
      <c r="B347" s="93">
        <v>4</v>
      </c>
      <c r="D347" s="95" t="s">
        <v>481</v>
      </c>
      <c r="K347" s="95">
        <v>3159000000</v>
      </c>
      <c r="L347" s="93">
        <v>3159000000</v>
      </c>
      <c r="N347" s="95">
        <v>3159000000</v>
      </c>
      <c r="P347" s="95">
        <v>1232611000</v>
      </c>
      <c r="Q347" s="93">
        <v>1</v>
      </c>
      <c r="S347" s="95">
        <v>1232611000</v>
      </c>
      <c r="U347" s="95">
        <v>519600000</v>
      </c>
      <c r="V347" s="93">
        <v>1</v>
      </c>
      <c r="X347" s="95">
        <v>519600000</v>
      </c>
      <c r="Z347" s="95">
        <v>291000000</v>
      </c>
      <c r="AA347" s="93">
        <v>1</v>
      </c>
      <c r="AC347" s="95">
        <v>291000000</v>
      </c>
      <c r="AE347" s="95">
        <v>1512000000</v>
      </c>
      <c r="AF347" s="93">
        <v>1</v>
      </c>
      <c r="AH347" s="95">
        <v>1512000000</v>
      </c>
    </row>
    <row r="348" spans="1:34" x14ac:dyDescent="0.2">
      <c r="A348" s="95" t="s">
        <v>481</v>
      </c>
      <c r="B348" s="93">
        <v>4</v>
      </c>
      <c r="D348" s="95" t="s">
        <v>482</v>
      </c>
      <c r="K348" s="95">
        <v>3161702000</v>
      </c>
      <c r="L348" s="93">
        <v>3161702000</v>
      </c>
      <c r="N348" s="95">
        <v>3161702000</v>
      </c>
      <c r="P348" s="95">
        <v>1232962000</v>
      </c>
      <c r="Q348" s="93">
        <v>1</v>
      </c>
      <c r="S348" s="95">
        <v>1232962000</v>
      </c>
      <c r="U348" s="95">
        <v>520805000</v>
      </c>
      <c r="V348" s="93">
        <v>1</v>
      </c>
      <c r="X348" s="95">
        <v>520805000</v>
      </c>
      <c r="Z348" s="95">
        <v>291100000</v>
      </c>
      <c r="AA348" s="93">
        <v>1</v>
      </c>
      <c r="AC348" s="95">
        <v>291100000</v>
      </c>
      <c r="AE348" s="95">
        <v>1522000000</v>
      </c>
      <c r="AF348" s="93">
        <v>1</v>
      </c>
      <c r="AH348" s="95">
        <v>1522000000</v>
      </c>
    </row>
    <row r="349" spans="1:34" x14ac:dyDescent="0.2">
      <c r="A349" s="95" t="s">
        <v>482</v>
      </c>
      <c r="B349" s="93">
        <v>4</v>
      </c>
      <c r="D349" s="95" t="s">
        <v>483</v>
      </c>
      <c r="K349" s="95">
        <v>3171411000</v>
      </c>
      <c r="L349" s="93">
        <v>3171411000</v>
      </c>
      <c r="N349" s="95">
        <v>3171411000</v>
      </c>
      <c r="P349" s="95">
        <v>1237452000</v>
      </c>
      <c r="Q349" s="93">
        <v>1</v>
      </c>
      <c r="S349" s="95">
        <v>1237452000</v>
      </c>
      <c r="U349" s="95">
        <v>521502000</v>
      </c>
      <c r="V349" s="93">
        <v>1</v>
      </c>
      <c r="X349" s="95">
        <v>521502000</v>
      </c>
      <c r="Z349" s="95">
        <v>291910000</v>
      </c>
      <c r="AA349" s="93">
        <v>1</v>
      </c>
      <c r="AC349" s="95">
        <v>291910000</v>
      </c>
      <c r="AE349" s="95">
        <v>1533000000</v>
      </c>
      <c r="AF349" s="93">
        <v>1</v>
      </c>
      <c r="AH349" s="95">
        <v>1533000000</v>
      </c>
    </row>
    <row r="350" spans="1:34" x14ac:dyDescent="0.2">
      <c r="A350" s="95" t="s">
        <v>483</v>
      </c>
      <c r="B350" s="93">
        <v>4</v>
      </c>
      <c r="D350" s="95" t="s">
        <v>484</v>
      </c>
      <c r="K350" s="95">
        <v>3183000000</v>
      </c>
      <c r="L350" s="93">
        <v>3183000000</v>
      </c>
      <c r="N350" s="95">
        <v>3183000000</v>
      </c>
      <c r="P350" s="95">
        <v>1237859000</v>
      </c>
      <c r="Q350" s="93">
        <v>1</v>
      </c>
      <c r="S350" s="95">
        <v>1237859000</v>
      </c>
      <c r="U350" s="95">
        <v>522046000</v>
      </c>
      <c r="V350" s="93">
        <v>1</v>
      </c>
      <c r="X350" s="95">
        <v>522046000</v>
      </c>
      <c r="Z350" s="95">
        <v>292900000</v>
      </c>
      <c r="AA350" s="93">
        <v>1</v>
      </c>
      <c r="AC350" s="95">
        <v>292900000</v>
      </c>
      <c r="AE350" s="95">
        <v>1540000000</v>
      </c>
      <c r="AF350" s="93">
        <v>2</v>
      </c>
      <c r="AH350" s="95">
        <v>1540000000</v>
      </c>
    </row>
    <row r="351" spans="1:34" x14ac:dyDescent="0.2">
      <c r="A351" s="95" t="s">
        <v>484</v>
      </c>
      <c r="B351" s="93">
        <v>4</v>
      </c>
      <c r="D351" s="95" t="s">
        <v>485</v>
      </c>
      <c r="K351" s="95">
        <v>3194300000</v>
      </c>
      <c r="L351" s="93">
        <v>3194300000</v>
      </c>
      <c r="N351" s="95">
        <v>3194300000</v>
      </c>
      <c r="P351" s="95">
        <v>1240400000</v>
      </c>
      <c r="Q351" s="93">
        <v>1</v>
      </c>
      <c r="S351" s="95">
        <v>1240400000</v>
      </c>
      <c r="U351" s="95">
        <v>527400000</v>
      </c>
      <c r="V351" s="93">
        <v>1</v>
      </c>
      <c r="X351" s="95">
        <v>527400000</v>
      </c>
      <c r="Z351" s="95">
        <v>294000000</v>
      </c>
      <c r="AA351" s="93">
        <v>3</v>
      </c>
      <c r="AC351" s="95">
        <v>294000000</v>
      </c>
      <c r="AE351" s="95">
        <v>1572000000</v>
      </c>
      <c r="AF351" s="93">
        <v>1</v>
      </c>
      <c r="AH351" s="95">
        <v>1572000000</v>
      </c>
    </row>
    <row r="352" spans="1:34" x14ac:dyDescent="0.2">
      <c r="A352" s="95" t="s">
        <v>485</v>
      </c>
      <c r="B352" s="93">
        <v>4</v>
      </c>
      <c r="D352" s="95" t="s">
        <v>486</v>
      </c>
      <c r="K352" s="95">
        <v>3214591000</v>
      </c>
      <c r="L352" s="93">
        <v>3214591000</v>
      </c>
      <c r="N352" s="95">
        <v>3214591000</v>
      </c>
      <c r="P352" s="95">
        <v>1241000000</v>
      </c>
      <c r="Q352" s="93">
        <v>1</v>
      </c>
      <c r="S352" s="95">
        <v>1241000000</v>
      </c>
      <c r="U352" s="95">
        <v>531180000</v>
      </c>
      <c r="V352" s="93">
        <v>1</v>
      </c>
      <c r="X352" s="95">
        <v>531180000</v>
      </c>
      <c r="Z352" s="95">
        <v>294400000</v>
      </c>
      <c r="AA352" s="93">
        <v>1</v>
      </c>
      <c r="AC352" s="95">
        <v>294400000</v>
      </c>
      <c r="AE352" s="95">
        <v>1580000000</v>
      </c>
      <c r="AF352" s="93">
        <v>1</v>
      </c>
      <c r="AH352" s="95">
        <v>1580000000</v>
      </c>
    </row>
    <row r="353" spans="1:34" x14ac:dyDescent="0.2">
      <c r="A353" s="95" t="s">
        <v>486</v>
      </c>
      <c r="B353" s="93">
        <v>4</v>
      </c>
      <c r="D353" s="95" t="s">
        <v>487</v>
      </c>
      <c r="K353" s="95">
        <v>3217800000</v>
      </c>
      <c r="L353" s="93">
        <v>3217800000</v>
      </c>
      <c r="N353" s="95">
        <v>3217800000</v>
      </c>
      <c r="P353" s="95">
        <v>1242800000</v>
      </c>
      <c r="Q353" s="93">
        <v>1</v>
      </c>
      <c r="S353" s="95">
        <v>1242800000</v>
      </c>
      <c r="U353" s="95">
        <v>531932000</v>
      </c>
      <c r="V353" s="93">
        <v>1</v>
      </c>
      <c r="X353" s="95">
        <v>531932000</v>
      </c>
      <c r="Z353" s="95">
        <v>294496000</v>
      </c>
      <c r="AA353" s="93">
        <v>1</v>
      </c>
      <c r="AC353" s="95">
        <v>294496000</v>
      </c>
      <c r="AE353" s="95">
        <v>1617000000</v>
      </c>
      <c r="AF353" s="93">
        <v>1</v>
      </c>
      <c r="AH353" s="95">
        <v>1617000000</v>
      </c>
    </row>
    <row r="354" spans="1:34" x14ac:dyDescent="0.2">
      <c r="A354" s="95" t="s">
        <v>487</v>
      </c>
      <c r="B354" s="93">
        <v>4</v>
      </c>
      <c r="D354" s="95" t="s">
        <v>488</v>
      </c>
      <c r="K354" s="95">
        <v>3237500000</v>
      </c>
      <c r="L354" s="93">
        <v>3237500000</v>
      </c>
      <c r="N354" s="95">
        <v>3237500000</v>
      </c>
      <c r="P354" s="95">
        <v>1250320000</v>
      </c>
      <c r="Q354" s="93">
        <v>1</v>
      </c>
      <c r="S354" s="95">
        <v>1250320000</v>
      </c>
      <c r="U354" s="95">
        <v>535598000</v>
      </c>
      <c r="V354" s="93">
        <v>1</v>
      </c>
      <c r="X354" s="95">
        <v>535598000</v>
      </c>
      <c r="Z354" s="95">
        <v>294520000</v>
      </c>
      <c r="AA354" s="93">
        <v>1</v>
      </c>
      <c r="AC354" s="95">
        <v>294520000</v>
      </c>
      <c r="AE354" s="95">
        <v>1620577000</v>
      </c>
      <c r="AF354" s="93">
        <v>2</v>
      </c>
      <c r="AH354" s="95">
        <v>1620577000</v>
      </c>
    </row>
    <row r="355" spans="1:34" x14ac:dyDescent="0.2">
      <c r="A355" s="95" t="s">
        <v>488</v>
      </c>
      <c r="B355" s="93">
        <v>4</v>
      </c>
      <c r="D355" s="95" t="s">
        <v>490</v>
      </c>
      <c r="K355" s="95">
        <v>3238128000</v>
      </c>
      <c r="L355" s="93">
        <v>3238128000</v>
      </c>
      <c r="N355" s="95">
        <v>3238128000</v>
      </c>
      <c r="P355" s="95">
        <v>1251500000</v>
      </c>
      <c r="Q355" s="93">
        <v>1</v>
      </c>
      <c r="S355" s="95">
        <v>1251500000</v>
      </c>
      <c r="U355" s="95">
        <v>541500000</v>
      </c>
      <c r="V355" s="93">
        <v>1</v>
      </c>
      <c r="X355" s="95">
        <v>541500000</v>
      </c>
      <c r="Z355" s="95">
        <v>294684000</v>
      </c>
      <c r="AA355" s="93">
        <v>1</v>
      </c>
      <c r="AC355" s="95">
        <v>294684000</v>
      </c>
      <c r="AE355" s="95">
        <v>1627000000</v>
      </c>
      <c r="AF355" s="93">
        <v>1</v>
      </c>
      <c r="AH355" s="95">
        <v>1627000000</v>
      </c>
    </row>
    <row r="356" spans="1:34" x14ac:dyDescent="0.2">
      <c r="A356" s="95" t="s">
        <v>490</v>
      </c>
      <c r="B356" s="93">
        <v>4</v>
      </c>
      <c r="D356" s="95" t="s">
        <v>492</v>
      </c>
      <c r="K356" s="95">
        <v>3241369000</v>
      </c>
      <c r="L356" s="93">
        <v>3241369000</v>
      </c>
      <c r="N356" s="95">
        <v>3241369000</v>
      </c>
      <c r="P356" s="95">
        <v>1252700000</v>
      </c>
      <c r="Q356" s="93">
        <v>1</v>
      </c>
      <c r="S356" s="95">
        <v>1252700000</v>
      </c>
      <c r="U356" s="95">
        <v>541586000</v>
      </c>
      <c r="V356" s="93">
        <v>1</v>
      </c>
      <c r="X356" s="95">
        <v>541586000</v>
      </c>
      <c r="Z356" s="95">
        <v>299900000</v>
      </c>
      <c r="AA356" s="93">
        <v>1</v>
      </c>
      <c r="AC356" s="95">
        <v>299900000</v>
      </c>
      <c r="AE356" s="95">
        <v>1641000000</v>
      </c>
      <c r="AF356" s="93">
        <v>1</v>
      </c>
      <c r="AH356" s="95">
        <v>1641000000</v>
      </c>
    </row>
    <row r="357" spans="1:34" x14ac:dyDescent="0.2">
      <c r="A357" s="95" t="s">
        <v>492</v>
      </c>
      <c r="B357" s="93">
        <v>4</v>
      </c>
      <c r="D357" s="95" t="s">
        <v>493</v>
      </c>
      <c r="K357" s="95">
        <v>3253600000</v>
      </c>
      <c r="L357" s="93">
        <v>3253600000</v>
      </c>
      <c r="N357" s="95">
        <v>3253600000</v>
      </c>
      <c r="P357" s="95">
        <v>1252812000</v>
      </c>
      <c r="Q357" s="93">
        <v>1</v>
      </c>
      <c r="S357" s="95">
        <v>1252812000</v>
      </c>
      <c r="U357" s="95">
        <v>542000000</v>
      </c>
      <c r="V357" s="93">
        <v>2</v>
      </c>
      <c r="X357" s="95">
        <v>542000000</v>
      </c>
      <c r="Z357" s="95">
        <v>301000000</v>
      </c>
      <c r="AA357" s="93">
        <v>1</v>
      </c>
      <c r="AC357" s="95">
        <v>301000000</v>
      </c>
      <c r="AE357" s="95">
        <v>1646000000</v>
      </c>
      <c r="AF357" s="93">
        <v>1</v>
      </c>
      <c r="AH357" s="95">
        <v>1646000000</v>
      </c>
    </row>
    <row r="358" spans="1:34" x14ac:dyDescent="0.2">
      <c r="A358" s="95" t="s">
        <v>493</v>
      </c>
      <c r="B358" s="93">
        <v>4</v>
      </c>
      <c r="D358" s="95" t="s">
        <v>494</v>
      </c>
      <c r="K358" s="95">
        <v>3258400000</v>
      </c>
      <c r="L358" s="93">
        <v>3258400000</v>
      </c>
      <c r="N358" s="95">
        <v>3258400000</v>
      </c>
      <c r="P358" s="95">
        <v>1253000000</v>
      </c>
      <c r="Q358" s="93">
        <v>1</v>
      </c>
      <c r="S358" s="95">
        <v>1253000000</v>
      </c>
      <c r="U358" s="95">
        <v>545000000</v>
      </c>
      <c r="V358" s="93">
        <v>1</v>
      </c>
      <c r="X358" s="95">
        <v>545000000</v>
      </c>
      <c r="Z358" s="95">
        <v>301812000</v>
      </c>
      <c r="AA358" s="93">
        <v>1</v>
      </c>
      <c r="AC358" s="95">
        <v>301812000</v>
      </c>
      <c r="AE358" s="95">
        <v>1661000000</v>
      </c>
      <c r="AF358" s="93">
        <v>1</v>
      </c>
      <c r="AH358" s="95">
        <v>1661000000</v>
      </c>
    </row>
    <row r="359" spans="1:34" x14ac:dyDescent="0.2">
      <c r="A359" s="95" t="s">
        <v>494</v>
      </c>
      <c r="B359" s="93">
        <v>4</v>
      </c>
      <c r="D359" s="95" t="s">
        <v>495</v>
      </c>
      <c r="K359" s="95">
        <v>3258700000</v>
      </c>
      <c r="L359" s="93">
        <v>3258700000</v>
      </c>
      <c r="N359" s="95">
        <v>3258700000</v>
      </c>
      <c r="P359" s="95">
        <v>1254000000</v>
      </c>
      <c r="Q359" s="93">
        <v>1</v>
      </c>
      <c r="S359" s="95">
        <v>1254000000</v>
      </c>
      <c r="U359" s="95">
        <v>546000000</v>
      </c>
      <c r="V359" s="93">
        <v>1</v>
      </c>
      <c r="X359" s="95">
        <v>546000000</v>
      </c>
      <c r="Z359" s="95">
        <v>303000000</v>
      </c>
      <c r="AA359" s="93">
        <v>1</v>
      </c>
      <c r="AC359" s="95">
        <v>303000000</v>
      </c>
      <c r="AE359" s="95">
        <v>1715000000</v>
      </c>
      <c r="AF359" s="93">
        <v>1</v>
      </c>
      <c r="AH359" s="95">
        <v>1715000000</v>
      </c>
    </row>
    <row r="360" spans="1:34" x14ac:dyDescent="0.2">
      <c r="A360" s="95" t="s">
        <v>495</v>
      </c>
      <c r="B360" s="93">
        <v>4</v>
      </c>
      <c r="D360" s="95" t="s">
        <v>496</v>
      </c>
      <c r="K360" s="95">
        <v>3275594000</v>
      </c>
      <c r="L360" s="93">
        <v>3275594000</v>
      </c>
      <c r="N360" s="95">
        <v>3275594000</v>
      </c>
      <c r="P360" s="95">
        <v>1257270000</v>
      </c>
      <c r="Q360" s="93">
        <v>1</v>
      </c>
      <c r="S360" s="95">
        <v>1257270000</v>
      </c>
      <c r="U360" s="95">
        <v>547000000</v>
      </c>
      <c r="V360" s="93">
        <v>1</v>
      </c>
      <c r="X360" s="95">
        <v>547000000</v>
      </c>
      <c r="Z360" s="95">
        <v>304400000</v>
      </c>
      <c r="AA360" s="93">
        <v>1</v>
      </c>
      <c r="AC360" s="95">
        <v>304400000</v>
      </c>
      <c r="AE360" s="95">
        <v>1725000000</v>
      </c>
      <c r="AF360" s="93">
        <v>1</v>
      </c>
      <c r="AH360" s="95">
        <v>1725000000</v>
      </c>
    </row>
    <row r="361" spans="1:34" x14ac:dyDescent="0.2">
      <c r="A361" s="95" t="s">
        <v>496</v>
      </c>
      <c r="B361" s="93">
        <v>4</v>
      </c>
      <c r="D361" s="95" t="s">
        <v>497</v>
      </c>
      <c r="K361" s="95">
        <v>3276500000</v>
      </c>
      <c r="L361" s="93">
        <v>3276500000</v>
      </c>
      <c r="N361" s="95">
        <v>3276500000</v>
      </c>
      <c r="P361" s="95">
        <v>1258600000</v>
      </c>
      <c r="Q361" s="93">
        <v>1</v>
      </c>
      <c r="S361" s="95">
        <v>1258600000</v>
      </c>
      <c r="U361" s="95">
        <v>548000000</v>
      </c>
      <c r="V361" s="93">
        <v>1</v>
      </c>
      <c r="X361" s="95">
        <v>548000000</v>
      </c>
      <c r="Z361" s="95">
        <v>305000000</v>
      </c>
      <c r="AA361" s="93">
        <v>2</v>
      </c>
      <c r="AC361" s="95">
        <v>305000000</v>
      </c>
      <c r="AE361" s="95">
        <v>1735000000</v>
      </c>
      <c r="AF361" s="93">
        <v>1</v>
      </c>
      <c r="AH361" s="95">
        <v>1735000000</v>
      </c>
    </row>
    <row r="362" spans="1:34" x14ac:dyDescent="0.2">
      <c r="A362" s="95" t="s">
        <v>497</v>
      </c>
      <c r="B362" s="93">
        <v>4</v>
      </c>
      <c r="D362" s="95" t="s">
        <v>498</v>
      </c>
      <c r="K362" s="95">
        <v>3276800000</v>
      </c>
      <c r="L362" s="93">
        <v>3276800000</v>
      </c>
      <c r="N362" s="95">
        <v>3276800000</v>
      </c>
      <c r="P362" s="95">
        <v>1264600000</v>
      </c>
      <c r="Q362" s="93">
        <v>1</v>
      </c>
      <c r="S362" s="95">
        <v>1264600000</v>
      </c>
      <c r="U362" s="95">
        <v>550000000</v>
      </c>
      <c r="V362" s="93">
        <v>1</v>
      </c>
      <c r="X362" s="95">
        <v>550000000</v>
      </c>
      <c r="Z362" s="95">
        <v>306301000</v>
      </c>
      <c r="AA362" s="93">
        <v>1</v>
      </c>
      <c r="AC362" s="95">
        <v>306301000</v>
      </c>
      <c r="AE362" s="95">
        <v>1760000000</v>
      </c>
      <c r="AF362" s="93">
        <v>1</v>
      </c>
      <c r="AH362" s="95">
        <v>1760000000</v>
      </c>
    </row>
    <row r="363" spans="1:34" x14ac:dyDescent="0.2">
      <c r="A363" s="95" t="s">
        <v>498</v>
      </c>
      <c r="B363" s="93">
        <v>4</v>
      </c>
      <c r="D363" s="95" t="s">
        <v>500</v>
      </c>
      <c r="K363" s="95">
        <v>3285346000</v>
      </c>
      <c r="L363" s="93">
        <v>3285346000</v>
      </c>
      <c r="N363" s="95">
        <v>3285346000</v>
      </c>
      <c r="P363" s="95">
        <v>1266246000</v>
      </c>
      <c r="Q363" s="93">
        <v>1</v>
      </c>
      <c r="S363" s="95">
        <v>1266246000</v>
      </c>
      <c r="U363" s="95">
        <v>550600000</v>
      </c>
      <c r="V363" s="93">
        <v>1</v>
      </c>
      <c r="X363" s="95">
        <v>550600000</v>
      </c>
      <c r="Z363" s="95">
        <v>306769000</v>
      </c>
      <c r="AA363" s="93">
        <v>1</v>
      </c>
      <c r="AC363" s="95">
        <v>306769000</v>
      </c>
      <c r="AE363" s="95">
        <v>1763000000</v>
      </c>
      <c r="AF363" s="93">
        <v>1</v>
      </c>
      <c r="AH363" s="95">
        <v>1763000000</v>
      </c>
    </row>
    <row r="364" spans="1:34" x14ac:dyDescent="0.2">
      <c r="A364" s="95" t="s">
        <v>500</v>
      </c>
      <c r="B364" s="93">
        <v>4</v>
      </c>
      <c r="D364" s="95" t="s">
        <v>501</v>
      </c>
      <c r="K364" s="95">
        <v>3289000000</v>
      </c>
      <c r="L364" s="93">
        <v>3289000000</v>
      </c>
      <c r="N364" s="95">
        <v>3289000000</v>
      </c>
      <c r="P364" s="95">
        <v>1266700000</v>
      </c>
      <c r="Q364" s="93">
        <v>1</v>
      </c>
      <c r="S364" s="95">
        <v>1266700000</v>
      </c>
      <c r="U364" s="95">
        <v>551000000</v>
      </c>
      <c r="V364" s="93">
        <v>1</v>
      </c>
      <c r="X364" s="95">
        <v>551000000</v>
      </c>
      <c r="Z364" s="95">
        <v>310000000</v>
      </c>
      <c r="AA364" s="93">
        <v>1</v>
      </c>
      <c r="AC364" s="95">
        <v>310000000</v>
      </c>
      <c r="AE364" s="95">
        <v>1770000000</v>
      </c>
      <c r="AF364" s="93">
        <v>1</v>
      </c>
      <c r="AH364" s="95">
        <v>1770000000</v>
      </c>
    </row>
    <row r="365" spans="1:34" x14ac:dyDescent="0.2">
      <c r="A365" s="95" t="s">
        <v>501</v>
      </c>
      <c r="B365" s="93">
        <v>4</v>
      </c>
      <c r="D365" s="95" t="s">
        <v>503</v>
      </c>
      <c r="K365" s="95">
        <v>3291300000</v>
      </c>
      <c r="L365" s="93">
        <v>3291300000</v>
      </c>
      <c r="N365" s="95">
        <v>3291300000</v>
      </c>
      <c r="P365" s="95">
        <v>1268800000</v>
      </c>
      <c r="Q365" s="93">
        <v>1</v>
      </c>
      <c r="S365" s="95">
        <v>1268800000</v>
      </c>
      <c r="U365" s="95">
        <v>554000000</v>
      </c>
      <c r="V365" s="93">
        <v>2</v>
      </c>
      <c r="X365" s="95">
        <v>554000000</v>
      </c>
      <c r="Z365" s="95">
        <v>313082000</v>
      </c>
      <c r="AA365" s="93">
        <v>1</v>
      </c>
      <c r="AC365" s="95">
        <v>313082000</v>
      </c>
      <c r="AE365" s="95">
        <v>1877000000</v>
      </c>
      <c r="AF365" s="93">
        <v>1</v>
      </c>
      <c r="AH365" s="95">
        <v>1877000000</v>
      </c>
    </row>
    <row r="366" spans="1:34" x14ac:dyDescent="0.2">
      <c r="A366" s="95" t="s">
        <v>503</v>
      </c>
      <c r="B366" s="93">
        <v>4</v>
      </c>
      <c r="D366" s="95" t="s">
        <v>504</v>
      </c>
      <c r="K366" s="95">
        <v>3292000000</v>
      </c>
      <c r="L366" s="93">
        <v>3292000000</v>
      </c>
      <c r="N366" s="95">
        <v>3292000000</v>
      </c>
      <c r="P366" s="95">
        <v>1269400000</v>
      </c>
      <c r="Q366" s="93">
        <v>1</v>
      </c>
      <c r="S366" s="95">
        <v>1269400000</v>
      </c>
      <c r="U366" s="95">
        <v>557000000</v>
      </c>
      <c r="V366" s="93">
        <v>1</v>
      </c>
      <c r="X366" s="95">
        <v>557000000</v>
      </c>
      <c r="Z366" s="95">
        <v>314096000</v>
      </c>
      <c r="AA366" s="93">
        <v>1</v>
      </c>
      <c r="AC366" s="95">
        <v>314096000</v>
      </c>
      <c r="AE366" s="95">
        <v>1893400000</v>
      </c>
      <c r="AF366" s="93">
        <v>1</v>
      </c>
      <c r="AH366" s="95">
        <v>1893400000</v>
      </c>
    </row>
    <row r="367" spans="1:34" x14ac:dyDescent="0.2">
      <c r="A367" s="95" t="s">
        <v>504</v>
      </c>
      <c r="B367" s="93">
        <v>4</v>
      </c>
      <c r="D367" s="95" t="s">
        <v>505</v>
      </c>
      <c r="K367" s="95">
        <v>3297600000</v>
      </c>
      <c r="L367" s="93">
        <v>3297600000</v>
      </c>
      <c r="N367" s="95">
        <v>3297600000</v>
      </c>
      <c r="P367" s="95">
        <v>1272300000</v>
      </c>
      <c r="Q367" s="93">
        <v>1</v>
      </c>
      <c r="S367" s="95">
        <v>1272300000</v>
      </c>
      <c r="U367" s="95">
        <v>559500000</v>
      </c>
      <c r="V367" s="93">
        <v>1</v>
      </c>
      <c r="X367" s="95">
        <v>559500000</v>
      </c>
      <c r="Z367" s="95">
        <v>314119000</v>
      </c>
      <c r="AA367" s="93">
        <v>1</v>
      </c>
      <c r="AC367" s="95">
        <v>314119000</v>
      </c>
      <c r="AE367" s="95">
        <v>1898000000</v>
      </c>
      <c r="AF367" s="93">
        <v>1</v>
      </c>
      <c r="AH367" s="95">
        <v>1898000000</v>
      </c>
    </row>
    <row r="368" spans="1:34" x14ac:dyDescent="0.2">
      <c r="A368" s="95" t="s">
        <v>505</v>
      </c>
      <c r="B368" s="93">
        <v>4</v>
      </c>
      <c r="D368" s="95" t="s">
        <v>507</v>
      </c>
      <c r="K368" s="95">
        <v>3301804000</v>
      </c>
      <c r="L368" s="93">
        <v>3301804000</v>
      </c>
      <c r="N368" s="95">
        <v>3301804000</v>
      </c>
      <c r="P368" s="95">
        <v>1277113000</v>
      </c>
      <c r="Q368" s="93">
        <v>1</v>
      </c>
      <c r="S368" s="95">
        <v>1277113000</v>
      </c>
      <c r="U368" s="95">
        <v>559800000</v>
      </c>
      <c r="V368" s="93">
        <v>1</v>
      </c>
      <c r="X368" s="95">
        <v>559800000</v>
      </c>
      <c r="Z368" s="95">
        <v>315000000</v>
      </c>
      <c r="AA368" s="93">
        <v>1</v>
      </c>
      <c r="AC368" s="95">
        <v>315000000</v>
      </c>
      <c r="AE368" s="95">
        <v>1951000000</v>
      </c>
      <c r="AF368" s="93">
        <v>1</v>
      </c>
      <c r="AH368" s="95">
        <v>1951000000</v>
      </c>
    </row>
    <row r="369" spans="1:34" x14ac:dyDescent="0.2">
      <c r="A369" s="95" t="s">
        <v>507</v>
      </c>
      <c r="B369" s="93">
        <v>4</v>
      </c>
      <c r="D369" s="95" t="s">
        <v>509</v>
      </c>
      <c r="K369" s="95">
        <v>3305879000</v>
      </c>
      <c r="L369" s="93">
        <v>3305879000</v>
      </c>
      <c r="N369" s="95">
        <v>3305879000</v>
      </c>
      <c r="P369" s="95">
        <v>1277195000</v>
      </c>
      <c r="Q369" s="93">
        <v>1</v>
      </c>
      <c r="S369" s="95">
        <v>1277195000</v>
      </c>
      <c r="U369" s="95">
        <v>561400000</v>
      </c>
      <c r="V369" s="93">
        <v>1</v>
      </c>
      <c r="X369" s="95">
        <v>561400000</v>
      </c>
      <c r="Z369" s="95">
        <v>316344000</v>
      </c>
      <c r="AA369" s="93">
        <v>1</v>
      </c>
      <c r="AC369" s="95">
        <v>316344000</v>
      </c>
      <c r="AE369" s="95">
        <v>1958000000</v>
      </c>
      <c r="AF369" s="93">
        <v>1</v>
      </c>
      <c r="AH369" s="95">
        <v>1958000000</v>
      </c>
    </row>
    <row r="370" spans="1:34" x14ac:dyDescent="0.2">
      <c r="A370" s="95" t="s">
        <v>509</v>
      </c>
      <c r="B370" s="93">
        <v>4</v>
      </c>
      <c r="D370" s="95" t="s">
        <v>510</v>
      </c>
      <c r="K370" s="95">
        <v>3309616000</v>
      </c>
      <c r="L370" s="93">
        <v>3309616000</v>
      </c>
      <c r="N370" s="95">
        <v>3309616000</v>
      </c>
      <c r="P370" s="95">
        <v>1281566000</v>
      </c>
      <c r="Q370" s="93">
        <v>1</v>
      </c>
      <c r="S370" s="95">
        <v>1281566000</v>
      </c>
      <c r="U370" s="95">
        <v>562080000</v>
      </c>
      <c r="V370" s="93">
        <v>1</v>
      </c>
      <c r="X370" s="95">
        <v>562080000</v>
      </c>
      <c r="Z370" s="95">
        <v>317141000</v>
      </c>
      <c r="AA370" s="93">
        <v>1</v>
      </c>
      <c r="AC370" s="95">
        <v>317141000</v>
      </c>
      <c r="AE370" s="95">
        <v>1973300000</v>
      </c>
      <c r="AF370" s="93">
        <v>1</v>
      </c>
      <c r="AH370" s="95">
        <v>1973300000</v>
      </c>
    </row>
    <row r="371" spans="1:34" x14ac:dyDescent="0.2">
      <c r="A371" s="95" t="s">
        <v>510</v>
      </c>
      <c r="B371" s="93">
        <v>4</v>
      </c>
      <c r="D371" s="95" t="s">
        <v>511</v>
      </c>
      <c r="K371" s="95">
        <v>3310800000</v>
      </c>
      <c r="L371" s="93">
        <v>3310800000</v>
      </c>
      <c r="N371" s="95">
        <v>3310800000</v>
      </c>
      <c r="P371" s="95">
        <v>1285200000</v>
      </c>
      <c r="Q371" s="93">
        <v>1</v>
      </c>
      <c r="S371" s="95">
        <v>1285200000</v>
      </c>
      <c r="U371" s="95">
        <v>563000000</v>
      </c>
      <c r="V371" s="93">
        <v>1</v>
      </c>
      <c r="X371" s="95">
        <v>563000000</v>
      </c>
      <c r="Z371" s="95">
        <v>319000000</v>
      </c>
      <c r="AA371" s="93">
        <v>1</v>
      </c>
      <c r="AC371" s="95">
        <v>319000000</v>
      </c>
      <c r="AE371" s="95">
        <v>2012800000</v>
      </c>
      <c r="AF371" s="93">
        <v>1</v>
      </c>
      <c r="AH371" s="95">
        <v>2012800000</v>
      </c>
    </row>
    <row r="372" spans="1:34" x14ac:dyDescent="0.2">
      <c r="A372" s="95" t="s">
        <v>511</v>
      </c>
      <c r="B372" s="93">
        <v>4</v>
      </c>
      <c r="D372" s="95" t="s">
        <v>512</v>
      </c>
      <c r="K372" s="95">
        <v>3323077000</v>
      </c>
      <c r="L372" s="93">
        <v>3323077000</v>
      </c>
      <c r="N372" s="95">
        <v>3323077000</v>
      </c>
      <c r="P372" s="95">
        <v>1288878000</v>
      </c>
      <c r="Q372" s="93">
        <v>1</v>
      </c>
      <c r="S372" s="95">
        <v>1288878000</v>
      </c>
      <c r="U372" s="95">
        <v>564531000</v>
      </c>
      <c r="V372" s="93">
        <v>1</v>
      </c>
      <c r="X372" s="95">
        <v>564531000</v>
      </c>
      <c r="Z372" s="95">
        <v>319300000</v>
      </c>
      <c r="AA372" s="93">
        <v>1</v>
      </c>
      <c r="AC372" s="95">
        <v>319300000</v>
      </c>
      <c r="AE372" s="95">
        <v>2037000000</v>
      </c>
      <c r="AF372" s="93">
        <v>1</v>
      </c>
      <c r="AH372" s="95">
        <v>2037000000</v>
      </c>
    </row>
    <row r="373" spans="1:34" x14ac:dyDescent="0.2">
      <c r="A373" s="95" t="s">
        <v>512</v>
      </c>
      <c r="B373" s="93">
        <v>4</v>
      </c>
      <c r="D373" s="95" t="s">
        <v>513</v>
      </c>
      <c r="K373" s="95">
        <v>3323600000</v>
      </c>
      <c r="L373" s="93">
        <v>3323600000</v>
      </c>
      <c r="N373" s="95">
        <v>3323600000</v>
      </c>
      <c r="P373" s="95">
        <v>1289000000</v>
      </c>
      <c r="Q373" s="93">
        <v>1</v>
      </c>
      <c r="S373" s="95">
        <v>1289000000</v>
      </c>
      <c r="U373" s="95">
        <v>568500000</v>
      </c>
      <c r="V373" s="93">
        <v>1</v>
      </c>
      <c r="X373" s="95">
        <v>568500000</v>
      </c>
      <c r="Z373" s="95">
        <v>320000000</v>
      </c>
      <c r="AA373" s="93">
        <v>1</v>
      </c>
      <c r="AC373" s="95">
        <v>320000000</v>
      </c>
      <c r="AE373" s="95">
        <v>2046000000</v>
      </c>
      <c r="AF373" s="93">
        <v>1</v>
      </c>
      <c r="AH373" s="95">
        <v>2046000000</v>
      </c>
    </row>
    <row r="374" spans="1:34" x14ac:dyDescent="0.2">
      <c r="A374" s="95" t="s">
        <v>513</v>
      </c>
      <c r="B374" s="93">
        <v>4</v>
      </c>
      <c r="D374" s="95" t="s">
        <v>514</v>
      </c>
      <c r="K374" s="95">
        <v>3326106000</v>
      </c>
      <c r="L374" s="93">
        <v>3326106000</v>
      </c>
      <c r="N374" s="95">
        <v>3326106000</v>
      </c>
      <c r="P374" s="95">
        <v>1289270000</v>
      </c>
      <c r="Q374" s="93">
        <v>1</v>
      </c>
      <c r="S374" s="95">
        <v>1289270000</v>
      </c>
      <c r="U374" s="95">
        <v>569000000</v>
      </c>
      <c r="V374" s="93">
        <v>1</v>
      </c>
      <c r="X374" s="95">
        <v>569000000</v>
      </c>
      <c r="Z374" s="95">
        <v>321000000</v>
      </c>
      <c r="AA374" s="93">
        <v>1</v>
      </c>
      <c r="AC374" s="95">
        <v>321000000</v>
      </c>
      <c r="AE374" s="95">
        <v>2052295000</v>
      </c>
      <c r="AF374" s="93">
        <v>2</v>
      </c>
      <c r="AH374" s="95">
        <v>2052295000</v>
      </c>
    </row>
    <row r="375" spans="1:34" x14ac:dyDescent="0.2">
      <c r="A375" s="95" t="s">
        <v>514</v>
      </c>
      <c r="B375" s="93">
        <v>4</v>
      </c>
      <c r="D375" s="95" t="s">
        <v>515</v>
      </c>
      <c r="K375" s="95">
        <v>3334213000</v>
      </c>
      <c r="L375" s="93">
        <v>3334213000</v>
      </c>
      <c r="N375" s="95">
        <v>3334213000</v>
      </c>
      <c r="P375" s="95">
        <v>1290025000</v>
      </c>
      <c r="Q375" s="93">
        <v>1</v>
      </c>
      <c r="S375" s="95">
        <v>1290025000</v>
      </c>
      <c r="U375" s="95">
        <v>571200000</v>
      </c>
      <c r="V375" s="93">
        <v>1</v>
      </c>
      <c r="X375" s="95">
        <v>571200000</v>
      </c>
      <c r="Z375" s="95">
        <v>322000000</v>
      </c>
      <c r="AA375" s="93">
        <v>3</v>
      </c>
      <c r="AC375" s="95">
        <v>322000000</v>
      </c>
      <c r="AE375" s="95">
        <v>2119000000</v>
      </c>
      <c r="AF375" s="93">
        <v>1</v>
      </c>
      <c r="AH375" s="95">
        <v>2119000000</v>
      </c>
    </row>
    <row r="376" spans="1:34" x14ac:dyDescent="0.2">
      <c r="A376" s="95" t="s">
        <v>515</v>
      </c>
      <c r="B376" s="93">
        <v>4</v>
      </c>
      <c r="D376" s="95" t="s">
        <v>516</v>
      </c>
      <c r="K376" s="95">
        <v>3334300000</v>
      </c>
      <c r="L376" s="93">
        <v>3334300000</v>
      </c>
      <c r="N376" s="95">
        <v>3334300000</v>
      </c>
      <c r="P376" s="95">
        <v>1291506000</v>
      </c>
      <c r="Q376" s="93">
        <v>1</v>
      </c>
      <c r="S376" s="95">
        <v>1291506000</v>
      </c>
      <c r="U376" s="95">
        <v>571600000</v>
      </c>
      <c r="V376" s="93">
        <v>1</v>
      </c>
      <c r="X376" s="95">
        <v>571600000</v>
      </c>
      <c r="Z376" s="95">
        <v>322037000</v>
      </c>
      <c r="AA376" s="93">
        <v>1</v>
      </c>
      <c r="AC376" s="95">
        <v>322037000</v>
      </c>
      <c r="AE376" s="95">
        <v>2120000000</v>
      </c>
      <c r="AF376" s="93">
        <v>1</v>
      </c>
      <c r="AH376" s="95">
        <v>2120000000</v>
      </c>
    </row>
    <row r="377" spans="1:34" x14ac:dyDescent="0.2">
      <c r="A377" s="95" t="s">
        <v>516</v>
      </c>
      <c r="B377" s="93">
        <v>4</v>
      </c>
      <c r="D377" s="95" t="s">
        <v>518</v>
      </c>
      <c r="K377" s="95">
        <v>3350300000</v>
      </c>
      <c r="L377" s="93">
        <v>3350300000</v>
      </c>
      <c r="N377" s="95">
        <v>3350300000</v>
      </c>
      <c r="P377" s="95">
        <v>1294700000</v>
      </c>
      <c r="Q377" s="93">
        <v>1</v>
      </c>
      <c r="S377" s="95">
        <v>1294700000</v>
      </c>
      <c r="U377" s="95">
        <v>574000000</v>
      </c>
      <c r="V377" s="93">
        <v>2</v>
      </c>
      <c r="X377" s="95">
        <v>574000000</v>
      </c>
      <c r="Z377" s="95">
        <v>322629000</v>
      </c>
      <c r="AA377" s="93">
        <v>1</v>
      </c>
      <c r="AC377" s="95">
        <v>322629000</v>
      </c>
      <c r="AE377" s="95">
        <v>2197000000</v>
      </c>
      <c r="AF377" s="93">
        <v>1</v>
      </c>
      <c r="AH377" s="95">
        <v>2197000000</v>
      </c>
    </row>
    <row r="378" spans="1:34" x14ac:dyDescent="0.2">
      <c r="A378" s="95" t="s">
        <v>518</v>
      </c>
      <c r="B378" s="93">
        <v>4</v>
      </c>
      <c r="D378" s="95" t="s">
        <v>519</v>
      </c>
      <c r="K378" s="95">
        <v>3361407000</v>
      </c>
      <c r="L378" s="93">
        <v>3361407000</v>
      </c>
      <c r="N378" s="95">
        <v>3361407000</v>
      </c>
      <c r="P378" s="95">
        <v>1301200000</v>
      </c>
      <c r="Q378" s="93">
        <v>1</v>
      </c>
      <c r="S378" s="95">
        <v>1301200000</v>
      </c>
      <c r="U378" s="95">
        <v>581898000</v>
      </c>
      <c r="V378" s="93">
        <v>1</v>
      </c>
      <c r="X378" s="95">
        <v>581898000</v>
      </c>
      <c r="Z378" s="95">
        <v>325173000</v>
      </c>
      <c r="AA378" s="93">
        <v>1</v>
      </c>
      <c r="AC378" s="95">
        <v>325173000</v>
      </c>
      <c r="AE378" s="95">
        <v>2226200000</v>
      </c>
      <c r="AF378" s="93">
        <v>1</v>
      </c>
      <c r="AH378" s="95">
        <v>2226200000</v>
      </c>
    </row>
    <row r="379" spans="1:34" x14ac:dyDescent="0.2">
      <c r="A379" s="95" t="s">
        <v>519</v>
      </c>
      <c r="B379" s="93">
        <v>4</v>
      </c>
      <c r="D379" s="95" t="s">
        <v>520</v>
      </c>
      <c r="K379" s="95">
        <v>3368545000</v>
      </c>
      <c r="L379" s="93">
        <v>3368545000</v>
      </c>
      <c r="N379" s="95">
        <v>3368545000</v>
      </c>
      <c r="P379" s="95">
        <v>1306606000</v>
      </c>
      <c r="Q379" s="93">
        <v>1</v>
      </c>
      <c r="S379" s="95">
        <v>1306606000</v>
      </c>
      <c r="U379" s="95">
        <v>582000000</v>
      </c>
      <c r="V379" s="93">
        <v>1</v>
      </c>
      <c r="X379" s="95">
        <v>582000000</v>
      </c>
      <c r="Z379" s="95">
        <v>325200000</v>
      </c>
      <c r="AA379" s="93">
        <v>1</v>
      </c>
      <c r="AC379" s="95">
        <v>325200000</v>
      </c>
      <c r="AE379" s="95">
        <v>2279000000</v>
      </c>
      <c r="AF379" s="93">
        <v>1</v>
      </c>
      <c r="AH379" s="95">
        <v>2279000000</v>
      </c>
    </row>
    <row r="380" spans="1:34" x14ac:dyDescent="0.2">
      <c r="A380" s="95" t="s">
        <v>520</v>
      </c>
      <c r="B380" s="93">
        <v>4</v>
      </c>
      <c r="D380" s="95" t="s">
        <v>521</v>
      </c>
      <c r="K380" s="95">
        <v>3371000000</v>
      </c>
      <c r="L380" s="93">
        <v>3371000000</v>
      </c>
      <c r="N380" s="95">
        <v>3371000000</v>
      </c>
      <c r="P380" s="95">
        <v>1308868000</v>
      </c>
      <c r="Q380" s="93">
        <v>1</v>
      </c>
      <c r="S380" s="95">
        <v>1308868000</v>
      </c>
      <c r="U380" s="95">
        <v>584000000</v>
      </c>
      <c r="V380" s="93">
        <v>1</v>
      </c>
      <c r="X380" s="95">
        <v>584000000</v>
      </c>
      <c r="Z380" s="95">
        <v>327000000</v>
      </c>
      <c r="AA380" s="93">
        <v>1</v>
      </c>
      <c r="AC380" s="95">
        <v>327000000</v>
      </c>
      <c r="AE380" s="95">
        <v>2298000000</v>
      </c>
      <c r="AF380" s="93">
        <v>1</v>
      </c>
      <c r="AH380" s="95">
        <v>2298000000</v>
      </c>
    </row>
    <row r="381" spans="1:34" x14ac:dyDescent="0.2">
      <c r="A381" s="95" t="s">
        <v>521</v>
      </c>
      <c r="B381" s="93">
        <v>4</v>
      </c>
      <c r="D381" s="95" t="s">
        <v>522</v>
      </c>
      <c r="K381" s="95">
        <v>3383000000</v>
      </c>
      <c r="L381" s="93">
        <v>3383000000</v>
      </c>
      <c r="N381" s="95">
        <v>3383000000</v>
      </c>
      <c r="P381" s="95">
        <v>1309559000</v>
      </c>
      <c r="Q381" s="93">
        <v>1</v>
      </c>
      <c r="S381" s="95">
        <v>1309559000</v>
      </c>
      <c r="U381" s="95">
        <v>584491000</v>
      </c>
      <c r="V381" s="93">
        <v>1</v>
      </c>
      <c r="X381" s="95">
        <v>584491000</v>
      </c>
      <c r="Z381" s="95">
        <v>329000000</v>
      </c>
      <c r="AA381" s="93">
        <v>2</v>
      </c>
      <c r="AC381" s="95">
        <v>329000000</v>
      </c>
      <c r="AE381" s="95">
        <v>2337000000</v>
      </c>
      <c r="AF381" s="93">
        <v>1</v>
      </c>
      <c r="AH381" s="95">
        <v>2337000000</v>
      </c>
    </row>
    <row r="382" spans="1:34" x14ac:dyDescent="0.2">
      <c r="A382" s="95" t="s">
        <v>522</v>
      </c>
      <c r="B382" s="93">
        <v>4</v>
      </c>
      <c r="D382" s="95" t="s">
        <v>523</v>
      </c>
      <c r="K382" s="95">
        <v>3387614000</v>
      </c>
      <c r="L382" s="93">
        <v>3387614000</v>
      </c>
      <c r="N382" s="95">
        <v>3387614000</v>
      </c>
      <c r="P382" s="95">
        <v>1313000000</v>
      </c>
      <c r="Q382" s="93">
        <v>1</v>
      </c>
      <c r="S382" s="95">
        <v>1313000000</v>
      </c>
      <c r="U382" s="95">
        <v>585400000</v>
      </c>
      <c r="V382" s="93">
        <v>1</v>
      </c>
      <c r="X382" s="95">
        <v>585400000</v>
      </c>
      <c r="Z382" s="95">
        <v>330000000</v>
      </c>
      <c r="AA382" s="93">
        <v>2</v>
      </c>
      <c r="AC382" s="95">
        <v>330000000</v>
      </c>
      <c r="AE382" s="95">
        <v>2338000000</v>
      </c>
      <c r="AF382" s="93">
        <v>1</v>
      </c>
      <c r="AH382" s="95">
        <v>2338000000</v>
      </c>
    </row>
    <row r="383" spans="1:34" x14ac:dyDescent="0.2">
      <c r="A383" s="95" t="s">
        <v>523</v>
      </c>
      <c r="B383" s="93">
        <v>4</v>
      </c>
      <c r="D383" s="95" t="s">
        <v>524</v>
      </c>
      <c r="K383" s="95">
        <v>3391187000</v>
      </c>
      <c r="L383" s="93">
        <v>3391187000</v>
      </c>
      <c r="N383" s="95">
        <v>3391187000</v>
      </c>
      <c r="P383" s="95">
        <v>1316000000</v>
      </c>
      <c r="Q383" s="93">
        <v>1</v>
      </c>
      <c r="S383" s="95">
        <v>1316000000</v>
      </c>
      <c r="U383" s="95">
        <v>587835000</v>
      </c>
      <c r="V383" s="93">
        <v>1</v>
      </c>
      <c r="X383" s="95">
        <v>587835000</v>
      </c>
      <c r="Z383" s="95">
        <v>330418000</v>
      </c>
      <c r="AA383" s="93">
        <v>1</v>
      </c>
      <c r="AC383" s="95">
        <v>330418000</v>
      </c>
      <c r="AE383" s="95">
        <v>2342000000</v>
      </c>
      <c r="AF383" s="93">
        <v>1</v>
      </c>
      <c r="AH383" s="95">
        <v>2342000000</v>
      </c>
    </row>
    <row r="384" spans="1:34" x14ac:dyDescent="0.2">
      <c r="A384" s="95" t="s">
        <v>524</v>
      </c>
      <c r="B384" s="93">
        <v>4</v>
      </c>
      <c r="D384" s="95" t="s">
        <v>525</v>
      </c>
      <c r="K384" s="95">
        <v>3394800000</v>
      </c>
      <c r="L384" s="93">
        <v>3394800000</v>
      </c>
      <c r="N384" s="95">
        <v>3394800000</v>
      </c>
      <c r="P384" s="95">
        <v>1321426000</v>
      </c>
      <c r="Q384" s="93">
        <v>1</v>
      </c>
      <c r="S384" s="95">
        <v>1321426000</v>
      </c>
      <c r="U384" s="95">
        <v>588822000</v>
      </c>
      <c r="V384" s="93">
        <v>1</v>
      </c>
      <c r="X384" s="95">
        <v>588822000</v>
      </c>
      <c r="Z384" s="95">
        <v>332400000</v>
      </c>
      <c r="AA384" s="93">
        <v>1</v>
      </c>
      <c r="AC384" s="95">
        <v>332400000</v>
      </c>
      <c r="AE384" s="95">
        <v>2380000000</v>
      </c>
      <c r="AF384" s="93">
        <v>1</v>
      </c>
      <c r="AH384" s="95">
        <v>2380000000</v>
      </c>
    </row>
    <row r="385" spans="1:34" x14ac:dyDescent="0.2">
      <c r="A385" s="95" t="s">
        <v>525</v>
      </c>
      <c r="B385" s="93">
        <v>4</v>
      </c>
      <c r="D385" s="95" t="s">
        <v>526</v>
      </c>
      <c r="K385" s="95">
        <v>3402703000</v>
      </c>
      <c r="L385" s="93">
        <v>3402703000</v>
      </c>
      <c r="N385" s="95">
        <v>3402703000</v>
      </c>
      <c r="P385" s="95">
        <v>1321772000</v>
      </c>
      <c r="Q385" s="93">
        <v>1</v>
      </c>
      <c r="S385" s="95">
        <v>1321772000</v>
      </c>
      <c r="U385" s="95">
        <v>589800000</v>
      </c>
      <c r="V385" s="93">
        <v>1</v>
      </c>
      <c r="X385" s="95">
        <v>589800000</v>
      </c>
      <c r="Z385" s="95">
        <v>337400000</v>
      </c>
      <c r="AA385" s="93">
        <v>1</v>
      </c>
      <c r="AC385" s="95">
        <v>337400000</v>
      </c>
      <c r="AE385" s="95">
        <v>2430600000</v>
      </c>
      <c r="AF385" s="93">
        <v>1</v>
      </c>
      <c r="AH385" s="95">
        <v>2430600000</v>
      </c>
    </row>
    <row r="386" spans="1:34" x14ac:dyDescent="0.2">
      <c r="A386" s="95" t="s">
        <v>526</v>
      </c>
      <c r="B386" s="93">
        <v>4</v>
      </c>
      <c r="D386" s="95" t="s">
        <v>527</v>
      </c>
      <c r="K386" s="95">
        <v>3409900000</v>
      </c>
      <c r="L386" s="93">
        <v>3409900000</v>
      </c>
      <c r="N386" s="95">
        <v>3409900000</v>
      </c>
      <c r="P386" s="95">
        <v>1322800000</v>
      </c>
      <c r="Q386" s="93">
        <v>1</v>
      </c>
      <c r="S386" s="95">
        <v>1322800000</v>
      </c>
      <c r="U386" s="95">
        <v>591500000</v>
      </c>
      <c r="V386" s="93">
        <v>1</v>
      </c>
      <c r="X386" s="95">
        <v>591500000</v>
      </c>
      <c r="Z386" s="95">
        <v>339613000</v>
      </c>
      <c r="AA386" s="93">
        <v>1</v>
      </c>
      <c r="AC386" s="95">
        <v>339613000</v>
      </c>
      <c r="AE386" s="95">
        <v>2475000000</v>
      </c>
      <c r="AF386" s="93">
        <v>1</v>
      </c>
      <c r="AH386" s="95">
        <v>2475000000</v>
      </c>
    </row>
    <row r="387" spans="1:34" x14ac:dyDescent="0.2">
      <c r="A387" s="95" t="s">
        <v>527</v>
      </c>
      <c r="B387" s="93">
        <v>4</v>
      </c>
      <c r="D387" s="95" t="s">
        <v>528</v>
      </c>
      <c r="K387" s="95">
        <v>3414500000</v>
      </c>
      <c r="L387" s="93">
        <v>3414500000</v>
      </c>
      <c r="N387" s="95">
        <v>3414500000</v>
      </c>
      <c r="P387" s="95">
        <v>1329500000</v>
      </c>
      <c r="Q387" s="93">
        <v>1</v>
      </c>
      <c r="S387" s="95">
        <v>1329500000</v>
      </c>
      <c r="U387" s="95">
        <v>591611000</v>
      </c>
      <c r="V387" s="93">
        <v>1</v>
      </c>
      <c r="X387" s="95">
        <v>591611000</v>
      </c>
      <c r="Z387" s="95">
        <v>340100000</v>
      </c>
      <c r="AA387" s="93">
        <v>1</v>
      </c>
      <c r="AC387" s="95">
        <v>340100000</v>
      </c>
      <c r="AE387" s="95">
        <v>2666000000</v>
      </c>
      <c r="AF387" s="93">
        <v>1</v>
      </c>
      <c r="AH387" s="95">
        <v>2666000000</v>
      </c>
    </row>
    <row r="388" spans="1:34" x14ac:dyDescent="0.2">
      <c r="A388" s="95" t="s">
        <v>528</v>
      </c>
      <c r="B388" s="93">
        <v>4</v>
      </c>
      <c r="D388" s="95" t="s">
        <v>529</v>
      </c>
      <c r="K388" s="95">
        <v>3416000000</v>
      </c>
      <c r="L388" s="93">
        <v>3416000000</v>
      </c>
      <c r="N388" s="95">
        <v>3416000000</v>
      </c>
      <c r="P388" s="95">
        <v>1330900000</v>
      </c>
      <c r="Q388" s="93">
        <v>1</v>
      </c>
      <c r="S388" s="95">
        <v>1330900000</v>
      </c>
      <c r="U388" s="95">
        <v>592000000</v>
      </c>
      <c r="V388" s="93">
        <v>1</v>
      </c>
      <c r="X388" s="95">
        <v>592000000</v>
      </c>
      <c r="Z388" s="95">
        <v>340316000</v>
      </c>
      <c r="AA388" s="93">
        <v>1</v>
      </c>
      <c r="AC388" s="95">
        <v>340316000</v>
      </c>
      <c r="AE388" s="95">
        <v>2674000000</v>
      </c>
      <c r="AF388" s="93">
        <v>1</v>
      </c>
      <c r="AH388" s="95">
        <v>2674000000</v>
      </c>
    </row>
    <row r="389" spans="1:34" x14ac:dyDescent="0.2">
      <c r="A389" s="95" t="s">
        <v>529</v>
      </c>
      <c r="B389" s="93">
        <v>4</v>
      </c>
      <c r="D389" s="95" t="s">
        <v>530</v>
      </c>
      <c r="K389" s="95">
        <v>3418265000</v>
      </c>
      <c r="L389" s="93">
        <v>3418265000</v>
      </c>
      <c r="N389" s="95">
        <v>3418265000</v>
      </c>
      <c r="P389" s="95">
        <v>1337000000</v>
      </c>
      <c r="Q389" s="93">
        <v>1</v>
      </c>
      <c r="S389" s="95">
        <v>1337000000</v>
      </c>
      <c r="U389" s="95">
        <v>592863000</v>
      </c>
      <c r="V389" s="93">
        <v>1</v>
      </c>
      <c r="X389" s="95">
        <v>592863000</v>
      </c>
      <c r="Z389" s="95">
        <v>341969000</v>
      </c>
      <c r="AA389" s="93">
        <v>1</v>
      </c>
      <c r="AC389" s="95">
        <v>341969000</v>
      </c>
      <c r="AE389" s="95">
        <v>2778000000</v>
      </c>
      <c r="AF389" s="93">
        <v>1</v>
      </c>
      <c r="AH389" s="95">
        <v>2778000000</v>
      </c>
    </row>
    <row r="390" spans="1:34" x14ac:dyDescent="0.2">
      <c r="A390" s="95" t="s">
        <v>530</v>
      </c>
      <c r="B390" s="93">
        <v>4</v>
      </c>
      <c r="D390" s="95" t="s">
        <v>531</v>
      </c>
      <c r="K390" s="95">
        <v>3421409000</v>
      </c>
      <c r="L390" s="93">
        <v>3421409000</v>
      </c>
      <c r="N390" s="95">
        <v>3421409000</v>
      </c>
      <c r="P390" s="95">
        <v>1344636000</v>
      </c>
      <c r="Q390" s="93">
        <v>1</v>
      </c>
      <c r="S390" s="95">
        <v>1344636000</v>
      </c>
      <c r="U390" s="95">
        <v>594000000</v>
      </c>
      <c r="V390" s="93">
        <v>1</v>
      </c>
      <c r="X390" s="95">
        <v>594000000</v>
      </c>
      <c r="Z390" s="95">
        <v>342000000</v>
      </c>
      <c r="AA390" s="93">
        <v>1</v>
      </c>
      <c r="AC390" s="95">
        <v>342000000</v>
      </c>
      <c r="AE390" s="95">
        <v>2854000000</v>
      </c>
      <c r="AF390" s="93">
        <v>1</v>
      </c>
      <c r="AH390" s="95">
        <v>2854000000</v>
      </c>
    </row>
    <row r="391" spans="1:34" x14ac:dyDescent="0.2">
      <c r="A391" s="95" t="s">
        <v>531</v>
      </c>
      <c r="B391" s="93">
        <v>4</v>
      </c>
      <c r="D391" s="95" t="s">
        <v>532</v>
      </c>
      <c r="K391" s="95">
        <v>3422181000</v>
      </c>
      <c r="L391" s="93">
        <v>3422181000</v>
      </c>
      <c r="N391" s="95">
        <v>3422181000</v>
      </c>
      <c r="P391" s="95">
        <v>1347000000</v>
      </c>
      <c r="Q391" s="93">
        <v>1</v>
      </c>
      <c r="S391" s="95">
        <v>1347000000</v>
      </c>
      <c r="U391" s="95">
        <v>595000000</v>
      </c>
      <c r="V391" s="93">
        <v>1</v>
      </c>
      <c r="X391" s="95">
        <v>595000000</v>
      </c>
      <c r="Z391" s="95">
        <v>342900000</v>
      </c>
      <c r="AA391" s="93">
        <v>1</v>
      </c>
      <c r="AC391" s="95">
        <v>342900000</v>
      </c>
      <c r="AE391" s="95">
        <v>2855000000</v>
      </c>
      <c r="AF391" s="93">
        <v>1</v>
      </c>
      <c r="AH391" s="95">
        <v>2855000000</v>
      </c>
    </row>
    <row r="392" spans="1:34" x14ac:dyDescent="0.2">
      <c r="A392" s="95" t="s">
        <v>532</v>
      </c>
      <c r="B392" s="93">
        <v>4</v>
      </c>
      <c r="D392" s="95" t="s">
        <v>533</v>
      </c>
      <c r="K392" s="95">
        <v>3435092000</v>
      </c>
      <c r="L392" s="93">
        <v>3435092000</v>
      </c>
      <c r="N392" s="95">
        <v>3435092000</v>
      </c>
      <c r="P392" s="95">
        <v>1349380000</v>
      </c>
      <c r="Q392" s="93">
        <v>1</v>
      </c>
      <c r="S392" s="95">
        <v>1349380000</v>
      </c>
      <c r="U392" s="95">
        <v>596390000</v>
      </c>
      <c r="V392" s="93">
        <v>1</v>
      </c>
      <c r="X392" s="95">
        <v>596390000</v>
      </c>
      <c r="Z392" s="95">
        <v>344527000</v>
      </c>
      <c r="AA392" s="93">
        <v>1</v>
      </c>
      <c r="AC392" s="95">
        <v>344527000</v>
      </c>
      <c r="AE392" s="95">
        <v>3014000000</v>
      </c>
      <c r="AF392" s="93">
        <v>1</v>
      </c>
      <c r="AH392" s="95">
        <v>3014000000</v>
      </c>
    </row>
    <row r="393" spans="1:34" x14ac:dyDescent="0.2">
      <c r="A393" s="95" t="s">
        <v>533</v>
      </c>
      <c r="B393" s="93">
        <v>4</v>
      </c>
      <c r="D393" s="95" t="s">
        <v>534</v>
      </c>
      <c r="K393" s="95">
        <v>3442646000</v>
      </c>
      <c r="L393" s="93">
        <v>3442646000</v>
      </c>
      <c r="N393" s="95">
        <v>3442646000</v>
      </c>
      <c r="P393" s="95">
        <v>1350000000</v>
      </c>
      <c r="Q393" s="93">
        <v>1</v>
      </c>
      <c r="S393" s="95">
        <v>1350000000</v>
      </c>
      <c r="U393" s="95">
        <v>597000000</v>
      </c>
      <c r="V393" s="93">
        <v>1</v>
      </c>
      <c r="X393" s="95">
        <v>597000000</v>
      </c>
      <c r="Z393" s="95">
        <v>345464000</v>
      </c>
      <c r="AA393" s="93">
        <v>1</v>
      </c>
      <c r="AC393" s="95">
        <v>345464000</v>
      </c>
      <c r="AE393" s="95">
        <v>3047000000</v>
      </c>
      <c r="AF393" s="93">
        <v>1</v>
      </c>
      <c r="AH393" s="95">
        <v>3047000000</v>
      </c>
    </row>
    <row r="394" spans="1:34" x14ac:dyDescent="0.2">
      <c r="A394" s="95" t="s">
        <v>534</v>
      </c>
      <c r="B394" s="93">
        <v>4</v>
      </c>
      <c r="D394" s="95" t="s">
        <v>535</v>
      </c>
      <c r="K394" s="95">
        <v>3445134000</v>
      </c>
      <c r="L394" s="93">
        <v>3445134000</v>
      </c>
      <c r="N394" s="95">
        <v>3445134000</v>
      </c>
      <c r="P394" s="95">
        <v>1354000000</v>
      </c>
      <c r="Q394" s="93">
        <v>1</v>
      </c>
      <c r="S394" s="95">
        <v>1354000000</v>
      </c>
      <c r="U394" s="95">
        <v>598848000</v>
      </c>
      <c r="V394" s="93">
        <v>1</v>
      </c>
      <c r="X394" s="95">
        <v>598848000</v>
      </c>
      <c r="Z394" s="95">
        <v>346031000</v>
      </c>
      <c r="AA394" s="93">
        <v>1</v>
      </c>
      <c r="AC394" s="95">
        <v>346031000</v>
      </c>
      <c r="AE394" s="95">
        <v>3071000000</v>
      </c>
      <c r="AF394" s="93">
        <v>1</v>
      </c>
      <c r="AH394" s="95">
        <v>3071000000</v>
      </c>
    </row>
    <row r="395" spans="1:34" x14ac:dyDescent="0.2">
      <c r="A395" s="95" t="s">
        <v>535</v>
      </c>
      <c r="B395" s="93">
        <v>4</v>
      </c>
      <c r="D395" s="95" t="s">
        <v>536</v>
      </c>
      <c r="K395" s="95">
        <v>3454628000</v>
      </c>
      <c r="L395" s="93">
        <v>3454628000</v>
      </c>
      <c r="N395" s="95">
        <v>3454628000</v>
      </c>
      <c r="P395" s="95">
        <v>1354969000</v>
      </c>
      <c r="Q395" s="93">
        <v>1</v>
      </c>
      <c r="S395" s="95">
        <v>1354969000</v>
      </c>
      <c r="U395" s="95">
        <v>601300000</v>
      </c>
      <c r="V395" s="93">
        <v>1</v>
      </c>
      <c r="X395" s="95">
        <v>601300000</v>
      </c>
      <c r="Z395" s="95">
        <v>346273000</v>
      </c>
      <c r="AA395" s="93">
        <v>1</v>
      </c>
      <c r="AC395" s="95">
        <v>346273000</v>
      </c>
      <c r="AE395" s="95">
        <v>3135000000</v>
      </c>
      <c r="AF395" s="93">
        <v>1</v>
      </c>
      <c r="AH395" s="95">
        <v>3135000000</v>
      </c>
    </row>
    <row r="396" spans="1:34" x14ac:dyDescent="0.2">
      <c r="A396" s="95" t="s">
        <v>536</v>
      </c>
      <c r="B396" s="93">
        <v>4</v>
      </c>
      <c r="D396" s="95" t="s">
        <v>537</v>
      </c>
      <c r="K396" s="95">
        <v>3477200000</v>
      </c>
      <c r="L396" s="93">
        <v>3477200000</v>
      </c>
      <c r="N396" s="95">
        <v>3477200000</v>
      </c>
      <c r="P396" s="95">
        <v>1355200000</v>
      </c>
      <c r="Q396" s="93">
        <v>1</v>
      </c>
      <c r="S396" s="95">
        <v>1355200000</v>
      </c>
      <c r="U396" s="95">
        <v>602000000</v>
      </c>
      <c r="V396" s="93">
        <v>1</v>
      </c>
      <c r="X396" s="95">
        <v>602000000</v>
      </c>
      <c r="Z396" s="95">
        <v>353143000</v>
      </c>
      <c r="AA396" s="93">
        <v>1</v>
      </c>
      <c r="AC396" s="95">
        <v>353143000</v>
      </c>
      <c r="AE396" s="95">
        <v>3297000000</v>
      </c>
      <c r="AF396" s="93">
        <v>1</v>
      </c>
      <c r="AH396" s="95">
        <v>3297000000</v>
      </c>
    </row>
    <row r="397" spans="1:34" x14ac:dyDescent="0.2">
      <c r="A397" s="95" t="s">
        <v>537</v>
      </c>
      <c r="B397" s="93">
        <v>4</v>
      </c>
      <c r="D397" s="95" t="s">
        <v>538</v>
      </c>
      <c r="K397" s="95">
        <v>3484500000</v>
      </c>
      <c r="L397" s="93">
        <v>3484500000</v>
      </c>
      <c r="N397" s="95">
        <v>3484500000</v>
      </c>
      <c r="P397" s="95">
        <v>1369438000</v>
      </c>
      <c r="Q397" s="93">
        <v>1</v>
      </c>
      <c r="S397" s="95">
        <v>1369438000</v>
      </c>
      <c r="U397" s="95">
        <v>602100000</v>
      </c>
      <c r="V397" s="93">
        <v>1</v>
      </c>
      <c r="X397" s="95">
        <v>602100000</v>
      </c>
      <c r="Z397" s="95">
        <v>354620000</v>
      </c>
      <c r="AA397" s="93">
        <v>1</v>
      </c>
      <c r="AC397" s="95">
        <v>354620000</v>
      </c>
      <c r="AE397" s="95">
        <v>3331000000</v>
      </c>
      <c r="AF397" s="93">
        <v>1</v>
      </c>
      <c r="AH397" s="95">
        <v>3331000000</v>
      </c>
    </row>
    <row r="398" spans="1:34" x14ac:dyDescent="0.2">
      <c r="A398" s="95" t="s">
        <v>538</v>
      </c>
      <c r="B398" s="93">
        <v>4</v>
      </c>
      <c r="D398" s="95" t="s">
        <v>539</v>
      </c>
      <c r="K398" s="95">
        <v>3491000000</v>
      </c>
      <c r="L398" s="93">
        <v>3491000000</v>
      </c>
      <c r="N398" s="95">
        <v>3491000000</v>
      </c>
      <c r="P398" s="95">
        <v>1371700000</v>
      </c>
      <c r="Q398" s="93">
        <v>1</v>
      </c>
      <c r="S398" s="95">
        <v>1371700000</v>
      </c>
      <c r="U398" s="95">
        <v>606000000</v>
      </c>
      <c r="V398" s="93">
        <v>1</v>
      </c>
      <c r="X398" s="95">
        <v>606000000</v>
      </c>
      <c r="Z398" s="95">
        <v>356000000</v>
      </c>
      <c r="AA398" s="93">
        <v>1</v>
      </c>
      <c r="AC398" s="95">
        <v>356000000</v>
      </c>
      <c r="AE398" s="95">
        <v>3697300000</v>
      </c>
      <c r="AF398" s="93">
        <v>1</v>
      </c>
      <c r="AH398" s="95">
        <v>3697300000</v>
      </c>
    </row>
    <row r="399" spans="1:34" x14ac:dyDescent="0.2">
      <c r="A399" s="95" t="s">
        <v>539</v>
      </c>
      <c r="B399" s="93">
        <v>4</v>
      </c>
      <c r="D399" s="95" t="s">
        <v>540</v>
      </c>
      <c r="K399" s="95">
        <v>3491632000</v>
      </c>
      <c r="L399" s="93">
        <v>3491632000</v>
      </c>
      <c r="N399" s="95">
        <v>3491632000</v>
      </c>
      <c r="P399" s="95">
        <v>1372042000</v>
      </c>
      <c r="Q399" s="93">
        <v>1</v>
      </c>
      <c r="S399" s="95">
        <v>1372042000</v>
      </c>
      <c r="U399" s="95">
        <v>607600000</v>
      </c>
      <c r="V399" s="93">
        <v>1</v>
      </c>
      <c r="X399" s="95">
        <v>607600000</v>
      </c>
      <c r="Z399" s="95">
        <v>357165000</v>
      </c>
      <c r="AA399" s="93">
        <v>1</v>
      </c>
      <c r="AC399" s="95">
        <v>357165000</v>
      </c>
      <c r="AE399" s="95">
        <v>3731000000</v>
      </c>
      <c r="AF399" s="93">
        <v>1</v>
      </c>
      <c r="AH399" s="95">
        <v>3731000000</v>
      </c>
    </row>
    <row r="400" spans="1:34" x14ac:dyDescent="0.2">
      <c r="A400" s="95" t="s">
        <v>540</v>
      </c>
      <c r="B400" s="93">
        <v>4</v>
      </c>
      <c r="D400" s="95" t="s">
        <v>541</v>
      </c>
      <c r="K400" s="95">
        <v>3492600000</v>
      </c>
      <c r="L400" s="93">
        <v>3492600000</v>
      </c>
      <c r="N400" s="95">
        <v>3492600000</v>
      </c>
      <c r="P400" s="95">
        <v>1373400000</v>
      </c>
      <c r="Q400" s="93">
        <v>1</v>
      </c>
      <c r="S400" s="95">
        <v>1373400000</v>
      </c>
      <c r="U400" s="95">
        <v>610735000</v>
      </c>
      <c r="V400" s="93">
        <v>1</v>
      </c>
      <c r="X400" s="95">
        <v>610735000</v>
      </c>
      <c r="Z400" s="95">
        <v>358000000</v>
      </c>
      <c r="AA400" s="93">
        <v>1</v>
      </c>
      <c r="AC400" s="95">
        <v>358000000</v>
      </c>
      <c r="AE400" s="95">
        <v>3840000000</v>
      </c>
      <c r="AF400" s="93">
        <v>1</v>
      </c>
      <c r="AH400" s="95">
        <v>3840000000</v>
      </c>
    </row>
    <row r="401" spans="1:34" x14ac:dyDescent="0.2">
      <c r="A401" s="95" t="s">
        <v>541</v>
      </c>
      <c r="B401" s="93">
        <v>4</v>
      </c>
      <c r="D401" s="95" t="s">
        <v>542</v>
      </c>
      <c r="K401" s="95">
        <v>3494253000</v>
      </c>
      <c r="L401" s="93">
        <v>3494253000</v>
      </c>
      <c r="N401" s="95">
        <v>3494253000</v>
      </c>
      <c r="P401" s="95">
        <v>1387375000</v>
      </c>
      <c r="Q401" s="93">
        <v>1</v>
      </c>
      <c r="S401" s="95">
        <v>1387375000</v>
      </c>
      <c r="U401" s="95">
        <v>613341000</v>
      </c>
      <c r="V401" s="93">
        <v>1</v>
      </c>
      <c r="X401" s="95">
        <v>613341000</v>
      </c>
      <c r="Z401" s="95">
        <v>359000000</v>
      </c>
      <c r="AA401" s="93">
        <v>1</v>
      </c>
      <c r="AC401" s="95">
        <v>359000000</v>
      </c>
      <c r="AE401" s="95">
        <v>3904000000</v>
      </c>
      <c r="AF401" s="93">
        <v>1</v>
      </c>
      <c r="AH401" s="95">
        <v>3904000000</v>
      </c>
    </row>
    <row r="402" spans="1:34" x14ac:dyDescent="0.2">
      <c r="A402" s="95" t="s">
        <v>542</v>
      </c>
      <c r="B402" s="93">
        <v>4</v>
      </c>
      <c r="D402" s="95" t="s">
        <v>543</v>
      </c>
      <c r="K402" s="95">
        <v>3495443000</v>
      </c>
      <c r="L402" s="93">
        <v>3495443000</v>
      </c>
      <c r="N402" s="95">
        <v>3495443000</v>
      </c>
      <c r="P402" s="95">
        <v>1388000000</v>
      </c>
      <c r="Q402" s="93">
        <v>1</v>
      </c>
      <c r="S402" s="95">
        <v>1388000000</v>
      </c>
      <c r="U402" s="95">
        <v>621413000</v>
      </c>
      <c r="V402" s="93">
        <v>1</v>
      </c>
      <c r="X402" s="95">
        <v>621413000</v>
      </c>
      <c r="Z402" s="95">
        <v>360592000</v>
      </c>
      <c r="AA402" s="93">
        <v>1</v>
      </c>
      <c r="AC402" s="95">
        <v>360592000</v>
      </c>
      <c r="AE402" s="95">
        <v>4070000000</v>
      </c>
      <c r="AF402" s="93">
        <v>1</v>
      </c>
      <c r="AH402" s="95">
        <v>4070000000</v>
      </c>
    </row>
    <row r="403" spans="1:34" x14ac:dyDescent="0.2">
      <c r="A403" s="95" t="s">
        <v>543</v>
      </c>
      <c r="B403" s="93">
        <v>4</v>
      </c>
      <c r="D403" s="95" t="s">
        <v>544</v>
      </c>
      <c r="K403" s="95">
        <v>3538756000</v>
      </c>
      <c r="L403" s="93">
        <v>3538756000</v>
      </c>
      <c r="N403" s="95">
        <v>3538756000</v>
      </c>
      <c r="P403" s="95">
        <v>1403000000</v>
      </c>
      <c r="Q403" s="93">
        <v>1</v>
      </c>
      <c r="S403" s="95">
        <v>1403000000</v>
      </c>
      <c r="U403" s="95">
        <v>621536000</v>
      </c>
      <c r="V403" s="93">
        <v>1</v>
      </c>
      <c r="X403" s="95">
        <v>621536000</v>
      </c>
      <c r="Z403" s="95">
        <v>363929000</v>
      </c>
      <c r="AA403" s="93">
        <v>1</v>
      </c>
      <c r="AC403" s="95">
        <v>363929000</v>
      </c>
      <c r="AE403" s="95">
        <v>4083000000</v>
      </c>
      <c r="AF403" s="93">
        <v>1</v>
      </c>
      <c r="AH403" s="95">
        <v>4083000000</v>
      </c>
    </row>
    <row r="404" spans="1:34" x14ac:dyDescent="0.2">
      <c r="A404" s="95" t="s">
        <v>544</v>
      </c>
      <c r="B404" s="93">
        <v>4</v>
      </c>
      <c r="D404" s="95" t="s">
        <v>545</v>
      </c>
      <c r="K404" s="95">
        <v>3539570000</v>
      </c>
      <c r="L404" s="93">
        <v>3539570000</v>
      </c>
      <c r="N404" s="95">
        <v>3539570000</v>
      </c>
      <c r="P404" s="95">
        <v>1403358000</v>
      </c>
      <c r="Q404" s="93">
        <v>1</v>
      </c>
      <c r="S404" s="95">
        <v>1403358000</v>
      </c>
      <c r="U404" s="95">
        <v>622900000</v>
      </c>
      <c r="V404" s="93">
        <v>1</v>
      </c>
      <c r="X404" s="95">
        <v>622900000</v>
      </c>
      <c r="Z404" s="95">
        <v>364200000</v>
      </c>
      <c r="AA404" s="93">
        <v>1</v>
      </c>
      <c r="AC404" s="95">
        <v>364200000</v>
      </c>
      <c r="AE404" s="95">
        <v>4285000000</v>
      </c>
      <c r="AF404" s="93">
        <v>1</v>
      </c>
      <c r="AH404" s="95">
        <v>4285000000</v>
      </c>
    </row>
    <row r="405" spans="1:34" x14ac:dyDescent="0.2">
      <c r="A405" s="95" t="s">
        <v>545</v>
      </c>
      <c r="B405" s="93">
        <v>4</v>
      </c>
      <c r="D405" s="95" t="s">
        <v>546</v>
      </c>
      <c r="K405" s="95">
        <v>3549494000</v>
      </c>
      <c r="L405" s="93">
        <v>3549494000</v>
      </c>
      <c r="N405" s="95">
        <v>3549494000</v>
      </c>
      <c r="P405" s="95">
        <v>1404000000</v>
      </c>
      <c r="Q405" s="93">
        <v>1</v>
      </c>
      <c r="S405" s="95">
        <v>1404000000</v>
      </c>
      <c r="U405" s="95">
        <v>624000000</v>
      </c>
      <c r="V405" s="93">
        <v>1</v>
      </c>
      <c r="X405" s="95">
        <v>624000000</v>
      </c>
      <c r="Z405" s="95">
        <v>364735000</v>
      </c>
      <c r="AA405" s="93">
        <v>1</v>
      </c>
      <c r="AC405" s="95">
        <v>364735000</v>
      </c>
      <c r="AE405" s="95">
        <v>4297000000</v>
      </c>
      <c r="AF405" s="93">
        <v>1</v>
      </c>
      <c r="AH405" s="95">
        <v>4297000000</v>
      </c>
    </row>
    <row r="406" spans="1:34" x14ac:dyDescent="0.2">
      <c r="A406" s="95" t="s">
        <v>546</v>
      </c>
      <c r="B406" s="93">
        <v>4</v>
      </c>
      <c r="D406" s="95" t="s">
        <v>547</v>
      </c>
      <c r="K406" s="95">
        <v>3567500000</v>
      </c>
      <c r="L406" s="93">
        <v>3567500000</v>
      </c>
      <c r="N406" s="95">
        <v>3567500000</v>
      </c>
      <c r="P406" s="95">
        <v>1410205000</v>
      </c>
      <c r="Q406" s="93">
        <v>1</v>
      </c>
      <c r="S406" s="95">
        <v>1410205000</v>
      </c>
      <c r="U406" s="95">
        <v>625200000</v>
      </c>
      <c r="V406" s="93">
        <v>1</v>
      </c>
      <c r="X406" s="95">
        <v>625200000</v>
      </c>
      <c r="Z406" s="95">
        <v>366000000</v>
      </c>
      <c r="AA406" s="93">
        <v>1</v>
      </c>
      <c r="AC406" s="95">
        <v>366000000</v>
      </c>
      <c r="AE406" s="95">
        <v>4470100000</v>
      </c>
      <c r="AF406" s="93">
        <v>1</v>
      </c>
      <c r="AH406" s="95">
        <v>4470100000</v>
      </c>
    </row>
    <row r="407" spans="1:34" x14ac:dyDescent="0.2">
      <c r="A407" s="95" t="s">
        <v>547</v>
      </c>
      <c r="B407" s="93">
        <v>4</v>
      </c>
      <c r="D407" s="95" t="s">
        <v>548</v>
      </c>
      <c r="K407" s="95">
        <v>3575000000</v>
      </c>
      <c r="L407" s="93">
        <v>3575000000</v>
      </c>
      <c r="N407" s="95">
        <v>3575000000</v>
      </c>
      <c r="P407" s="95">
        <v>1414300000</v>
      </c>
      <c r="Q407" s="93">
        <v>1</v>
      </c>
      <c r="S407" s="95">
        <v>1414300000</v>
      </c>
      <c r="U407" s="95">
        <v>627340000</v>
      </c>
      <c r="V407" s="93">
        <v>1</v>
      </c>
      <c r="X407" s="95">
        <v>627340000</v>
      </c>
      <c r="Z407" s="95">
        <v>367000000</v>
      </c>
      <c r="AA407" s="93">
        <v>1</v>
      </c>
      <c r="AC407" s="95">
        <v>367000000</v>
      </c>
      <c r="AE407" s="95">
        <v>4475000000</v>
      </c>
      <c r="AF407" s="93">
        <v>1</v>
      </c>
      <c r="AH407" s="95">
        <v>4475000000</v>
      </c>
    </row>
    <row r="408" spans="1:34" x14ac:dyDescent="0.2">
      <c r="A408" s="95" t="s">
        <v>548</v>
      </c>
      <c r="B408" s="93">
        <v>4</v>
      </c>
      <c r="D408" s="95" t="s">
        <v>549</v>
      </c>
      <c r="K408" s="95">
        <v>3578060000</v>
      </c>
      <c r="L408" s="93">
        <v>3578060000</v>
      </c>
      <c r="N408" s="95">
        <v>3578060000</v>
      </c>
      <c r="P408" s="95">
        <v>1417749000</v>
      </c>
      <c r="Q408" s="93">
        <v>1</v>
      </c>
      <c r="S408" s="95">
        <v>1417749000</v>
      </c>
      <c r="U408" s="95">
        <v>627370000</v>
      </c>
      <c r="V408" s="93">
        <v>1</v>
      </c>
      <c r="X408" s="95">
        <v>627370000</v>
      </c>
      <c r="Z408" s="95">
        <v>370900000</v>
      </c>
      <c r="AA408" s="93">
        <v>1</v>
      </c>
      <c r="AC408" s="95">
        <v>370900000</v>
      </c>
      <c r="AE408" s="95">
        <v>4534000000</v>
      </c>
      <c r="AF408" s="93">
        <v>1</v>
      </c>
      <c r="AH408" s="95">
        <v>4534000000</v>
      </c>
    </row>
    <row r="409" spans="1:34" x14ac:dyDescent="0.2">
      <c r="A409" s="95" t="s">
        <v>549</v>
      </c>
      <c r="B409" s="93">
        <v>4</v>
      </c>
      <c r="D409" s="95" t="s">
        <v>550</v>
      </c>
      <c r="K409" s="95">
        <v>3578995000</v>
      </c>
      <c r="L409" s="93">
        <v>3578995000</v>
      </c>
      <c r="N409" s="95">
        <v>3578995000</v>
      </c>
      <c r="P409" s="95">
        <v>1429000000</v>
      </c>
      <c r="Q409" s="93">
        <v>1</v>
      </c>
      <c r="S409" s="95">
        <v>1429000000</v>
      </c>
      <c r="U409" s="95">
        <v>630421000</v>
      </c>
      <c r="V409" s="93">
        <v>1</v>
      </c>
      <c r="X409" s="95">
        <v>630421000</v>
      </c>
      <c r="Z409" s="95">
        <v>371051000</v>
      </c>
      <c r="AA409" s="93">
        <v>1</v>
      </c>
      <c r="AC409" s="95">
        <v>371051000</v>
      </c>
      <c r="AE409" s="95">
        <v>4627000000</v>
      </c>
      <c r="AF409" s="93">
        <v>1</v>
      </c>
      <c r="AH409" s="95">
        <v>4627000000</v>
      </c>
    </row>
    <row r="410" spans="1:34" x14ac:dyDescent="0.2">
      <c r="A410" s="95" t="s">
        <v>550</v>
      </c>
      <c r="B410" s="93">
        <v>4</v>
      </c>
      <c r="D410" s="95" t="s">
        <v>551</v>
      </c>
      <c r="K410" s="95">
        <v>3582395000</v>
      </c>
      <c r="L410" s="93">
        <v>3582395000</v>
      </c>
      <c r="N410" s="95">
        <v>3582395000</v>
      </c>
      <c r="P410" s="95">
        <v>1433000000</v>
      </c>
      <c r="Q410" s="93">
        <v>1</v>
      </c>
      <c r="S410" s="95">
        <v>1433000000</v>
      </c>
      <c r="U410" s="95">
        <v>630954000</v>
      </c>
      <c r="V410" s="93">
        <v>1</v>
      </c>
      <c r="X410" s="95">
        <v>630954000</v>
      </c>
      <c r="Z410" s="95">
        <v>373000000</v>
      </c>
      <c r="AA410" s="93">
        <v>1</v>
      </c>
      <c r="AC410" s="95">
        <v>373000000</v>
      </c>
      <c r="AE410" s="95">
        <v>4733600000</v>
      </c>
      <c r="AF410" s="93">
        <v>1</v>
      </c>
      <c r="AH410" s="95">
        <v>4733600000</v>
      </c>
    </row>
    <row r="411" spans="1:34" x14ac:dyDescent="0.2">
      <c r="A411" s="95" t="s">
        <v>551</v>
      </c>
      <c r="B411" s="93">
        <v>4</v>
      </c>
      <c r="D411" s="95" t="s">
        <v>552</v>
      </c>
      <c r="K411" s="95">
        <v>3585141000</v>
      </c>
      <c r="L411" s="93">
        <v>3585141000</v>
      </c>
      <c r="N411" s="95">
        <v>3585141000</v>
      </c>
      <c r="P411" s="95">
        <v>1436582000</v>
      </c>
      <c r="Q411" s="93">
        <v>1</v>
      </c>
      <c r="S411" s="95">
        <v>1436582000</v>
      </c>
      <c r="U411" s="95">
        <v>632000000</v>
      </c>
      <c r="V411" s="93">
        <v>1</v>
      </c>
      <c r="X411" s="95">
        <v>632000000</v>
      </c>
      <c r="Z411" s="95">
        <v>373199000</v>
      </c>
      <c r="AA411" s="93">
        <v>1</v>
      </c>
      <c r="AC411" s="95">
        <v>373199000</v>
      </c>
      <c r="AE411" s="95">
        <v>4796400000</v>
      </c>
      <c r="AF411" s="93">
        <v>1</v>
      </c>
      <c r="AH411" s="95">
        <v>4796400000</v>
      </c>
    </row>
    <row r="412" spans="1:34" x14ac:dyDescent="0.2">
      <c r="A412" s="95" t="s">
        <v>552</v>
      </c>
      <c r="B412" s="93">
        <v>4</v>
      </c>
      <c r="D412" s="95" t="s">
        <v>553</v>
      </c>
      <c r="K412" s="95">
        <v>3589516000</v>
      </c>
      <c r="L412" s="93">
        <v>3589516000</v>
      </c>
      <c r="N412" s="95">
        <v>3589516000</v>
      </c>
      <c r="P412" s="95">
        <v>1442073000</v>
      </c>
      <c r="Q412" s="93">
        <v>1</v>
      </c>
      <c r="S412" s="95">
        <v>1442073000</v>
      </c>
      <c r="U412" s="95">
        <v>634000000</v>
      </c>
      <c r="V412" s="93">
        <v>1</v>
      </c>
      <c r="X412" s="95">
        <v>634000000</v>
      </c>
      <c r="Z412" s="95">
        <v>374661000</v>
      </c>
      <c r="AA412" s="93">
        <v>1</v>
      </c>
      <c r="AC412" s="95">
        <v>374661000</v>
      </c>
      <c r="AE412" s="95">
        <v>4816000000</v>
      </c>
      <c r="AF412" s="93">
        <v>1</v>
      </c>
      <c r="AH412" s="95">
        <v>4816000000</v>
      </c>
    </row>
    <row r="413" spans="1:34" x14ac:dyDescent="0.2">
      <c r="A413" s="95" t="s">
        <v>553</v>
      </c>
      <c r="B413" s="93">
        <v>4</v>
      </c>
      <c r="D413" s="95" t="s">
        <v>555</v>
      </c>
      <c r="K413" s="95">
        <v>3593100000</v>
      </c>
      <c r="L413" s="93">
        <v>3593100000</v>
      </c>
      <c r="N413" s="95">
        <v>3593100000</v>
      </c>
      <c r="P413" s="95">
        <v>1443348000</v>
      </c>
      <c r="Q413" s="93">
        <v>1</v>
      </c>
      <c r="S413" s="95">
        <v>1443348000</v>
      </c>
      <c r="U413" s="95">
        <v>635000000</v>
      </c>
      <c r="V413" s="93">
        <v>2</v>
      </c>
      <c r="X413" s="95">
        <v>635000000</v>
      </c>
      <c r="Z413" s="95">
        <v>378000000</v>
      </c>
      <c r="AA413" s="93">
        <v>1</v>
      </c>
      <c r="AC413" s="95">
        <v>378000000</v>
      </c>
      <c r="AE413" s="95">
        <v>4967000000</v>
      </c>
      <c r="AF413" s="93">
        <v>1</v>
      </c>
      <c r="AH413" s="95">
        <v>4967000000</v>
      </c>
    </row>
    <row r="414" spans="1:34" x14ac:dyDescent="0.2">
      <c r="A414" s="95" t="s">
        <v>555</v>
      </c>
      <c r="B414" s="93">
        <v>4</v>
      </c>
      <c r="D414" s="95" t="s">
        <v>556</v>
      </c>
      <c r="K414" s="95">
        <v>3594136000</v>
      </c>
      <c r="L414" s="93">
        <v>3594136000</v>
      </c>
      <c r="N414" s="95">
        <v>3594136000</v>
      </c>
      <c r="P414" s="95">
        <v>1446000000</v>
      </c>
      <c r="Q414" s="93">
        <v>1</v>
      </c>
      <c r="S414" s="95">
        <v>1446000000</v>
      </c>
      <c r="U414" s="95">
        <v>638000000</v>
      </c>
      <c r="V414" s="93">
        <v>1</v>
      </c>
      <c r="X414" s="95">
        <v>638000000</v>
      </c>
      <c r="Z414" s="95">
        <v>378716000</v>
      </c>
      <c r="AA414" s="93">
        <v>1</v>
      </c>
      <c r="AC414" s="95">
        <v>378716000</v>
      </c>
      <c r="AE414" s="95">
        <v>5151000000</v>
      </c>
      <c r="AF414" s="93">
        <v>1</v>
      </c>
      <c r="AH414" s="95">
        <v>5151000000</v>
      </c>
    </row>
    <row r="415" spans="1:34" x14ac:dyDescent="0.2">
      <c r="A415" s="95" t="s">
        <v>556</v>
      </c>
      <c r="B415" s="93">
        <v>4</v>
      </c>
      <c r="D415" s="95" t="s">
        <v>557</v>
      </c>
      <c r="K415" s="95">
        <v>3598916000</v>
      </c>
      <c r="L415" s="93">
        <v>3598916000</v>
      </c>
      <c r="N415" s="95">
        <v>3598916000</v>
      </c>
      <c r="P415" s="95">
        <v>1447595000</v>
      </c>
      <c r="Q415" s="93">
        <v>1</v>
      </c>
      <c r="S415" s="95">
        <v>1447595000</v>
      </c>
      <c r="U415" s="95">
        <v>640500000</v>
      </c>
      <c r="V415" s="93">
        <v>1</v>
      </c>
      <c r="X415" s="95">
        <v>640500000</v>
      </c>
      <c r="Z415" s="95">
        <v>380402000</v>
      </c>
      <c r="AA415" s="93">
        <v>1</v>
      </c>
      <c r="AC415" s="95">
        <v>380402000</v>
      </c>
      <c r="AE415" s="95">
        <v>5247000000</v>
      </c>
      <c r="AF415" s="93">
        <v>1</v>
      </c>
      <c r="AH415" s="95">
        <v>5247000000</v>
      </c>
    </row>
    <row r="416" spans="1:34" x14ac:dyDescent="0.2">
      <c r="A416" s="95" t="s">
        <v>557</v>
      </c>
      <c r="B416" s="93">
        <v>3</v>
      </c>
      <c r="D416" s="95" t="s">
        <v>558</v>
      </c>
      <c r="K416" s="95">
        <v>3600000000</v>
      </c>
      <c r="L416" s="93">
        <v>3600000000</v>
      </c>
      <c r="N416" s="95">
        <v>3600000000</v>
      </c>
      <c r="P416" s="95">
        <v>1455300000</v>
      </c>
      <c r="Q416" s="93">
        <v>1</v>
      </c>
      <c r="S416" s="95">
        <v>1455300000</v>
      </c>
      <c r="U416" s="95">
        <v>644000000</v>
      </c>
      <c r="V416" s="93">
        <v>1</v>
      </c>
      <c r="X416" s="95">
        <v>644000000</v>
      </c>
      <c r="Z416" s="95">
        <v>381277000</v>
      </c>
      <c r="AA416" s="93">
        <v>1</v>
      </c>
      <c r="AC416" s="95">
        <v>381277000</v>
      </c>
      <c r="AE416" s="95">
        <v>5278100000</v>
      </c>
      <c r="AF416" s="93">
        <v>1</v>
      </c>
      <c r="AH416" s="95">
        <v>5278100000</v>
      </c>
    </row>
    <row r="417" spans="1:34" x14ac:dyDescent="0.2">
      <c r="A417" s="95" t="s">
        <v>558</v>
      </c>
      <c r="B417" s="93">
        <v>4</v>
      </c>
      <c r="D417" s="95" t="s">
        <v>559</v>
      </c>
      <c r="K417" s="95">
        <v>3620095000</v>
      </c>
      <c r="L417" s="93">
        <v>3620095000</v>
      </c>
      <c r="N417" s="95">
        <v>3620095000</v>
      </c>
      <c r="P417" s="95">
        <v>1461190000</v>
      </c>
      <c r="Q417" s="93">
        <v>1</v>
      </c>
      <c r="S417" s="95">
        <v>1461190000</v>
      </c>
      <c r="U417" s="95">
        <v>645000000</v>
      </c>
      <c r="V417" s="93">
        <v>1</v>
      </c>
      <c r="X417" s="95">
        <v>645000000</v>
      </c>
      <c r="Z417" s="95">
        <v>382553000</v>
      </c>
      <c r="AA417" s="93">
        <v>1</v>
      </c>
      <c r="AC417" s="95">
        <v>382553000</v>
      </c>
      <c r="AE417" s="95">
        <v>5437000000</v>
      </c>
      <c r="AF417" s="93">
        <v>1</v>
      </c>
      <c r="AH417" s="95">
        <v>5437000000</v>
      </c>
    </row>
    <row r="418" spans="1:34" x14ac:dyDescent="0.2">
      <c r="A418" s="95" t="s">
        <v>559</v>
      </c>
      <c r="B418" s="93">
        <v>4</v>
      </c>
      <c r="D418" s="95" t="s">
        <v>560</v>
      </c>
      <c r="K418" s="95">
        <v>3637212000</v>
      </c>
      <c r="L418" s="93">
        <v>3637212000</v>
      </c>
      <c r="N418" s="95">
        <v>3637212000</v>
      </c>
      <c r="P418" s="95">
        <v>1465500000</v>
      </c>
      <c r="Q418" s="93">
        <v>1</v>
      </c>
      <c r="S418" s="95">
        <v>1465500000</v>
      </c>
      <c r="U418" s="95">
        <v>645100000</v>
      </c>
      <c r="V418" s="93">
        <v>1</v>
      </c>
      <c r="X418" s="95">
        <v>645100000</v>
      </c>
      <c r="Z418" s="95">
        <v>382600000</v>
      </c>
      <c r="AA418" s="93">
        <v>1</v>
      </c>
      <c r="AC418" s="95">
        <v>382600000</v>
      </c>
      <c r="AE418" s="95">
        <v>5477000000</v>
      </c>
      <c r="AF418" s="93">
        <v>1</v>
      </c>
      <c r="AH418" s="95">
        <v>5477000000</v>
      </c>
    </row>
    <row r="419" spans="1:34" x14ac:dyDescent="0.2">
      <c r="A419" s="95" t="s">
        <v>560</v>
      </c>
      <c r="B419" s="93">
        <v>4</v>
      </c>
      <c r="D419" s="95" t="s">
        <v>561</v>
      </c>
      <c r="K419" s="95">
        <v>3641390000</v>
      </c>
      <c r="L419" s="93">
        <v>3641390000</v>
      </c>
      <c r="N419" s="95">
        <v>3641390000</v>
      </c>
      <c r="P419" s="95">
        <v>1478700000</v>
      </c>
      <c r="Q419" s="93">
        <v>1</v>
      </c>
      <c r="S419" s="95">
        <v>1478700000</v>
      </c>
      <c r="U419" s="95">
        <v>646000000</v>
      </c>
      <c r="V419" s="93">
        <v>1</v>
      </c>
      <c r="X419" s="95">
        <v>646000000</v>
      </c>
      <c r="Z419" s="95">
        <v>384000000</v>
      </c>
      <c r="AA419" s="93">
        <v>1</v>
      </c>
      <c r="AC419" s="95">
        <v>384000000</v>
      </c>
      <c r="AE419" s="95">
        <v>5490000000</v>
      </c>
      <c r="AF419" s="93">
        <v>1</v>
      </c>
      <c r="AH419" s="95">
        <v>5490000000</v>
      </c>
    </row>
    <row r="420" spans="1:34" x14ac:dyDescent="0.2">
      <c r="A420" s="95" t="s">
        <v>561</v>
      </c>
      <c r="B420" s="93">
        <v>4</v>
      </c>
      <c r="D420" s="95" t="s">
        <v>563</v>
      </c>
      <c r="K420" s="95">
        <v>3651335000</v>
      </c>
      <c r="L420" s="93">
        <v>3651335000</v>
      </c>
      <c r="N420" s="95">
        <v>3651335000</v>
      </c>
      <c r="P420" s="95">
        <v>1492000000</v>
      </c>
      <c r="Q420" s="93">
        <v>1</v>
      </c>
      <c r="S420" s="95">
        <v>1492000000</v>
      </c>
      <c r="U420" s="95">
        <v>649000000</v>
      </c>
      <c r="V420" s="93">
        <v>1</v>
      </c>
      <c r="X420" s="95">
        <v>649000000</v>
      </c>
      <c r="Z420" s="95">
        <v>385600000</v>
      </c>
      <c r="AA420" s="93">
        <v>1</v>
      </c>
      <c r="AC420" s="95">
        <v>385600000</v>
      </c>
      <c r="AE420" s="95">
        <v>5531300000</v>
      </c>
      <c r="AF420" s="93">
        <v>1</v>
      </c>
      <c r="AH420" s="95">
        <v>5531300000</v>
      </c>
    </row>
    <row r="421" spans="1:34" x14ac:dyDescent="0.2">
      <c r="A421" s="95" t="s">
        <v>563</v>
      </c>
      <c r="B421" s="93">
        <v>4</v>
      </c>
      <c r="D421" s="95" t="s">
        <v>564</v>
      </c>
      <c r="K421" s="95">
        <v>3653000000</v>
      </c>
      <c r="L421" s="93">
        <v>3653000000</v>
      </c>
      <c r="N421" s="95">
        <v>3653000000</v>
      </c>
      <c r="P421" s="95">
        <v>1503800000</v>
      </c>
      <c r="Q421" s="93">
        <v>1</v>
      </c>
      <c r="S421" s="95">
        <v>1503800000</v>
      </c>
      <c r="U421" s="95">
        <v>649900000</v>
      </c>
      <c r="V421" s="93">
        <v>1</v>
      </c>
      <c r="X421" s="95">
        <v>649900000</v>
      </c>
      <c r="Z421" s="95">
        <v>388100000</v>
      </c>
      <c r="AA421" s="93">
        <v>1</v>
      </c>
      <c r="AC421" s="95">
        <v>388100000</v>
      </c>
      <c r="AE421" s="95">
        <v>5743000000</v>
      </c>
      <c r="AF421" s="93">
        <v>1</v>
      </c>
      <c r="AH421" s="95">
        <v>5743000000</v>
      </c>
    </row>
    <row r="422" spans="1:34" x14ac:dyDescent="0.2">
      <c r="A422" s="95" t="s">
        <v>564</v>
      </c>
      <c r="B422" s="93">
        <v>4</v>
      </c>
      <c r="D422" s="95" t="s">
        <v>565</v>
      </c>
      <c r="K422" s="95">
        <v>3663851000</v>
      </c>
      <c r="L422" s="93">
        <v>3663851000</v>
      </c>
      <c r="N422" s="95">
        <v>3663851000</v>
      </c>
      <c r="P422" s="95">
        <v>1524907000</v>
      </c>
      <c r="Q422" s="93">
        <v>1</v>
      </c>
      <c r="S422" s="95">
        <v>1524907000</v>
      </c>
      <c r="U422" s="95">
        <v>650000000</v>
      </c>
      <c r="V422" s="93">
        <v>1</v>
      </c>
      <c r="X422" s="95">
        <v>650000000</v>
      </c>
      <c r="Z422" s="95">
        <v>391400000</v>
      </c>
      <c r="AA422" s="93">
        <v>1</v>
      </c>
      <c r="AC422" s="95">
        <v>391400000</v>
      </c>
      <c r="AE422" s="95">
        <v>5816000000</v>
      </c>
      <c r="AF422" s="93">
        <v>1</v>
      </c>
      <c r="AH422" s="95">
        <v>5816000000</v>
      </c>
    </row>
    <row r="423" spans="1:34" x14ac:dyDescent="0.2">
      <c r="A423" s="95" t="s">
        <v>565</v>
      </c>
      <c r="B423" s="93">
        <v>4</v>
      </c>
      <c r="D423" s="95" t="s">
        <v>566</v>
      </c>
      <c r="K423" s="95">
        <v>3703600000</v>
      </c>
      <c r="L423" s="93">
        <v>3703600000</v>
      </c>
      <c r="N423" s="95">
        <v>3703600000</v>
      </c>
      <c r="P423" s="95">
        <v>1525000000</v>
      </c>
      <c r="Q423" s="93">
        <v>1</v>
      </c>
      <c r="S423" s="95">
        <v>1525000000</v>
      </c>
      <c r="U423" s="95">
        <v>650243000</v>
      </c>
      <c r="V423" s="93">
        <v>1</v>
      </c>
      <c r="X423" s="95">
        <v>650243000</v>
      </c>
      <c r="Z423" s="95">
        <v>393987000</v>
      </c>
      <c r="AA423" s="93">
        <v>1</v>
      </c>
      <c r="AC423" s="95">
        <v>393987000</v>
      </c>
      <c r="AE423" s="95">
        <v>5919000000</v>
      </c>
      <c r="AF423" s="93">
        <v>1</v>
      </c>
      <c r="AH423" s="95">
        <v>5919000000</v>
      </c>
    </row>
    <row r="424" spans="1:34" x14ac:dyDescent="0.2">
      <c r="A424" s="95" t="s">
        <v>566</v>
      </c>
      <c r="B424" s="93">
        <v>4</v>
      </c>
      <c r="D424" s="95" t="s">
        <v>567</v>
      </c>
      <c r="K424" s="95">
        <v>3711800000</v>
      </c>
      <c r="L424" s="93">
        <v>3711800000</v>
      </c>
      <c r="N424" s="95">
        <v>3711800000</v>
      </c>
      <c r="P424" s="95">
        <v>1528500000</v>
      </c>
      <c r="Q424" s="93">
        <v>1</v>
      </c>
      <c r="S424" s="95">
        <v>1528500000</v>
      </c>
      <c r="U424" s="95">
        <v>650948000</v>
      </c>
      <c r="V424" s="93">
        <v>1</v>
      </c>
      <c r="X424" s="95">
        <v>650948000</v>
      </c>
      <c r="Z424" s="95">
        <v>395000000</v>
      </c>
      <c r="AA424" s="93">
        <v>2</v>
      </c>
      <c r="AC424" s="95">
        <v>395000000</v>
      </c>
      <c r="AE424" s="95">
        <v>5920000000</v>
      </c>
      <c r="AF424" s="93">
        <v>1</v>
      </c>
      <c r="AH424" s="95">
        <v>5920000000</v>
      </c>
    </row>
    <row r="425" spans="1:34" x14ac:dyDescent="0.2">
      <c r="A425" s="95" t="s">
        <v>567</v>
      </c>
      <c r="B425" s="93">
        <v>4</v>
      </c>
      <c r="D425" s="95" t="s">
        <v>568</v>
      </c>
      <c r="K425" s="95">
        <v>3714000000</v>
      </c>
      <c r="L425" s="93">
        <v>3714000000</v>
      </c>
      <c r="N425" s="95">
        <v>3714000000</v>
      </c>
      <c r="P425" s="95">
        <v>1531000000</v>
      </c>
      <c r="Q425" s="93">
        <v>1</v>
      </c>
      <c r="S425" s="95">
        <v>1531000000</v>
      </c>
      <c r="U425" s="95">
        <v>653000000</v>
      </c>
      <c r="V425" s="93">
        <v>1</v>
      </c>
      <c r="X425" s="95">
        <v>653000000</v>
      </c>
      <c r="Z425" s="95">
        <v>397000000</v>
      </c>
      <c r="AA425" s="93">
        <v>1</v>
      </c>
      <c r="AC425" s="95">
        <v>397000000</v>
      </c>
      <c r="AE425" s="95">
        <v>5942000000</v>
      </c>
      <c r="AF425" s="93">
        <v>1</v>
      </c>
      <c r="AH425" s="95">
        <v>5942000000</v>
      </c>
    </row>
    <row r="426" spans="1:34" x14ac:dyDescent="0.2">
      <c r="A426" s="95" t="s">
        <v>568</v>
      </c>
      <c r="B426" s="93">
        <v>4</v>
      </c>
      <c r="D426" s="95" t="s">
        <v>569</v>
      </c>
      <c r="K426" s="95">
        <v>3715968000</v>
      </c>
      <c r="L426" s="93">
        <v>3715968000</v>
      </c>
      <c r="N426" s="95">
        <v>3715968000</v>
      </c>
      <c r="P426" s="95">
        <v>1543799000</v>
      </c>
      <c r="Q426" s="93">
        <v>1</v>
      </c>
      <c r="S426" s="95">
        <v>1543799000</v>
      </c>
      <c r="U426" s="95">
        <v>655473000</v>
      </c>
      <c r="V426" s="93">
        <v>1</v>
      </c>
      <c r="X426" s="95">
        <v>655473000</v>
      </c>
      <c r="Z426" s="95">
        <v>401300000</v>
      </c>
      <c r="AA426" s="93">
        <v>1</v>
      </c>
      <c r="AC426" s="95">
        <v>401300000</v>
      </c>
      <c r="AE426" s="95">
        <v>6041000000</v>
      </c>
      <c r="AF426" s="93">
        <v>1</v>
      </c>
      <c r="AH426" s="95">
        <v>6041000000</v>
      </c>
    </row>
    <row r="427" spans="1:34" x14ac:dyDescent="0.2">
      <c r="A427" s="95" t="s">
        <v>569</v>
      </c>
      <c r="B427" s="93">
        <v>4</v>
      </c>
      <c r="D427" s="95" t="s">
        <v>570</v>
      </c>
      <c r="K427" s="95">
        <v>3733507000</v>
      </c>
      <c r="L427" s="93">
        <v>3733507000</v>
      </c>
      <c r="N427" s="95">
        <v>3733507000</v>
      </c>
      <c r="P427" s="95">
        <v>1558591000</v>
      </c>
      <c r="Q427" s="93">
        <v>1</v>
      </c>
      <c r="S427" s="95">
        <v>1558591000</v>
      </c>
      <c r="U427" s="95">
        <v>657000000</v>
      </c>
      <c r="V427" s="93">
        <v>1</v>
      </c>
      <c r="X427" s="95">
        <v>657000000</v>
      </c>
      <c r="Z427" s="95">
        <v>404336000</v>
      </c>
      <c r="AA427" s="93">
        <v>1</v>
      </c>
      <c r="AC427" s="95">
        <v>404336000</v>
      </c>
      <c r="AE427" s="95">
        <v>6207000000</v>
      </c>
      <c r="AF427" s="93">
        <v>1</v>
      </c>
      <c r="AH427" s="95">
        <v>6207000000</v>
      </c>
    </row>
    <row r="428" spans="1:34" x14ac:dyDescent="0.2">
      <c r="A428" s="95" t="s">
        <v>570</v>
      </c>
      <c r="B428" s="93">
        <v>4</v>
      </c>
      <c r="D428" s="95" t="s">
        <v>571</v>
      </c>
      <c r="K428" s="95">
        <v>3766065000</v>
      </c>
      <c r="L428" s="93">
        <v>3766065000</v>
      </c>
      <c r="N428" s="95">
        <v>3766065000</v>
      </c>
      <c r="P428" s="95">
        <v>1561100000</v>
      </c>
      <c r="Q428" s="93">
        <v>1</v>
      </c>
      <c r="S428" s="95">
        <v>1561100000</v>
      </c>
      <c r="U428" s="95">
        <v>657246000</v>
      </c>
      <c r="V428" s="93">
        <v>1</v>
      </c>
      <c r="X428" s="95">
        <v>657246000</v>
      </c>
      <c r="Z428" s="95">
        <v>407000000</v>
      </c>
      <c r="AA428" s="93">
        <v>1</v>
      </c>
      <c r="AC428" s="95">
        <v>407000000</v>
      </c>
      <c r="AE428" s="95">
        <v>6294000000</v>
      </c>
      <c r="AF428" s="93">
        <v>1</v>
      </c>
      <c r="AH428" s="95">
        <v>6294000000</v>
      </c>
    </row>
    <row r="429" spans="1:34" x14ac:dyDescent="0.2">
      <c r="A429" s="95" t="s">
        <v>571</v>
      </c>
      <c r="B429" s="93">
        <v>4</v>
      </c>
      <c r="D429" s="95" t="s">
        <v>572</v>
      </c>
      <c r="K429" s="95">
        <v>3775685000</v>
      </c>
      <c r="L429" s="93">
        <v>3775685000</v>
      </c>
      <c r="N429" s="95">
        <v>3775685000</v>
      </c>
      <c r="P429" s="95">
        <v>1561173000</v>
      </c>
      <c r="Q429" s="93">
        <v>1</v>
      </c>
      <c r="S429" s="95">
        <v>1561173000</v>
      </c>
      <c r="U429" s="95">
        <v>659000000</v>
      </c>
      <c r="V429" s="93">
        <v>1</v>
      </c>
      <c r="X429" s="95">
        <v>659000000</v>
      </c>
      <c r="Z429" s="95">
        <v>409215000</v>
      </c>
      <c r="AA429" s="93">
        <v>1</v>
      </c>
      <c r="AC429" s="95">
        <v>409215000</v>
      </c>
      <c r="AE429" s="95">
        <v>6296000000</v>
      </c>
      <c r="AF429" s="93">
        <v>1</v>
      </c>
      <c r="AH429" s="95">
        <v>6296000000</v>
      </c>
    </row>
    <row r="430" spans="1:34" x14ac:dyDescent="0.2">
      <c r="A430" s="95" t="s">
        <v>572</v>
      </c>
      <c r="B430" s="93">
        <v>4</v>
      </c>
      <c r="D430" s="95" t="s">
        <v>573</v>
      </c>
      <c r="K430" s="95">
        <v>3782300000</v>
      </c>
      <c r="L430" s="93">
        <v>3782300000</v>
      </c>
      <c r="N430" s="95">
        <v>3782300000</v>
      </c>
      <c r="P430" s="95">
        <v>1562600000</v>
      </c>
      <c r="Q430" s="93">
        <v>1</v>
      </c>
      <c r="S430" s="95">
        <v>1562600000</v>
      </c>
      <c r="U430" s="95">
        <v>659335000</v>
      </c>
      <c r="V430" s="93">
        <v>1</v>
      </c>
      <c r="X430" s="95">
        <v>659335000</v>
      </c>
      <c r="Z430" s="95">
        <v>410000000</v>
      </c>
      <c r="AA430" s="93">
        <v>1</v>
      </c>
      <c r="AC430" s="95">
        <v>410000000</v>
      </c>
      <c r="AE430" s="95">
        <v>6678000000</v>
      </c>
      <c r="AF430" s="93">
        <v>1</v>
      </c>
      <c r="AH430" s="95">
        <v>6678000000</v>
      </c>
    </row>
    <row r="431" spans="1:34" x14ac:dyDescent="0.2">
      <c r="A431" s="95" t="s">
        <v>573</v>
      </c>
      <c r="B431" s="93">
        <v>4</v>
      </c>
      <c r="D431" s="95" t="s">
        <v>574</v>
      </c>
      <c r="K431" s="95">
        <v>3791000000</v>
      </c>
      <c r="L431" s="93">
        <v>3791000000</v>
      </c>
      <c r="N431" s="95">
        <v>3791000000</v>
      </c>
      <c r="P431" s="95">
        <v>1572164000</v>
      </c>
      <c r="Q431" s="93">
        <v>2</v>
      </c>
      <c r="S431" s="95">
        <v>1572164000</v>
      </c>
      <c r="U431" s="95">
        <v>660887000</v>
      </c>
      <c r="V431" s="93">
        <v>1</v>
      </c>
      <c r="X431" s="95">
        <v>660887000</v>
      </c>
      <c r="Z431" s="95">
        <v>415708000</v>
      </c>
      <c r="AA431" s="93">
        <v>1</v>
      </c>
      <c r="AC431" s="95">
        <v>415708000</v>
      </c>
      <c r="AE431" s="95">
        <v>6704000000</v>
      </c>
      <c r="AF431" s="93">
        <v>1</v>
      </c>
      <c r="AH431" s="95">
        <v>6704000000</v>
      </c>
    </row>
    <row r="432" spans="1:34" x14ac:dyDescent="0.2">
      <c r="A432" s="95" t="s">
        <v>574</v>
      </c>
      <c r="B432" s="93">
        <v>4</v>
      </c>
      <c r="D432" s="95" t="s">
        <v>575</v>
      </c>
      <c r="K432" s="95">
        <v>3791335000</v>
      </c>
      <c r="L432" s="93">
        <v>3791335000</v>
      </c>
      <c r="N432" s="95">
        <v>3791335000</v>
      </c>
      <c r="P432" s="95">
        <v>1582000000</v>
      </c>
      <c r="Q432" s="93">
        <v>1</v>
      </c>
      <c r="S432" s="95">
        <v>1582000000</v>
      </c>
      <c r="U432" s="95">
        <v>661100000</v>
      </c>
      <c r="V432" s="93">
        <v>1</v>
      </c>
      <c r="X432" s="95">
        <v>661100000</v>
      </c>
      <c r="Z432" s="95">
        <v>417358000</v>
      </c>
      <c r="AA432" s="93">
        <v>1</v>
      </c>
      <c r="AC432" s="95">
        <v>417358000</v>
      </c>
      <c r="AE432" s="95">
        <v>7180000000</v>
      </c>
      <c r="AF432" s="93">
        <v>1</v>
      </c>
      <c r="AH432" s="95">
        <v>7180000000</v>
      </c>
    </row>
    <row r="433" spans="1:34" x14ac:dyDescent="0.2">
      <c r="A433" s="95" t="s">
        <v>575</v>
      </c>
      <c r="B433" s="93">
        <v>4</v>
      </c>
      <c r="D433" s="95" t="s">
        <v>643</v>
      </c>
      <c r="K433" s="95">
        <v>3794249000</v>
      </c>
      <c r="L433" s="93">
        <v>3794249000</v>
      </c>
      <c r="N433" s="95">
        <v>3794249000</v>
      </c>
      <c r="P433" s="95">
        <v>1582398000</v>
      </c>
      <c r="Q433" s="93">
        <v>1</v>
      </c>
      <c r="S433" s="95">
        <v>1582398000</v>
      </c>
      <c r="U433" s="95">
        <v>664738000</v>
      </c>
      <c r="V433" s="93">
        <v>1</v>
      </c>
      <c r="X433" s="95">
        <v>664738000</v>
      </c>
      <c r="Z433" s="95">
        <v>418000000</v>
      </c>
      <c r="AA433" s="93">
        <v>1</v>
      </c>
      <c r="AC433" s="95">
        <v>418000000</v>
      </c>
      <c r="AE433" s="95">
        <v>7482000000</v>
      </c>
      <c r="AF433" s="93">
        <v>1</v>
      </c>
      <c r="AH433" s="95">
        <v>7482000000</v>
      </c>
    </row>
    <row r="434" spans="1:34" x14ac:dyDescent="0.2">
      <c r="A434" s="95" t="s">
        <v>643</v>
      </c>
      <c r="B434" s="93"/>
      <c r="K434" s="95">
        <v>3797000000</v>
      </c>
      <c r="L434" s="93">
        <v>3797000000</v>
      </c>
      <c r="N434" s="95">
        <v>3797000000</v>
      </c>
      <c r="P434" s="95">
        <v>1585000000</v>
      </c>
      <c r="Q434" s="93">
        <v>1</v>
      </c>
      <c r="S434" s="95">
        <v>1585000000</v>
      </c>
      <c r="U434" s="95">
        <v>665400000</v>
      </c>
      <c r="V434" s="93">
        <v>1</v>
      </c>
      <c r="X434" s="95">
        <v>665400000</v>
      </c>
      <c r="Z434" s="95">
        <v>423312000</v>
      </c>
      <c r="AA434" s="93">
        <v>1</v>
      </c>
      <c r="AC434" s="95">
        <v>423312000</v>
      </c>
      <c r="AE434" s="95">
        <v>7503000000</v>
      </c>
      <c r="AF434" s="93">
        <v>1</v>
      </c>
      <c r="AH434" s="95">
        <v>7503000000</v>
      </c>
    </row>
    <row r="435" spans="1:34" x14ac:dyDescent="0.2">
      <c r="A435" s="95" t="s">
        <v>644</v>
      </c>
      <c r="B435" s="93">
        <v>1710</v>
      </c>
      <c r="K435" s="95">
        <v>3821504000</v>
      </c>
      <c r="L435" s="93">
        <v>3821504000</v>
      </c>
      <c r="N435" s="95">
        <v>3821504000</v>
      </c>
      <c r="P435" s="95">
        <v>1589821000</v>
      </c>
      <c r="Q435" s="93">
        <v>1</v>
      </c>
      <c r="S435" s="95">
        <v>1589821000</v>
      </c>
      <c r="U435" s="95">
        <v>669100000</v>
      </c>
      <c r="V435" s="93">
        <v>1</v>
      </c>
      <c r="X435" s="95">
        <v>669100000</v>
      </c>
      <c r="Z435" s="95">
        <v>424000000</v>
      </c>
      <c r="AA435" s="93">
        <v>1</v>
      </c>
      <c r="AC435" s="95">
        <v>424000000</v>
      </c>
      <c r="AE435" s="95">
        <v>7690000000</v>
      </c>
      <c r="AF435" s="93">
        <v>1</v>
      </c>
      <c r="AH435" s="95">
        <v>7690000000</v>
      </c>
    </row>
    <row r="436" spans="1:34" x14ac:dyDescent="0.2">
      <c r="K436" s="95">
        <v>3823713000</v>
      </c>
      <c r="L436" s="93">
        <v>3823713000</v>
      </c>
      <c r="N436" s="95">
        <v>3823713000</v>
      </c>
      <c r="P436" s="95">
        <v>1595700000</v>
      </c>
      <c r="Q436" s="93">
        <v>1</v>
      </c>
      <c r="S436" s="95">
        <v>1595700000</v>
      </c>
      <c r="U436" s="95">
        <v>669451000</v>
      </c>
      <c r="V436" s="93">
        <v>1</v>
      </c>
      <c r="X436" s="95">
        <v>669451000</v>
      </c>
      <c r="Z436" s="95">
        <v>435000000</v>
      </c>
      <c r="AA436" s="93">
        <v>1</v>
      </c>
      <c r="AC436" s="95">
        <v>435000000</v>
      </c>
      <c r="AE436" s="95">
        <v>8067000000</v>
      </c>
      <c r="AF436" s="93">
        <v>1</v>
      </c>
      <c r="AH436" s="95">
        <v>8067000000</v>
      </c>
    </row>
    <row r="437" spans="1:34" x14ac:dyDescent="0.2">
      <c r="K437" s="95">
        <v>3837000000</v>
      </c>
      <c r="L437" s="93">
        <v>3837000000</v>
      </c>
      <c r="N437" s="95">
        <v>3837000000</v>
      </c>
      <c r="P437" s="95">
        <v>1596698000</v>
      </c>
      <c r="Q437" s="93">
        <v>1</v>
      </c>
      <c r="S437" s="95">
        <v>1596698000</v>
      </c>
      <c r="U437" s="95">
        <v>670000000</v>
      </c>
      <c r="V437" s="93">
        <v>1</v>
      </c>
      <c r="X437" s="95">
        <v>670000000</v>
      </c>
      <c r="Z437" s="95">
        <v>438000000</v>
      </c>
      <c r="AA437" s="93">
        <v>1</v>
      </c>
      <c r="AC437" s="95">
        <v>438000000</v>
      </c>
      <c r="AE437" s="95">
        <v>8168000000</v>
      </c>
      <c r="AF437" s="93">
        <v>1</v>
      </c>
      <c r="AH437" s="95">
        <v>8168000000</v>
      </c>
    </row>
    <row r="438" spans="1:34" x14ac:dyDescent="0.2">
      <c r="K438" s="95">
        <v>3869187000</v>
      </c>
      <c r="L438" s="93">
        <v>3869187000</v>
      </c>
      <c r="N438" s="95">
        <v>3869187000</v>
      </c>
      <c r="P438" s="95">
        <v>1606661000</v>
      </c>
      <c r="Q438" s="93">
        <v>1</v>
      </c>
      <c r="S438" s="95">
        <v>1606661000</v>
      </c>
      <c r="U438" s="95">
        <v>670602000</v>
      </c>
      <c r="V438" s="93">
        <v>2</v>
      </c>
      <c r="X438" s="95">
        <v>670602000</v>
      </c>
      <c r="Z438" s="95">
        <v>440000000</v>
      </c>
      <c r="AA438" s="93">
        <v>1</v>
      </c>
      <c r="AC438" s="95">
        <v>440000000</v>
      </c>
      <c r="AE438" s="95">
        <v>8393000000</v>
      </c>
      <c r="AF438" s="93">
        <v>1</v>
      </c>
      <c r="AH438" s="95">
        <v>8393000000</v>
      </c>
    </row>
    <row r="439" spans="1:34" x14ac:dyDescent="0.2">
      <c r="K439" s="95">
        <v>3901300000</v>
      </c>
      <c r="L439" s="93">
        <v>3901300000</v>
      </c>
      <c r="N439" s="95">
        <v>3901300000</v>
      </c>
      <c r="P439" s="95">
        <v>1613600000</v>
      </c>
      <c r="Q439" s="93">
        <v>1</v>
      </c>
      <c r="S439" s="95">
        <v>1613600000</v>
      </c>
      <c r="U439" s="95">
        <v>673500000</v>
      </c>
      <c r="V439" s="93">
        <v>2</v>
      </c>
      <c r="X439" s="95">
        <v>673500000</v>
      </c>
      <c r="Z439" s="95">
        <v>445228000</v>
      </c>
      <c r="AA439" s="93">
        <v>1</v>
      </c>
      <c r="AC439" s="95">
        <v>445228000</v>
      </c>
      <c r="AE439" s="95">
        <v>10045000000</v>
      </c>
      <c r="AF439" s="93">
        <v>1</v>
      </c>
      <c r="AH439" s="95">
        <v>10045000000</v>
      </c>
    </row>
    <row r="440" spans="1:34" x14ac:dyDescent="0.2">
      <c r="K440" s="95">
        <v>3904384000</v>
      </c>
      <c r="L440" s="93">
        <v>3904384000</v>
      </c>
      <c r="N440" s="95">
        <v>3904384000</v>
      </c>
      <c r="P440" s="95">
        <v>1620311000</v>
      </c>
      <c r="Q440" s="93">
        <v>1</v>
      </c>
      <c r="S440" s="95">
        <v>1620311000</v>
      </c>
      <c r="U440" s="95">
        <v>674000000</v>
      </c>
      <c r="V440" s="93">
        <v>1</v>
      </c>
      <c r="X440" s="95">
        <v>674000000</v>
      </c>
      <c r="Z440" s="95">
        <v>445875000</v>
      </c>
      <c r="AA440" s="93">
        <v>1</v>
      </c>
      <c r="AC440" s="95">
        <v>445875000</v>
      </c>
      <c r="AE440" s="95">
        <v>10411000000</v>
      </c>
      <c r="AF440" s="93">
        <v>1</v>
      </c>
      <c r="AH440" s="95">
        <v>10411000000</v>
      </c>
    </row>
    <row r="441" spans="1:34" x14ac:dyDescent="0.2">
      <c r="K441" s="95">
        <v>3910865000</v>
      </c>
      <c r="L441" s="93">
        <v>3910865000</v>
      </c>
      <c r="N441" s="95">
        <v>3910865000</v>
      </c>
      <c r="P441" s="95">
        <v>1620566000</v>
      </c>
      <c r="Q441" s="93">
        <v>1</v>
      </c>
      <c r="S441" s="95">
        <v>1620566000</v>
      </c>
      <c r="U441" s="95">
        <v>674887000</v>
      </c>
      <c r="V441" s="93">
        <v>1</v>
      </c>
      <c r="X441" s="95">
        <v>674887000</v>
      </c>
      <c r="Z441" s="95">
        <v>448000000</v>
      </c>
      <c r="AA441" s="93">
        <v>1</v>
      </c>
      <c r="AC441" s="95">
        <v>448000000</v>
      </c>
      <c r="AE441" s="95">
        <v>10611000000</v>
      </c>
      <c r="AF441" s="93">
        <v>1</v>
      </c>
      <c r="AH441" s="95">
        <v>10611000000</v>
      </c>
    </row>
    <row r="442" spans="1:34" x14ac:dyDescent="0.2">
      <c r="K442" s="95">
        <v>3916000000</v>
      </c>
      <c r="L442" s="93">
        <v>3916000000</v>
      </c>
      <c r="N442" s="95">
        <v>3916000000</v>
      </c>
      <c r="P442" s="95">
        <v>1622257000</v>
      </c>
      <c r="Q442" s="93">
        <v>1</v>
      </c>
      <c r="S442" s="95">
        <v>1622257000</v>
      </c>
      <c r="U442" s="95">
        <v>680300000</v>
      </c>
      <c r="V442" s="93">
        <v>1</v>
      </c>
      <c r="X442" s="95">
        <v>680300000</v>
      </c>
      <c r="Z442" s="95">
        <v>450000000</v>
      </c>
      <c r="AA442" s="93">
        <v>1</v>
      </c>
      <c r="AC442" s="95">
        <v>450000000</v>
      </c>
      <c r="AE442" s="95">
        <v>11381000000</v>
      </c>
      <c r="AF442" s="93">
        <v>1</v>
      </c>
      <c r="AH442" s="95">
        <v>11381000000</v>
      </c>
    </row>
    <row r="443" spans="1:34" x14ac:dyDescent="0.2">
      <c r="K443" s="95">
        <v>3917200000</v>
      </c>
      <c r="L443" s="93">
        <v>3917200000</v>
      </c>
      <c r="N443" s="95">
        <v>3917200000</v>
      </c>
      <c r="P443" s="95">
        <v>1623800000</v>
      </c>
      <c r="Q443" s="93">
        <v>1</v>
      </c>
      <c r="S443" s="95">
        <v>1623800000</v>
      </c>
      <c r="U443" s="95">
        <v>681226000</v>
      </c>
      <c r="V443" s="93">
        <v>1</v>
      </c>
      <c r="X443" s="95">
        <v>681226000</v>
      </c>
      <c r="Z443" s="95">
        <v>451405000</v>
      </c>
      <c r="AA443" s="93">
        <v>1</v>
      </c>
      <c r="AC443" s="95">
        <v>451405000</v>
      </c>
      <c r="AE443" s="95">
        <v>11537000000</v>
      </c>
      <c r="AF443" s="93">
        <v>1</v>
      </c>
      <c r="AH443" s="95">
        <v>11537000000</v>
      </c>
    </row>
    <row r="444" spans="1:34" x14ac:dyDescent="0.2">
      <c r="K444" s="95">
        <v>3924116000</v>
      </c>
      <c r="L444" s="93">
        <v>3924116000</v>
      </c>
      <c r="N444" s="95">
        <v>3924116000</v>
      </c>
      <c r="P444" s="95">
        <v>1630500000</v>
      </c>
      <c r="Q444" s="93">
        <v>1</v>
      </c>
      <c r="S444" s="95">
        <v>1630500000</v>
      </c>
      <c r="U444" s="95">
        <v>682400000</v>
      </c>
      <c r="V444" s="93">
        <v>1</v>
      </c>
      <c r="X444" s="95">
        <v>682400000</v>
      </c>
      <c r="Z444" s="95">
        <v>452000000</v>
      </c>
      <c r="AA444" s="93">
        <v>1</v>
      </c>
      <c r="AC444" s="95">
        <v>452000000</v>
      </c>
      <c r="AE444" s="95">
        <v>11988000000</v>
      </c>
      <c r="AF444" s="93">
        <v>1</v>
      </c>
      <c r="AH444" s="95">
        <v>11988000000</v>
      </c>
    </row>
    <row r="445" spans="1:34" x14ac:dyDescent="0.2">
      <c r="K445" s="95">
        <v>3946000000</v>
      </c>
      <c r="L445" s="93">
        <v>3946000000</v>
      </c>
      <c r="N445" s="95">
        <v>3946000000</v>
      </c>
      <c r="P445" s="95">
        <v>1630965000</v>
      </c>
      <c r="Q445" s="93">
        <v>1</v>
      </c>
      <c r="S445" s="95">
        <v>1630965000</v>
      </c>
      <c r="U445" s="95">
        <v>683115000</v>
      </c>
      <c r="V445" s="93">
        <v>1</v>
      </c>
      <c r="X445" s="95">
        <v>683115000</v>
      </c>
      <c r="Z445" s="95">
        <v>453423000</v>
      </c>
      <c r="AA445" s="93">
        <v>1</v>
      </c>
      <c r="AC445" s="95">
        <v>453423000</v>
      </c>
      <c r="AE445" s="95">
        <v>12046000000</v>
      </c>
      <c r="AF445" s="93">
        <v>1</v>
      </c>
      <c r="AH445" s="95">
        <v>12046000000</v>
      </c>
    </row>
    <row r="446" spans="1:34" x14ac:dyDescent="0.2">
      <c r="K446" s="95">
        <v>3956000000</v>
      </c>
      <c r="L446" s="93">
        <v>3956000000</v>
      </c>
      <c r="N446" s="95">
        <v>3956000000</v>
      </c>
      <c r="P446" s="95">
        <v>1638900000</v>
      </c>
      <c r="Q446" s="93">
        <v>1</v>
      </c>
      <c r="S446" s="95">
        <v>1638900000</v>
      </c>
      <c r="U446" s="95">
        <v>686000000</v>
      </c>
      <c r="V446" s="93">
        <v>1</v>
      </c>
      <c r="X446" s="95">
        <v>686000000</v>
      </c>
      <c r="Z446" s="95">
        <v>455016000</v>
      </c>
      <c r="AA446" s="93">
        <v>1</v>
      </c>
      <c r="AC446" s="95">
        <v>455016000</v>
      </c>
      <c r="AE446" s="95">
        <v>12128000000</v>
      </c>
      <c r="AF446" s="93">
        <v>1</v>
      </c>
      <c r="AH446" s="95">
        <v>12128000000</v>
      </c>
    </row>
    <row r="447" spans="1:34" x14ac:dyDescent="0.2">
      <c r="K447" s="95">
        <v>3962036000</v>
      </c>
      <c r="L447" s="93">
        <v>3962036000</v>
      </c>
      <c r="N447" s="95">
        <v>3962036000</v>
      </c>
      <c r="P447" s="95">
        <v>1645912000</v>
      </c>
      <c r="Q447" s="93">
        <v>1</v>
      </c>
      <c r="S447" s="95">
        <v>1645912000</v>
      </c>
      <c r="U447" s="95">
        <v>691000000</v>
      </c>
      <c r="V447" s="93">
        <v>1</v>
      </c>
      <c r="X447" s="95">
        <v>691000000</v>
      </c>
      <c r="Z447" s="95">
        <v>455623000</v>
      </c>
      <c r="AA447" s="93">
        <v>1</v>
      </c>
      <c r="AC447" s="95">
        <v>455623000</v>
      </c>
      <c r="AE447" s="95">
        <v>12740000000</v>
      </c>
      <c r="AF447" s="93">
        <v>1</v>
      </c>
      <c r="AH447" s="95">
        <v>12740000000</v>
      </c>
    </row>
    <row r="448" spans="1:34" x14ac:dyDescent="0.2">
      <c r="K448" s="95">
        <v>3963313000</v>
      </c>
      <c r="L448" s="93">
        <v>7926626000</v>
      </c>
      <c r="N448" s="95">
        <v>3963313000</v>
      </c>
      <c r="P448" s="95">
        <v>1650622000</v>
      </c>
      <c r="Q448" s="93">
        <v>1</v>
      </c>
      <c r="S448" s="95">
        <v>1650622000</v>
      </c>
      <c r="U448" s="95">
        <v>692693000</v>
      </c>
      <c r="V448" s="93">
        <v>1</v>
      </c>
      <c r="X448" s="95">
        <v>692693000</v>
      </c>
      <c r="Z448" s="95">
        <v>459000000</v>
      </c>
      <c r="AA448" s="93">
        <v>2</v>
      </c>
      <c r="AC448" s="95">
        <v>459000000</v>
      </c>
      <c r="AE448" s="95" t="s">
        <v>12</v>
      </c>
      <c r="AF448" s="93">
        <v>1249</v>
      </c>
      <c r="AH448" s="95" t="s">
        <v>12</v>
      </c>
    </row>
    <row r="449" spans="11:34" x14ac:dyDescent="0.2">
      <c r="K449" s="95">
        <v>3974295000</v>
      </c>
      <c r="L449" s="93">
        <v>3974295000</v>
      </c>
      <c r="N449" s="95">
        <v>3974295000</v>
      </c>
      <c r="P449" s="95">
        <v>1654548000</v>
      </c>
      <c r="Q449" s="93">
        <v>1</v>
      </c>
      <c r="S449" s="95">
        <v>1654548000</v>
      </c>
      <c r="U449" s="95">
        <v>693331000</v>
      </c>
      <c r="V449" s="93">
        <v>1</v>
      </c>
      <c r="X449" s="95">
        <v>693331000</v>
      </c>
      <c r="Z449" s="95">
        <v>461627000</v>
      </c>
      <c r="AA449" s="93">
        <v>1</v>
      </c>
      <c r="AC449" s="95">
        <v>461627000</v>
      </c>
      <c r="AE449" s="95" t="s">
        <v>643</v>
      </c>
      <c r="AF449" s="93"/>
      <c r="AH449" s="95" t="s">
        <v>643</v>
      </c>
    </row>
    <row r="450" spans="11:34" x14ac:dyDescent="0.2">
      <c r="K450" s="95">
        <v>3983400000</v>
      </c>
      <c r="L450" s="93">
        <v>3983400000</v>
      </c>
      <c r="N450" s="95">
        <v>3983400000</v>
      </c>
      <c r="P450" s="95">
        <v>1656600000</v>
      </c>
      <c r="Q450" s="93">
        <v>1</v>
      </c>
      <c r="S450" s="95">
        <v>1656600000</v>
      </c>
      <c r="U450" s="95">
        <v>697400000</v>
      </c>
      <c r="V450" s="93">
        <v>1</v>
      </c>
      <c r="X450" s="95">
        <v>697400000</v>
      </c>
      <c r="Z450" s="95">
        <v>462000000</v>
      </c>
      <c r="AA450" s="93">
        <v>1</v>
      </c>
      <c r="AC450" s="95">
        <v>462000000</v>
      </c>
      <c r="AE450" s="95" t="s">
        <v>644</v>
      </c>
      <c r="AF450" s="93">
        <v>1710</v>
      </c>
    </row>
    <row r="451" spans="11:34" x14ac:dyDescent="0.2">
      <c r="K451" s="95">
        <v>3991462000</v>
      </c>
      <c r="L451" s="93">
        <v>3991462000</v>
      </c>
      <c r="N451" s="95">
        <v>3991462000</v>
      </c>
      <c r="P451" s="95">
        <v>1662000000</v>
      </c>
      <c r="Q451" s="93">
        <v>1</v>
      </c>
      <c r="S451" s="95">
        <v>1662000000</v>
      </c>
      <c r="U451" s="95">
        <v>700810000</v>
      </c>
      <c r="V451" s="93">
        <v>1</v>
      </c>
      <c r="X451" s="95">
        <v>700810000</v>
      </c>
      <c r="Z451" s="95">
        <v>464000000</v>
      </c>
      <c r="AA451" s="93">
        <v>1</v>
      </c>
      <c r="AC451" s="95">
        <v>464000000</v>
      </c>
    </row>
    <row r="452" spans="11:34" x14ac:dyDescent="0.2">
      <c r="K452" s="95">
        <v>4013600000</v>
      </c>
      <c r="L452" s="93">
        <v>4013600000</v>
      </c>
      <c r="N452" s="95">
        <v>4013600000</v>
      </c>
      <c r="P452" s="95">
        <v>1663000000</v>
      </c>
      <c r="Q452" s="93">
        <v>1</v>
      </c>
      <c r="S452" s="95">
        <v>1663000000</v>
      </c>
      <c r="U452" s="95">
        <v>702300000</v>
      </c>
      <c r="V452" s="93">
        <v>1</v>
      </c>
      <c r="X452" s="95">
        <v>702300000</v>
      </c>
      <c r="Z452" s="95">
        <v>464472000</v>
      </c>
      <c r="AA452" s="93">
        <v>1</v>
      </c>
      <c r="AC452" s="95">
        <v>464472000</v>
      </c>
    </row>
    <row r="453" spans="11:34" x14ac:dyDescent="0.2">
      <c r="K453" s="95">
        <v>4021964000</v>
      </c>
      <c r="L453" s="93">
        <v>4021964000</v>
      </c>
      <c r="N453" s="95">
        <v>4021964000</v>
      </c>
      <c r="P453" s="95">
        <v>1666000000</v>
      </c>
      <c r="Q453" s="93">
        <v>1</v>
      </c>
      <c r="S453" s="95">
        <v>1666000000</v>
      </c>
      <c r="U453" s="95">
        <v>702644000</v>
      </c>
      <c r="V453" s="93">
        <v>1</v>
      </c>
      <c r="X453" s="95">
        <v>702644000</v>
      </c>
      <c r="Z453" s="95">
        <v>471000000</v>
      </c>
      <c r="AA453" s="93">
        <v>2</v>
      </c>
      <c r="AC453" s="95">
        <v>471000000</v>
      </c>
    </row>
    <row r="454" spans="11:34" x14ac:dyDescent="0.2">
      <c r="K454" s="95">
        <v>4031100000</v>
      </c>
      <c r="L454" s="93">
        <v>4031100000</v>
      </c>
      <c r="N454" s="95">
        <v>4031100000</v>
      </c>
      <c r="P454" s="95">
        <v>1668691000</v>
      </c>
      <c r="Q454" s="93">
        <v>1</v>
      </c>
      <c r="S454" s="95">
        <v>1668691000</v>
      </c>
      <c r="U454" s="95">
        <v>703000000</v>
      </c>
      <c r="V454" s="93">
        <v>1</v>
      </c>
      <c r="X454" s="95">
        <v>703000000</v>
      </c>
      <c r="Z454" s="95">
        <v>475464000</v>
      </c>
      <c r="AA454" s="93">
        <v>1</v>
      </c>
      <c r="AC454" s="95">
        <v>475464000</v>
      </c>
    </row>
    <row r="455" spans="11:34" x14ac:dyDescent="0.2">
      <c r="K455" s="95">
        <v>4038000000</v>
      </c>
      <c r="L455" s="93">
        <v>4038000000</v>
      </c>
      <c r="N455" s="95">
        <v>4038000000</v>
      </c>
      <c r="P455" s="95">
        <v>1668892000</v>
      </c>
      <c r="Q455" s="93">
        <v>1</v>
      </c>
      <c r="S455" s="95">
        <v>1668892000</v>
      </c>
      <c r="U455" s="95">
        <v>704880000</v>
      </c>
      <c r="V455" s="93">
        <v>1</v>
      </c>
      <c r="X455" s="95">
        <v>704880000</v>
      </c>
      <c r="Z455" s="95">
        <v>481303000</v>
      </c>
      <c r="AA455" s="93">
        <v>1</v>
      </c>
      <c r="AC455" s="95">
        <v>481303000</v>
      </c>
    </row>
    <row r="456" spans="11:34" x14ac:dyDescent="0.2">
      <c r="K456" s="95">
        <v>4050400000</v>
      </c>
      <c r="L456" s="93">
        <v>4050400000</v>
      </c>
      <c r="N456" s="95">
        <v>4050400000</v>
      </c>
      <c r="P456" s="95">
        <v>1669000000</v>
      </c>
      <c r="Q456" s="93">
        <v>1</v>
      </c>
      <c r="S456" s="95">
        <v>1669000000</v>
      </c>
      <c r="U456" s="95">
        <v>705300000</v>
      </c>
      <c r="V456" s="93">
        <v>1</v>
      </c>
      <c r="X456" s="95">
        <v>705300000</v>
      </c>
      <c r="Z456" s="95">
        <v>489000000</v>
      </c>
      <c r="AA456" s="93">
        <v>1</v>
      </c>
      <c r="AC456" s="95">
        <v>489000000</v>
      </c>
    </row>
    <row r="457" spans="11:34" x14ac:dyDescent="0.2">
      <c r="K457" s="95">
        <v>4055240000</v>
      </c>
      <c r="L457" s="93">
        <v>4055240000</v>
      </c>
      <c r="N457" s="95">
        <v>4055240000</v>
      </c>
      <c r="P457" s="95">
        <v>1671590000</v>
      </c>
      <c r="Q457" s="93">
        <v>1</v>
      </c>
      <c r="S457" s="95">
        <v>1671590000</v>
      </c>
      <c r="U457" s="95">
        <v>705477000</v>
      </c>
      <c r="V457" s="93">
        <v>1</v>
      </c>
      <c r="X457" s="95">
        <v>705477000</v>
      </c>
      <c r="Z457" s="95">
        <v>489800000</v>
      </c>
      <c r="AA457" s="93">
        <v>1</v>
      </c>
      <c r="AC457" s="95">
        <v>489800000</v>
      </c>
    </row>
    <row r="458" spans="11:34" x14ac:dyDescent="0.2">
      <c r="K458" s="95">
        <v>4069746000</v>
      </c>
      <c r="L458" s="93">
        <v>4069746000</v>
      </c>
      <c r="N458" s="95">
        <v>4069746000</v>
      </c>
      <c r="P458" s="95">
        <v>1671980000</v>
      </c>
      <c r="Q458" s="93">
        <v>1</v>
      </c>
      <c r="S458" s="95">
        <v>1671980000</v>
      </c>
      <c r="U458" s="95">
        <v>706644000</v>
      </c>
      <c r="V458" s="93">
        <v>1</v>
      </c>
      <c r="X458" s="95">
        <v>706644000</v>
      </c>
      <c r="Z458" s="95">
        <v>490000000</v>
      </c>
      <c r="AA458" s="93">
        <v>1</v>
      </c>
      <c r="AC458" s="95">
        <v>490000000</v>
      </c>
    </row>
    <row r="459" spans="11:34" x14ac:dyDescent="0.2">
      <c r="K459" s="95">
        <v>4071003000</v>
      </c>
      <c r="L459" s="93">
        <v>4071003000</v>
      </c>
      <c r="N459" s="95">
        <v>4071003000</v>
      </c>
      <c r="P459" s="95">
        <v>1672901000</v>
      </c>
      <c r="Q459" s="93">
        <v>1</v>
      </c>
      <c r="S459" s="95">
        <v>1672901000</v>
      </c>
      <c r="U459" s="95">
        <v>712006000</v>
      </c>
      <c r="V459" s="93">
        <v>1</v>
      </c>
      <c r="X459" s="95">
        <v>712006000</v>
      </c>
      <c r="Z459" s="95">
        <v>492140000</v>
      </c>
      <c r="AA459" s="93">
        <v>1</v>
      </c>
      <c r="AC459" s="95">
        <v>492140000</v>
      </c>
    </row>
    <row r="460" spans="11:34" x14ac:dyDescent="0.2">
      <c r="K460" s="95">
        <v>4071300000</v>
      </c>
      <c r="L460" s="93">
        <v>4071300000</v>
      </c>
      <c r="N460" s="95">
        <v>4071300000</v>
      </c>
      <c r="P460" s="95">
        <v>1674700000</v>
      </c>
      <c r="Q460" s="93">
        <v>1</v>
      </c>
      <c r="S460" s="95">
        <v>1674700000</v>
      </c>
      <c r="U460" s="95">
        <v>712543000</v>
      </c>
      <c r="V460" s="93">
        <v>1</v>
      </c>
      <c r="X460" s="95">
        <v>712543000</v>
      </c>
      <c r="Z460" s="95">
        <v>492397000</v>
      </c>
      <c r="AA460" s="93">
        <v>1</v>
      </c>
      <c r="AC460" s="95">
        <v>492397000</v>
      </c>
    </row>
    <row r="461" spans="11:34" x14ac:dyDescent="0.2">
      <c r="K461" s="95">
        <v>4075883000</v>
      </c>
      <c r="L461" s="93">
        <v>4075883000</v>
      </c>
      <c r="N461" s="95">
        <v>4075883000</v>
      </c>
      <c r="P461" s="95">
        <v>1677033000</v>
      </c>
      <c r="Q461" s="93">
        <v>1</v>
      </c>
      <c r="S461" s="95">
        <v>1677033000</v>
      </c>
      <c r="U461" s="95">
        <v>712803000</v>
      </c>
      <c r="V461" s="93">
        <v>1</v>
      </c>
      <c r="X461" s="95">
        <v>712803000</v>
      </c>
      <c r="Z461" s="95">
        <v>494000000</v>
      </c>
      <c r="AA461" s="93">
        <v>1</v>
      </c>
      <c r="AC461" s="95">
        <v>494000000</v>
      </c>
    </row>
    <row r="462" spans="11:34" x14ac:dyDescent="0.2">
      <c r="K462" s="95">
        <v>4082157000</v>
      </c>
      <c r="L462" s="93">
        <v>4082157000</v>
      </c>
      <c r="N462" s="95">
        <v>4082157000</v>
      </c>
      <c r="P462" s="95">
        <v>1680791000</v>
      </c>
      <c r="Q462" s="93">
        <v>1</v>
      </c>
      <c r="S462" s="95">
        <v>1680791000</v>
      </c>
      <c r="U462" s="95">
        <v>715800000</v>
      </c>
      <c r="V462" s="93">
        <v>1</v>
      </c>
      <c r="X462" s="95">
        <v>715800000</v>
      </c>
      <c r="Z462" s="95">
        <v>494422000</v>
      </c>
      <c r="AA462" s="93">
        <v>1</v>
      </c>
      <c r="AC462" s="95">
        <v>494422000</v>
      </c>
    </row>
    <row r="463" spans="11:34" x14ac:dyDescent="0.2">
      <c r="K463" s="95">
        <v>4088983000</v>
      </c>
      <c r="L463" s="93">
        <v>4088983000</v>
      </c>
      <c r="N463" s="95">
        <v>4088983000</v>
      </c>
      <c r="P463" s="95">
        <v>1687800000</v>
      </c>
      <c r="Q463" s="93">
        <v>1</v>
      </c>
      <c r="S463" s="95">
        <v>1687800000</v>
      </c>
      <c r="U463" s="95">
        <v>722000000</v>
      </c>
      <c r="V463" s="93">
        <v>1</v>
      </c>
      <c r="X463" s="95">
        <v>722000000</v>
      </c>
      <c r="Z463" s="95">
        <v>495000000</v>
      </c>
      <c r="AA463" s="93">
        <v>1</v>
      </c>
      <c r="AC463" s="95">
        <v>495000000</v>
      </c>
    </row>
    <row r="464" spans="11:34" x14ac:dyDescent="0.2">
      <c r="K464" s="95">
        <v>4100048000</v>
      </c>
      <c r="L464" s="93">
        <v>4100048000</v>
      </c>
      <c r="N464" s="95">
        <v>4100048000</v>
      </c>
      <c r="P464" s="95">
        <v>1689000000</v>
      </c>
      <c r="Q464" s="93">
        <v>2</v>
      </c>
      <c r="S464" s="95">
        <v>1689000000</v>
      </c>
      <c r="U464" s="95">
        <v>722798000</v>
      </c>
      <c r="V464" s="93">
        <v>1</v>
      </c>
      <c r="X464" s="95">
        <v>722798000</v>
      </c>
      <c r="Z464" s="95">
        <v>502000000</v>
      </c>
      <c r="AA464" s="93">
        <v>1</v>
      </c>
      <c r="AC464" s="95">
        <v>502000000</v>
      </c>
    </row>
    <row r="465" spans="11:29" x14ac:dyDescent="0.2">
      <c r="K465" s="95">
        <v>4103728000</v>
      </c>
      <c r="L465" s="93">
        <v>8207456000</v>
      </c>
      <c r="N465" s="95">
        <v>4103728000</v>
      </c>
      <c r="P465" s="95">
        <v>1690700000</v>
      </c>
      <c r="Q465" s="93">
        <v>1</v>
      </c>
      <c r="S465" s="95">
        <v>1690700000</v>
      </c>
      <c r="U465" s="95">
        <v>723000000</v>
      </c>
      <c r="V465" s="93">
        <v>1</v>
      </c>
      <c r="X465" s="95">
        <v>723000000</v>
      </c>
      <c r="Z465" s="95">
        <v>504905000</v>
      </c>
      <c r="AA465" s="93">
        <v>1</v>
      </c>
      <c r="AC465" s="95">
        <v>504905000</v>
      </c>
    </row>
    <row r="466" spans="11:29" x14ac:dyDescent="0.2">
      <c r="K466" s="95">
        <v>4104900000</v>
      </c>
      <c r="L466" s="93">
        <v>4104900000</v>
      </c>
      <c r="N466" s="95">
        <v>4104900000</v>
      </c>
      <c r="P466" s="95">
        <v>1693210000</v>
      </c>
      <c r="Q466" s="93">
        <v>1</v>
      </c>
      <c r="S466" s="95">
        <v>1693210000</v>
      </c>
      <c r="U466" s="95">
        <v>728000000</v>
      </c>
      <c r="V466" s="93">
        <v>1</v>
      </c>
      <c r="X466" s="95">
        <v>728000000</v>
      </c>
      <c r="Z466" s="95">
        <v>506220000</v>
      </c>
      <c r="AA466" s="93">
        <v>1</v>
      </c>
      <c r="AC466" s="95">
        <v>506220000</v>
      </c>
    </row>
    <row r="467" spans="11:29" x14ac:dyDescent="0.2">
      <c r="K467" s="95">
        <v>4108269000</v>
      </c>
      <c r="L467" s="93">
        <v>4108269000</v>
      </c>
      <c r="N467" s="95">
        <v>4108269000</v>
      </c>
      <c r="P467" s="95">
        <v>1694000000</v>
      </c>
      <c r="Q467" s="93">
        <v>1</v>
      </c>
      <c r="S467" s="95">
        <v>1694000000</v>
      </c>
      <c r="U467" s="95">
        <v>728582000</v>
      </c>
      <c r="V467" s="93">
        <v>1</v>
      </c>
      <c r="X467" s="95">
        <v>728582000</v>
      </c>
      <c r="Z467" s="95">
        <v>510000000</v>
      </c>
      <c r="AA467" s="93">
        <v>1</v>
      </c>
      <c r="AC467" s="95">
        <v>510000000</v>
      </c>
    </row>
    <row r="468" spans="11:29" x14ac:dyDescent="0.2">
      <c r="K468" s="95">
        <v>4111000000</v>
      </c>
      <c r="L468" s="93">
        <v>4111000000</v>
      </c>
      <c r="N468" s="95">
        <v>4111000000</v>
      </c>
      <c r="P468" s="95">
        <v>1698372000</v>
      </c>
      <c r="Q468" s="93">
        <v>1</v>
      </c>
      <c r="S468" s="95">
        <v>1698372000</v>
      </c>
      <c r="U468" s="95">
        <v>729055000</v>
      </c>
      <c r="V468" s="93">
        <v>1</v>
      </c>
      <c r="X468" s="95">
        <v>729055000</v>
      </c>
      <c r="Z468" s="95">
        <v>513916000</v>
      </c>
      <c r="AA468" s="93">
        <v>1</v>
      </c>
      <c r="AC468" s="95">
        <v>513916000</v>
      </c>
    </row>
    <row r="469" spans="11:29" x14ac:dyDescent="0.2">
      <c r="K469" s="95">
        <v>4122930000</v>
      </c>
      <c r="L469" s="93">
        <v>4122930000</v>
      </c>
      <c r="N469" s="95">
        <v>4122930000</v>
      </c>
      <c r="P469" s="95">
        <v>1699428000</v>
      </c>
      <c r="Q469" s="93">
        <v>1</v>
      </c>
      <c r="S469" s="95">
        <v>1699428000</v>
      </c>
      <c r="U469" s="95">
        <v>731767000</v>
      </c>
      <c r="V469" s="93">
        <v>1</v>
      </c>
      <c r="X469" s="95">
        <v>731767000</v>
      </c>
      <c r="Z469" s="95">
        <v>517400000</v>
      </c>
      <c r="AA469" s="93">
        <v>1</v>
      </c>
      <c r="AC469" s="95">
        <v>517400000</v>
      </c>
    </row>
    <row r="470" spans="11:29" x14ac:dyDescent="0.2">
      <c r="K470" s="95">
        <v>4123400000</v>
      </c>
      <c r="L470" s="93">
        <v>4123400000</v>
      </c>
      <c r="N470" s="95">
        <v>4123400000</v>
      </c>
      <c r="P470" s="95">
        <v>1700600000</v>
      </c>
      <c r="Q470" s="93">
        <v>1</v>
      </c>
      <c r="S470" s="95">
        <v>1700600000</v>
      </c>
      <c r="U470" s="95">
        <v>732622000</v>
      </c>
      <c r="V470" s="93">
        <v>1</v>
      </c>
      <c r="X470" s="95">
        <v>732622000</v>
      </c>
      <c r="Z470" s="95">
        <v>523984000</v>
      </c>
      <c r="AA470" s="93">
        <v>1</v>
      </c>
      <c r="AC470" s="95">
        <v>523984000</v>
      </c>
    </row>
    <row r="471" spans="11:29" x14ac:dyDescent="0.2">
      <c r="K471" s="95">
        <v>4130000000</v>
      </c>
      <c r="L471" s="93">
        <v>4130000000</v>
      </c>
      <c r="N471" s="95">
        <v>4130000000</v>
      </c>
      <c r="P471" s="95">
        <v>1703476000</v>
      </c>
      <c r="Q471" s="93">
        <v>1</v>
      </c>
      <c r="S471" s="95">
        <v>1703476000</v>
      </c>
      <c r="U471" s="95">
        <v>734119000</v>
      </c>
      <c r="V471" s="93">
        <v>1</v>
      </c>
      <c r="X471" s="95">
        <v>734119000</v>
      </c>
      <c r="Z471" s="95">
        <v>528737000</v>
      </c>
      <c r="AA471" s="93">
        <v>1</v>
      </c>
      <c r="AC471" s="95">
        <v>528737000</v>
      </c>
    </row>
    <row r="472" spans="11:29" x14ac:dyDescent="0.2">
      <c r="K472" s="95">
        <v>4146300000</v>
      </c>
      <c r="L472" s="93">
        <v>4146300000</v>
      </c>
      <c r="N472" s="95">
        <v>4146300000</v>
      </c>
      <c r="P472" s="95">
        <v>1703900000</v>
      </c>
      <c r="Q472" s="93">
        <v>1</v>
      </c>
      <c r="S472" s="95">
        <v>1703900000</v>
      </c>
      <c r="U472" s="95">
        <v>734511000</v>
      </c>
      <c r="V472" s="93">
        <v>1</v>
      </c>
      <c r="X472" s="95">
        <v>734511000</v>
      </c>
      <c r="Z472" s="95">
        <v>533000000</v>
      </c>
      <c r="AA472" s="93">
        <v>1</v>
      </c>
      <c r="AC472" s="95">
        <v>533000000</v>
      </c>
    </row>
    <row r="473" spans="11:29" x14ac:dyDescent="0.2">
      <c r="K473" s="95">
        <v>4147065000</v>
      </c>
      <c r="L473" s="93">
        <v>4147065000</v>
      </c>
      <c r="N473" s="95">
        <v>4147065000</v>
      </c>
      <c r="P473" s="95">
        <v>1704767000</v>
      </c>
      <c r="Q473" s="93">
        <v>1</v>
      </c>
      <c r="S473" s="95">
        <v>1704767000</v>
      </c>
      <c r="U473" s="95">
        <v>737900000</v>
      </c>
      <c r="V473" s="93">
        <v>1</v>
      </c>
      <c r="X473" s="95">
        <v>737900000</v>
      </c>
      <c r="Z473" s="95">
        <v>538513000</v>
      </c>
      <c r="AA473" s="93">
        <v>1</v>
      </c>
      <c r="AC473" s="95">
        <v>538513000</v>
      </c>
    </row>
    <row r="474" spans="11:29" x14ac:dyDescent="0.2">
      <c r="K474" s="95">
        <v>4176000000</v>
      </c>
      <c r="L474" s="93">
        <v>4176000000</v>
      </c>
      <c r="N474" s="95">
        <v>4176000000</v>
      </c>
      <c r="P474" s="95">
        <v>1712700000</v>
      </c>
      <c r="Q474" s="93">
        <v>1</v>
      </c>
      <c r="S474" s="95">
        <v>1712700000</v>
      </c>
      <c r="U474" s="95">
        <v>738080000</v>
      </c>
      <c r="V474" s="93">
        <v>1</v>
      </c>
      <c r="X474" s="95">
        <v>738080000</v>
      </c>
      <c r="Z474" s="95">
        <v>542952000</v>
      </c>
      <c r="AA474" s="93">
        <v>1</v>
      </c>
      <c r="AC474" s="95">
        <v>542952000</v>
      </c>
    </row>
    <row r="475" spans="11:29" x14ac:dyDescent="0.2">
      <c r="K475" s="95">
        <v>4183000000</v>
      </c>
      <c r="L475" s="93">
        <v>4183000000</v>
      </c>
      <c r="N475" s="95">
        <v>4183000000</v>
      </c>
      <c r="P475" s="95">
        <v>1717000000</v>
      </c>
      <c r="Q475" s="93">
        <v>1</v>
      </c>
      <c r="S475" s="95">
        <v>1717000000</v>
      </c>
      <c r="U475" s="95">
        <v>743611000</v>
      </c>
      <c r="V475" s="93">
        <v>1</v>
      </c>
      <c r="X475" s="95">
        <v>743611000</v>
      </c>
      <c r="Z475" s="95">
        <v>551032000</v>
      </c>
      <c r="AA475" s="93">
        <v>1</v>
      </c>
      <c r="AC475" s="95">
        <v>551032000</v>
      </c>
    </row>
    <row r="476" spans="11:29" x14ac:dyDescent="0.2">
      <c r="K476" s="95">
        <v>4192000000</v>
      </c>
      <c r="L476" s="93">
        <v>4192000000</v>
      </c>
      <c r="N476" s="95">
        <v>4192000000</v>
      </c>
      <c r="P476" s="95">
        <v>1718000000</v>
      </c>
      <c r="Q476" s="93">
        <v>1</v>
      </c>
      <c r="S476" s="95">
        <v>1718000000</v>
      </c>
      <c r="U476" s="95">
        <v>745000000</v>
      </c>
      <c r="V476" s="93">
        <v>1</v>
      </c>
      <c r="X476" s="95">
        <v>745000000</v>
      </c>
      <c r="Z476" s="95">
        <v>555000000</v>
      </c>
      <c r="AA476" s="93">
        <v>1</v>
      </c>
      <c r="AC476" s="95">
        <v>555000000</v>
      </c>
    </row>
    <row r="477" spans="11:29" x14ac:dyDescent="0.2">
      <c r="K477" s="95">
        <v>4193844000</v>
      </c>
      <c r="L477" s="93">
        <v>4193844000</v>
      </c>
      <c r="N477" s="95">
        <v>4193844000</v>
      </c>
      <c r="P477" s="95">
        <v>1719723000</v>
      </c>
      <c r="Q477" s="93">
        <v>1</v>
      </c>
      <c r="S477" s="95">
        <v>1719723000</v>
      </c>
      <c r="U477" s="95">
        <v>746300000</v>
      </c>
      <c r="V477" s="93">
        <v>1</v>
      </c>
      <c r="X477" s="95">
        <v>746300000</v>
      </c>
      <c r="Z477" s="95">
        <v>560637000</v>
      </c>
      <c r="AA477" s="93">
        <v>1</v>
      </c>
      <c r="AC477" s="95">
        <v>560637000</v>
      </c>
    </row>
    <row r="478" spans="11:29" x14ac:dyDescent="0.2">
      <c r="K478" s="95">
        <v>4200700000</v>
      </c>
      <c r="L478" s="93">
        <v>4200700000</v>
      </c>
      <c r="N478" s="95">
        <v>4200700000</v>
      </c>
      <c r="P478" s="95">
        <v>1723800000</v>
      </c>
      <c r="Q478" s="93">
        <v>1</v>
      </c>
      <c r="S478" s="95">
        <v>1723800000</v>
      </c>
      <c r="U478" s="95">
        <v>747356000</v>
      </c>
      <c r="V478" s="93">
        <v>1</v>
      </c>
      <c r="X478" s="95">
        <v>747356000</v>
      </c>
      <c r="Z478" s="95">
        <v>560669000</v>
      </c>
      <c r="AA478" s="93">
        <v>1</v>
      </c>
      <c r="AC478" s="95">
        <v>560669000</v>
      </c>
    </row>
    <row r="479" spans="11:29" x14ac:dyDescent="0.2">
      <c r="K479" s="95">
        <v>4206100000</v>
      </c>
      <c r="L479" s="93">
        <v>4206100000</v>
      </c>
      <c r="N479" s="95">
        <v>4206100000</v>
      </c>
      <c r="P479" s="95">
        <v>1726383000</v>
      </c>
      <c r="Q479" s="93">
        <v>1</v>
      </c>
      <c r="S479" s="95">
        <v>1726383000</v>
      </c>
      <c r="U479" s="95">
        <v>749700000</v>
      </c>
      <c r="V479" s="93">
        <v>1</v>
      </c>
      <c r="X479" s="95">
        <v>749700000</v>
      </c>
      <c r="Z479" s="95">
        <v>561800000</v>
      </c>
      <c r="AA479" s="93">
        <v>1</v>
      </c>
      <c r="AC479" s="95">
        <v>561800000</v>
      </c>
    </row>
    <row r="480" spans="11:29" x14ac:dyDescent="0.2">
      <c r="K480" s="95">
        <v>4209200000</v>
      </c>
      <c r="L480" s="93">
        <v>4209200000</v>
      </c>
      <c r="N480" s="95">
        <v>4209200000</v>
      </c>
      <c r="P480" s="95">
        <v>1727000000</v>
      </c>
      <c r="Q480" s="93">
        <v>1</v>
      </c>
      <c r="S480" s="95">
        <v>1727000000</v>
      </c>
      <c r="U480" s="95">
        <v>750292000</v>
      </c>
      <c r="V480" s="93">
        <v>1</v>
      </c>
      <c r="X480" s="95">
        <v>750292000</v>
      </c>
      <c r="Z480" s="95">
        <v>562000000</v>
      </c>
      <c r="AA480" s="93">
        <v>1</v>
      </c>
      <c r="AC480" s="95">
        <v>562000000</v>
      </c>
    </row>
    <row r="481" spans="11:29" x14ac:dyDescent="0.2">
      <c r="K481" s="95">
        <v>4243000000</v>
      </c>
      <c r="L481" s="93">
        <v>4243000000</v>
      </c>
      <c r="N481" s="95">
        <v>4243000000</v>
      </c>
      <c r="P481" s="95">
        <v>1727700000</v>
      </c>
      <c r="Q481" s="93">
        <v>1</v>
      </c>
      <c r="S481" s="95">
        <v>1727700000</v>
      </c>
      <c r="U481" s="95">
        <v>751700000</v>
      </c>
      <c r="V481" s="93">
        <v>1</v>
      </c>
      <c r="X481" s="95">
        <v>751700000</v>
      </c>
      <c r="Z481" s="95">
        <v>565059000</v>
      </c>
      <c r="AA481" s="93">
        <v>1</v>
      </c>
      <c r="AC481" s="95">
        <v>565059000</v>
      </c>
    </row>
    <row r="482" spans="11:29" x14ac:dyDescent="0.2">
      <c r="K482" s="95">
        <v>4243200000</v>
      </c>
      <c r="L482" s="93">
        <v>4243200000</v>
      </c>
      <c r="N482" s="95">
        <v>4243200000</v>
      </c>
      <c r="P482" s="95">
        <v>1729325000</v>
      </c>
      <c r="Q482" s="93">
        <v>1</v>
      </c>
      <c r="S482" s="95">
        <v>1729325000</v>
      </c>
      <c r="U482" s="95">
        <v>752200000</v>
      </c>
      <c r="V482" s="93">
        <v>1</v>
      </c>
      <c r="X482" s="95">
        <v>752200000</v>
      </c>
      <c r="Z482" s="95">
        <v>568108000</v>
      </c>
      <c r="AA482" s="93">
        <v>1</v>
      </c>
      <c r="AC482" s="95">
        <v>568108000</v>
      </c>
    </row>
    <row r="483" spans="11:29" x14ac:dyDescent="0.2">
      <c r="K483" s="95">
        <v>4245895000</v>
      </c>
      <c r="L483" s="93">
        <v>4245895000</v>
      </c>
      <c r="N483" s="95">
        <v>4245895000</v>
      </c>
      <c r="P483" s="95">
        <v>1738000000</v>
      </c>
      <c r="Q483" s="93">
        <v>1</v>
      </c>
      <c r="S483" s="95">
        <v>1738000000</v>
      </c>
      <c r="U483" s="95">
        <v>755000000</v>
      </c>
      <c r="V483" s="93">
        <v>1</v>
      </c>
      <c r="X483" s="95">
        <v>755000000</v>
      </c>
      <c r="Z483" s="95">
        <v>570527000</v>
      </c>
      <c r="AA483" s="93">
        <v>1</v>
      </c>
      <c r="AC483" s="95">
        <v>570527000</v>
      </c>
    </row>
    <row r="484" spans="11:29" x14ac:dyDescent="0.2">
      <c r="K484" s="95">
        <v>4245964000</v>
      </c>
      <c r="L484" s="93">
        <v>4245964000</v>
      </c>
      <c r="N484" s="95">
        <v>4245964000</v>
      </c>
      <c r="P484" s="95">
        <v>1748100000</v>
      </c>
      <c r="Q484" s="93">
        <v>1</v>
      </c>
      <c r="S484" s="95">
        <v>1748100000</v>
      </c>
      <c r="U484" s="95">
        <v>756900000</v>
      </c>
      <c r="V484" s="93">
        <v>1</v>
      </c>
      <c r="X484" s="95">
        <v>756900000</v>
      </c>
      <c r="Z484" s="95">
        <v>571700000</v>
      </c>
      <c r="AA484" s="93">
        <v>1</v>
      </c>
      <c r="AC484" s="95">
        <v>571700000</v>
      </c>
    </row>
    <row r="485" spans="11:29" x14ac:dyDescent="0.2">
      <c r="K485" s="95">
        <v>4246400000</v>
      </c>
      <c r="L485" s="93">
        <v>4246400000</v>
      </c>
      <c r="N485" s="95">
        <v>4246400000</v>
      </c>
      <c r="P485" s="95">
        <v>1751000000</v>
      </c>
      <c r="Q485" s="93">
        <v>1</v>
      </c>
      <c r="S485" s="95">
        <v>1751000000</v>
      </c>
      <c r="U485" s="95">
        <v>757000000</v>
      </c>
      <c r="V485" s="93">
        <v>2</v>
      </c>
      <c r="X485" s="95">
        <v>757000000</v>
      </c>
      <c r="Z485" s="95">
        <v>573000000</v>
      </c>
      <c r="AA485" s="93">
        <v>1</v>
      </c>
      <c r="AC485" s="95">
        <v>573000000</v>
      </c>
    </row>
    <row r="486" spans="11:29" x14ac:dyDescent="0.2">
      <c r="K486" s="95">
        <v>4249900000</v>
      </c>
      <c r="L486" s="93">
        <v>4249900000</v>
      </c>
      <c r="N486" s="95">
        <v>4249900000</v>
      </c>
      <c r="P486" s="95">
        <v>1756300000</v>
      </c>
      <c r="Q486" s="93">
        <v>1</v>
      </c>
      <c r="S486" s="95">
        <v>1756300000</v>
      </c>
      <c r="U486" s="95">
        <v>761000000</v>
      </c>
      <c r="V486" s="93">
        <v>1</v>
      </c>
      <c r="X486" s="95">
        <v>761000000</v>
      </c>
      <c r="Z486" s="95">
        <v>574000000</v>
      </c>
      <c r="AA486" s="93">
        <v>1</v>
      </c>
      <c r="AC486" s="95">
        <v>574000000</v>
      </c>
    </row>
    <row r="487" spans="11:29" x14ac:dyDescent="0.2">
      <c r="K487" s="95">
        <v>4250447000</v>
      </c>
      <c r="L487" s="93">
        <v>4250447000</v>
      </c>
      <c r="N487" s="95">
        <v>4250447000</v>
      </c>
      <c r="P487" s="95">
        <v>1759200000</v>
      </c>
      <c r="Q487" s="93">
        <v>1</v>
      </c>
      <c r="S487" s="95">
        <v>1759200000</v>
      </c>
      <c r="U487" s="95">
        <v>762000000</v>
      </c>
      <c r="V487" s="93">
        <v>1</v>
      </c>
      <c r="X487" s="95">
        <v>762000000</v>
      </c>
      <c r="Z487" s="95">
        <v>576000000</v>
      </c>
      <c r="AA487" s="93">
        <v>1</v>
      </c>
      <c r="AC487" s="95">
        <v>576000000</v>
      </c>
    </row>
    <row r="488" spans="11:29" x14ac:dyDescent="0.2">
      <c r="K488" s="95">
        <v>4256157000</v>
      </c>
      <c r="L488" s="93">
        <v>4256157000</v>
      </c>
      <c r="N488" s="95">
        <v>4256157000</v>
      </c>
      <c r="P488" s="95">
        <v>1763394000</v>
      </c>
      <c r="Q488" s="93">
        <v>1</v>
      </c>
      <c r="S488" s="95">
        <v>1763394000</v>
      </c>
      <c r="U488" s="95">
        <v>763300000</v>
      </c>
      <c r="V488" s="93">
        <v>1</v>
      </c>
      <c r="X488" s="95">
        <v>763300000</v>
      </c>
      <c r="Z488" s="95">
        <v>579315000</v>
      </c>
      <c r="AA488" s="93">
        <v>1</v>
      </c>
      <c r="AC488" s="95">
        <v>579315000</v>
      </c>
    </row>
    <row r="489" spans="11:29" x14ac:dyDescent="0.2">
      <c r="K489" s="95">
        <v>4277207000</v>
      </c>
      <c r="L489" s="93">
        <v>4277207000</v>
      </c>
      <c r="N489" s="95">
        <v>4277207000</v>
      </c>
      <c r="P489" s="95">
        <v>1768900000</v>
      </c>
      <c r="Q489" s="93">
        <v>1</v>
      </c>
      <c r="S489" s="95">
        <v>1768900000</v>
      </c>
      <c r="U489" s="95">
        <v>763400000</v>
      </c>
      <c r="V489" s="93">
        <v>1</v>
      </c>
      <c r="X489" s="95">
        <v>763400000</v>
      </c>
      <c r="Z489" s="95">
        <v>581000000</v>
      </c>
      <c r="AA489" s="93">
        <v>1</v>
      </c>
      <c r="AC489" s="95">
        <v>581000000</v>
      </c>
    </row>
    <row r="490" spans="11:29" x14ac:dyDescent="0.2">
      <c r="K490" s="95">
        <v>4280159000</v>
      </c>
      <c r="L490" s="93">
        <v>4280159000</v>
      </c>
      <c r="N490" s="95">
        <v>4280159000</v>
      </c>
      <c r="P490" s="95">
        <v>1771000000</v>
      </c>
      <c r="Q490" s="93">
        <v>1</v>
      </c>
      <c r="S490" s="95">
        <v>1771000000</v>
      </c>
      <c r="U490" s="95">
        <v>764117000</v>
      </c>
      <c r="V490" s="93">
        <v>1</v>
      </c>
      <c r="X490" s="95">
        <v>764117000</v>
      </c>
      <c r="Z490" s="95">
        <v>581155000</v>
      </c>
      <c r="AA490" s="93">
        <v>1</v>
      </c>
      <c r="AC490" s="95">
        <v>581155000</v>
      </c>
    </row>
    <row r="491" spans="11:29" x14ac:dyDescent="0.2">
      <c r="K491" s="95">
        <v>4292100000</v>
      </c>
      <c r="L491" s="93">
        <v>4292100000</v>
      </c>
      <c r="N491" s="95">
        <v>4292100000</v>
      </c>
      <c r="P491" s="95">
        <v>1774600000</v>
      </c>
      <c r="Q491" s="93">
        <v>1</v>
      </c>
      <c r="S491" s="95">
        <v>1774600000</v>
      </c>
      <c r="U491" s="95">
        <v>764799000</v>
      </c>
      <c r="V491" s="93">
        <v>1</v>
      </c>
      <c r="X491" s="95">
        <v>764799000</v>
      </c>
      <c r="Z491" s="95">
        <v>583700000</v>
      </c>
      <c r="AA491" s="93">
        <v>1</v>
      </c>
      <c r="AC491" s="95">
        <v>583700000</v>
      </c>
    </row>
    <row r="492" spans="11:29" x14ac:dyDescent="0.2">
      <c r="K492" s="95">
        <v>4296300000</v>
      </c>
      <c r="L492" s="93">
        <v>4296300000</v>
      </c>
      <c r="N492" s="95">
        <v>4296300000</v>
      </c>
      <c r="P492" s="95">
        <v>1779200000</v>
      </c>
      <c r="Q492" s="93">
        <v>1</v>
      </c>
      <c r="S492" s="95">
        <v>1779200000</v>
      </c>
      <c r="U492" s="95">
        <v>765000000</v>
      </c>
      <c r="V492" s="93">
        <v>1</v>
      </c>
      <c r="X492" s="95">
        <v>765000000</v>
      </c>
      <c r="Z492" s="95">
        <v>588000000</v>
      </c>
      <c r="AA492" s="93">
        <v>1</v>
      </c>
      <c r="AC492" s="95">
        <v>588000000</v>
      </c>
    </row>
    <row r="493" spans="11:29" x14ac:dyDescent="0.2">
      <c r="K493" s="95">
        <v>4297842000</v>
      </c>
      <c r="L493" s="93">
        <v>4297842000</v>
      </c>
      <c r="N493" s="95">
        <v>4297842000</v>
      </c>
      <c r="P493" s="95">
        <v>1791594000</v>
      </c>
      <c r="Q493" s="93">
        <v>1</v>
      </c>
      <c r="S493" s="95">
        <v>1791594000</v>
      </c>
      <c r="U493" s="95">
        <v>766854000</v>
      </c>
      <c r="V493" s="93">
        <v>1</v>
      </c>
      <c r="X493" s="95">
        <v>766854000</v>
      </c>
      <c r="Z493" s="95">
        <v>588235000</v>
      </c>
      <c r="AA493" s="93">
        <v>1</v>
      </c>
      <c r="AC493" s="95">
        <v>588235000</v>
      </c>
    </row>
    <row r="494" spans="11:29" x14ac:dyDescent="0.2">
      <c r="K494" s="95">
        <v>4306800000</v>
      </c>
      <c r="L494" s="93">
        <v>4306800000</v>
      </c>
      <c r="N494" s="95">
        <v>4306800000</v>
      </c>
      <c r="P494" s="95">
        <v>1800600000</v>
      </c>
      <c r="Q494" s="93">
        <v>1</v>
      </c>
      <c r="S494" s="95">
        <v>1800600000</v>
      </c>
      <c r="U494" s="95">
        <v>767174000</v>
      </c>
      <c r="V494" s="93">
        <v>1</v>
      </c>
      <c r="X494" s="95">
        <v>767174000</v>
      </c>
      <c r="Z494" s="95">
        <v>588500000</v>
      </c>
      <c r="AA494" s="93">
        <v>1</v>
      </c>
      <c r="AC494" s="95">
        <v>588500000</v>
      </c>
    </row>
    <row r="495" spans="11:29" x14ac:dyDescent="0.2">
      <c r="K495" s="95">
        <v>4308300000</v>
      </c>
      <c r="L495" s="93">
        <v>4308300000</v>
      </c>
      <c r="N495" s="95">
        <v>4308300000</v>
      </c>
      <c r="P495" s="95">
        <v>1803500000</v>
      </c>
      <c r="Q495" s="93">
        <v>1</v>
      </c>
      <c r="S495" s="95">
        <v>1803500000</v>
      </c>
      <c r="U495" s="95">
        <v>767608000</v>
      </c>
      <c r="V495" s="93">
        <v>1</v>
      </c>
      <c r="X495" s="95">
        <v>767608000</v>
      </c>
      <c r="Z495" s="95">
        <v>590935000</v>
      </c>
      <c r="AA495" s="93">
        <v>1</v>
      </c>
      <c r="AC495" s="95">
        <v>590935000</v>
      </c>
    </row>
    <row r="496" spans="11:29" x14ac:dyDescent="0.2">
      <c r="K496" s="95">
        <v>4319063000</v>
      </c>
      <c r="L496" s="93">
        <v>4319063000</v>
      </c>
      <c r="N496" s="95">
        <v>4319063000</v>
      </c>
      <c r="P496" s="95">
        <v>1816400000</v>
      </c>
      <c r="Q496" s="93">
        <v>1</v>
      </c>
      <c r="S496" s="95">
        <v>1816400000</v>
      </c>
      <c r="U496" s="95">
        <v>770000000</v>
      </c>
      <c r="V496" s="93">
        <v>1</v>
      </c>
      <c r="X496" s="95">
        <v>770000000</v>
      </c>
      <c r="Z496" s="95">
        <v>595000000</v>
      </c>
      <c r="AA496" s="93">
        <v>1</v>
      </c>
      <c r="AC496" s="95">
        <v>595000000</v>
      </c>
    </row>
    <row r="497" spans="11:29" x14ac:dyDescent="0.2">
      <c r="K497" s="95">
        <v>4365400000</v>
      </c>
      <c r="L497" s="93">
        <v>4365400000</v>
      </c>
      <c r="N497" s="95">
        <v>4365400000</v>
      </c>
      <c r="P497" s="95">
        <v>1836105000</v>
      </c>
      <c r="Q497" s="93">
        <v>1</v>
      </c>
      <c r="S497" s="95">
        <v>1836105000</v>
      </c>
      <c r="U497" s="95">
        <v>785179000</v>
      </c>
      <c r="V497" s="93">
        <v>1</v>
      </c>
      <c r="X497" s="95">
        <v>785179000</v>
      </c>
      <c r="Z497" s="95">
        <v>598587000</v>
      </c>
      <c r="AA497" s="93">
        <v>1</v>
      </c>
      <c r="AC497" s="95">
        <v>598587000</v>
      </c>
    </row>
    <row r="498" spans="11:29" x14ac:dyDescent="0.2">
      <c r="K498" s="95">
        <v>4371500000</v>
      </c>
      <c r="L498" s="93">
        <v>4371500000</v>
      </c>
      <c r="N498" s="95">
        <v>4371500000</v>
      </c>
      <c r="P498" s="95">
        <v>1838766000</v>
      </c>
      <c r="Q498" s="93">
        <v>1</v>
      </c>
      <c r="S498" s="95">
        <v>1838766000</v>
      </c>
      <c r="U498" s="95">
        <v>786800000</v>
      </c>
      <c r="V498" s="93">
        <v>1</v>
      </c>
      <c r="X498" s="95">
        <v>786800000</v>
      </c>
      <c r="Z498" s="95">
        <v>601000000</v>
      </c>
      <c r="AA498" s="93">
        <v>1</v>
      </c>
      <c r="AC498" s="95">
        <v>601000000</v>
      </c>
    </row>
    <row r="499" spans="11:29" x14ac:dyDescent="0.2">
      <c r="K499" s="95">
        <v>4374562000</v>
      </c>
      <c r="L499" s="93">
        <v>4374562000</v>
      </c>
      <c r="N499" s="95">
        <v>4374562000</v>
      </c>
      <c r="P499" s="95">
        <v>1844700000</v>
      </c>
      <c r="Q499" s="93">
        <v>1</v>
      </c>
      <c r="S499" s="95">
        <v>1844700000</v>
      </c>
      <c r="U499" s="95">
        <v>790400000</v>
      </c>
      <c r="V499" s="93">
        <v>1</v>
      </c>
      <c r="X499" s="95">
        <v>790400000</v>
      </c>
      <c r="Z499" s="95">
        <v>603000000</v>
      </c>
      <c r="AA499" s="93">
        <v>1</v>
      </c>
      <c r="AC499" s="95">
        <v>603000000</v>
      </c>
    </row>
    <row r="500" spans="11:29" x14ac:dyDescent="0.2">
      <c r="K500" s="95">
        <v>4380000000</v>
      </c>
      <c r="L500" s="93">
        <v>4380000000</v>
      </c>
      <c r="N500" s="95">
        <v>4380000000</v>
      </c>
      <c r="P500" s="95">
        <v>1852768000</v>
      </c>
      <c r="Q500" s="93">
        <v>1</v>
      </c>
      <c r="S500" s="95">
        <v>1852768000</v>
      </c>
      <c r="U500" s="95">
        <v>791000000</v>
      </c>
      <c r="V500" s="93">
        <v>1</v>
      </c>
      <c r="X500" s="95">
        <v>791000000</v>
      </c>
      <c r="Z500" s="95">
        <v>608039000</v>
      </c>
      <c r="AA500" s="93">
        <v>1</v>
      </c>
      <c r="AC500" s="95">
        <v>608039000</v>
      </c>
    </row>
    <row r="501" spans="11:29" x14ac:dyDescent="0.2">
      <c r="K501" s="95">
        <v>4396000000</v>
      </c>
      <c r="L501" s="93">
        <v>4396000000</v>
      </c>
      <c r="N501" s="95">
        <v>4396000000</v>
      </c>
      <c r="P501" s="95">
        <v>1855100000</v>
      </c>
      <c r="Q501" s="93">
        <v>1</v>
      </c>
      <c r="S501" s="95">
        <v>1855100000</v>
      </c>
      <c r="U501" s="95">
        <v>792700000</v>
      </c>
      <c r="V501" s="93">
        <v>1</v>
      </c>
      <c r="X501" s="95">
        <v>792700000</v>
      </c>
      <c r="Z501" s="95">
        <v>615874000</v>
      </c>
      <c r="AA501" s="93">
        <v>1</v>
      </c>
      <c r="AC501" s="95">
        <v>615874000</v>
      </c>
    </row>
    <row r="502" spans="11:29" x14ac:dyDescent="0.2">
      <c r="K502" s="95">
        <v>4408000000</v>
      </c>
      <c r="L502" s="93">
        <v>4408000000</v>
      </c>
      <c r="N502" s="95">
        <v>4408000000</v>
      </c>
      <c r="P502" s="95">
        <v>1855181000</v>
      </c>
      <c r="Q502" s="93">
        <v>1</v>
      </c>
      <c r="S502" s="95">
        <v>1855181000</v>
      </c>
      <c r="U502" s="95">
        <v>794728000</v>
      </c>
      <c r="V502" s="93">
        <v>1</v>
      </c>
      <c r="X502" s="95">
        <v>794728000</v>
      </c>
      <c r="Z502" s="95">
        <v>621400000</v>
      </c>
      <c r="AA502" s="93">
        <v>1</v>
      </c>
      <c r="AC502" s="95">
        <v>621400000</v>
      </c>
    </row>
    <row r="503" spans="11:29" x14ac:dyDescent="0.2">
      <c r="K503" s="95">
        <v>4409300000</v>
      </c>
      <c r="L503" s="93">
        <v>4409300000</v>
      </c>
      <c r="N503" s="95">
        <v>4409300000</v>
      </c>
      <c r="P503" s="95">
        <v>1856500000</v>
      </c>
      <c r="Q503" s="93">
        <v>1</v>
      </c>
      <c r="S503" s="95">
        <v>1856500000</v>
      </c>
      <c r="U503" s="95">
        <v>797600000</v>
      </c>
      <c r="V503" s="93">
        <v>1</v>
      </c>
      <c r="X503" s="95">
        <v>797600000</v>
      </c>
      <c r="Z503" s="95">
        <v>622211000</v>
      </c>
      <c r="AA503" s="93">
        <v>1</v>
      </c>
      <c r="AC503" s="95">
        <v>622211000</v>
      </c>
    </row>
    <row r="504" spans="11:29" x14ac:dyDescent="0.2">
      <c r="K504" s="95">
        <v>4411500000</v>
      </c>
      <c r="L504" s="93">
        <v>4411500000</v>
      </c>
      <c r="N504" s="95">
        <v>4411500000</v>
      </c>
      <c r="P504" s="95">
        <v>1862000000</v>
      </c>
      <c r="Q504" s="93">
        <v>1</v>
      </c>
      <c r="S504" s="95">
        <v>1862000000</v>
      </c>
      <c r="U504" s="95">
        <v>801000000</v>
      </c>
      <c r="V504" s="93">
        <v>1</v>
      </c>
      <c r="X504" s="95">
        <v>801000000</v>
      </c>
      <c r="Z504" s="95">
        <v>622592000</v>
      </c>
      <c r="AA504" s="93">
        <v>1</v>
      </c>
      <c r="AC504" s="95">
        <v>622592000</v>
      </c>
    </row>
    <row r="505" spans="11:29" x14ac:dyDescent="0.2">
      <c r="K505" s="95">
        <v>4425267000</v>
      </c>
      <c r="L505" s="93">
        <v>4425267000</v>
      </c>
      <c r="N505" s="95">
        <v>4425267000</v>
      </c>
      <c r="P505" s="95">
        <v>1875000000</v>
      </c>
      <c r="Q505" s="93">
        <v>2</v>
      </c>
      <c r="S505" s="95">
        <v>1875000000</v>
      </c>
      <c r="U505" s="95">
        <v>803800000</v>
      </c>
      <c r="V505" s="93">
        <v>1</v>
      </c>
      <c r="X505" s="95">
        <v>803800000</v>
      </c>
      <c r="Z505" s="95">
        <v>625361000</v>
      </c>
      <c r="AA505" s="93">
        <v>1</v>
      </c>
      <c r="AC505" s="95">
        <v>625361000</v>
      </c>
    </row>
    <row r="506" spans="11:29" x14ac:dyDescent="0.2">
      <c r="K506" s="95">
        <v>4436000000</v>
      </c>
      <c r="L506" s="93">
        <v>4436000000</v>
      </c>
      <c r="N506" s="95">
        <v>4436000000</v>
      </c>
      <c r="P506" s="95">
        <v>1879559000</v>
      </c>
      <c r="Q506" s="93">
        <v>1</v>
      </c>
      <c r="S506" s="95">
        <v>1879559000</v>
      </c>
      <c r="U506" s="95">
        <v>806000000</v>
      </c>
      <c r="V506" s="93">
        <v>2</v>
      </c>
      <c r="X506" s="95">
        <v>806000000</v>
      </c>
      <c r="Z506" s="95">
        <v>628000000</v>
      </c>
      <c r="AA506" s="93">
        <v>1</v>
      </c>
      <c r="AC506" s="95">
        <v>628000000</v>
      </c>
    </row>
    <row r="507" spans="11:29" x14ac:dyDescent="0.2">
      <c r="K507" s="95">
        <v>4447509000</v>
      </c>
      <c r="L507" s="93">
        <v>4447509000</v>
      </c>
      <c r="N507" s="95">
        <v>4447509000</v>
      </c>
      <c r="P507" s="95">
        <v>1883000000</v>
      </c>
      <c r="Q507" s="93">
        <v>1</v>
      </c>
      <c r="S507" s="95">
        <v>1883000000</v>
      </c>
      <c r="U507" s="95">
        <v>808000000</v>
      </c>
      <c r="V507" s="93">
        <v>1</v>
      </c>
      <c r="X507" s="95">
        <v>808000000</v>
      </c>
      <c r="Z507" s="95">
        <v>628573000</v>
      </c>
      <c r="AA507" s="93">
        <v>1</v>
      </c>
      <c r="AC507" s="95">
        <v>628573000</v>
      </c>
    </row>
    <row r="508" spans="11:29" x14ac:dyDescent="0.2">
      <c r="K508" s="95">
        <v>4471700000</v>
      </c>
      <c r="L508" s="93">
        <v>4471700000</v>
      </c>
      <c r="N508" s="95">
        <v>4471700000</v>
      </c>
      <c r="P508" s="95">
        <v>1885000000</v>
      </c>
      <c r="Q508" s="93">
        <v>1</v>
      </c>
      <c r="S508" s="95">
        <v>1885000000</v>
      </c>
      <c r="U508" s="95">
        <v>809545000</v>
      </c>
      <c r="V508" s="93">
        <v>1</v>
      </c>
      <c r="X508" s="95">
        <v>809545000</v>
      </c>
      <c r="Z508" s="95">
        <v>629908000</v>
      </c>
      <c r="AA508" s="93">
        <v>1</v>
      </c>
      <c r="AC508" s="95">
        <v>629908000</v>
      </c>
    </row>
    <row r="509" spans="11:29" x14ac:dyDescent="0.2">
      <c r="K509" s="95">
        <v>4474000000</v>
      </c>
      <c r="L509" s="93">
        <v>4474000000</v>
      </c>
      <c r="N509" s="95">
        <v>4474000000</v>
      </c>
      <c r="P509" s="95">
        <v>1889000000</v>
      </c>
      <c r="Q509" s="93">
        <v>1</v>
      </c>
      <c r="S509" s="95">
        <v>1889000000</v>
      </c>
      <c r="U509" s="95">
        <v>811700000</v>
      </c>
      <c r="V509" s="93">
        <v>1</v>
      </c>
      <c r="X509" s="95">
        <v>811700000</v>
      </c>
      <c r="Z509" s="95">
        <v>632760000</v>
      </c>
      <c r="AA509" s="93">
        <v>1</v>
      </c>
      <c r="AC509" s="95">
        <v>632760000</v>
      </c>
    </row>
    <row r="510" spans="11:29" x14ac:dyDescent="0.2">
      <c r="K510" s="95">
        <v>4476886000</v>
      </c>
      <c r="L510" s="93">
        <v>4476886000</v>
      </c>
      <c r="N510" s="95">
        <v>4476886000</v>
      </c>
      <c r="P510" s="95">
        <v>1899000000</v>
      </c>
      <c r="Q510" s="93">
        <v>1</v>
      </c>
      <c r="S510" s="95">
        <v>1899000000</v>
      </c>
      <c r="U510" s="95">
        <v>812800000</v>
      </c>
      <c r="V510" s="93">
        <v>1</v>
      </c>
      <c r="X510" s="95">
        <v>812800000</v>
      </c>
      <c r="Z510" s="95">
        <v>638024000</v>
      </c>
      <c r="AA510" s="93">
        <v>1</v>
      </c>
      <c r="AC510" s="95">
        <v>638024000</v>
      </c>
    </row>
    <row r="511" spans="11:29" x14ac:dyDescent="0.2">
      <c r="K511" s="95">
        <v>4495000000</v>
      </c>
      <c r="L511" s="93">
        <v>4495000000</v>
      </c>
      <c r="N511" s="95">
        <v>4495000000</v>
      </c>
      <c r="P511" s="95">
        <v>1903384000</v>
      </c>
      <c r="Q511" s="93">
        <v>1</v>
      </c>
      <c r="S511" s="95">
        <v>1903384000</v>
      </c>
      <c r="U511" s="95">
        <v>814900000</v>
      </c>
      <c r="V511" s="93">
        <v>1</v>
      </c>
      <c r="X511" s="95">
        <v>814900000</v>
      </c>
      <c r="Z511" s="95">
        <v>639542000</v>
      </c>
      <c r="AA511" s="93">
        <v>1</v>
      </c>
      <c r="AC511" s="95">
        <v>639542000</v>
      </c>
    </row>
    <row r="512" spans="11:29" x14ac:dyDescent="0.2">
      <c r="K512" s="95">
        <v>4501223000</v>
      </c>
      <c r="L512" s="93">
        <v>4501223000</v>
      </c>
      <c r="N512" s="95">
        <v>4501223000</v>
      </c>
      <c r="P512" s="95">
        <v>1914900000</v>
      </c>
      <c r="Q512" s="93">
        <v>1</v>
      </c>
      <c r="S512" s="95">
        <v>1914900000</v>
      </c>
      <c r="U512" s="95">
        <v>815000000</v>
      </c>
      <c r="V512" s="93">
        <v>1</v>
      </c>
      <c r="X512" s="95">
        <v>815000000</v>
      </c>
      <c r="Z512" s="95">
        <v>643000000</v>
      </c>
      <c r="AA512" s="93">
        <v>1</v>
      </c>
      <c r="AC512" s="95">
        <v>643000000</v>
      </c>
    </row>
    <row r="513" spans="11:29" x14ac:dyDescent="0.2">
      <c r="K513" s="95">
        <v>4515000000</v>
      </c>
      <c r="L513" s="93">
        <v>4515000000</v>
      </c>
      <c r="N513" s="95">
        <v>4515000000</v>
      </c>
      <c r="P513" s="95">
        <v>1920253000</v>
      </c>
      <c r="Q513" s="93">
        <v>1</v>
      </c>
      <c r="S513" s="95">
        <v>1920253000</v>
      </c>
      <c r="U513" s="95">
        <v>815800000</v>
      </c>
      <c r="V513" s="93">
        <v>1</v>
      </c>
      <c r="X513" s="95">
        <v>815800000</v>
      </c>
      <c r="Z513" s="95">
        <v>643689000</v>
      </c>
      <c r="AA513" s="93">
        <v>1</v>
      </c>
      <c r="AC513" s="95">
        <v>643689000</v>
      </c>
    </row>
    <row r="514" spans="11:29" x14ac:dyDescent="0.2">
      <c r="K514" s="95">
        <v>4519000000</v>
      </c>
      <c r="L514" s="93">
        <v>4519000000</v>
      </c>
      <c r="N514" s="95">
        <v>4519000000</v>
      </c>
      <c r="P514" s="95">
        <v>1925266000</v>
      </c>
      <c r="Q514" s="93">
        <v>1</v>
      </c>
      <c r="S514" s="95">
        <v>1925266000</v>
      </c>
      <c r="U514" s="95">
        <v>816700000</v>
      </c>
      <c r="V514" s="93">
        <v>1</v>
      </c>
      <c r="X514" s="95">
        <v>816700000</v>
      </c>
      <c r="Z514" s="95">
        <v>644276000</v>
      </c>
      <c r="AA514" s="93">
        <v>1</v>
      </c>
      <c r="AC514" s="95">
        <v>644276000</v>
      </c>
    </row>
    <row r="515" spans="11:29" x14ac:dyDescent="0.2">
      <c r="K515" s="95">
        <v>4531000000</v>
      </c>
      <c r="L515" s="93">
        <v>4531000000</v>
      </c>
      <c r="N515" s="95">
        <v>4531000000</v>
      </c>
      <c r="P515" s="95">
        <v>1929800000</v>
      </c>
      <c r="Q515" s="93">
        <v>1</v>
      </c>
      <c r="S515" s="95">
        <v>1929800000</v>
      </c>
      <c r="U515" s="95">
        <v>818091000</v>
      </c>
      <c r="V515" s="93">
        <v>1</v>
      </c>
      <c r="X515" s="95">
        <v>818091000</v>
      </c>
      <c r="Z515" s="95">
        <v>651052000</v>
      </c>
      <c r="AA515" s="93">
        <v>1</v>
      </c>
      <c r="AC515" s="95">
        <v>651052000</v>
      </c>
    </row>
    <row r="516" spans="11:29" x14ac:dyDescent="0.2">
      <c r="K516" s="95">
        <v>4534000000</v>
      </c>
      <c r="L516" s="93">
        <v>4534000000</v>
      </c>
      <c r="N516" s="95">
        <v>4534000000</v>
      </c>
      <c r="P516" s="95">
        <v>1932000000</v>
      </c>
      <c r="Q516" s="93">
        <v>1</v>
      </c>
      <c r="S516" s="95">
        <v>1932000000</v>
      </c>
      <c r="U516" s="95">
        <v>819000000</v>
      </c>
      <c r="V516" s="93">
        <v>1</v>
      </c>
      <c r="X516" s="95">
        <v>819000000</v>
      </c>
      <c r="Z516" s="95">
        <v>653132000</v>
      </c>
      <c r="AA516" s="93">
        <v>1</v>
      </c>
      <c r="AC516" s="95">
        <v>653132000</v>
      </c>
    </row>
    <row r="517" spans="11:29" x14ac:dyDescent="0.2">
      <c r="K517" s="95">
        <v>4543849000</v>
      </c>
      <c r="L517" s="93">
        <v>4543849000</v>
      </c>
      <c r="N517" s="95">
        <v>4543849000</v>
      </c>
      <c r="P517" s="95">
        <v>1935000000</v>
      </c>
      <c r="Q517" s="93">
        <v>1</v>
      </c>
      <c r="S517" s="95">
        <v>1935000000</v>
      </c>
      <c r="U517" s="95">
        <v>819048000</v>
      </c>
      <c r="V517" s="93">
        <v>1</v>
      </c>
      <c r="X517" s="95">
        <v>819048000</v>
      </c>
      <c r="Z517" s="95">
        <v>673000000</v>
      </c>
      <c r="AA517" s="93">
        <v>1</v>
      </c>
      <c r="AC517" s="95">
        <v>673000000</v>
      </c>
    </row>
    <row r="518" spans="11:29" x14ac:dyDescent="0.2">
      <c r="K518" s="95">
        <v>4561000000</v>
      </c>
      <c r="L518" s="93">
        <v>4561000000</v>
      </c>
      <c r="N518" s="95">
        <v>4561000000</v>
      </c>
      <c r="P518" s="95">
        <v>1954000000</v>
      </c>
      <c r="Q518" s="93">
        <v>1</v>
      </c>
      <c r="S518" s="95">
        <v>1954000000</v>
      </c>
      <c r="U518" s="95">
        <v>820000000</v>
      </c>
      <c r="V518" s="93">
        <v>1</v>
      </c>
      <c r="X518" s="95">
        <v>820000000</v>
      </c>
      <c r="Z518" s="95">
        <v>679298000</v>
      </c>
      <c r="AA518" s="93">
        <v>1</v>
      </c>
      <c r="AC518" s="95">
        <v>679298000</v>
      </c>
    </row>
    <row r="519" spans="11:29" x14ac:dyDescent="0.2">
      <c r="K519" s="95">
        <v>4561030000</v>
      </c>
      <c r="L519" s="93">
        <v>4561030000</v>
      </c>
      <c r="N519" s="95">
        <v>4561030000</v>
      </c>
      <c r="P519" s="95">
        <v>1955682000</v>
      </c>
      <c r="Q519" s="93">
        <v>1</v>
      </c>
      <c r="S519" s="95">
        <v>1955682000</v>
      </c>
      <c r="U519" s="95">
        <v>820900000</v>
      </c>
      <c r="V519" s="93">
        <v>1</v>
      </c>
      <c r="X519" s="95">
        <v>820900000</v>
      </c>
      <c r="Z519" s="95">
        <v>685000000</v>
      </c>
      <c r="AA519" s="93">
        <v>2</v>
      </c>
      <c r="AC519" s="95">
        <v>685000000</v>
      </c>
    </row>
    <row r="520" spans="11:29" x14ac:dyDescent="0.2">
      <c r="K520" s="95">
        <v>4579400000</v>
      </c>
      <c r="L520" s="93">
        <v>4579400000</v>
      </c>
      <c r="N520" s="95">
        <v>4579400000</v>
      </c>
      <c r="P520" s="95">
        <v>1969675000</v>
      </c>
      <c r="Q520" s="93">
        <v>1</v>
      </c>
      <c r="S520" s="95">
        <v>1969675000</v>
      </c>
      <c r="U520" s="95">
        <v>822100000</v>
      </c>
      <c r="V520" s="93">
        <v>1</v>
      </c>
      <c r="X520" s="95">
        <v>822100000</v>
      </c>
      <c r="Z520" s="95">
        <v>688195000</v>
      </c>
      <c r="AA520" s="93">
        <v>1</v>
      </c>
      <c r="AC520" s="95">
        <v>688195000</v>
      </c>
    </row>
    <row r="521" spans="11:29" x14ac:dyDescent="0.2">
      <c r="K521" s="95">
        <v>4583000000</v>
      </c>
      <c r="L521" s="93">
        <v>4583000000</v>
      </c>
      <c r="N521" s="95">
        <v>4583000000</v>
      </c>
      <c r="P521" s="95">
        <v>1982000000</v>
      </c>
      <c r="Q521" s="93">
        <v>1</v>
      </c>
      <c r="S521" s="95">
        <v>1982000000</v>
      </c>
      <c r="U521" s="95">
        <v>824000000</v>
      </c>
      <c r="V521" s="93">
        <v>1</v>
      </c>
      <c r="X521" s="95">
        <v>824000000</v>
      </c>
      <c r="Z521" s="95">
        <v>697000000</v>
      </c>
      <c r="AA521" s="93">
        <v>1</v>
      </c>
      <c r="AC521" s="95">
        <v>697000000</v>
      </c>
    </row>
    <row r="522" spans="11:29" x14ac:dyDescent="0.2">
      <c r="K522" s="95">
        <v>4607309000</v>
      </c>
      <c r="L522" s="93">
        <v>4607309000</v>
      </c>
      <c r="N522" s="95">
        <v>4607309000</v>
      </c>
      <c r="P522" s="95">
        <v>1989000000</v>
      </c>
      <c r="Q522" s="93">
        <v>1</v>
      </c>
      <c r="S522" s="95">
        <v>1989000000</v>
      </c>
      <c r="U522" s="95">
        <v>825296000</v>
      </c>
      <c r="V522" s="93">
        <v>1</v>
      </c>
      <c r="X522" s="95">
        <v>825296000</v>
      </c>
      <c r="Z522" s="95">
        <v>698000000</v>
      </c>
      <c r="AA522" s="93">
        <v>1</v>
      </c>
      <c r="AC522" s="95">
        <v>698000000</v>
      </c>
    </row>
    <row r="523" spans="11:29" x14ac:dyDescent="0.2">
      <c r="K523" s="95">
        <v>4608563000</v>
      </c>
      <c r="L523" s="93">
        <v>4608563000</v>
      </c>
      <c r="N523" s="95">
        <v>4608563000</v>
      </c>
      <c r="P523" s="95">
        <v>1997259000</v>
      </c>
      <c r="Q523" s="93">
        <v>1</v>
      </c>
      <c r="S523" s="95">
        <v>1997259000</v>
      </c>
      <c r="U523" s="95">
        <v>826900000</v>
      </c>
      <c r="V523" s="93">
        <v>1</v>
      </c>
      <c r="X523" s="95">
        <v>826900000</v>
      </c>
      <c r="Z523" s="95">
        <v>701000000</v>
      </c>
      <c r="AA523" s="93">
        <v>1</v>
      </c>
      <c r="AC523" s="95">
        <v>701000000</v>
      </c>
    </row>
    <row r="524" spans="11:29" x14ac:dyDescent="0.2">
      <c r="K524" s="95">
        <v>4608955000</v>
      </c>
      <c r="L524" s="93">
        <v>4608955000</v>
      </c>
      <c r="N524" s="95">
        <v>4608955000</v>
      </c>
      <c r="P524" s="95">
        <v>2006715000</v>
      </c>
      <c r="Q524" s="93">
        <v>1</v>
      </c>
      <c r="S524" s="95">
        <v>2006715000</v>
      </c>
      <c r="U524" s="95">
        <v>828000000</v>
      </c>
      <c r="V524" s="93">
        <v>1</v>
      </c>
      <c r="X524" s="95">
        <v>828000000</v>
      </c>
      <c r="Z524" s="95">
        <v>704000000</v>
      </c>
      <c r="AA524" s="93">
        <v>1</v>
      </c>
      <c r="AC524" s="95">
        <v>704000000</v>
      </c>
    </row>
    <row r="525" spans="11:29" x14ac:dyDescent="0.2">
      <c r="K525" s="95">
        <v>4614700000</v>
      </c>
      <c r="L525" s="93">
        <v>4614700000</v>
      </c>
      <c r="N525" s="95">
        <v>4614700000</v>
      </c>
      <c r="P525" s="95">
        <v>2007000000</v>
      </c>
      <c r="Q525" s="93">
        <v>1</v>
      </c>
      <c r="S525" s="95">
        <v>2007000000</v>
      </c>
      <c r="U525" s="95">
        <v>828095000</v>
      </c>
      <c r="V525" s="93">
        <v>1</v>
      </c>
      <c r="X525" s="95">
        <v>828095000</v>
      </c>
      <c r="Z525" s="95">
        <v>706000000</v>
      </c>
      <c r="AA525" s="93">
        <v>1</v>
      </c>
      <c r="AC525" s="95">
        <v>706000000</v>
      </c>
    </row>
    <row r="526" spans="11:29" x14ac:dyDescent="0.2">
      <c r="K526" s="95">
        <v>4618133000</v>
      </c>
      <c r="L526" s="93">
        <v>4618133000</v>
      </c>
      <c r="N526" s="95">
        <v>4618133000</v>
      </c>
      <c r="P526" s="95">
        <v>2012000000</v>
      </c>
      <c r="Q526" s="93">
        <v>1</v>
      </c>
      <c r="S526" s="95">
        <v>2012000000</v>
      </c>
      <c r="U526" s="95">
        <v>829253000</v>
      </c>
      <c r="V526" s="93">
        <v>1</v>
      </c>
      <c r="X526" s="95">
        <v>829253000</v>
      </c>
      <c r="Z526" s="95">
        <v>708406000</v>
      </c>
      <c r="AA526" s="93">
        <v>1</v>
      </c>
      <c r="AC526" s="95">
        <v>708406000</v>
      </c>
    </row>
    <row r="527" spans="11:29" x14ac:dyDescent="0.2">
      <c r="K527" s="95">
        <v>4623400000</v>
      </c>
      <c r="L527" s="93">
        <v>4623400000</v>
      </c>
      <c r="N527" s="95">
        <v>4623400000</v>
      </c>
      <c r="P527" s="95">
        <v>2016212000</v>
      </c>
      <c r="Q527" s="93">
        <v>1</v>
      </c>
      <c r="S527" s="95">
        <v>2016212000</v>
      </c>
      <c r="U527" s="95">
        <v>830789000</v>
      </c>
      <c r="V527" s="93">
        <v>1</v>
      </c>
      <c r="X527" s="95">
        <v>830789000</v>
      </c>
      <c r="Z527" s="95">
        <v>709600000</v>
      </c>
      <c r="AA527" s="93">
        <v>1</v>
      </c>
      <c r="AC527" s="95">
        <v>709600000</v>
      </c>
    </row>
    <row r="528" spans="11:29" x14ac:dyDescent="0.2">
      <c r="K528" s="95">
        <v>4627100000</v>
      </c>
      <c r="L528" s="93">
        <v>4627100000</v>
      </c>
      <c r="N528" s="95">
        <v>4627100000</v>
      </c>
      <c r="P528" s="95">
        <v>2020436000</v>
      </c>
      <c r="Q528" s="93">
        <v>1</v>
      </c>
      <c r="S528" s="95">
        <v>2020436000</v>
      </c>
      <c r="U528" s="95">
        <v>832000000</v>
      </c>
      <c r="V528" s="93">
        <v>1</v>
      </c>
      <c r="X528" s="95">
        <v>832000000</v>
      </c>
      <c r="Z528" s="95">
        <v>716000000</v>
      </c>
      <c r="AA528" s="93">
        <v>1</v>
      </c>
      <c r="AC528" s="95">
        <v>716000000</v>
      </c>
    </row>
    <row r="529" spans="11:29" x14ac:dyDescent="0.2">
      <c r="K529" s="95">
        <v>4627802000</v>
      </c>
      <c r="L529" s="93">
        <v>4627802000</v>
      </c>
      <c r="N529" s="95">
        <v>4627802000</v>
      </c>
      <c r="P529" s="95">
        <v>2025900000</v>
      </c>
      <c r="Q529" s="93">
        <v>1</v>
      </c>
      <c r="S529" s="95">
        <v>2025900000</v>
      </c>
      <c r="U529" s="95">
        <v>835000000</v>
      </c>
      <c r="V529" s="93">
        <v>1</v>
      </c>
      <c r="X529" s="95">
        <v>835000000</v>
      </c>
      <c r="Z529" s="95">
        <v>722000000</v>
      </c>
      <c r="AA529" s="93">
        <v>1</v>
      </c>
      <c r="AC529" s="95">
        <v>722000000</v>
      </c>
    </row>
    <row r="530" spans="11:29" x14ac:dyDescent="0.2">
      <c r="K530" s="95">
        <v>4644600000</v>
      </c>
      <c r="L530" s="93">
        <v>4644600000</v>
      </c>
      <c r="N530" s="95">
        <v>4644600000</v>
      </c>
      <c r="P530" s="95">
        <v>2033000000</v>
      </c>
      <c r="Q530" s="93">
        <v>1</v>
      </c>
      <c r="S530" s="95">
        <v>2033000000</v>
      </c>
      <c r="U530" s="95">
        <v>835100000</v>
      </c>
      <c r="V530" s="93">
        <v>1</v>
      </c>
      <c r="X530" s="95">
        <v>835100000</v>
      </c>
      <c r="Z530" s="95">
        <v>725216000</v>
      </c>
      <c r="AA530" s="93">
        <v>1</v>
      </c>
      <c r="AC530" s="95">
        <v>725216000</v>
      </c>
    </row>
    <row r="531" spans="11:29" x14ac:dyDescent="0.2">
      <c r="K531" s="95">
        <v>4657000000</v>
      </c>
      <c r="L531" s="93">
        <v>4657000000</v>
      </c>
      <c r="N531" s="95">
        <v>4657000000</v>
      </c>
      <c r="P531" s="95">
        <v>2047800000</v>
      </c>
      <c r="Q531" s="93">
        <v>1</v>
      </c>
      <c r="S531" s="95">
        <v>2047800000</v>
      </c>
      <c r="U531" s="95">
        <v>836700000</v>
      </c>
      <c r="V531" s="93">
        <v>1</v>
      </c>
      <c r="X531" s="95">
        <v>836700000</v>
      </c>
      <c r="Z531" s="95">
        <v>730493000</v>
      </c>
      <c r="AA531" s="93">
        <v>1</v>
      </c>
      <c r="AC531" s="95">
        <v>730493000</v>
      </c>
    </row>
    <row r="532" spans="11:29" x14ac:dyDescent="0.2">
      <c r="K532" s="95">
        <v>4664000000</v>
      </c>
      <c r="L532" s="93">
        <v>4664000000</v>
      </c>
      <c r="N532" s="95">
        <v>4664000000</v>
      </c>
      <c r="P532" s="95">
        <v>2053816000</v>
      </c>
      <c r="Q532" s="93">
        <v>1</v>
      </c>
      <c r="S532" s="95">
        <v>2053816000</v>
      </c>
      <c r="U532" s="95">
        <v>837600000</v>
      </c>
      <c r="V532" s="93">
        <v>1</v>
      </c>
      <c r="X532" s="95">
        <v>837600000</v>
      </c>
      <c r="Z532" s="95">
        <v>740791000</v>
      </c>
      <c r="AA532" s="93">
        <v>1</v>
      </c>
      <c r="AC532" s="95">
        <v>740791000</v>
      </c>
    </row>
    <row r="533" spans="11:29" x14ac:dyDescent="0.2">
      <c r="K533" s="95">
        <v>4664120000</v>
      </c>
      <c r="L533" s="93">
        <v>4664120000</v>
      </c>
      <c r="N533" s="95">
        <v>4664120000</v>
      </c>
      <c r="P533" s="95">
        <v>2057766000</v>
      </c>
      <c r="Q533" s="93">
        <v>2</v>
      </c>
      <c r="S533" s="95">
        <v>2057766000</v>
      </c>
      <c r="U533" s="95">
        <v>838526000</v>
      </c>
      <c r="V533" s="93">
        <v>2</v>
      </c>
      <c r="X533" s="95">
        <v>838526000</v>
      </c>
      <c r="Z533" s="95">
        <v>741342000</v>
      </c>
      <c r="AA533" s="93">
        <v>1</v>
      </c>
      <c r="AC533" s="95">
        <v>741342000</v>
      </c>
    </row>
    <row r="534" spans="11:29" x14ac:dyDescent="0.2">
      <c r="K534" s="95">
        <v>4669100000</v>
      </c>
      <c r="L534" s="93">
        <v>4669100000</v>
      </c>
      <c r="N534" s="95">
        <v>4669100000</v>
      </c>
      <c r="P534" s="95">
        <v>2065000000</v>
      </c>
      <c r="Q534" s="93">
        <v>1</v>
      </c>
      <c r="S534" s="95">
        <v>2065000000</v>
      </c>
      <c r="U534" s="95">
        <v>842010000</v>
      </c>
      <c r="V534" s="93">
        <v>1</v>
      </c>
      <c r="X534" s="95">
        <v>842010000</v>
      </c>
      <c r="Z534" s="95">
        <v>745000000</v>
      </c>
      <c r="AA534" s="93">
        <v>1</v>
      </c>
      <c r="AC534" s="95">
        <v>745000000</v>
      </c>
    </row>
    <row r="535" spans="11:29" x14ac:dyDescent="0.2">
      <c r="K535" s="95">
        <v>4673300000</v>
      </c>
      <c r="L535" s="93">
        <v>4673300000</v>
      </c>
      <c r="N535" s="95">
        <v>4673300000</v>
      </c>
      <c r="P535" s="95">
        <v>2066893000</v>
      </c>
      <c r="Q535" s="93">
        <v>1</v>
      </c>
      <c r="S535" s="95">
        <v>2066893000</v>
      </c>
      <c r="U535" s="95">
        <v>844960000</v>
      </c>
      <c r="V535" s="93">
        <v>1</v>
      </c>
      <c r="X535" s="95">
        <v>844960000</v>
      </c>
      <c r="Z535" s="95">
        <v>746000000</v>
      </c>
      <c r="AA535" s="93">
        <v>1</v>
      </c>
      <c r="AC535" s="95">
        <v>746000000</v>
      </c>
    </row>
    <row r="536" spans="11:29" x14ac:dyDescent="0.2">
      <c r="K536" s="95">
        <v>4680380000</v>
      </c>
      <c r="L536" s="93">
        <v>4680380000</v>
      </c>
      <c r="N536" s="95">
        <v>4680380000</v>
      </c>
      <c r="P536" s="95">
        <v>2077748000</v>
      </c>
      <c r="Q536" s="93">
        <v>1</v>
      </c>
      <c r="S536" s="95">
        <v>2077748000</v>
      </c>
      <c r="U536" s="95">
        <v>848323000</v>
      </c>
      <c r="V536" s="93">
        <v>1</v>
      </c>
      <c r="X536" s="95">
        <v>848323000</v>
      </c>
      <c r="Z536" s="95">
        <v>749000000</v>
      </c>
      <c r="AA536" s="93">
        <v>1</v>
      </c>
      <c r="AC536" s="95">
        <v>749000000</v>
      </c>
    </row>
    <row r="537" spans="11:29" x14ac:dyDescent="0.2">
      <c r="K537" s="95">
        <v>4682000000</v>
      </c>
      <c r="L537" s="93">
        <v>4682000000</v>
      </c>
      <c r="N537" s="95">
        <v>4682000000</v>
      </c>
      <c r="P537" s="95">
        <v>2079000000</v>
      </c>
      <c r="Q537" s="93">
        <v>2</v>
      </c>
      <c r="S537" s="95">
        <v>2079000000</v>
      </c>
      <c r="U537" s="95">
        <v>850371000</v>
      </c>
      <c r="V537" s="93">
        <v>1</v>
      </c>
      <c r="X537" s="95">
        <v>850371000</v>
      </c>
      <c r="Z537" s="95">
        <v>749722000</v>
      </c>
      <c r="AA537" s="93">
        <v>1</v>
      </c>
      <c r="AC537" s="95">
        <v>749722000</v>
      </c>
    </row>
    <row r="538" spans="11:29" x14ac:dyDescent="0.2">
      <c r="K538" s="95">
        <v>4694000000</v>
      </c>
      <c r="L538" s="93">
        <v>4694000000</v>
      </c>
      <c r="N538" s="95">
        <v>4694000000</v>
      </c>
      <c r="P538" s="95">
        <v>2083000000</v>
      </c>
      <c r="Q538" s="93">
        <v>1</v>
      </c>
      <c r="S538" s="95">
        <v>2083000000</v>
      </c>
      <c r="U538" s="95">
        <v>850700000</v>
      </c>
      <c r="V538" s="93">
        <v>1</v>
      </c>
      <c r="X538" s="95">
        <v>850700000</v>
      </c>
      <c r="Z538" s="95">
        <v>750000000</v>
      </c>
      <c r="AA538" s="93">
        <v>1</v>
      </c>
      <c r="AC538" s="95">
        <v>750000000</v>
      </c>
    </row>
    <row r="539" spans="11:29" x14ac:dyDescent="0.2">
      <c r="K539" s="95">
        <v>4695014000</v>
      </c>
      <c r="L539" s="93">
        <v>4695014000</v>
      </c>
      <c r="N539" s="95">
        <v>4695014000</v>
      </c>
      <c r="P539" s="95">
        <v>2087854000</v>
      </c>
      <c r="Q539" s="93">
        <v>1</v>
      </c>
      <c r="S539" s="95">
        <v>2087854000</v>
      </c>
      <c r="U539" s="95">
        <v>854000000</v>
      </c>
      <c r="V539" s="93">
        <v>1</v>
      </c>
      <c r="X539" s="95">
        <v>854000000</v>
      </c>
      <c r="Z539" s="95">
        <v>754711000</v>
      </c>
      <c r="AA539" s="93">
        <v>1</v>
      </c>
      <c r="AC539" s="95">
        <v>754711000</v>
      </c>
    </row>
    <row r="540" spans="11:29" x14ac:dyDescent="0.2">
      <c r="K540" s="95">
        <v>4712100000</v>
      </c>
      <c r="L540" s="93">
        <v>4712100000</v>
      </c>
      <c r="N540" s="95">
        <v>4712100000</v>
      </c>
      <c r="P540" s="95">
        <v>2093000000</v>
      </c>
      <c r="Q540" s="93">
        <v>1</v>
      </c>
      <c r="S540" s="95">
        <v>2093000000</v>
      </c>
      <c r="U540" s="95">
        <v>861390000</v>
      </c>
      <c r="V540" s="93">
        <v>1</v>
      </c>
      <c r="X540" s="95">
        <v>861390000</v>
      </c>
      <c r="Z540" s="95">
        <v>755000000</v>
      </c>
      <c r="AA540" s="93">
        <v>1</v>
      </c>
      <c r="AC540" s="95">
        <v>755000000</v>
      </c>
    </row>
    <row r="541" spans="11:29" x14ac:dyDescent="0.2">
      <c r="K541" s="95">
        <v>4736150000</v>
      </c>
      <c r="L541" s="93">
        <v>4736150000</v>
      </c>
      <c r="N541" s="95">
        <v>4736150000</v>
      </c>
      <c r="P541" s="95">
        <v>2093200000</v>
      </c>
      <c r="Q541" s="93">
        <v>1</v>
      </c>
      <c r="S541" s="95">
        <v>2093200000</v>
      </c>
      <c r="U541" s="95">
        <v>863000000</v>
      </c>
      <c r="V541" s="93">
        <v>1</v>
      </c>
      <c r="X541" s="95">
        <v>863000000</v>
      </c>
      <c r="Z541" s="95">
        <v>756000000</v>
      </c>
      <c r="AA541" s="93">
        <v>2</v>
      </c>
      <c r="AC541" s="95">
        <v>756000000</v>
      </c>
    </row>
    <row r="542" spans="11:29" x14ac:dyDescent="0.2">
      <c r="K542" s="95">
        <v>4743200000</v>
      </c>
      <c r="L542" s="93">
        <v>4743200000</v>
      </c>
      <c r="N542" s="95">
        <v>4743200000</v>
      </c>
      <c r="P542" s="95">
        <v>2100600000</v>
      </c>
      <c r="Q542" s="93">
        <v>1</v>
      </c>
      <c r="S542" s="95">
        <v>2100600000</v>
      </c>
      <c r="U542" s="95">
        <v>863354000</v>
      </c>
      <c r="V542" s="93">
        <v>1</v>
      </c>
      <c r="X542" s="95">
        <v>863354000</v>
      </c>
      <c r="Z542" s="95">
        <v>758861000</v>
      </c>
      <c r="AA542" s="93">
        <v>1</v>
      </c>
      <c r="AC542" s="95">
        <v>758861000</v>
      </c>
    </row>
    <row r="543" spans="11:29" x14ac:dyDescent="0.2">
      <c r="K543" s="95">
        <v>4762000000</v>
      </c>
      <c r="L543" s="93">
        <v>4762000000</v>
      </c>
      <c r="N543" s="95">
        <v>4762000000</v>
      </c>
      <c r="P543" s="95">
        <v>2104000000</v>
      </c>
      <c r="Q543" s="93">
        <v>1</v>
      </c>
      <c r="S543" s="95">
        <v>2104000000</v>
      </c>
      <c r="U543" s="95">
        <v>863455000</v>
      </c>
      <c r="V543" s="93">
        <v>1</v>
      </c>
      <c r="X543" s="95">
        <v>863455000</v>
      </c>
      <c r="Z543" s="95">
        <v>764000000</v>
      </c>
      <c r="AA543" s="93">
        <v>1</v>
      </c>
      <c r="AC543" s="95">
        <v>764000000</v>
      </c>
    </row>
    <row r="544" spans="11:29" x14ac:dyDescent="0.2">
      <c r="K544" s="95">
        <v>4765000000</v>
      </c>
      <c r="L544" s="93">
        <v>4765000000</v>
      </c>
      <c r="N544" s="95">
        <v>4765000000</v>
      </c>
      <c r="P544" s="95">
        <v>2104582000</v>
      </c>
      <c r="Q544" s="93">
        <v>1</v>
      </c>
      <c r="S544" s="95">
        <v>2104582000</v>
      </c>
      <c r="U544" s="95">
        <v>864000000</v>
      </c>
      <c r="V544" s="93">
        <v>1</v>
      </c>
      <c r="X544" s="95">
        <v>864000000</v>
      </c>
      <c r="Z544" s="95">
        <v>765895000</v>
      </c>
      <c r="AA544" s="93">
        <v>1</v>
      </c>
      <c r="AC544" s="95">
        <v>765895000</v>
      </c>
    </row>
    <row r="545" spans="11:29" x14ac:dyDescent="0.2">
      <c r="K545" s="95">
        <v>4771259000</v>
      </c>
      <c r="L545" s="93">
        <v>4771259000</v>
      </c>
      <c r="N545" s="95">
        <v>4771259000</v>
      </c>
      <c r="P545" s="95">
        <v>2124000000</v>
      </c>
      <c r="Q545" s="93">
        <v>2</v>
      </c>
      <c r="S545" s="95">
        <v>2124000000</v>
      </c>
      <c r="U545" s="95">
        <v>865817000</v>
      </c>
      <c r="V545" s="93">
        <v>1</v>
      </c>
      <c r="X545" s="95">
        <v>865817000</v>
      </c>
      <c r="Z545" s="95">
        <v>768820000</v>
      </c>
      <c r="AA545" s="93">
        <v>1</v>
      </c>
      <c r="AC545" s="95">
        <v>768820000</v>
      </c>
    </row>
    <row r="546" spans="11:29" x14ac:dyDescent="0.2">
      <c r="K546" s="95">
        <v>4771516000</v>
      </c>
      <c r="L546" s="93">
        <v>4771516000</v>
      </c>
      <c r="N546" s="95">
        <v>4771516000</v>
      </c>
      <c r="P546" s="95">
        <v>2141600000</v>
      </c>
      <c r="Q546" s="93">
        <v>1</v>
      </c>
      <c r="S546" s="95">
        <v>2141600000</v>
      </c>
      <c r="U546" s="95">
        <v>869300000</v>
      </c>
      <c r="V546" s="93">
        <v>1</v>
      </c>
      <c r="X546" s="95">
        <v>869300000</v>
      </c>
      <c r="Z546" s="95">
        <v>772000000</v>
      </c>
      <c r="AA546" s="93">
        <v>1</v>
      </c>
      <c r="AC546" s="95">
        <v>772000000</v>
      </c>
    </row>
    <row r="547" spans="11:29" x14ac:dyDescent="0.2">
      <c r="K547" s="95">
        <v>4772000000</v>
      </c>
      <c r="L547" s="93">
        <v>4772000000</v>
      </c>
      <c r="N547" s="95">
        <v>4772000000</v>
      </c>
      <c r="P547" s="95">
        <v>2144200000</v>
      </c>
      <c r="Q547" s="93">
        <v>1</v>
      </c>
      <c r="S547" s="95">
        <v>2144200000</v>
      </c>
      <c r="U547" s="95">
        <v>869572000</v>
      </c>
      <c r="V547" s="93">
        <v>1</v>
      </c>
      <c r="X547" s="95">
        <v>869572000</v>
      </c>
      <c r="Z547" s="95">
        <v>772445000</v>
      </c>
      <c r="AA547" s="93">
        <v>1</v>
      </c>
      <c r="AC547" s="95">
        <v>772445000</v>
      </c>
    </row>
    <row r="548" spans="11:29" x14ac:dyDescent="0.2">
      <c r="K548" s="95">
        <v>4785000000</v>
      </c>
      <c r="L548" s="93">
        <v>4785000000</v>
      </c>
      <c r="N548" s="95">
        <v>4785000000</v>
      </c>
      <c r="P548" s="95">
        <v>2148147000</v>
      </c>
      <c r="Q548" s="93">
        <v>1</v>
      </c>
      <c r="S548" s="95">
        <v>2148147000</v>
      </c>
      <c r="U548" s="95">
        <v>870000000</v>
      </c>
      <c r="V548" s="93">
        <v>1</v>
      </c>
      <c r="X548" s="95">
        <v>870000000</v>
      </c>
      <c r="Z548" s="95">
        <v>778655000</v>
      </c>
      <c r="AA548" s="93">
        <v>1</v>
      </c>
      <c r="AC548" s="95">
        <v>778655000</v>
      </c>
    </row>
    <row r="549" spans="11:29" x14ac:dyDescent="0.2">
      <c r="K549" s="95">
        <v>4795511000</v>
      </c>
      <c r="L549" s="93">
        <v>4795511000</v>
      </c>
      <c r="N549" s="95">
        <v>4795511000</v>
      </c>
      <c r="P549" s="95">
        <v>2153000000</v>
      </c>
      <c r="Q549" s="93">
        <v>1</v>
      </c>
      <c r="S549" s="95">
        <v>2153000000</v>
      </c>
      <c r="U549" s="95">
        <v>871572000</v>
      </c>
      <c r="V549" s="93">
        <v>2</v>
      </c>
      <c r="X549" s="95">
        <v>871572000</v>
      </c>
      <c r="Z549" s="95">
        <v>778923000</v>
      </c>
      <c r="AA549" s="93">
        <v>1</v>
      </c>
      <c r="AC549" s="95">
        <v>778923000</v>
      </c>
    </row>
    <row r="550" spans="11:29" x14ac:dyDescent="0.2">
      <c r="K550" s="95">
        <v>4796473000</v>
      </c>
      <c r="L550" s="93">
        <v>4796473000</v>
      </c>
      <c r="N550" s="95">
        <v>4796473000</v>
      </c>
      <c r="P550" s="95">
        <v>2154132000</v>
      </c>
      <c r="Q550" s="93">
        <v>1</v>
      </c>
      <c r="S550" s="95">
        <v>2154132000</v>
      </c>
      <c r="U550" s="95">
        <v>871974000</v>
      </c>
      <c r="V550" s="93">
        <v>1</v>
      </c>
      <c r="X550" s="95">
        <v>871974000</v>
      </c>
      <c r="Z550" s="95">
        <v>787000000</v>
      </c>
      <c r="AA550" s="93">
        <v>1</v>
      </c>
      <c r="AC550" s="95">
        <v>787000000</v>
      </c>
    </row>
    <row r="551" spans="11:29" x14ac:dyDescent="0.2">
      <c r="K551" s="95">
        <v>4814000000</v>
      </c>
      <c r="L551" s="93">
        <v>4814000000</v>
      </c>
      <c r="N551" s="95">
        <v>4814000000</v>
      </c>
      <c r="P551" s="95">
        <v>2156000000</v>
      </c>
      <c r="Q551" s="93">
        <v>1</v>
      </c>
      <c r="S551" s="95">
        <v>2156000000</v>
      </c>
      <c r="U551" s="95">
        <v>873100000</v>
      </c>
      <c r="V551" s="93">
        <v>1</v>
      </c>
      <c r="X551" s="95">
        <v>873100000</v>
      </c>
      <c r="Z551" s="95">
        <v>787329000</v>
      </c>
      <c r="AA551" s="93">
        <v>1</v>
      </c>
      <c r="AC551" s="95">
        <v>787329000</v>
      </c>
    </row>
    <row r="552" spans="11:29" x14ac:dyDescent="0.2">
      <c r="K552" s="95">
        <v>4822539000</v>
      </c>
      <c r="L552" s="93">
        <v>4822539000</v>
      </c>
      <c r="N552" s="95">
        <v>4822539000</v>
      </c>
      <c r="P552" s="95">
        <v>2158200000</v>
      </c>
      <c r="Q552" s="93">
        <v>1</v>
      </c>
      <c r="S552" s="95">
        <v>2158200000</v>
      </c>
      <c r="U552" s="95">
        <v>876927000</v>
      </c>
      <c r="V552" s="93">
        <v>1</v>
      </c>
      <c r="X552" s="95">
        <v>876927000</v>
      </c>
      <c r="Z552" s="95">
        <v>796000000</v>
      </c>
      <c r="AA552" s="93">
        <v>2</v>
      </c>
      <c r="AC552" s="95">
        <v>796000000</v>
      </c>
    </row>
    <row r="553" spans="11:29" x14ac:dyDescent="0.2">
      <c r="K553" s="95">
        <v>4856000000</v>
      </c>
      <c r="L553" s="93">
        <v>4856000000</v>
      </c>
      <c r="N553" s="95">
        <v>4856000000</v>
      </c>
      <c r="P553" s="95">
        <v>2163500000</v>
      </c>
      <c r="Q553" s="93">
        <v>1</v>
      </c>
      <c r="S553" s="95">
        <v>2163500000</v>
      </c>
      <c r="U553" s="95">
        <v>884300000</v>
      </c>
      <c r="V553" s="93">
        <v>1</v>
      </c>
      <c r="X553" s="95">
        <v>884300000</v>
      </c>
      <c r="Z553" s="95">
        <v>800000000</v>
      </c>
      <c r="AA553" s="93">
        <v>1</v>
      </c>
      <c r="AC553" s="95">
        <v>800000000</v>
      </c>
    </row>
    <row r="554" spans="11:29" x14ac:dyDescent="0.2">
      <c r="K554" s="95">
        <v>4857800000</v>
      </c>
      <c r="L554" s="93">
        <v>4857800000</v>
      </c>
      <c r="N554" s="95">
        <v>4857800000</v>
      </c>
      <c r="P554" s="95">
        <v>2171600000</v>
      </c>
      <c r="Q554" s="93">
        <v>1</v>
      </c>
      <c r="S554" s="95">
        <v>2171600000</v>
      </c>
      <c r="U554" s="95">
        <v>888000000</v>
      </c>
      <c r="V554" s="93">
        <v>1</v>
      </c>
      <c r="X554" s="95">
        <v>888000000</v>
      </c>
      <c r="Z554" s="95">
        <v>800145000</v>
      </c>
      <c r="AA554" s="93">
        <v>1</v>
      </c>
      <c r="AC554" s="95">
        <v>800145000</v>
      </c>
    </row>
    <row r="555" spans="11:29" x14ac:dyDescent="0.2">
      <c r="K555" s="95">
        <v>4860427000</v>
      </c>
      <c r="L555" s="93">
        <v>9720854000</v>
      </c>
      <c r="N555" s="95">
        <v>4860427000</v>
      </c>
      <c r="P555" s="95">
        <v>2173000000</v>
      </c>
      <c r="Q555" s="93">
        <v>2</v>
      </c>
      <c r="S555" s="95">
        <v>2173000000</v>
      </c>
      <c r="U555" s="95">
        <v>888051000</v>
      </c>
      <c r="V555" s="93">
        <v>1</v>
      </c>
      <c r="X555" s="95">
        <v>888051000</v>
      </c>
      <c r="Z555" s="95">
        <v>806021000</v>
      </c>
      <c r="AA555" s="93">
        <v>1</v>
      </c>
      <c r="AC555" s="95">
        <v>806021000</v>
      </c>
    </row>
    <row r="556" spans="11:29" x14ac:dyDescent="0.2">
      <c r="K556" s="95">
        <v>4867700000</v>
      </c>
      <c r="L556" s="93">
        <v>4867700000</v>
      </c>
      <c r="N556" s="95">
        <v>4867700000</v>
      </c>
      <c r="P556" s="95">
        <v>2174000000</v>
      </c>
      <c r="Q556" s="93">
        <v>1</v>
      </c>
      <c r="S556" s="95">
        <v>2174000000</v>
      </c>
      <c r="U556" s="95">
        <v>889879000</v>
      </c>
      <c r="V556" s="93">
        <v>1</v>
      </c>
      <c r="X556" s="95">
        <v>889879000</v>
      </c>
      <c r="Z556" s="95">
        <v>808000000</v>
      </c>
      <c r="AA556" s="93">
        <v>1</v>
      </c>
      <c r="AC556" s="95">
        <v>808000000</v>
      </c>
    </row>
    <row r="557" spans="11:29" x14ac:dyDescent="0.2">
      <c r="K557" s="95">
        <v>4870818000</v>
      </c>
      <c r="L557" s="93">
        <v>4870818000</v>
      </c>
      <c r="N557" s="95">
        <v>4870818000</v>
      </c>
      <c r="P557" s="95">
        <v>2177757000</v>
      </c>
      <c r="Q557" s="93">
        <v>1</v>
      </c>
      <c r="S557" s="95">
        <v>2177757000</v>
      </c>
      <c r="U557" s="95">
        <v>890431000</v>
      </c>
      <c r="V557" s="93">
        <v>1</v>
      </c>
      <c r="X557" s="95">
        <v>890431000</v>
      </c>
      <c r="Z557" s="95">
        <v>811000000</v>
      </c>
      <c r="AA557" s="93">
        <v>2</v>
      </c>
      <c r="AC557" s="95">
        <v>811000000</v>
      </c>
    </row>
    <row r="558" spans="11:29" x14ac:dyDescent="0.2">
      <c r="K558" s="95">
        <v>4877885000</v>
      </c>
      <c r="L558" s="93">
        <v>4877885000</v>
      </c>
      <c r="N558" s="95">
        <v>4877885000</v>
      </c>
      <c r="P558" s="95">
        <v>2181100000</v>
      </c>
      <c r="Q558" s="93">
        <v>1</v>
      </c>
      <c r="S558" s="95">
        <v>2181100000</v>
      </c>
      <c r="U558" s="95">
        <v>895000000</v>
      </c>
      <c r="V558" s="93">
        <v>1</v>
      </c>
      <c r="X558" s="95">
        <v>895000000</v>
      </c>
      <c r="Z558" s="95">
        <v>815000000</v>
      </c>
      <c r="AA558" s="93">
        <v>1</v>
      </c>
      <c r="AC558" s="95">
        <v>815000000</v>
      </c>
    </row>
    <row r="559" spans="11:29" x14ac:dyDescent="0.2">
      <c r="K559" s="95">
        <v>4885000000</v>
      </c>
      <c r="L559" s="93">
        <v>4885000000</v>
      </c>
      <c r="N559" s="95">
        <v>4885000000</v>
      </c>
      <c r="P559" s="95">
        <v>2195857000</v>
      </c>
      <c r="Q559" s="93">
        <v>1</v>
      </c>
      <c r="S559" s="95">
        <v>2195857000</v>
      </c>
      <c r="U559" s="95">
        <v>895100000</v>
      </c>
      <c r="V559" s="93">
        <v>1</v>
      </c>
      <c r="X559" s="95">
        <v>895100000</v>
      </c>
      <c r="Z559" s="95">
        <v>819216000</v>
      </c>
      <c r="AA559" s="93">
        <v>1</v>
      </c>
      <c r="AC559" s="95">
        <v>819216000</v>
      </c>
    </row>
    <row r="560" spans="11:29" x14ac:dyDescent="0.2">
      <c r="K560" s="95">
        <v>4888000000</v>
      </c>
      <c r="L560" s="93">
        <v>4888000000</v>
      </c>
      <c r="N560" s="95">
        <v>4888000000</v>
      </c>
      <c r="P560" s="95">
        <v>2199000000</v>
      </c>
      <c r="Q560" s="93">
        <v>1</v>
      </c>
      <c r="S560" s="95">
        <v>2199000000</v>
      </c>
      <c r="U560" s="95">
        <v>895300000</v>
      </c>
      <c r="V560" s="93">
        <v>1</v>
      </c>
      <c r="X560" s="95">
        <v>895300000</v>
      </c>
      <c r="Z560" s="95">
        <v>819711000</v>
      </c>
      <c r="AA560" s="93">
        <v>1</v>
      </c>
      <c r="AC560" s="95">
        <v>819711000</v>
      </c>
    </row>
    <row r="561" spans="11:29" x14ac:dyDescent="0.2">
      <c r="K561" s="95">
        <v>4905458000</v>
      </c>
      <c r="L561" s="93">
        <v>4905458000</v>
      </c>
      <c r="N561" s="95">
        <v>4905458000</v>
      </c>
      <c r="P561" s="95">
        <v>2201100000</v>
      </c>
      <c r="Q561" s="93">
        <v>1</v>
      </c>
      <c r="S561" s="95">
        <v>2201100000</v>
      </c>
      <c r="U561" s="95">
        <v>898000000</v>
      </c>
      <c r="V561" s="93">
        <v>1</v>
      </c>
      <c r="X561" s="95">
        <v>898000000</v>
      </c>
      <c r="Z561" s="95">
        <v>826240000</v>
      </c>
      <c r="AA561" s="93">
        <v>1</v>
      </c>
      <c r="AC561" s="95">
        <v>826240000</v>
      </c>
    </row>
    <row r="562" spans="11:29" x14ac:dyDescent="0.2">
      <c r="K562" s="95">
        <v>4945000000</v>
      </c>
      <c r="L562" s="93">
        <v>4945000000</v>
      </c>
      <c r="N562" s="95">
        <v>4945000000</v>
      </c>
      <c r="P562" s="95">
        <v>2204000000</v>
      </c>
      <c r="Q562" s="93">
        <v>1</v>
      </c>
      <c r="S562" s="95">
        <v>2204000000</v>
      </c>
      <c r="U562" s="95">
        <v>898440000</v>
      </c>
      <c r="V562" s="93">
        <v>1</v>
      </c>
      <c r="X562" s="95">
        <v>898440000</v>
      </c>
      <c r="Z562" s="95">
        <v>827008000</v>
      </c>
      <c r="AA562" s="93">
        <v>1</v>
      </c>
      <c r="AC562" s="95">
        <v>827008000</v>
      </c>
    </row>
    <row r="563" spans="11:29" x14ac:dyDescent="0.2">
      <c r="K563" s="95">
        <v>4951000000</v>
      </c>
      <c r="L563" s="93">
        <v>4951000000</v>
      </c>
      <c r="N563" s="95">
        <v>4951000000</v>
      </c>
      <c r="P563" s="95">
        <v>2210000000</v>
      </c>
      <c r="Q563" s="93">
        <v>1</v>
      </c>
      <c r="S563" s="95">
        <v>2210000000</v>
      </c>
      <c r="U563" s="95">
        <v>902869000</v>
      </c>
      <c r="V563" s="93">
        <v>1</v>
      </c>
      <c r="X563" s="95">
        <v>902869000</v>
      </c>
      <c r="Z563" s="95">
        <v>833000000</v>
      </c>
      <c r="AA563" s="93">
        <v>1</v>
      </c>
      <c r="AC563" s="95">
        <v>833000000</v>
      </c>
    </row>
    <row r="564" spans="11:29" x14ac:dyDescent="0.2">
      <c r="K564" s="95">
        <v>4954619000</v>
      </c>
      <c r="L564" s="93">
        <v>4954619000</v>
      </c>
      <c r="N564" s="95">
        <v>4954619000</v>
      </c>
      <c r="P564" s="95">
        <v>2226000000</v>
      </c>
      <c r="Q564" s="93">
        <v>1</v>
      </c>
      <c r="S564" s="95">
        <v>2226000000</v>
      </c>
      <c r="U564" s="95">
        <v>905648000</v>
      </c>
      <c r="V564" s="93">
        <v>1</v>
      </c>
      <c r="X564" s="95">
        <v>905648000</v>
      </c>
      <c r="Z564" s="95">
        <v>843000000</v>
      </c>
      <c r="AA564" s="93">
        <v>1</v>
      </c>
      <c r="AC564" s="95">
        <v>843000000</v>
      </c>
    </row>
    <row r="565" spans="11:29" x14ac:dyDescent="0.2">
      <c r="K565" s="95">
        <v>4968301000</v>
      </c>
      <c r="L565" s="93">
        <v>4968301000</v>
      </c>
      <c r="N565" s="95">
        <v>4968301000</v>
      </c>
      <c r="P565" s="95">
        <v>2233284000</v>
      </c>
      <c r="Q565" s="93">
        <v>1</v>
      </c>
      <c r="S565" s="95">
        <v>2233284000</v>
      </c>
      <c r="U565" s="95">
        <v>907800000</v>
      </c>
      <c r="V565" s="93">
        <v>1</v>
      </c>
      <c r="X565" s="95">
        <v>907800000</v>
      </c>
      <c r="Z565" s="95">
        <v>844130000</v>
      </c>
      <c r="AA565" s="93">
        <v>1</v>
      </c>
      <c r="AC565" s="95">
        <v>844130000</v>
      </c>
    </row>
    <row r="566" spans="11:29" x14ac:dyDescent="0.2">
      <c r="K566" s="95">
        <v>4979000000</v>
      </c>
      <c r="L566" s="93">
        <v>4979000000</v>
      </c>
      <c r="N566" s="95">
        <v>4979000000</v>
      </c>
      <c r="P566" s="95">
        <v>2243232000</v>
      </c>
      <c r="Q566" s="93">
        <v>1</v>
      </c>
      <c r="S566" s="95">
        <v>2243232000</v>
      </c>
      <c r="U566" s="95">
        <v>908000000</v>
      </c>
      <c r="V566" s="93">
        <v>1</v>
      </c>
      <c r="X566" s="95">
        <v>908000000</v>
      </c>
      <c r="Z566" s="95">
        <v>845000000</v>
      </c>
      <c r="AA566" s="93">
        <v>1</v>
      </c>
      <c r="AC566" s="95">
        <v>845000000</v>
      </c>
    </row>
    <row r="567" spans="11:29" x14ac:dyDescent="0.2">
      <c r="K567" s="95">
        <v>4986566000</v>
      </c>
      <c r="L567" s="93">
        <v>4986566000</v>
      </c>
      <c r="N567" s="95">
        <v>4986566000</v>
      </c>
      <c r="P567" s="95">
        <v>2246000000</v>
      </c>
      <c r="Q567" s="93">
        <v>1</v>
      </c>
      <c r="S567" s="95">
        <v>2246000000</v>
      </c>
      <c r="U567" s="95">
        <v>909000000</v>
      </c>
      <c r="V567" s="93">
        <v>1</v>
      </c>
      <c r="X567" s="95">
        <v>909000000</v>
      </c>
      <c r="Z567" s="95">
        <v>848000000</v>
      </c>
      <c r="AA567" s="93">
        <v>1</v>
      </c>
      <c r="AC567" s="95">
        <v>848000000</v>
      </c>
    </row>
    <row r="568" spans="11:29" x14ac:dyDescent="0.2">
      <c r="K568" s="95">
        <v>4995881000</v>
      </c>
      <c r="L568" s="93">
        <v>4995881000</v>
      </c>
      <c r="N568" s="95">
        <v>4995881000</v>
      </c>
      <c r="P568" s="95">
        <v>2249000000</v>
      </c>
      <c r="Q568" s="93">
        <v>1</v>
      </c>
      <c r="S568" s="95">
        <v>2249000000</v>
      </c>
      <c r="U568" s="95">
        <v>914000000</v>
      </c>
      <c r="V568" s="93">
        <v>2</v>
      </c>
      <c r="X568" s="95">
        <v>914000000</v>
      </c>
      <c r="Z568" s="95">
        <v>852000000</v>
      </c>
      <c r="AA568" s="93">
        <v>1</v>
      </c>
      <c r="AC568" s="95">
        <v>852000000</v>
      </c>
    </row>
    <row r="569" spans="11:29" x14ac:dyDescent="0.2">
      <c r="K569" s="95">
        <v>4997100000</v>
      </c>
      <c r="L569" s="93">
        <v>4997100000</v>
      </c>
      <c r="N569" s="95">
        <v>4997100000</v>
      </c>
      <c r="P569" s="95">
        <v>2261000000</v>
      </c>
      <c r="Q569" s="93">
        <v>1</v>
      </c>
      <c r="S569" s="95">
        <v>2261000000</v>
      </c>
      <c r="U569" s="95">
        <v>914130000</v>
      </c>
      <c r="V569" s="93">
        <v>1</v>
      </c>
      <c r="X569" s="95">
        <v>914130000</v>
      </c>
      <c r="Z569" s="95">
        <v>853000000</v>
      </c>
      <c r="AA569" s="93">
        <v>1</v>
      </c>
      <c r="AC569" s="95">
        <v>853000000</v>
      </c>
    </row>
    <row r="570" spans="11:29" x14ac:dyDescent="0.2">
      <c r="K570" s="95">
        <v>5009000000</v>
      </c>
      <c r="L570" s="93">
        <v>5009000000</v>
      </c>
      <c r="N570" s="95">
        <v>5009000000</v>
      </c>
      <c r="P570" s="95">
        <v>2268000000</v>
      </c>
      <c r="Q570" s="93">
        <v>1</v>
      </c>
      <c r="S570" s="95">
        <v>2268000000</v>
      </c>
      <c r="U570" s="95">
        <v>914149000</v>
      </c>
      <c r="V570" s="93">
        <v>1</v>
      </c>
      <c r="X570" s="95">
        <v>914149000</v>
      </c>
      <c r="Z570" s="95">
        <v>855908000</v>
      </c>
      <c r="AA570" s="93">
        <v>1</v>
      </c>
      <c r="AC570" s="95">
        <v>855908000</v>
      </c>
    </row>
    <row r="571" spans="11:29" x14ac:dyDescent="0.2">
      <c r="K571" s="95">
        <v>5010000000</v>
      </c>
      <c r="L571" s="93">
        <v>5010000000</v>
      </c>
      <c r="N571" s="95">
        <v>5010000000</v>
      </c>
      <c r="P571" s="95">
        <v>2272400000</v>
      </c>
      <c r="Q571" s="93">
        <v>1</v>
      </c>
      <c r="S571" s="95">
        <v>2272400000</v>
      </c>
      <c r="U571" s="95">
        <v>916000000</v>
      </c>
      <c r="V571" s="93">
        <v>1</v>
      </c>
      <c r="X571" s="95">
        <v>916000000</v>
      </c>
      <c r="Z571" s="95">
        <v>859680000</v>
      </c>
      <c r="AA571" s="93">
        <v>1</v>
      </c>
      <c r="AC571" s="95">
        <v>859680000</v>
      </c>
    </row>
    <row r="572" spans="11:29" x14ac:dyDescent="0.2">
      <c r="K572" s="95">
        <v>5011853000</v>
      </c>
      <c r="L572" s="93">
        <v>5011853000</v>
      </c>
      <c r="N572" s="95">
        <v>5011853000</v>
      </c>
      <c r="P572" s="95">
        <v>2289000000</v>
      </c>
      <c r="Q572" s="93">
        <v>1</v>
      </c>
      <c r="S572" s="95">
        <v>2289000000</v>
      </c>
      <c r="U572" s="95">
        <v>917162000</v>
      </c>
      <c r="V572" s="93">
        <v>1</v>
      </c>
      <c r="X572" s="95">
        <v>917162000</v>
      </c>
      <c r="Z572" s="95">
        <v>865800000</v>
      </c>
      <c r="AA572" s="93">
        <v>1</v>
      </c>
      <c r="AC572" s="95">
        <v>865800000</v>
      </c>
    </row>
    <row r="573" spans="11:29" x14ac:dyDescent="0.2">
      <c r="K573" s="95">
        <v>5012000000</v>
      </c>
      <c r="L573" s="93">
        <v>5012000000</v>
      </c>
      <c r="N573" s="95">
        <v>5012000000</v>
      </c>
      <c r="P573" s="95">
        <v>2290000000</v>
      </c>
      <c r="Q573" s="93">
        <v>1</v>
      </c>
      <c r="S573" s="95">
        <v>2290000000</v>
      </c>
      <c r="U573" s="95">
        <v>919000000</v>
      </c>
      <c r="V573" s="93">
        <v>1</v>
      </c>
      <c r="X573" s="95">
        <v>919000000</v>
      </c>
      <c r="Z573" s="95">
        <v>867000000</v>
      </c>
      <c r="AA573" s="93">
        <v>1</v>
      </c>
      <c r="AC573" s="95">
        <v>867000000</v>
      </c>
    </row>
    <row r="574" spans="11:29" x14ac:dyDescent="0.2">
      <c r="K574" s="95">
        <v>5015000000</v>
      </c>
      <c r="L574" s="93">
        <v>5015000000</v>
      </c>
      <c r="N574" s="95">
        <v>5015000000</v>
      </c>
      <c r="P574" s="95">
        <v>2317500000</v>
      </c>
      <c r="Q574" s="93">
        <v>1</v>
      </c>
      <c r="S574" s="95">
        <v>2317500000</v>
      </c>
      <c r="U574" s="95">
        <v>920000000</v>
      </c>
      <c r="V574" s="93">
        <v>1</v>
      </c>
      <c r="X574" s="95">
        <v>920000000</v>
      </c>
      <c r="Z574" s="95">
        <v>870000000</v>
      </c>
      <c r="AA574" s="93">
        <v>1</v>
      </c>
      <c r="AC574" s="95">
        <v>870000000</v>
      </c>
    </row>
    <row r="575" spans="11:29" x14ac:dyDescent="0.2">
      <c r="K575" s="95">
        <v>5054980000</v>
      </c>
      <c r="L575" s="93">
        <v>5054980000</v>
      </c>
      <c r="N575" s="95">
        <v>5054980000</v>
      </c>
      <c r="P575" s="95">
        <v>2319000000</v>
      </c>
      <c r="Q575" s="93">
        <v>1</v>
      </c>
      <c r="S575" s="95">
        <v>2319000000</v>
      </c>
      <c r="U575" s="95">
        <v>920300000</v>
      </c>
      <c r="V575" s="93">
        <v>1</v>
      </c>
      <c r="X575" s="95">
        <v>920300000</v>
      </c>
      <c r="Z575" s="95">
        <v>877400000</v>
      </c>
      <c r="AA575" s="93">
        <v>1</v>
      </c>
      <c r="AC575" s="95">
        <v>877400000</v>
      </c>
    </row>
    <row r="576" spans="11:29" x14ac:dyDescent="0.2">
      <c r="K576" s="95">
        <v>5059000000</v>
      </c>
      <c r="L576" s="93">
        <v>5059000000</v>
      </c>
      <c r="N576" s="95">
        <v>5059000000</v>
      </c>
      <c r="P576" s="95">
        <v>2323642000</v>
      </c>
      <c r="Q576" s="93">
        <v>1</v>
      </c>
      <c r="S576" s="95">
        <v>2323642000</v>
      </c>
      <c r="U576" s="95">
        <v>921000000</v>
      </c>
      <c r="V576" s="93">
        <v>1</v>
      </c>
      <c r="X576" s="95">
        <v>921000000</v>
      </c>
      <c r="Z576" s="95">
        <v>883000000</v>
      </c>
      <c r="AA576" s="93">
        <v>1</v>
      </c>
      <c r="AC576" s="95">
        <v>883000000</v>
      </c>
    </row>
    <row r="577" spans="11:29" x14ac:dyDescent="0.2">
      <c r="K577" s="95">
        <v>5062528000</v>
      </c>
      <c r="L577" s="93">
        <v>5062528000</v>
      </c>
      <c r="N577" s="95">
        <v>5062528000</v>
      </c>
      <c r="P577" s="95">
        <v>2325000000</v>
      </c>
      <c r="Q577" s="93">
        <v>1</v>
      </c>
      <c r="S577" s="95">
        <v>2325000000</v>
      </c>
      <c r="U577" s="95">
        <v>921300000</v>
      </c>
      <c r="V577" s="93">
        <v>1</v>
      </c>
      <c r="X577" s="95">
        <v>921300000</v>
      </c>
      <c r="Z577" s="95">
        <v>886000000</v>
      </c>
      <c r="AA577" s="93">
        <v>1</v>
      </c>
      <c r="AC577" s="95">
        <v>886000000</v>
      </c>
    </row>
    <row r="578" spans="11:29" x14ac:dyDescent="0.2">
      <c r="K578" s="95">
        <v>5066000000</v>
      </c>
      <c r="L578" s="93">
        <v>5066000000</v>
      </c>
      <c r="N578" s="95">
        <v>5066000000</v>
      </c>
      <c r="P578" s="95">
        <v>2332000000</v>
      </c>
      <c r="Q578" s="93">
        <v>1</v>
      </c>
      <c r="S578" s="95">
        <v>2332000000</v>
      </c>
      <c r="U578" s="95">
        <v>922340000</v>
      </c>
      <c r="V578" s="93">
        <v>1</v>
      </c>
      <c r="X578" s="95">
        <v>922340000</v>
      </c>
      <c r="Z578" s="95">
        <v>889000000</v>
      </c>
      <c r="AA578" s="93">
        <v>1</v>
      </c>
      <c r="AC578" s="95">
        <v>889000000</v>
      </c>
    </row>
    <row r="579" spans="11:29" x14ac:dyDescent="0.2">
      <c r="K579" s="95">
        <v>5075000000</v>
      </c>
      <c r="L579" s="93">
        <v>5075000000</v>
      </c>
      <c r="N579" s="95">
        <v>5075000000</v>
      </c>
      <c r="P579" s="95">
        <v>2335000000</v>
      </c>
      <c r="Q579" s="93">
        <v>1</v>
      </c>
      <c r="S579" s="95">
        <v>2335000000</v>
      </c>
      <c r="U579" s="95">
        <v>924031000</v>
      </c>
      <c r="V579" s="93">
        <v>1</v>
      </c>
      <c r="X579" s="95">
        <v>924031000</v>
      </c>
      <c r="Z579" s="95">
        <v>893900000</v>
      </c>
      <c r="AA579" s="93">
        <v>1</v>
      </c>
      <c r="AC579" s="95">
        <v>893900000</v>
      </c>
    </row>
    <row r="580" spans="11:29" x14ac:dyDescent="0.2">
      <c r="K580" s="95">
        <v>5083000000</v>
      </c>
      <c r="L580" s="93">
        <v>5083000000</v>
      </c>
      <c r="N580" s="95">
        <v>5083000000</v>
      </c>
      <c r="P580" s="95">
        <v>2338000000</v>
      </c>
      <c r="Q580" s="93">
        <v>1</v>
      </c>
      <c r="S580" s="95">
        <v>2338000000</v>
      </c>
      <c r="U580" s="95">
        <v>926900000</v>
      </c>
      <c r="V580" s="93">
        <v>1</v>
      </c>
      <c r="X580" s="95">
        <v>926900000</v>
      </c>
      <c r="Z580" s="95">
        <v>894057000</v>
      </c>
      <c r="AA580" s="93">
        <v>1</v>
      </c>
      <c r="AC580" s="95">
        <v>894057000</v>
      </c>
    </row>
    <row r="581" spans="11:29" x14ac:dyDescent="0.2">
      <c r="K581" s="95">
        <v>5094933000</v>
      </c>
      <c r="L581" s="93">
        <v>5094933000</v>
      </c>
      <c r="N581" s="95">
        <v>5094933000</v>
      </c>
      <c r="P581" s="95">
        <v>2343000000</v>
      </c>
      <c r="Q581" s="93">
        <v>2</v>
      </c>
      <c r="S581" s="95">
        <v>2343000000</v>
      </c>
      <c r="U581" s="95">
        <v>927000000</v>
      </c>
      <c r="V581" s="93">
        <v>1</v>
      </c>
      <c r="X581" s="95">
        <v>927000000</v>
      </c>
      <c r="Z581" s="95">
        <v>898924000</v>
      </c>
      <c r="AA581" s="93">
        <v>1</v>
      </c>
      <c r="AC581" s="95">
        <v>898924000</v>
      </c>
    </row>
    <row r="582" spans="11:29" x14ac:dyDescent="0.2">
      <c r="K582" s="95">
        <v>5112000000</v>
      </c>
      <c r="L582" s="93">
        <v>5112000000</v>
      </c>
      <c r="N582" s="95">
        <v>5112000000</v>
      </c>
      <c r="P582" s="95">
        <v>2343829000</v>
      </c>
      <c r="Q582" s="93">
        <v>1</v>
      </c>
      <c r="S582" s="95">
        <v>2343829000</v>
      </c>
      <c r="U582" s="95">
        <v>928700000</v>
      </c>
      <c r="V582" s="93">
        <v>1</v>
      </c>
      <c r="X582" s="95">
        <v>928700000</v>
      </c>
      <c r="Z582" s="95">
        <v>906000000</v>
      </c>
      <c r="AA582" s="93">
        <v>1</v>
      </c>
      <c r="AC582" s="95">
        <v>906000000</v>
      </c>
    </row>
    <row r="583" spans="11:29" x14ac:dyDescent="0.2">
      <c r="K583" s="95">
        <v>5115000000</v>
      </c>
      <c r="L583" s="93">
        <v>5115000000</v>
      </c>
      <c r="N583" s="95">
        <v>5115000000</v>
      </c>
      <c r="P583" s="95">
        <v>2349000000</v>
      </c>
      <c r="Q583" s="93">
        <v>1</v>
      </c>
      <c r="S583" s="95">
        <v>2349000000</v>
      </c>
      <c r="U583" s="95">
        <v>934000000</v>
      </c>
      <c r="V583" s="93">
        <v>1</v>
      </c>
      <c r="X583" s="95">
        <v>934000000</v>
      </c>
      <c r="Z583" s="95">
        <v>906900000</v>
      </c>
      <c r="AA583" s="93">
        <v>1</v>
      </c>
      <c r="AC583" s="95">
        <v>906900000</v>
      </c>
    </row>
    <row r="584" spans="11:29" x14ac:dyDescent="0.2">
      <c r="K584" s="95">
        <v>5122900000</v>
      </c>
      <c r="L584" s="93">
        <v>5122900000</v>
      </c>
      <c r="N584" s="95">
        <v>5122900000</v>
      </c>
      <c r="P584" s="95">
        <v>2355000000</v>
      </c>
      <c r="Q584" s="93">
        <v>1</v>
      </c>
      <c r="S584" s="95">
        <v>2355000000</v>
      </c>
      <c r="U584" s="95">
        <v>936000000</v>
      </c>
      <c r="V584" s="93">
        <v>1</v>
      </c>
      <c r="X584" s="95">
        <v>936000000</v>
      </c>
      <c r="Z584" s="95">
        <v>907024000</v>
      </c>
      <c r="AA584" s="93">
        <v>1</v>
      </c>
      <c r="AC584" s="95">
        <v>907024000</v>
      </c>
    </row>
    <row r="585" spans="11:29" x14ac:dyDescent="0.2">
      <c r="K585" s="95">
        <v>5133000000</v>
      </c>
      <c r="L585" s="93">
        <v>5133000000</v>
      </c>
      <c r="N585" s="95">
        <v>5133000000</v>
      </c>
      <c r="P585" s="95">
        <v>2359822000</v>
      </c>
      <c r="Q585" s="93">
        <v>1</v>
      </c>
      <c r="S585" s="95">
        <v>2359822000</v>
      </c>
      <c r="U585" s="95">
        <v>936900000</v>
      </c>
      <c r="V585" s="93">
        <v>1</v>
      </c>
      <c r="X585" s="95">
        <v>936900000</v>
      </c>
      <c r="Z585" s="95">
        <v>916000000</v>
      </c>
      <c r="AA585" s="93">
        <v>1</v>
      </c>
      <c r="AC585" s="95">
        <v>916000000</v>
      </c>
    </row>
    <row r="586" spans="11:29" x14ac:dyDescent="0.2">
      <c r="K586" s="95">
        <v>5142000000</v>
      </c>
      <c r="L586" s="93">
        <v>5142000000</v>
      </c>
      <c r="N586" s="95">
        <v>5142000000</v>
      </c>
      <c r="P586" s="95">
        <v>2392091000</v>
      </c>
      <c r="Q586" s="93">
        <v>1</v>
      </c>
      <c r="S586" s="95">
        <v>2392091000</v>
      </c>
      <c r="U586" s="95">
        <v>937600000</v>
      </c>
      <c r="V586" s="93">
        <v>1</v>
      </c>
      <c r="X586" s="95">
        <v>937600000</v>
      </c>
      <c r="Z586" s="95">
        <v>917000000</v>
      </c>
      <c r="AA586" s="93">
        <v>1</v>
      </c>
      <c r="AC586" s="95">
        <v>917000000</v>
      </c>
    </row>
    <row r="587" spans="11:29" x14ac:dyDescent="0.2">
      <c r="K587" s="95">
        <v>5147100000</v>
      </c>
      <c r="L587" s="93">
        <v>5147100000</v>
      </c>
      <c r="N587" s="95">
        <v>5147100000</v>
      </c>
      <c r="P587" s="95">
        <v>2394000000</v>
      </c>
      <c r="Q587" s="93">
        <v>1</v>
      </c>
      <c r="S587" s="95">
        <v>2394000000</v>
      </c>
      <c r="U587" s="95">
        <v>938700000</v>
      </c>
      <c r="V587" s="93">
        <v>1</v>
      </c>
      <c r="X587" s="95">
        <v>938700000</v>
      </c>
      <c r="Z587" s="95">
        <v>923000000</v>
      </c>
      <c r="AA587" s="93">
        <v>1</v>
      </c>
      <c r="AC587" s="95">
        <v>923000000</v>
      </c>
    </row>
    <row r="588" spans="11:29" x14ac:dyDescent="0.2">
      <c r="K588" s="95">
        <v>5154284000</v>
      </c>
      <c r="L588" s="93">
        <v>5154284000</v>
      </c>
      <c r="N588" s="95">
        <v>5154284000</v>
      </c>
      <c r="P588" s="95">
        <v>2398000000</v>
      </c>
      <c r="Q588" s="93">
        <v>1</v>
      </c>
      <c r="S588" s="95">
        <v>2398000000</v>
      </c>
      <c r="U588" s="95">
        <v>939000000</v>
      </c>
      <c r="V588" s="93">
        <v>1</v>
      </c>
      <c r="X588" s="95">
        <v>939000000</v>
      </c>
      <c r="Z588" s="95">
        <v>926053000</v>
      </c>
      <c r="AA588" s="93">
        <v>1</v>
      </c>
      <c r="AC588" s="95">
        <v>926053000</v>
      </c>
    </row>
    <row r="589" spans="11:29" x14ac:dyDescent="0.2">
      <c r="K589" s="95">
        <v>5156000000</v>
      </c>
      <c r="L589" s="93">
        <v>5156000000</v>
      </c>
      <c r="N589" s="95">
        <v>5156000000</v>
      </c>
      <c r="P589" s="95">
        <v>2398790000</v>
      </c>
      <c r="Q589" s="93">
        <v>1</v>
      </c>
      <c r="S589" s="95">
        <v>2398790000</v>
      </c>
      <c r="U589" s="95">
        <v>943300000</v>
      </c>
      <c r="V589" s="93">
        <v>1</v>
      </c>
      <c r="X589" s="95">
        <v>943300000</v>
      </c>
      <c r="Z589" s="95">
        <v>927920000</v>
      </c>
      <c r="AA589" s="93">
        <v>1</v>
      </c>
      <c r="AC589" s="95">
        <v>927920000</v>
      </c>
    </row>
    <row r="590" spans="11:29" x14ac:dyDescent="0.2">
      <c r="K590" s="95">
        <v>5164784000</v>
      </c>
      <c r="L590" s="93">
        <v>5164784000</v>
      </c>
      <c r="N590" s="95">
        <v>5164784000</v>
      </c>
      <c r="P590" s="95">
        <v>2403000000</v>
      </c>
      <c r="Q590" s="93">
        <v>1</v>
      </c>
      <c r="S590" s="95">
        <v>2403000000</v>
      </c>
      <c r="U590" s="95">
        <v>946000000</v>
      </c>
      <c r="V590" s="93">
        <v>1</v>
      </c>
      <c r="X590" s="95">
        <v>946000000</v>
      </c>
      <c r="Z590" s="95">
        <v>931000000</v>
      </c>
      <c r="AA590" s="93">
        <v>1</v>
      </c>
      <c r="AC590" s="95">
        <v>931000000</v>
      </c>
    </row>
    <row r="591" spans="11:29" x14ac:dyDescent="0.2">
      <c r="K591" s="95">
        <v>5166000000</v>
      </c>
      <c r="L591" s="93">
        <v>5166000000</v>
      </c>
      <c r="N591" s="95">
        <v>5166000000</v>
      </c>
      <c r="P591" s="95">
        <v>2406000000</v>
      </c>
      <c r="Q591" s="93">
        <v>1</v>
      </c>
      <c r="S591" s="95">
        <v>2406000000</v>
      </c>
      <c r="U591" s="95">
        <v>956158000</v>
      </c>
      <c r="V591" s="93">
        <v>1</v>
      </c>
      <c r="X591" s="95">
        <v>956158000</v>
      </c>
      <c r="Z591" s="95">
        <v>934000000</v>
      </c>
      <c r="AA591" s="93">
        <v>1</v>
      </c>
      <c r="AC591" s="95">
        <v>934000000</v>
      </c>
    </row>
    <row r="592" spans="11:29" x14ac:dyDescent="0.2">
      <c r="K592" s="95">
        <v>5234000000</v>
      </c>
      <c r="L592" s="93">
        <v>5234000000</v>
      </c>
      <c r="N592" s="95">
        <v>5234000000</v>
      </c>
      <c r="P592" s="95">
        <v>2406587000</v>
      </c>
      <c r="Q592" s="93">
        <v>1</v>
      </c>
      <c r="S592" s="95">
        <v>2406587000</v>
      </c>
      <c r="U592" s="95">
        <v>957150000</v>
      </c>
      <c r="V592" s="93">
        <v>1</v>
      </c>
      <c r="X592" s="95">
        <v>957150000</v>
      </c>
      <c r="Z592" s="95">
        <v>938000000</v>
      </c>
      <c r="AA592" s="93">
        <v>1</v>
      </c>
      <c r="AC592" s="95">
        <v>938000000</v>
      </c>
    </row>
    <row r="593" spans="11:29" x14ac:dyDescent="0.2">
      <c r="K593" s="95">
        <v>5244000000</v>
      </c>
      <c r="L593" s="93">
        <v>5244000000</v>
      </c>
      <c r="N593" s="95">
        <v>5244000000</v>
      </c>
      <c r="P593" s="95">
        <v>2408500000</v>
      </c>
      <c r="Q593" s="93">
        <v>1</v>
      </c>
      <c r="S593" s="95">
        <v>2408500000</v>
      </c>
      <c r="U593" s="95">
        <v>958000000</v>
      </c>
      <c r="V593" s="93">
        <v>1</v>
      </c>
      <c r="X593" s="95">
        <v>958000000</v>
      </c>
      <c r="Z593" s="95">
        <v>942000000</v>
      </c>
      <c r="AA593" s="93">
        <v>1</v>
      </c>
      <c r="AC593" s="95">
        <v>942000000</v>
      </c>
    </row>
    <row r="594" spans="11:29" x14ac:dyDescent="0.2">
      <c r="K594" s="95">
        <v>5250399000</v>
      </c>
      <c r="L594" s="93">
        <v>5250399000</v>
      </c>
      <c r="N594" s="95">
        <v>5250399000</v>
      </c>
      <c r="P594" s="95">
        <v>2417000000</v>
      </c>
      <c r="Q594" s="93">
        <v>1</v>
      </c>
      <c r="S594" s="95">
        <v>2417000000</v>
      </c>
      <c r="U594" s="95">
        <v>959899000</v>
      </c>
      <c r="V594" s="93">
        <v>1</v>
      </c>
      <c r="X594" s="95">
        <v>959899000</v>
      </c>
      <c r="Z594" s="95">
        <v>951000000</v>
      </c>
      <c r="AA594" s="93">
        <v>1</v>
      </c>
      <c r="AC594" s="95">
        <v>951000000</v>
      </c>
    </row>
    <row r="595" spans="11:29" x14ac:dyDescent="0.2">
      <c r="K595" s="95">
        <v>5254000000</v>
      </c>
      <c r="L595" s="93">
        <v>5254000000</v>
      </c>
      <c r="N595" s="95">
        <v>5254000000</v>
      </c>
      <c r="P595" s="95">
        <v>2432000000</v>
      </c>
      <c r="Q595" s="93">
        <v>2</v>
      </c>
      <c r="S595" s="95">
        <v>2432000000</v>
      </c>
      <c r="U595" s="95">
        <v>961579000</v>
      </c>
      <c r="V595" s="93">
        <v>1</v>
      </c>
      <c r="X595" s="95">
        <v>961579000</v>
      </c>
      <c r="Z595" s="95">
        <v>954000000</v>
      </c>
      <c r="AA595" s="93">
        <v>1</v>
      </c>
      <c r="AC595" s="95">
        <v>954000000</v>
      </c>
    </row>
    <row r="596" spans="11:29" x14ac:dyDescent="0.2">
      <c r="K596" s="95">
        <v>5259000000</v>
      </c>
      <c r="L596" s="93">
        <v>5259000000</v>
      </c>
      <c r="N596" s="95">
        <v>5259000000</v>
      </c>
      <c r="P596" s="95">
        <v>2435591000</v>
      </c>
      <c r="Q596" s="93">
        <v>1</v>
      </c>
      <c r="S596" s="95">
        <v>2435591000</v>
      </c>
      <c r="U596" s="95">
        <v>964000000</v>
      </c>
      <c r="V596" s="93">
        <v>1</v>
      </c>
      <c r="X596" s="95">
        <v>964000000</v>
      </c>
      <c r="Z596" s="95">
        <v>970000000</v>
      </c>
      <c r="AA596" s="93">
        <v>1</v>
      </c>
      <c r="AC596" s="95">
        <v>970000000</v>
      </c>
    </row>
    <row r="597" spans="11:29" x14ac:dyDescent="0.2">
      <c r="K597" s="95">
        <v>5259312000</v>
      </c>
      <c r="L597" s="93">
        <v>5259312000</v>
      </c>
      <c r="N597" s="95">
        <v>5259312000</v>
      </c>
      <c r="P597" s="95">
        <v>2444085000</v>
      </c>
      <c r="Q597" s="93">
        <v>1</v>
      </c>
      <c r="S597" s="95">
        <v>2444085000</v>
      </c>
      <c r="U597" s="95">
        <v>965000000</v>
      </c>
      <c r="V597" s="93">
        <v>1</v>
      </c>
      <c r="X597" s="95">
        <v>965000000</v>
      </c>
      <c r="Z597" s="95">
        <v>970600000</v>
      </c>
      <c r="AA597" s="93">
        <v>1</v>
      </c>
      <c r="AC597" s="95">
        <v>970600000</v>
      </c>
    </row>
    <row r="598" spans="11:29" x14ac:dyDescent="0.2">
      <c r="K598" s="95">
        <v>5260956000</v>
      </c>
      <c r="L598" s="93">
        <v>5260956000</v>
      </c>
      <c r="N598" s="95">
        <v>5260956000</v>
      </c>
      <c r="P598" s="95">
        <v>2444984000</v>
      </c>
      <c r="Q598" s="93">
        <v>1</v>
      </c>
      <c r="S598" s="95">
        <v>2444984000</v>
      </c>
      <c r="U598" s="95">
        <v>965322000</v>
      </c>
      <c r="V598" s="93">
        <v>1</v>
      </c>
      <c r="X598" s="95">
        <v>965322000</v>
      </c>
      <c r="Z598" s="95">
        <v>971000000</v>
      </c>
      <c r="AA598" s="93">
        <v>1</v>
      </c>
      <c r="AC598" s="95">
        <v>971000000</v>
      </c>
    </row>
    <row r="599" spans="11:29" x14ac:dyDescent="0.2">
      <c r="K599" s="95">
        <v>5266103000</v>
      </c>
      <c r="L599" s="93">
        <v>5266103000</v>
      </c>
      <c r="N599" s="95">
        <v>5266103000</v>
      </c>
      <c r="P599" s="95">
        <v>2446000000</v>
      </c>
      <c r="Q599" s="93">
        <v>1</v>
      </c>
      <c r="S599" s="95">
        <v>2446000000</v>
      </c>
      <c r="U599" s="95">
        <v>966829000</v>
      </c>
      <c r="V599" s="93">
        <v>1</v>
      </c>
      <c r="X599" s="95">
        <v>966829000</v>
      </c>
      <c r="Z599" s="95">
        <v>977863000</v>
      </c>
      <c r="AA599" s="93">
        <v>1</v>
      </c>
      <c r="AC599" s="95">
        <v>977863000</v>
      </c>
    </row>
    <row r="600" spans="11:29" x14ac:dyDescent="0.2">
      <c r="K600" s="95">
        <v>5276000000</v>
      </c>
      <c r="L600" s="93">
        <v>5276000000</v>
      </c>
      <c r="N600" s="95">
        <v>5276000000</v>
      </c>
      <c r="P600" s="95">
        <v>2446443000</v>
      </c>
      <c r="Q600" s="93">
        <v>1</v>
      </c>
      <c r="S600" s="95">
        <v>2446443000</v>
      </c>
      <c r="U600" s="95">
        <v>969000000</v>
      </c>
      <c r="V600" s="93">
        <v>1</v>
      </c>
      <c r="X600" s="95">
        <v>969000000</v>
      </c>
      <c r="Z600" s="95">
        <v>978973000</v>
      </c>
      <c r="AA600" s="93">
        <v>1</v>
      </c>
      <c r="AC600" s="95">
        <v>978973000</v>
      </c>
    </row>
    <row r="601" spans="11:29" x14ac:dyDescent="0.2">
      <c r="K601" s="95">
        <v>5281000000</v>
      </c>
      <c r="L601" s="93">
        <v>5281000000</v>
      </c>
      <c r="N601" s="95">
        <v>5281000000</v>
      </c>
      <c r="P601" s="95">
        <v>2454463000</v>
      </c>
      <c r="Q601" s="93">
        <v>1</v>
      </c>
      <c r="S601" s="95">
        <v>2454463000</v>
      </c>
      <c r="U601" s="95">
        <v>971611000</v>
      </c>
      <c r="V601" s="93">
        <v>1</v>
      </c>
      <c r="X601" s="95">
        <v>971611000</v>
      </c>
      <c r="Z601" s="95">
        <v>980800000</v>
      </c>
      <c r="AA601" s="93">
        <v>1</v>
      </c>
      <c r="AC601" s="95">
        <v>980800000</v>
      </c>
    </row>
    <row r="602" spans="11:29" x14ac:dyDescent="0.2">
      <c r="K602" s="95">
        <v>5288933000</v>
      </c>
      <c r="L602" s="93">
        <v>5288933000</v>
      </c>
      <c r="N602" s="95">
        <v>5288933000</v>
      </c>
      <c r="P602" s="95">
        <v>2457600000</v>
      </c>
      <c r="Q602" s="93">
        <v>1</v>
      </c>
      <c r="S602" s="95">
        <v>2457600000</v>
      </c>
      <c r="U602" s="95">
        <v>975000000</v>
      </c>
      <c r="V602" s="93">
        <v>1</v>
      </c>
      <c r="X602" s="95">
        <v>975000000</v>
      </c>
      <c r="Z602" s="95">
        <v>985781000</v>
      </c>
      <c r="AA602" s="93">
        <v>1</v>
      </c>
      <c r="AC602" s="95">
        <v>985781000</v>
      </c>
    </row>
    <row r="603" spans="11:29" x14ac:dyDescent="0.2">
      <c r="K603" s="95">
        <v>5302940000</v>
      </c>
      <c r="L603" s="93">
        <v>5302940000</v>
      </c>
      <c r="N603" s="95">
        <v>5302940000</v>
      </c>
      <c r="P603" s="95">
        <v>2471000000</v>
      </c>
      <c r="Q603" s="93">
        <v>1</v>
      </c>
      <c r="S603" s="95">
        <v>2471000000</v>
      </c>
      <c r="U603" s="95">
        <v>976000000</v>
      </c>
      <c r="V603" s="93">
        <v>1</v>
      </c>
      <c r="X603" s="95">
        <v>976000000</v>
      </c>
      <c r="Z603" s="95">
        <v>986812000</v>
      </c>
      <c r="AA603" s="93">
        <v>1</v>
      </c>
      <c r="AC603" s="95">
        <v>986812000</v>
      </c>
    </row>
    <row r="604" spans="11:29" x14ac:dyDescent="0.2">
      <c r="K604" s="95">
        <v>5312686000</v>
      </c>
      <c r="L604" s="93">
        <v>5312686000</v>
      </c>
      <c r="N604" s="95">
        <v>5312686000</v>
      </c>
      <c r="P604" s="95">
        <v>2491000000</v>
      </c>
      <c r="Q604" s="93">
        <v>1</v>
      </c>
      <c r="S604" s="95">
        <v>2491000000</v>
      </c>
      <c r="U604" s="95">
        <v>976900000</v>
      </c>
      <c r="V604" s="93">
        <v>1</v>
      </c>
      <c r="X604" s="95">
        <v>976900000</v>
      </c>
      <c r="Z604" s="95">
        <v>987000000</v>
      </c>
      <c r="AA604" s="93">
        <v>1</v>
      </c>
      <c r="AC604" s="95">
        <v>987000000</v>
      </c>
    </row>
    <row r="605" spans="11:29" x14ac:dyDescent="0.2">
      <c r="K605" s="95">
        <v>5324746000</v>
      </c>
      <c r="L605" s="93">
        <v>5324746000</v>
      </c>
      <c r="N605" s="95">
        <v>5324746000</v>
      </c>
      <c r="P605" s="95">
        <v>2492655000</v>
      </c>
      <c r="Q605" s="93">
        <v>1</v>
      </c>
      <c r="S605" s="95">
        <v>2492655000</v>
      </c>
      <c r="U605" s="95">
        <v>977000000</v>
      </c>
      <c r="V605" s="93">
        <v>1</v>
      </c>
      <c r="X605" s="95">
        <v>977000000</v>
      </c>
      <c r="Z605" s="95">
        <v>991100000</v>
      </c>
      <c r="AA605" s="93">
        <v>1</v>
      </c>
      <c r="AC605" s="95">
        <v>991100000</v>
      </c>
    </row>
    <row r="606" spans="11:29" x14ac:dyDescent="0.2">
      <c r="K606" s="95">
        <v>5342000000</v>
      </c>
      <c r="L606" s="93">
        <v>5342000000</v>
      </c>
      <c r="N606" s="95">
        <v>5342000000</v>
      </c>
      <c r="P606" s="95">
        <v>2493300000</v>
      </c>
      <c r="Q606" s="93">
        <v>1</v>
      </c>
      <c r="S606" s="95">
        <v>2493300000</v>
      </c>
      <c r="U606" s="95">
        <v>979000000</v>
      </c>
      <c r="V606" s="93">
        <v>1</v>
      </c>
      <c r="X606" s="95">
        <v>979000000</v>
      </c>
      <c r="Z606" s="95">
        <v>995000000</v>
      </c>
      <c r="AA606" s="93">
        <v>1</v>
      </c>
      <c r="AC606" s="95">
        <v>995000000</v>
      </c>
    </row>
    <row r="607" spans="11:29" x14ac:dyDescent="0.2">
      <c r="K607" s="95">
        <v>5345500000</v>
      </c>
      <c r="L607" s="93">
        <v>5345500000</v>
      </c>
      <c r="N607" s="95">
        <v>5345500000</v>
      </c>
      <c r="P607" s="95">
        <v>2499000000</v>
      </c>
      <c r="Q607" s="93">
        <v>1</v>
      </c>
      <c r="S607" s="95">
        <v>2499000000</v>
      </c>
      <c r="U607" s="95">
        <v>981000000</v>
      </c>
      <c r="V607" s="93">
        <v>1</v>
      </c>
      <c r="X607" s="95">
        <v>981000000</v>
      </c>
      <c r="Z607" s="95">
        <v>1001000000</v>
      </c>
      <c r="AA607" s="93">
        <v>1</v>
      </c>
      <c r="AC607" s="95">
        <v>1001000000</v>
      </c>
    </row>
    <row r="608" spans="11:29" x14ac:dyDescent="0.2">
      <c r="K608" s="95">
        <v>5348483000</v>
      </c>
      <c r="L608" s="93">
        <v>5348483000</v>
      </c>
      <c r="N608" s="95">
        <v>5348483000</v>
      </c>
      <c r="P608" s="95">
        <v>2504000000</v>
      </c>
      <c r="Q608" s="93">
        <v>1</v>
      </c>
      <c r="S608" s="95">
        <v>2504000000</v>
      </c>
      <c r="U608" s="95">
        <v>981500000</v>
      </c>
      <c r="V608" s="93">
        <v>1</v>
      </c>
      <c r="X608" s="95">
        <v>981500000</v>
      </c>
      <c r="Z608" s="95">
        <v>1003802000</v>
      </c>
      <c r="AA608" s="93">
        <v>1</v>
      </c>
      <c r="AC608" s="95">
        <v>1003802000</v>
      </c>
    </row>
    <row r="609" spans="11:29" x14ac:dyDescent="0.2">
      <c r="K609" s="95">
        <v>5353197000</v>
      </c>
      <c r="L609" s="93">
        <v>5353197000</v>
      </c>
      <c r="N609" s="95">
        <v>5353197000</v>
      </c>
      <c r="P609" s="95">
        <v>2511000000</v>
      </c>
      <c r="Q609" s="93">
        <v>1</v>
      </c>
      <c r="S609" s="95">
        <v>2511000000</v>
      </c>
      <c r="U609" s="95">
        <v>983000000</v>
      </c>
      <c r="V609" s="93">
        <v>1</v>
      </c>
      <c r="X609" s="95">
        <v>983000000</v>
      </c>
      <c r="Z609" s="95">
        <v>1013000000</v>
      </c>
      <c r="AA609" s="93">
        <v>1</v>
      </c>
      <c r="AC609" s="95">
        <v>1013000000</v>
      </c>
    </row>
    <row r="610" spans="11:29" x14ac:dyDescent="0.2">
      <c r="K610" s="95">
        <v>5354000000</v>
      </c>
      <c r="L610" s="93">
        <v>5354000000</v>
      </c>
      <c r="N610" s="95">
        <v>5354000000</v>
      </c>
      <c r="P610" s="95">
        <v>2513000000</v>
      </c>
      <c r="Q610" s="93">
        <v>1</v>
      </c>
      <c r="S610" s="95">
        <v>2513000000</v>
      </c>
      <c r="U610" s="95">
        <v>990000000</v>
      </c>
      <c r="V610" s="93">
        <v>2</v>
      </c>
      <c r="X610" s="95">
        <v>990000000</v>
      </c>
      <c r="Z610" s="95">
        <v>1015000000</v>
      </c>
      <c r="AA610" s="93">
        <v>1</v>
      </c>
      <c r="AC610" s="95">
        <v>1015000000</v>
      </c>
    </row>
    <row r="611" spans="11:29" x14ac:dyDescent="0.2">
      <c r="K611" s="95">
        <v>5368000000</v>
      </c>
      <c r="L611" s="93">
        <v>5368000000</v>
      </c>
      <c r="N611" s="95">
        <v>5368000000</v>
      </c>
      <c r="P611" s="95">
        <v>2515796000</v>
      </c>
      <c r="Q611" s="93">
        <v>1</v>
      </c>
      <c r="S611" s="95">
        <v>2515796000</v>
      </c>
      <c r="U611" s="95">
        <v>995000000</v>
      </c>
      <c r="V611" s="93">
        <v>1</v>
      </c>
      <c r="X611" s="95">
        <v>995000000</v>
      </c>
      <c r="Z611" s="95">
        <v>1019000000</v>
      </c>
      <c r="AA611" s="93">
        <v>1</v>
      </c>
      <c r="AC611" s="95">
        <v>1019000000</v>
      </c>
    </row>
    <row r="612" spans="11:29" x14ac:dyDescent="0.2">
      <c r="K612" s="95">
        <v>5373586000</v>
      </c>
      <c r="L612" s="93">
        <v>5373586000</v>
      </c>
      <c r="N612" s="95">
        <v>5373586000</v>
      </c>
      <c r="P612" s="95">
        <v>2522803000</v>
      </c>
      <c r="Q612" s="93">
        <v>1</v>
      </c>
      <c r="S612" s="95">
        <v>2522803000</v>
      </c>
      <c r="U612" s="95">
        <v>997000000</v>
      </c>
      <c r="V612" s="93">
        <v>2</v>
      </c>
      <c r="X612" s="95">
        <v>997000000</v>
      </c>
      <c r="Z612" s="95">
        <v>1019045000</v>
      </c>
      <c r="AA612" s="93">
        <v>1</v>
      </c>
      <c r="AC612" s="95">
        <v>1019045000</v>
      </c>
    </row>
    <row r="613" spans="11:29" x14ac:dyDescent="0.2">
      <c r="K613" s="95">
        <v>5386703000</v>
      </c>
      <c r="L613" s="93">
        <v>5386703000</v>
      </c>
      <c r="N613" s="95">
        <v>5386703000</v>
      </c>
      <c r="P613" s="95">
        <v>2530374000</v>
      </c>
      <c r="Q613" s="93">
        <v>1</v>
      </c>
      <c r="S613" s="95">
        <v>2530374000</v>
      </c>
      <c r="U613" s="95">
        <v>998400000</v>
      </c>
      <c r="V613" s="93">
        <v>1</v>
      </c>
      <c r="X613" s="95">
        <v>998400000</v>
      </c>
      <c r="Z613" s="95">
        <v>1024000000</v>
      </c>
      <c r="AA613" s="93">
        <v>1</v>
      </c>
      <c r="AC613" s="95">
        <v>1024000000</v>
      </c>
    </row>
    <row r="614" spans="11:29" x14ac:dyDescent="0.2">
      <c r="K614" s="95">
        <v>5387000000</v>
      </c>
      <c r="L614" s="93">
        <v>5387000000</v>
      </c>
      <c r="N614" s="95">
        <v>5387000000</v>
      </c>
      <c r="P614" s="95">
        <v>2534389000</v>
      </c>
      <c r="Q614" s="93">
        <v>1</v>
      </c>
      <c r="S614" s="95">
        <v>2534389000</v>
      </c>
      <c r="U614" s="95">
        <v>1003000000</v>
      </c>
      <c r="V614" s="93">
        <v>1</v>
      </c>
      <c r="X614" s="95">
        <v>1003000000</v>
      </c>
      <c r="Z614" s="95">
        <v>1026000000</v>
      </c>
      <c r="AA614" s="93">
        <v>1</v>
      </c>
      <c r="AC614" s="95">
        <v>1026000000</v>
      </c>
    </row>
    <row r="615" spans="11:29" x14ac:dyDescent="0.2">
      <c r="K615" s="95">
        <v>5433661000</v>
      </c>
      <c r="L615" s="93">
        <v>5433661000</v>
      </c>
      <c r="N615" s="95">
        <v>5433661000</v>
      </c>
      <c r="P615" s="95">
        <v>2539000000</v>
      </c>
      <c r="Q615" s="93">
        <v>1</v>
      </c>
      <c r="S615" s="95">
        <v>2539000000</v>
      </c>
      <c r="U615" s="95">
        <v>1007000000</v>
      </c>
      <c r="V615" s="93">
        <v>1</v>
      </c>
      <c r="X615" s="95">
        <v>1007000000</v>
      </c>
      <c r="Z615" s="95">
        <v>1032000000</v>
      </c>
      <c r="AA615" s="93">
        <v>1</v>
      </c>
      <c r="AC615" s="95">
        <v>1032000000</v>
      </c>
    </row>
    <row r="616" spans="11:29" x14ac:dyDescent="0.2">
      <c r="K616" s="95">
        <v>5474700000</v>
      </c>
      <c r="L616" s="93">
        <v>5474700000</v>
      </c>
      <c r="N616" s="95">
        <v>5474700000</v>
      </c>
      <c r="P616" s="95">
        <v>2539783000</v>
      </c>
      <c r="Q616" s="93">
        <v>1</v>
      </c>
      <c r="S616" s="95">
        <v>2539783000</v>
      </c>
      <c r="U616" s="95">
        <v>1007400000</v>
      </c>
      <c r="V616" s="93">
        <v>1</v>
      </c>
      <c r="X616" s="95">
        <v>1007400000</v>
      </c>
      <c r="Z616" s="95">
        <v>1036178000</v>
      </c>
      <c r="AA616" s="93">
        <v>1</v>
      </c>
      <c r="AC616" s="95">
        <v>1036178000</v>
      </c>
    </row>
    <row r="617" spans="11:29" x14ac:dyDescent="0.2">
      <c r="K617" s="95">
        <v>5483700000</v>
      </c>
      <c r="L617" s="93">
        <v>5483700000</v>
      </c>
      <c r="N617" s="95">
        <v>5483700000</v>
      </c>
      <c r="P617" s="95">
        <v>2545600000</v>
      </c>
      <c r="Q617" s="93">
        <v>1</v>
      </c>
      <c r="S617" s="95">
        <v>2545600000</v>
      </c>
      <c r="U617" s="95">
        <v>1007431000</v>
      </c>
      <c r="V617" s="93">
        <v>1</v>
      </c>
      <c r="X617" s="95">
        <v>1007431000</v>
      </c>
      <c r="Z617" s="95">
        <v>1050000000</v>
      </c>
      <c r="AA617" s="93">
        <v>1</v>
      </c>
      <c r="AC617" s="95">
        <v>1050000000</v>
      </c>
    </row>
    <row r="618" spans="11:29" x14ac:dyDescent="0.2">
      <c r="K618" s="95">
        <v>5504656000</v>
      </c>
      <c r="L618" s="93">
        <v>5504656000</v>
      </c>
      <c r="N618" s="95">
        <v>5504656000</v>
      </c>
      <c r="P618" s="95">
        <v>2549280000</v>
      </c>
      <c r="Q618" s="93">
        <v>1</v>
      </c>
      <c r="S618" s="95">
        <v>2549280000</v>
      </c>
      <c r="U618" s="95">
        <v>1008000000</v>
      </c>
      <c r="V618" s="93">
        <v>1</v>
      </c>
      <c r="X618" s="95">
        <v>1008000000</v>
      </c>
      <c r="Z618" s="95">
        <v>1051000000</v>
      </c>
      <c r="AA618" s="93">
        <v>1</v>
      </c>
      <c r="AC618" s="95">
        <v>1051000000</v>
      </c>
    </row>
    <row r="619" spans="11:29" x14ac:dyDescent="0.2">
      <c r="K619" s="95">
        <v>5508500000</v>
      </c>
      <c r="L619" s="93">
        <v>5508500000</v>
      </c>
      <c r="N619" s="95">
        <v>5508500000</v>
      </c>
      <c r="P619" s="95">
        <v>2555549000</v>
      </c>
      <c r="Q619" s="93">
        <v>1</v>
      </c>
      <c r="S619" s="95">
        <v>2555549000</v>
      </c>
      <c r="U619" s="95">
        <v>1010000000</v>
      </c>
      <c r="V619" s="93">
        <v>1</v>
      </c>
      <c r="X619" s="95">
        <v>1010000000</v>
      </c>
      <c r="Z619" s="95">
        <v>1054000000</v>
      </c>
      <c r="AA619" s="93">
        <v>2</v>
      </c>
      <c r="AC619" s="95">
        <v>1054000000</v>
      </c>
    </row>
    <row r="620" spans="11:29" x14ac:dyDescent="0.2">
      <c r="K620" s="95">
        <v>5513000000</v>
      </c>
      <c r="L620" s="93">
        <v>5513000000</v>
      </c>
      <c r="N620" s="95">
        <v>5513000000</v>
      </c>
      <c r="P620" s="95">
        <v>2559000000</v>
      </c>
      <c r="Q620" s="93">
        <v>2</v>
      </c>
      <c r="S620" s="95">
        <v>2559000000</v>
      </c>
      <c r="U620" s="95">
        <v>1011543000</v>
      </c>
      <c r="V620" s="93">
        <v>1</v>
      </c>
      <c r="X620" s="95">
        <v>1011543000</v>
      </c>
      <c r="Z620" s="95">
        <v>1068382000</v>
      </c>
      <c r="AA620" s="93">
        <v>1</v>
      </c>
      <c r="AC620" s="95">
        <v>1068382000</v>
      </c>
    </row>
    <row r="621" spans="11:29" x14ac:dyDescent="0.2">
      <c r="K621" s="95">
        <v>5514000000</v>
      </c>
      <c r="L621" s="93">
        <v>5514000000</v>
      </c>
      <c r="N621" s="95">
        <v>5514000000</v>
      </c>
      <c r="P621" s="95">
        <v>2564000000</v>
      </c>
      <c r="Q621" s="93">
        <v>1</v>
      </c>
      <c r="S621" s="95">
        <v>2564000000</v>
      </c>
      <c r="U621" s="95">
        <v>1012100000</v>
      </c>
      <c r="V621" s="93">
        <v>1</v>
      </c>
      <c r="X621" s="95">
        <v>1012100000</v>
      </c>
      <c r="Z621" s="95">
        <v>1071000000</v>
      </c>
      <c r="AA621" s="93">
        <v>1</v>
      </c>
      <c r="AC621" s="95">
        <v>1071000000</v>
      </c>
    </row>
    <row r="622" spans="11:29" x14ac:dyDescent="0.2">
      <c r="K622" s="95">
        <v>5518000000</v>
      </c>
      <c r="L622" s="93">
        <v>5518000000</v>
      </c>
      <c r="N622" s="95">
        <v>5518000000</v>
      </c>
      <c r="P622" s="95">
        <v>2564648000</v>
      </c>
      <c r="Q622" s="93">
        <v>1</v>
      </c>
      <c r="S622" s="95">
        <v>2564648000</v>
      </c>
      <c r="U622" s="95">
        <v>1012400000</v>
      </c>
      <c r="V622" s="93">
        <v>1</v>
      </c>
      <c r="X622" s="95">
        <v>1012400000</v>
      </c>
      <c r="Z622" s="95">
        <v>1086000000</v>
      </c>
      <c r="AA622" s="93">
        <v>1</v>
      </c>
      <c r="AC622" s="95">
        <v>1086000000</v>
      </c>
    </row>
    <row r="623" spans="11:29" x14ac:dyDescent="0.2">
      <c r="K623" s="95">
        <v>5522000000</v>
      </c>
      <c r="L623" s="93">
        <v>5522000000</v>
      </c>
      <c r="N623" s="95">
        <v>5522000000</v>
      </c>
      <c r="P623" s="95">
        <v>2566246000</v>
      </c>
      <c r="Q623" s="93">
        <v>1</v>
      </c>
      <c r="S623" s="95">
        <v>2566246000</v>
      </c>
      <c r="U623" s="95">
        <v>1013100000</v>
      </c>
      <c r="V623" s="93">
        <v>1</v>
      </c>
      <c r="X623" s="95">
        <v>1013100000</v>
      </c>
      <c r="Z623" s="95">
        <v>1087000000</v>
      </c>
      <c r="AA623" s="93">
        <v>1</v>
      </c>
      <c r="AC623" s="95">
        <v>1087000000</v>
      </c>
    </row>
    <row r="624" spans="11:29" x14ac:dyDescent="0.2">
      <c r="K624" s="95">
        <v>5533000000</v>
      </c>
      <c r="L624" s="93">
        <v>5533000000</v>
      </c>
      <c r="N624" s="95">
        <v>5533000000</v>
      </c>
      <c r="P624" s="95">
        <v>2566444000</v>
      </c>
      <c r="Q624" s="93">
        <v>1</v>
      </c>
      <c r="S624" s="95">
        <v>2566444000</v>
      </c>
      <c r="U624" s="95">
        <v>1017000000</v>
      </c>
      <c r="V624" s="93">
        <v>1</v>
      </c>
      <c r="X624" s="95">
        <v>1017000000</v>
      </c>
      <c r="Z624" s="95">
        <v>1090000000</v>
      </c>
      <c r="AA624" s="93">
        <v>1</v>
      </c>
      <c r="AC624" s="95">
        <v>1090000000</v>
      </c>
    </row>
    <row r="625" spans="11:29" x14ac:dyDescent="0.2">
      <c r="K625" s="95">
        <v>5535000000</v>
      </c>
      <c r="L625" s="93">
        <v>11070000000</v>
      </c>
      <c r="N625" s="95">
        <v>5535000000</v>
      </c>
      <c r="P625" s="95">
        <v>2571300000</v>
      </c>
      <c r="Q625" s="93">
        <v>1</v>
      </c>
      <c r="S625" s="95">
        <v>2571300000</v>
      </c>
      <c r="U625" s="95">
        <v>1018600000</v>
      </c>
      <c r="V625" s="93">
        <v>1</v>
      </c>
      <c r="X625" s="95">
        <v>1018600000</v>
      </c>
      <c r="Z625" s="95">
        <v>1091000000</v>
      </c>
      <c r="AA625" s="93">
        <v>1</v>
      </c>
      <c r="AC625" s="95">
        <v>1091000000</v>
      </c>
    </row>
    <row r="626" spans="11:29" x14ac:dyDescent="0.2">
      <c r="K626" s="95">
        <v>5536000000</v>
      </c>
      <c r="L626" s="93">
        <v>5536000000</v>
      </c>
      <c r="N626" s="95">
        <v>5536000000</v>
      </c>
      <c r="P626" s="95">
        <v>2579800000</v>
      </c>
      <c r="Q626" s="93">
        <v>1</v>
      </c>
      <c r="S626" s="95">
        <v>2579800000</v>
      </c>
      <c r="U626" s="95">
        <v>1020400000</v>
      </c>
      <c r="V626" s="93">
        <v>1</v>
      </c>
      <c r="X626" s="95">
        <v>1020400000</v>
      </c>
      <c r="Z626" s="95">
        <v>1099000000</v>
      </c>
      <c r="AA626" s="93">
        <v>1</v>
      </c>
      <c r="AC626" s="95">
        <v>1099000000</v>
      </c>
    </row>
    <row r="627" spans="11:29" x14ac:dyDescent="0.2">
      <c r="K627" s="95">
        <v>5542000000</v>
      </c>
      <c r="L627" s="93">
        <v>5542000000</v>
      </c>
      <c r="N627" s="95">
        <v>5542000000</v>
      </c>
      <c r="P627" s="95">
        <v>2582000000</v>
      </c>
      <c r="Q627" s="93">
        <v>1</v>
      </c>
      <c r="S627" s="95">
        <v>2582000000</v>
      </c>
      <c r="U627" s="95">
        <v>1026100000</v>
      </c>
      <c r="V627" s="93">
        <v>1</v>
      </c>
      <c r="X627" s="95">
        <v>1026100000</v>
      </c>
      <c r="Z627" s="95">
        <v>1104000000</v>
      </c>
      <c r="AA627" s="93">
        <v>1</v>
      </c>
      <c r="AC627" s="95">
        <v>1104000000</v>
      </c>
    </row>
    <row r="628" spans="11:29" x14ac:dyDescent="0.2">
      <c r="K628" s="95">
        <v>5546000000</v>
      </c>
      <c r="L628" s="93">
        <v>5546000000</v>
      </c>
      <c r="N628" s="95">
        <v>5546000000</v>
      </c>
      <c r="P628" s="95">
        <v>2597017000</v>
      </c>
      <c r="Q628" s="93">
        <v>1</v>
      </c>
      <c r="S628" s="95">
        <v>2597017000</v>
      </c>
      <c r="U628" s="95">
        <v>1028000000</v>
      </c>
      <c r="V628" s="93">
        <v>1</v>
      </c>
      <c r="X628" s="95">
        <v>1028000000</v>
      </c>
      <c r="Z628" s="95">
        <v>1106000000</v>
      </c>
      <c r="AA628" s="93">
        <v>1</v>
      </c>
      <c r="AC628" s="95">
        <v>1106000000</v>
      </c>
    </row>
    <row r="629" spans="11:29" x14ac:dyDescent="0.2">
      <c r="K629" s="95">
        <v>5568700000</v>
      </c>
      <c r="L629" s="93">
        <v>5568700000</v>
      </c>
      <c r="N629" s="95">
        <v>5568700000</v>
      </c>
      <c r="P629" s="95">
        <v>2599828000</v>
      </c>
      <c r="Q629" s="93">
        <v>1</v>
      </c>
      <c r="S629" s="95">
        <v>2599828000</v>
      </c>
      <c r="U629" s="95">
        <v>1029000000</v>
      </c>
      <c r="V629" s="93">
        <v>1</v>
      </c>
      <c r="X629" s="95">
        <v>1029000000</v>
      </c>
      <c r="Z629" s="95">
        <v>1107700000</v>
      </c>
      <c r="AA629" s="93">
        <v>1</v>
      </c>
      <c r="AC629" s="95">
        <v>1107700000</v>
      </c>
    </row>
    <row r="630" spans="11:29" x14ac:dyDescent="0.2">
      <c r="K630" s="95">
        <v>5576000000</v>
      </c>
      <c r="L630" s="93">
        <v>5576000000</v>
      </c>
      <c r="N630" s="95">
        <v>5576000000</v>
      </c>
      <c r="P630" s="95">
        <v>2607000000</v>
      </c>
      <c r="Q630" s="93">
        <v>1</v>
      </c>
      <c r="S630" s="95">
        <v>2607000000</v>
      </c>
      <c r="U630" s="95">
        <v>1030000000</v>
      </c>
      <c r="V630" s="93">
        <v>1</v>
      </c>
      <c r="X630" s="95">
        <v>1030000000</v>
      </c>
      <c r="Z630" s="95">
        <v>1109000000</v>
      </c>
      <c r="AA630" s="93">
        <v>1</v>
      </c>
      <c r="AC630" s="95">
        <v>1109000000</v>
      </c>
    </row>
    <row r="631" spans="11:29" x14ac:dyDescent="0.2">
      <c r="K631" s="95">
        <v>5580506000</v>
      </c>
      <c r="L631" s="93">
        <v>5580506000</v>
      </c>
      <c r="N631" s="95">
        <v>5580506000</v>
      </c>
      <c r="P631" s="95">
        <v>2620000000</v>
      </c>
      <c r="Q631" s="93">
        <v>1</v>
      </c>
      <c r="S631" s="95">
        <v>2620000000</v>
      </c>
      <c r="U631" s="95">
        <v>1030014000</v>
      </c>
      <c r="V631" s="93">
        <v>1</v>
      </c>
      <c r="X631" s="95">
        <v>1030014000</v>
      </c>
      <c r="Z631" s="95">
        <v>1113000000</v>
      </c>
      <c r="AA631" s="93">
        <v>1</v>
      </c>
      <c r="AC631" s="95">
        <v>1113000000</v>
      </c>
    </row>
    <row r="632" spans="11:29" x14ac:dyDescent="0.2">
      <c r="K632" s="95">
        <v>5584571000</v>
      </c>
      <c r="L632" s="93">
        <v>5584571000</v>
      </c>
      <c r="N632" s="95">
        <v>5584571000</v>
      </c>
      <c r="P632" s="95">
        <v>2628700000</v>
      </c>
      <c r="Q632" s="93">
        <v>1</v>
      </c>
      <c r="S632" s="95">
        <v>2628700000</v>
      </c>
      <c r="U632" s="95">
        <v>1034000000</v>
      </c>
      <c r="V632" s="93">
        <v>1</v>
      </c>
      <c r="X632" s="95">
        <v>1034000000</v>
      </c>
      <c r="Z632" s="95">
        <v>1124524000</v>
      </c>
      <c r="AA632" s="93">
        <v>1</v>
      </c>
      <c r="AC632" s="95">
        <v>1124524000</v>
      </c>
    </row>
    <row r="633" spans="11:29" x14ac:dyDescent="0.2">
      <c r="K633" s="95">
        <v>5598000000</v>
      </c>
      <c r="L633" s="93">
        <v>5598000000</v>
      </c>
      <c r="N633" s="95">
        <v>5598000000</v>
      </c>
      <c r="P633" s="95">
        <v>2646700000</v>
      </c>
      <c r="Q633" s="93">
        <v>1</v>
      </c>
      <c r="S633" s="95">
        <v>2646700000</v>
      </c>
      <c r="U633" s="95">
        <v>1034507000</v>
      </c>
      <c r="V633" s="93">
        <v>1</v>
      </c>
      <c r="X633" s="95">
        <v>1034507000</v>
      </c>
      <c r="Z633" s="95">
        <v>1127000000</v>
      </c>
      <c r="AA633" s="93">
        <v>1</v>
      </c>
      <c r="AC633" s="95">
        <v>1127000000</v>
      </c>
    </row>
    <row r="634" spans="11:29" x14ac:dyDescent="0.2">
      <c r="K634" s="95">
        <v>5607000000</v>
      </c>
      <c r="L634" s="93">
        <v>5607000000</v>
      </c>
      <c r="N634" s="95">
        <v>5607000000</v>
      </c>
      <c r="P634" s="95">
        <v>2656000000</v>
      </c>
      <c r="Q634" s="93">
        <v>1</v>
      </c>
      <c r="S634" s="95">
        <v>2656000000</v>
      </c>
      <c r="U634" s="95">
        <v>1036000000</v>
      </c>
      <c r="V634" s="93">
        <v>1</v>
      </c>
      <c r="X634" s="95">
        <v>1036000000</v>
      </c>
      <c r="Z634" s="95">
        <v>1130000000</v>
      </c>
      <c r="AA634" s="93">
        <v>1</v>
      </c>
      <c r="AC634" s="95">
        <v>1130000000</v>
      </c>
    </row>
    <row r="635" spans="11:29" x14ac:dyDescent="0.2">
      <c r="K635" s="95">
        <v>5607200000</v>
      </c>
      <c r="L635" s="93">
        <v>5607200000</v>
      </c>
      <c r="N635" s="95">
        <v>5607200000</v>
      </c>
      <c r="P635" s="95">
        <v>2659728000</v>
      </c>
      <c r="Q635" s="93">
        <v>1</v>
      </c>
      <c r="S635" s="95">
        <v>2659728000</v>
      </c>
      <c r="U635" s="95">
        <v>1040287000</v>
      </c>
      <c r="V635" s="93">
        <v>1</v>
      </c>
      <c r="X635" s="95">
        <v>1040287000</v>
      </c>
      <c r="Z635" s="95">
        <v>1139000000</v>
      </c>
      <c r="AA635" s="93">
        <v>1</v>
      </c>
      <c r="AC635" s="95">
        <v>1139000000</v>
      </c>
    </row>
    <row r="636" spans="11:29" x14ac:dyDescent="0.2">
      <c r="K636" s="95">
        <v>5610600000</v>
      </c>
      <c r="L636" s="93">
        <v>5610600000</v>
      </c>
      <c r="N636" s="95">
        <v>5610600000</v>
      </c>
      <c r="P636" s="95">
        <v>2700000000</v>
      </c>
      <c r="Q636" s="93">
        <v>1</v>
      </c>
      <c r="S636" s="95">
        <v>2700000000</v>
      </c>
      <c r="U636" s="95">
        <v>1040567000</v>
      </c>
      <c r="V636" s="93">
        <v>1</v>
      </c>
      <c r="X636" s="95">
        <v>1040567000</v>
      </c>
      <c r="Z636" s="95">
        <v>1143827000</v>
      </c>
      <c r="AA636" s="93">
        <v>1</v>
      </c>
      <c r="AC636" s="95">
        <v>1143827000</v>
      </c>
    </row>
    <row r="637" spans="11:29" x14ac:dyDescent="0.2">
      <c r="K637" s="95">
        <v>5620936000</v>
      </c>
      <c r="L637" s="93">
        <v>5620936000</v>
      </c>
      <c r="N637" s="95">
        <v>5620936000</v>
      </c>
      <c r="P637" s="95">
        <v>2707000000</v>
      </c>
      <c r="Q637" s="93">
        <v>1</v>
      </c>
      <c r="S637" s="95">
        <v>2707000000</v>
      </c>
      <c r="U637" s="95">
        <v>1041231000</v>
      </c>
      <c r="V637" s="93">
        <v>1</v>
      </c>
      <c r="X637" s="95">
        <v>1041231000</v>
      </c>
      <c r="Z637" s="95">
        <v>1144585000</v>
      </c>
      <c r="AA637" s="93">
        <v>1</v>
      </c>
      <c r="AC637" s="95">
        <v>1144585000</v>
      </c>
    </row>
    <row r="638" spans="11:29" x14ac:dyDescent="0.2">
      <c r="K638" s="95">
        <v>5655000000</v>
      </c>
      <c r="L638" s="93">
        <v>5655000000</v>
      </c>
      <c r="N638" s="95">
        <v>5655000000</v>
      </c>
      <c r="P638" s="95">
        <v>2714000000</v>
      </c>
      <c r="Q638" s="93">
        <v>1</v>
      </c>
      <c r="S638" s="95">
        <v>2714000000</v>
      </c>
      <c r="U638" s="95">
        <v>1042251000</v>
      </c>
      <c r="V638" s="93">
        <v>1</v>
      </c>
      <c r="X638" s="95">
        <v>1042251000</v>
      </c>
      <c r="Z638" s="95">
        <v>1151000000</v>
      </c>
      <c r="AA638" s="93">
        <v>1</v>
      </c>
      <c r="AC638" s="95">
        <v>1151000000</v>
      </c>
    </row>
    <row r="639" spans="11:29" x14ac:dyDescent="0.2">
      <c r="K639" s="95">
        <v>5664800000</v>
      </c>
      <c r="L639" s="93">
        <v>5664800000</v>
      </c>
      <c r="N639" s="95">
        <v>5664800000</v>
      </c>
      <c r="P639" s="95">
        <v>2718900000</v>
      </c>
      <c r="Q639" s="93">
        <v>1</v>
      </c>
      <c r="S639" s="95">
        <v>2718900000</v>
      </c>
      <c r="U639" s="95">
        <v>1044819000</v>
      </c>
      <c r="V639" s="93">
        <v>1</v>
      </c>
      <c r="X639" s="95">
        <v>1044819000</v>
      </c>
      <c r="Z639" s="95">
        <v>1156000000</v>
      </c>
      <c r="AA639" s="93">
        <v>1</v>
      </c>
      <c r="AC639" s="95">
        <v>1156000000</v>
      </c>
    </row>
    <row r="640" spans="11:29" x14ac:dyDescent="0.2">
      <c r="K640" s="95">
        <v>5671400000</v>
      </c>
      <c r="L640" s="93">
        <v>5671400000</v>
      </c>
      <c r="N640" s="95">
        <v>5671400000</v>
      </c>
      <c r="P640" s="95">
        <v>2754000000</v>
      </c>
      <c r="Q640" s="93">
        <v>1</v>
      </c>
      <c r="S640" s="95">
        <v>2754000000</v>
      </c>
      <c r="U640" s="95">
        <v>1045000000</v>
      </c>
      <c r="V640" s="93">
        <v>1</v>
      </c>
      <c r="X640" s="95">
        <v>1045000000</v>
      </c>
      <c r="Z640" s="95">
        <v>1161600000</v>
      </c>
      <c r="AA640" s="93">
        <v>1</v>
      </c>
      <c r="AC640" s="95">
        <v>1161600000</v>
      </c>
    </row>
    <row r="641" spans="11:29" x14ac:dyDescent="0.2">
      <c r="K641" s="95">
        <v>5679595000</v>
      </c>
      <c r="L641" s="93">
        <v>5679595000</v>
      </c>
      <c r="N641" s="95">
        <v>5679595000</v>
      </c>
      <c r="P641" s="95">
        <v>2759908000</v>
      </c>
      <c r="Q641" s="93">
        <v>1</v>
      </c>
      <c r="S641" s="95">
        <v>2759908000</v>
      </c>
      <c r="U641" s="95">
        <v>1047600000</v>
      </c>
      <c r="V641" s="93">
        <v>1</v>
      </c>
      <c r="X641" s="95">
        <v>1047600000</v>
      </c>
      <c r="Z641" s="95">
        <v>1166000000</v>
      </c>
      <c r="AA641" s="93">
        <v>1</v>
      </c>
      <c r="AC641" s="95">
        <v>1166000000</v>
      </c>
    </row>
    <row r="642" spans="11:29" x14ac:dyDescent="0.2">
      <c r="K642" s="95">
        <v>5692700000</v>
      </c>
      <c r="L642" s="93">
        <v>5692700000</v>
      </c>
      <c r="N642" s="95">
        <v>5692700000</v>
      </c>
      <c r="P642" s="95">
        <v>2760500000</v>
      </c>
      <c r="Q642" s="93">
        <v>1</v>
      </c>
      <c r="S642" s="95">
        <v>2760500000</v>
      </c>
      <c r="U642" s="95">
        <v>1048000000</v>
      </c>
      <c r="V642" s="93">
        <v>1</v>
      </c>
      <c r="X642" s="95">
        <v>1048000000</v>
      </c>
      <c r="Z642" s="95">
        <v>1167000000</v>
      </c>
      <c r="AA642" s="93">
        <v>1</v>
      </c>
      <c r="AC642" s="95">
        <v>1167000000</v>
      </c>
    </row>
    <row r="643" spans="11:29" x14ac:dyDescent="0.2">
      <c r="K643" s="95">
        <v>5702613000</v>
      </c>
      <c r="L643" s="93">
        <v>5702613000</v>
      </c>
      <c r="N643" s="95">
        <v>5702613000</v>
      </c>
      <c r="P643" s="95">
        <v>2761200000</v>
      </c>
      <c r="Q643" s="93">
        <v>1</v>
      </c>
      <c r="S643" s="95">
        <v>2761200000</v>
      </c>
      <c r="U643" s="95">
        <v>1048700000</v>
      </c>
      <c r="V643" s="93">
        <v>1</v>
      </c>
      <c r="X643" s="95">
        <v>1048700000</v>
      </c>
      <c r="Z643" s="95">
        <v>1170000000</v>
      </c>
      <c r="AA643" s="93">
        <v>2</v>
      </c>
      <c r="AC643" s="95">
        <v>1170000000</v>
      </c>
    </row>
    <row r="644" spans="11:29" x14ac:dyDescent="0.2">
      <c r="K644" s="95">
        <v>5703000000</v>
      </c>
      <c r="L644" s="93">
        <v>5703000000</v>
      </c>
      <c r="N644" s="95">
        <v>5703000000</v>
      </c>
      <c r="P644" s="95">
        <v>2767300000</v>
      </c>
      <c r="Q644" s="93">
        <v>1</v>
      </c>
      <c r="S644" s="95">
        <v>2767300000</v>
      </c>
      <c r="U644" s="95">
        <v>1048952000</v>
      </c>
      <c r="V644" s="93">
        <v>1</v>
      </c>
      <c r="X644" s="95">
        <v>1048952000</v>
      </c>
      <c r="Z644" s="95">
        <v>1170400000</v>
      </c>
      <c r="AA644" s="93">
        <v>1</v>
      </c>
      <c r="AC644" s="95">
        <v>1170400000</v>
      </c>
    </row>
    <row r="645" spans="11:29" x14ac:dyDescent="0.2">
      <c r="K645" s="95">
        <v>5711715000</v>
      </c>
      <c r="L645" s="93">
        <v>5711715000</v>
      </c>
      <c r="N645" s="95">
        <v>5711715000</v>
      </c>
      <c r="P645" s="95">
        <v>2772098000</v>
      </c>
      <c r="Q645" s="93">
        <v>1</v>
      </c>
      <c r="S645" s="95">
        <v>2772098000</v>
      </c>
      <c r="U645" s="95">
        <v>1050000000</v>
      </c>
      <c r="V645" s="93">
        <v>1</v>
      </c>
      <c r="X645" s="95">
        <v>1050000000</v>
      </c>
      <c r="Z645" s="95">
        <v>1173955000</v>
      </c>
      <c r="AA645" s="93">
        <v>1</v>
      </c>
      <c r="AC645" s="95">
        <v>1173955000</v>
      </c>
    </row>
    <row r="646" spans="11:29" x14ac:dyDescent="0.2">
      <c r="K646" s="95">
        <v>5727000000</v>
      </c>
      <c r="L646" s="93">
        <v>5727000000</v>
      </c>
      <c r="N646" s="95">
        <v>5727000000</v>
      </c>
      <c r="P646" s="95">
        <v>2775588000</v>
      </c>
      <c r="Q646" s="93">
        <v>1</v>
      </c>
      <c r="S646" s="95">
        <v>2775588000</v>
      </c>
      <c r="U646" s="95">
        <v>1051800000</v>
      </c>
      <c r="V646" s="93">
        <v>1</v>
      </c>
      <c r="X646" s="95">
        <v>1051800000</v>
      </c>
      <c r="Z646" s="95">
        <v>1176000000</v>
      </c>
      <c r="AA646" s="93">
        <v>1</v>
      </c>
      <c r="AC646" s="95">
        <v>1176000000</v>
      </c>
    </row>
    <row r="647" spans="11:29" x14ac:dyDescent="0.2">
      <c r="K647" s="95">
        <v>5731549000</v>
      </c>
      <c r="L647" s="93">
        <v>5731549000</v>
      </c>
      <c r="N647" s="95">
        <v>5731549000</v>
      </c>
      <c r="P647" s="95">
        <v>2776000000</v>
      </c>
      <c r="Q647" s="93">
        <v>1</v>
      </c>
      <c r="S647" s="95">
        <v>2776000000</v>
      </c>
      <c r="U647" s="95">
        <v>1052000000</v>
      </c>
      <c r="V647" s="93">
        <v>1</v>
      </c>
      <c r="X647" s="95">
        <v>1052000000</v>
      </c>
      <c r="Z647" s="95">
        <v>1177568000</v>
      </c>
      <c r="AA647" s="93">
        <v>1</v>
      </c>
      <c r="AC647" s="95">
        <v>1177568000</v>
      </c>
    </row>
    <row r="648" spans="11:29" x14ac:dyDescent="0.2">
      <c r="K648" s="95">
        <v>5736300000</v>
      </c>
      <c r="L648" s="93">
        <v>5736300000</v>
      </c>
      <c r="N648" s="95">
        <v>5736300000</v>
      </c>
      <c r="P648" s="95">
        <v>2782000000</v>
      </c>
      <c r="Q648" s="93">
        <v>1</v>
      </c>
      <c r="S648" s="95">
        <v>2782000000</v>
      </c>
      <c r="U648" s="95">
        <v>1053700000</v>
      </c>
      <c r="V648" s="93">
        <v>1</v>
      </c>
      <c r="X648" s="95">
        <v>1053700000</v>
      </c>
      <c r="Z648" s="95">
        <v>1178000000</v>
      </c>
      <c r="AA648" s="93">
        <v>1</v>
      </c>
      <c r="AC648" s="95">
        <v>1178000000</v>
      </c>
    </row>
    <row r="649" spans="11:29" x14ac:dyDescent="0.2">
      <c r="K649" s="95">
        <v>5761000000</v>
      </c>
      <c r="L649" s="93">
        <v>5761000000</v>
      </c>
      <c r="N649" s="95">
        <v>5761000000</v>
      </c>
      <c r="P649" s="95">
        <v>2789000000</v>
      </c>
      <c r="Q649" s="93">
        <v>1</v>
      </c>
      <c r="S649" s="95">
        <v>2789000000</v>
      </c>
      <c r="U649" s="95">
        <v>1054000000</v>
      </c>
      <c r="V649" s="93">
        <v>1</v>
      </c>
      <c r="X649" s="95">
        <v>1054000000</v>
      </c>
      <c r="Z649" s="95">
        <v>1208000000</v>
      </c>
      <c r="AA649" s="93">
        <v>2</v>
      </c>
      <c r="AC649" s="95">
        <v>1208000000</v>
      </c>
    </row>
    <row r="650" spans="11:29" x14ac:dyDescent="0.2">
      <c r="K650" s="95">
        <v>5763485000</v>
      </c>
      <c r="L650" s="93">
        <v>5763485000</v>
      </c>
      <c r="N650" s="95">
        <v>5763485000</v>
      </c>
      <c r="P650" s="95">
        <v>2790000000</v>
      </c>
      <c r="Q650" s="93">
        <v>1</v>
      </c>
      <c r="S650" s="95">
        <v>2790000000</v>
      </c>
      <c r="U650" s="95">
        <v>1054100000</v>
      </c>
      <c r="V650" s="93">
        <v>1</v>
      </c>
      <c r="X650" s="95">
        <v>1054100000</v>
      </c>
      <c r="Z650" s="95">
        <v>1213178000</v>
      </c>
      <c r="AA650" s="93">
        <v>1</v>
      </c>
      <c r="AC650" s="95">
        <v>1213178000</v>
      </c>
    </row>
    <row r="651" spans="11:29" x14ac:dyDescent="0.2">
      <c r="K651" s="95">
        <v>5781000000</v>
      </c>
      <c r="L651" s="93">
        <v>5781000000</v>
      </c>
      <c r="N651" s="95">
        <v>5781000000</v>
      </c>
      <c r="P651" s="95">
        <v>2793800000</v>
      </c>
      <c r="Q651" s="93">
        <v>1</v>
      </c>
      <c r="S651" s="95">
        <v>2793800000</v>
      </c>
      <c r="U651" s="95">
        <v>1054400000</v>
      </c>
      <c r="V651" s="93">
        <v>1</v>
      </c>
      <c r="X651" s="95">
        <v>1054400000</v>
      </c>
      <c r="Z651" s="95">
        <v>1214000000</v>
      </c>
      <c r="AA651" s="93">
        <v>1</v>
      </c>
      <c r="AC651" s="95">
        <v>1214000000</v>
      </c>
    </row>
    <row r="652" spans="11:29" x14ac:dyDescent="0.2">
      <c r="K652" s="95">
        <v>5787980000</v>
      </c>
      <c r="L652" s="93">
        <v>5787980000</v>
      </c>
      <c r="N652" s="95">
        <v>5787980000</v>
      </c>
      <c r="P652" s="95">
        <v>2817803000</v>
      </c>
      <c r="Q652" s="93">
        <v>1</v>
      </c>
      <c r="S652" s="95">
        <v>2817803000</v>
      </c>
      <c r="U652" s="95">
        <v>1054500000</v>
      </c>
      <c r="V652" s="93">
        <v>1</v>
      </c>
      <c r="X652" s="95">
        <v>1054500000</v>
      </c>
      <c r="Z652" s="95">
        <v>1216000000</v>
      </c>
      <c r="AA652" s="93">
        <v>1</v>
      </c>
      <c r="AC652" s="95">
        <v>1216000000</v>
      </c>
    </row>
    <row r="653" spans="11:29" x14ac:dyDescent="0.2">
      <c r="K653" s="95">
        <v>5795800000</v>
      </c>
      <c r="L653" s="93">
        <v>5795800000</v>
      </c>
      <c r="N653" s="95">
        <v>5795800000</v>
      </c>
      <c r="P653" s="95">
        <v>2850316000</v>
      </c>
      <c r="Q653" s="93">
        <v>1</v>
      </c>
      <c r="S653" s="95">
        <v>2850316000</v>
      </c>
      <c r="U653" s="95">
        <v>1055000000</v>
      </c>
      <c r="V653" s="93">
        <v>1</v>
      </c>
      <c r="X653" s="95">
        <v>1055000000</v>
      </c>
      <c r="Z653" s="95">
        <v>1220000000</v>
      </c>
      <c r="AA653" s="93">
        <v>1</v>
      </c>
      <c r="AC653" s="95">
        <v>1220000000</v>
      </c>
    </row>
    <row r="654" spans="11:29" x14ac:dyDescent="0.2">
      <c r="K654" s="95">
        <v>5808300000</v>
      </c>
      <c r="L654" s="93">
        <v>5808300000</v>
      </c>
      <c r="N654" s="95">
        <v>5808300000</v>
      </c>
      <c r="P654" s="95">
        <v>2859000000</v>
      </c>
      <c r="Q654" s="93">
        <v>1</v>
      </c>
      <c r="S654" s="95">
        <v>2859000000</v>
      </c>
      <c r="U654" s="95">
        <v>1058000000</v>
      </c>
      <c r="V654" s="93">
        <v>1</v>
      </c>
      <c r="X654" s="95">
        <v>1058000000</v>
      </c>
      <c r="Z654" s="95">
        <v>1221000000</v>
      </c>
      <c r="AA654" s="93">
        <v>1</v>
      </c>
      <c r="AC654" s="95">
        <v>1221000000</v>
      </c>
    </row>
    <row r="655" spans="11:29" x14ac:dyDescent="0.2">
      <c r="K655" s="95">
        <v>5822363000</v>
      </c>
      <c r="L655" s="93">
        <v>5822363000</v>
      </c>
      <c r="N655" s="95">
        <v>5822363000</v>
      </c>
      <c r="P655" s="95">
        <v>2867000000</v>
      </c>
      <c r="Q655" s="93">
        <v>1</v>
      </c>
      <c r="S655" s="95">
        <v>2867000000</v>
      </c>
      <c r="U655" s="95">
        <v>1064757000</v>
      </c>
      <c r="V655" s="93">
        <v>1</v>
      </c>
      <c r="X655" s="95">
        <v>1064757000</v>
      </c>
      <c r="Z655" s="95">
        <v>1227000000</v>
      </c>
      <c r="AA655" s="93">
        <v>1</v>
      </c>
      <c r="AC655" s="95">
        <v>1227000000</v>
      </c>
    </row>
    <row r="656" spans="11:29" x14ac:dyDescent="0.2">
      <c r="K656" s="95">
        <v>5838000000</v>
      </c>
      <c r="L656" s="93">
        <v>5838000000</v>
      </c>
      <c r="N656" s="95">
        <v>5838000000</v>
      </c>
      <c r="P656" s="95">
        <v>2876000000</v>
      </c>
      <c r="Q656" s="93">
        <v>1</v>
      </c>
      <c r="S656" s="95">
        <v>2876000000</v>
      </c>
      <c r="U656" s="95">
        <v>1067000000</v>
      </c>
      <c r="V656" s="93">
        <v>1</v>
      </c>
      <c r="X656" s="95">
        <v>1067000000</v>
      </c>
      <c r="Z656" s="95">
        <v>1229000000</v>
      </c>
      <c r="AA656" s="93">
        <v>1</v>
      </c>
      <c r="AC656" s="95">
        <v>1229000000</v>
      </c>
    </row>
    <row r="657" spans="11:29" x14ac:dyDescent="0.2">
      <c r="K657" s="95">
        <v>5854430000</v>
      </c>
      <c r="L657" s="93">
        <v>5854430000</v>
      </c>
      <c r="N657" s="95">
        <v>5854430000</v>
      </c>
      <c r="P657" s="95">
        <v>2881000000</v>
      </c>
      <c r="Q657" s="93">
        <v>1</v>
      </c>
      <c r="S657" s="95">
        <v>2881000000</v>
      </c>
      <c r="U657" s="95">
        <v>1068221000</v>
      </c>
      <c r="V657" s="93">
        <v>1</v>
      </c>
      <c r="X657" s="95">
        <v>1068221000</v>
      </c>
      <c r="Z657" s="95">
        <v>1230853000</v>
      </c>
      <c r="AA657" s="93">
        <v>1</v>
      </c>
      <c r="AC657" s="95">
        <v>1230853000</v>
      </c>
    </row>
    <row r="658" spans="11:29" x14ac:dyDescent="0.2">
      <c r="K658" s="95">
        <v>5863500000</v>
      </c>
      <c r="L658" s="93">
        <v>5863500000</v>
      </c>
      <c r="N658" s="95">
        <v>5863500000</v>
      </c>
      <c r="P658" s="95">
        <v>2894917000</v>
      </c>
      <c r="Q658" s="93">
        <v>1</v>
      </c>
      <c r="S658" s="95">
        <v>2894917000</v>
      </c>
      <c r="U658" s="95">
        <v>1074998000</v>
      </c>
      <c r="V658" s="93">
        <v>1</v>
      </c>
      <c r="X658" s="95">
        <v>1074998000</v>
      </c>
      <c r="Z658" s="95">
        <v>1232000000</v>
      </c>
      <c r="AA658" s="93">
        <v>1</v>
      </c>
      <c r="AC658" s="95">
        <v>1232000000</v>
      </c>
    </row>
    <row r="659" spans="11:29" x14ac:dyDescent="0.2">
      <c r="K659" s="95">
        <v>5879500000</v>
      </c>
      <c r="L659" s="93">
        <v>5879500000</v>
      </c>
      <c r="N659" s="95">
        <v>5879500000</v>
      </c>
      <c r="P659" s="95">
        <v>2896255000</v>
      </c>
      <c r="Q659" s="93">
        <v>1</v>
      </c>
      <c r="S659" s="95">
        <v>2896255000</v>
      </c>
      <c r="U659" s="95">
        <v>1077300000</v>
      </c>
      <c r="V659" s="93">
        <v>1</v>
      </c>
      <c r="X659" s="95">
        <v>1077300000</v>
      </c>
      <c r="Z659" s="95">
        <v>1239000000</v>
      </c>
      <c r="AA659" s="93">
        <v>1</v>
      </c>
      <c r="AC659" s="95">
        <v>1239000000</v>
      </c>
    </row>
    <row r="660" spans="11:29" x14ac:dyDescent="0.2">
      <c r="K660" s="95">
        <v>5885893000</v>
      </c>
      <c r="L660" s="93">
        <v>5885893000</v>
      </c>
      <c r="N660" s="95">
        <v>5885893000</v>
      </c>
      <c r="P660" s="95">
        <v>2900000000</v>
      </c>
      <c r="Q660" s="93">
        <v>1</v>
      </c>
      <c r="S660" s="95">
        <v>2900000000</v>
      </c>
      <c r="U660" s="95">
        <v>1078000000</v>
      </c>
      <c r="V660" s="93">
        <v>1</v>
      </c>
      <c r="X660" s="95">
        <v>1078000000</v>
      </c>
      <c r="Z660" s="95">
        <v>1245000000</v>
      </c>
      <c r="AA660" s="93">
        <v>1</v>
      </c>
      <c r="AC660" s="95">
        <v>1245000000</v>
      </c>
    </row>
    <row r="661" spans="11:29" x14ac:dyDescent="0.2">
      <c r="K661" s="95">
        <v>5897700000</v>
      </c>
      <c r="L661" s="93">
        <v>5897700000</v>
      </c>
      <c r="N661" s="95">
        <v>5897700000</v>
      </c>
      <c r="P661" s="95">
        <v>2909000000</v>
      </c>
      <c r="Q661" s="93">
        <v>1</v>
      </c>
      <c r="S661" s="95">
        <v>2909000000</v>
      </c>
      <c r="U661" s="95">
        <v>1078400000</v>
      </c>
      <c r="V661" s="93">
        <v>1</v>
      </c>
      <c r="X661" s="95">
        <v>1078400000</v>
      </c>
      <c r="Z661" s="95">
        <v>1250000000</v>
      </c>
      <c r="AA661" s="93">
        <v>1</v>
      </c>
      <c r="AC661" s="95">
        <v>1250000000</v>
      </c>
    </row>
    <row r="662" spans="11:29" x14ac:dyDescent="0.2">
      <c r="K662" s="95">
        <v>5899872000</v>
      </c>
      <c r="L662" s="93">
        <v>5899872000</v>
      </c>
      <c r="N662" s="95">
        <v>5899872000</v>
      </c>
      <c r="P662" s="95">
        <v>2938000000</v>
      </c>
      <c r="Q662" s="93">
        <v>1</v>
      </c>
      <c r="S662" s="95">
        <v>2938000000</v>
      </c>
      <c r="U662" s="95">
        <v>1081800000</v>
      </c>
      <c r="V662" s="93">
        <v>1</v>
      </c>
      <c r="X662" s="95">
        <v>1081800000</v>
      </c>
      <c r="Z662" s="95">
        <v>1261044000</v>
      </c>
      <c r="AA662" s="93">
        <v>1</v>
      </c>
      <c r="AC662" s="95">
        <v>1261044000</v>
      </c>
    </row>
    <row r="663" spans="11:29" x14ac:dyDescent="0.2">
      <c r="K663" s="95">
        <v>5903000000</v>
      </c>
      <c r="L663" s="93">
        <v>5903000000</v>
      </c>
      <c r="N663" s="95">
        <v>5903000000</v>
      </c>
      <c r="P663" s="95">
        <v>2942000000</v>
      </c>
      <c r="Q663" s="93">
        <v>1</v>
      </c>
      <c r="S663" s="95">
        <v>2942000000</v>
      </c>
      <c r="U663" s="95">
        <v>1085800000</v>
      </c>
      <c r="V663" s="93">
        <v>1</v>
      </c>
      <c r="X663" s="95">
        <v>1085800000</v>
      </c>
      <c r="Z663" s="95">
        <v>1266807000</v>
      </c>
      <c r="AA663" s="93">
        <v>1</v>
      </c>
      <c r="AC663" s="95">
        <v>1266807000</v>
      </c>
    </row>
    <row r="664" spans="11:29" x14ac:dyDescent="0.2">
      <c r="K664" s="95">
        <v>5915700000</v>
      </c>
      <c r="L664" s="93">
        <v>5915700000</v>
      </c>
      <c r="N664" s="95">
        <v>5915700000</v>
      </c>
      <c r="P664" s="95">
        <v>2943847000</v>
      </c>
      <c r="Q664" s="93">
        <v>1</v>
      </c>
      <c r="S664" s="95">
        <v>2943847000</v>
      </c>
      <c r="U664" s="95">
        <v>1086274000</v>
      </c>
      <c r="V664" s="93">
        <v>1</v>
      </c>
      <c r="X664" s="95">
        <v>1086274000</v>
      </c>
      <c r="Z664" s="95">
        <v>1272000000</v>
      </c>
      <c r="AA664" s="93">
        <v>1</v>
      </c>
      <c r="AC664" s="95">
        <v>1272000000</v>
      </c>
    </row>
    <row r="665" spans="11:29" x14ac:dyDescent="0.2">
      <c r="K665" s="95">
        <v>5920269000</v>
      </c>
      <c r="L665" s="93">
        <v>5920269000</v>
      </c>
      <c r="N665" s="95">
        <v>5920269000</v>
      </c>
      <c r="P665" s="95">
        <v>2948900000</v>
      </c>
      <c r="Q665" s="93">
        <v>1</v>
      </c>
      <c r="S665" s="95">
        <v>2948900000</v>
      </c>
      <c r="U665" s="95">
        <v>1086504000</v>
      </c>
      <c r="V665" s="93">
        <v>1</v>
      </c>
      <c r="X665" s="95">
        <v>1086504000</v>
      </c>
      <c r="Z665" s="95">
        <v>1280000000</v>
      </c>
      <c r="AA665" s="93">
        <v>1</v>
      </c>
      <c r="AC665" s="95">
        <v>1280000000</v>
      </c>
    </row>
    <row r="666" spans="11:29" x14ac:dyDescent="0.2">
      <c r="K666" s="95">
        <v>5921000000</v>
      </c>
      <c r="L666" s="93">
        <v>5921000000</v>
      </c>
      <c r="N666" s="95">
        <v>5921000000</v>
      </c>
      <c r="P666" s="95">
        <v>2954500000</v>
      </c>
      <c r="Q666" s="93">
        <v>1</v>
      </c>
      <c r="S666" s="95">
        <v>2954500000</v>
      </c>
      <c r="U666" s="95">
        <v>1088100000</v>
      </c>
      <c r="V666" s="93">
        <v>1</v>
      </c>
      <c r="X666" s="95">
        <v>1088100000</v>
      </c>
      <c r="Z666" s="95">
        <v>1285328000</v>
      </c>
      <c r="AA666" s="93">
        <v>1</v>
      </c>
      <c r="AC666" s="95">
        <v>1285328000</v>
      </c>
    </row>
    <row r="667" spans="11:29" x14ac:dyDescent="0.2">
      <c r="K667" s="95">
        <v>5926100000</v>
      </c>
      <c r="L667" s="93">
        <v>5926100000</v>
      </c>
      <c r="N667" s="95">
        <v>5926100000</v>
      </c>
      <c r="P667" s="95">
        <v>2964700000</v>
      </c>
      <c r="Q667" s="93">
        <v>1</v>
      </c>
      <c r="S667" s="95">
        <v>2964700000</v>
      </c>
      <c r="U667" s="95">
        <v>1089000000</v>
      </c>
      <c r="V667" s="93">
        <v>1</v>
      </c>
      <c r="X667" s="95">
        <v>1089000000</v>
      </c>
      <c r="Z667" s="95">
        <v>1291456000</v>
      </c>
      <c r="AA667" s="93">
        <v>1</v>
      </c>
      <c r="AC667" s="95">
        <v>1291456000</v>
      </c>
    </row>
    <row r="668" spans="11:29" x14ac:dyDescent="0.2">
      <c r="K668" s="95">
        <v>5935095000</v>
      </c>
      <c r="L668" s="93">
        <v>5935095000</v>
      </c>
      <c r="N668" s="95">
        <v>5935095000</v>
      </c>
      <c r="P668" s="95">
        <v>2974976000</v>
      </c>
      <c r="Q668" s="93">
        <v>1</v>
      </c>
      <c r="S668" s="95">
        <v>2974976000</v>
      </c>
      <c r="U668" s="95">
        <v>1090300000</v>
      </c>
      <c r="V668" s="93">
        <v>1</v>
      </c>
      <c r="X668" s="95">
        <v>1090300000</v>
      </c>
      <c r="Z668" s="95">
        <v>1292000000</v>
      </c>
      <c r="AA668" s="93">
        <v>2</v>
      </c>
      <c r="AC668" s="95">
        <v>1292000000</v>
      </c>
    </row>
    <row r="669" spans="11:29" x14ac:dyDescent="0.2">
      <c r="K669" s="95">
        <v>5966900000</v>
      </c>
      <c r="L669" s="93">
        <v>5966900000</v>
      </c>
      <c r="N669" s="95">
        <v>5966900000</v>
      </c>
      <c r="P669" s="95">
        <v>2980462000</v>
      </c>
      <c r="Q669" s="93">
        <v>1</v>
      </c>
      <c r="S669" s="95">
        <v>2980462000</v>
      </c>
      <c r="U669" s="95">
        <v>1095000000</v>
      </c>
      <c r="V669" s="93">
        <v>3</v>
      </c>
      <c r="X669" s="95">
        <v>1095000000</v>
      </c>
      <c r="Z669" s="95">
        <v>1294000000</v>
      </c>
      <c r="AA669" s="93">
        <v>1</v>
      </c>
      <c r="AC669" s="95">
        <v>1294000000</v>
      </c>
    </row>
    <row r="670" spans="11:29" x14ac:dyDescent="0.2">
      <c r="K670" s="95">
        <v>5981964000</v>
      </c>
      <c r="L670" s="93">
        <v>5981964000</v>
      </c>
      <c r="N670" s="95">
        <v>5981964000</v>
      </c>
      <c r="P670" s="95">
        <v>2982100000</v>
      </c>
      <c r="Q670" s="93">
        <v>1</v>
      </c>
      <c r="S670" s="95">
        <v>2982100000</v>
      </c>
      <c r="U670" s="95">
        <v>1096000000</v>
      </c>
      <c r="V670" s="93">
        <v>1</v>
      </c>
      <c r="X670" s="95">
        <v>1096000000</v>
      </c>
      <c r="Z670" s="95">
        <v>1295000000</v>
      </c>
      <c r="AA670" s="93">
        <v>1</v>
      </c>
      <c r="AC670" s="95">
        <v>1295000000</v>
      </c>
    </row>
    <row r="671" spans="11:29" x14ac:dyDescent="0.2">
      <c r="K671" s="95">
        <v>5989000000</v>
      </c>
      <c r="L671" s="93">
        <v>5989000000</v>
      </c>
      <c r="N671" s="95">
        <v>5989000000</v>
      </c>
      <c r="P671" s="95">
        <v>2987000000</v>
      </c>
      <c r="Q671" s="93">
        <v>1</v>
      </c>
      <c r="S671" s="95">
        <v>2987000000</v>
      </c>
      <c r="U671" s="95">
        <v>1096507000</v>
      </c>
      <c r="V671" s="93">
        <v>1</v>
      </c>
      <c r="X671" s="95">
        <v>1096507000</v>
      </c>
      <c r="Z671" s="95">
        <v>1295700000</v>
      </c>
      <c r="AA671" s="93">
        <v>1</v>
      </c>
      <c r="AC671" s="95">
        <v>1295700000</v>
      </c>
    </row>
    <row r="672" spans="11:29" x14ac:dyDescent="0.2">
      <c r="K672" s="95">
        <v>5992215000</v>
      </c>
      <c r="L672" s="93">
        <v>5992215000</v>
      </c>
      <c r="N672" s="95">
        <v>5992215000</v>
      </c>
      <c r="P672" s="95">
        <v>2987126000</v>
      </c>
      <c r="Q672" s="93">
        <v>1</v>
      </c>
      <c r="S672" s="95">
        <v>2987126000</v>
      </c>
      <c r="U672" s="95">
        <v>1100300000</v>
      </c>
      <c r="V672" s="93">
        <v>1</v>
      </c>
      <c r="X672" s="95">
        <v>1100300000</v>
      </c>
      <c r="Z672" s="95">
        <v>1301000000</v>
      </c>
      <c r="AA672" s="93">
        <v>2</v>
      </c>
      <c r="AC672" s="95">
        <v>1301000000</v>
      </c>
    </row>
    <row r="673" spans="11:29" x14ac:dyDescent="0.2">
      <c r="K673" s="95">
        <v>5995402000</v>
      </c>
      <c r="L673" s="93">
        <v>5995402000</v>
      </c>
      <c r="N673" s="95">
        <v>5995402000</v>
      </c>
      <c r="P673" s="95">
        <v>2990513000</v>
      </c>
      <c r="Q673" s="93">
        <v>1</v>
      </c>
      <c r="S673" s="95">
        <v>2990513000</v>
      </c>
      <c r="U673" s="95">
        <v>1101900000</v>
      </c>
      <c r="V673" s="93">
        <v>1</v>
      </c>
      <c r="X673" s="95">
        <v>1101900000</v>
      </c>
      <c r="Z673" s="95">
        <v>1318638000</v>
      </c>
      <c r="AA673" s="93">
        <v>1</v>
      </c>
      <c r="AC673" s="95">
        <v>1318638000</v>
      </c>
    </row>
    <row r="674" spans="11:29" x14ac:dyDescent="0.2">
      <c r="K674" s="95">
        <v>5997000000</v>
      </c>
      <c r="L674" s="93">
        <v>5997000000</v>
      </c>
      <c r="N674" s="95">
        <v>5997000000</v>
      </c>
      <c r="P674" s="95">
        <v>2990700000</v>
      </c>
      <c r="Q674" s="93">
        <v>1</v>
      </c>
      <c r="S674" s="95">
        <v>2990700000</v>
      </c>
      <c r="U674" s="95">
        <v>1102426000</v>
      </c>
      <c r="V674" s="93">
        <v>1</v>
      </c>
      <c r="X674" s="95">
        <v>1102426000</v>
      </c>
      <c r="Z674" s="95">
        <v>1320000000</v>
      </c>
      <c r="AA674" s="93">
        <v>1</v>
      </c>
      <c r="AC674" s="95">
        <v>1320000000</v>
      </c>
    </row>
    <row r="675" spans="11:29" x14ac:dyDescent="0.2">
      <c r="K675" s="95">
        <v>5997800000</v>
      </c>
      <c r="L675" s="93">
        <v>5997800000</v>
      </c>
      <c r="N675" s="95">
        <v>5997800000</v>
      </c>
      <c r="P675" s="95">
        <v>2991900000</v>
      </c>
      <c r="Q675" s="93">
        <v>1</v>
      </c>
      <c r="S675" s="95">
        <v>2991900000</v>
      </c>
      <c r="U675" s="95">
        <v>1102800000</v>
      </c>
      <c r="V675" s="93">
        <v>1</v>
      </c>
      <c r="X675" s="95">
        <v>1102800000</v>
      </c>
      <c r="Z675" s="95">
        <v>1326000000</v>
      </c>
      <c r="AA675" s="93">
        <v>1</v>
      </c>
      <c r="AC675" s="95">
        <v>1326000000</v>
      </c>
    </row>
    <row r="676" spans="11:29" x14ac:dyDescent="0.2">
      <c r="K676" s="95">
        <v>6011600000</v>
      </c>
      <c r="L676" s="93">
        <v>6011600000</v>
      </c>
      <c r="N676" s="95">
        <v>6011600000</v>
      </c>
      <c r="P676" s="95">
        <v>2994000000</v>
      </c>
      <c r="Q676" s="93">
        <v>1</v>
      </c>
      <c r="S676" s="95">
        <v>2994000000</v>
      </c>
      <c r="U676" s="95">
        <v>1105000000</v>
      </c>
      <c r="V676" s="93">
        <v>1</v>
      </c>
      <c r="X676" s="95">
        <v>1105000000</v>
      </c>
      <c r="Z676" s="95">
        <v>1333000000</v>
      </c>
      <c r="AA676" s="93">
        <v>1</v>
      </c>
      <c r="AC676" s="95">
        <v>1333000000</v>
      </c>
    </row>
    <row r="677" spans="11:29" x14ac:dyDescent="0.2">
      <c r="K677" s="95">
        <v>6023819000</v>
      </c>
      <c r="L677" s="93">
        <v>6023819000</v>
      </c>
      <c r="N677" s="95">
        <v>6023819000</v>
      </c>
      <c r="P677" s="95">
        <v>2997500000</v>
      </c>
      <c r="Q677" s="93">
        <v>1</v>
      </c>
      <c r="S677" s="95">
        <v>2997500000</v>
      </c>
      <c r="U677" s="95">
        <v>1105700000</v>
      </c>
      <c r="V677" s="93">
        <v>1</v>
      </c>
      <c r="X677" s="95">
        <v>1105700000</v>
      </c>
      <c r="Z677" s="95">
        <v>1337276000</v>
      </c>
      <c r="AA677" s="93">
        <v>1</v>
      </c>
      <c r="AC677" s="95">
        <v>1337276000</v>
      </c>
    </row>
    <row r="678" spans="11:29" x14ac:dyDescent="0.2">
      <c r="K678" s="95">
        <v>6028000000</v>
      </c>
      <c r="L678" s="93">
        <v>6028000000</v>
      </c>
      <c r="N678" s="95">
        <v>6028000000</v>
      </c>
      <c r="P678" s="95">
        <v>3002000000</v>
      </c>
      <c r="Q678" s="93">
        <v>1</v>
      </c>
      <c r="S678" s="95">
        <v>3002000000</v>
      </c>
      <c r="U678" s="95">
        <v>1108100000</v>
      </c>
      <c r="V678" s="93">
        <v>1</v>
      </c>
      <c r="X678" s="95">
        <v>1108100000</v>
      </c>
      <c r="Z678" s="95">
        <v>1341315000</v>
      </c>
      <c r="AA678" s="93">
        <v>1</v>
      </c>
      <c r="AC678" s="95">
        <v>1341315000</v>
      </c>
    </row>
    <row r="679" spans="11:29" x14ac:dyDescent="0.2">
      <c r="K679" s="95">
        <v>6028199000</v>
      </c>
      <c r="L679" s="93">
        <v>6028199000</v>
      </c>
      <c r="N679" s="95">
        <v>6028199000</v>
      </c>
      <c r="P679" s="95">
        <v>3003100000</v>
      </c>
      <c r="Q679" s="93">
        <v>1</v>
      </c>
      <c r="S679" s="95">
        <v>3003100000</v>
      </c>
      <c r="U679" s="95">
        <v>1109000000</v>
      </c>
      <c r="V679" s="93">
        <v>1</v>
      </c>
      <c r="X679" s="95">
        <v>1109000000</v>
      </c>
      <c r="Z679" s="95">
        <v>1351314000</v>
      </c>
      <c r="AA679" s="93">
        <v>1</v>
      </c>
      <c r="AC679" s="95">
        <v>1351314000</v>
      </c>
    </row>
    <row r="680" spans="11:29" x14ac:dyDescent="0.2">
      <c r="K680" s="95">
        <v>6043000000</v>
      </c>
      <c r="L680" s="93">
        <v>6043000000</v>
      </c>
      <c r="N680" s="95">
        <v>6043000000</v>
      </c>
      <c r="P680" s="95">
        <v>3006009000</v>
      </c>
      <c r="Q680" s="93">
        <v>1</v>
      </c>
      <c r="S680" s="95">
        <v>3006009000</v>
      </c>
      <c r="U680" s="95">
        <v>1110550000</v>
      </c>
      <c r="V680" s="93">
        <v>1</v>
      </c>
      <c r="X680" s="95">
        <v>1110550000</v>
      </c>
      <c r="Z680" s="95">
        <v>1362000000</v>
      </c>
      <c r="AA680" s="93">
        <v>1</v>
      </c>
      <c r="AC680" s="95">
        <v>1362000000</v>
      </c>
    </row>
    <row r="681" spans="11:29" x14ac:dyDescent="0.2">
      <c r="K681" s="95">
        <v>6053000000</v>
      </c>
      <c r="L681" s="93">
        <v>6053000000</v>
      </c>
      <c r="N681" s="95">
        <v>6053000000</v>
      </c>
      <c r="P681" s="95">
        <v>3011684000</v>
      </c>
      <c r="Q681" s="93">
        <v>1</v>
      </c>
      <c r="S681" s="95">
        <v>3011684000</v>
      </c>
      <c r="U681" s="95">
        <v>1110776000</v>
      </c>
      <c r="V681" s="93">
        <v>1</v>
      </c>
      <c r="X681" s="95">
        <v>1110776000</v>
      </c>
      <c r="Z681" s="95">
        <v>1364000000</v>
      </c>
      <c r="AA681" s="93">
        <v>1</v>
      </c>
      <c r="AC681" s="95">
        <v>1364000000</v>
      </c>
    </row>
    <row r="682" spans="11:29" x14ac:dyDescent="0.2">
      <c r="K682" s="95">
        <v>6063400000</v>
      </c>
      <c r="L682" s="93">
        <v>6063400000</v>
      </c>
      <c r="N682" s="95">
        <v>6063400000</v>
      </c>
      <c r="P682" s="95">
        <v>3016109000</v>
      </c>
      <c r="Q682" s="93">
        <v>1</v>
      </c>
      <c r="S682" s="95">
        <v>3016109000</v>
      </c>
      <c r="U682" s="95">
        <v>1111232000</v>
      </c>
      <c r="V682" s="93">
        <v>1</v>
      </c>
      <c r="X682" s="95">
        <v>1111232000</v>
      </c>
      <c r="Z682" s="95">
        <v>1371000000</v>
      </c>
      <c r="AA682" s="93">
        <v>1</v>
      </c>
      <c r="AC682" s="95">
        <v>1371000000</v>
      </c>
    </row>
    <row r="683" spans="11:29" x14ac:dyDescent="0.2">
      <c r="K683" s="95">
        <v>6080257000</v>
      </c>
      <c r="L683" s="93">
        <v>6080257000</v>
      </c>
      <c r="N683" s="95">
        <v>6080257000</v>
      </c>
      <c r="P683" s="95">
        <v>3022797000</v>
      </c>
      <c r="Q683" s="93">
        <v>1</v>
      </c>
      <c r="S683" s="95">
        <v>3022797000</v>
      </c>
      <c r="U683" s="95">
        <v>1114000000</v>
      </c>
      <c r="V683" s="93">
        <v>1</v>
      </c>
      <c r="X683" s="95">
        <v>1114000000</v>
      </c>
      <c r="Z683" s="95">
        <v>1373000000</v>
      </c>
      <c r="AA683" s="93">
        <v>1</v>
      </c>
      <c r="AC683" s="95">
        <v>1373000000</v>
      </c>
    </row>
    <row r="684" spans="11:29" x14ac:dyDescent="0.2">
      <c r="K684" s="95">
        <v>6098000000</v>
      </c>
      <c r="L684" s="93">
        <v>6098000000</v>
      </c>
      <c r="N684" s="95">
        <v>6098000000</v>
      </c>
      <c r="P684" s="95">
        <v>3034000000</v>
      </c>
      <c r="Q684" s="93">
        <v>1</v>
      </c>
      <c r="S684" s="95">
        <v>3034000000</v>
      </c>
      <c r="U684" s="95">
        <v>1114600000</v>
      </c>
      <c r="V684" s="93">
        <v>1</v>
      </c>
      <c r="X684" s="95">
        <v>1114600000</v>
      </c>
      <c r="Z684" s="95">
        <v>1395000000</v>
      </c>
      <c r="AA684" s="93">
        <v>1</v>
      </c>
      <c r="AC684" s="95">
        <v>1395000000</v>
      </c>
    </row>
    <row r="685" spans="11:29" x14ac:dyDescent="0.2">
      <c r="K685" s="95">
        <v>6104000000</v>
      </c>
      <c r="L685" s="93">
        <v>6104000000</v>
      </c>
      <c r="N685" s="95">
        <v>6104000000</v>
      </c>
      <c r="P685" s="95">
        <v>3040900000</v>
      </c>
      <c r="Q685" s="93">
        <v>1</v>
      </c>
      <c r="S685" s="95">
        <v>3040900000</v>
      </c>
      <c r="U685" s="95">
        <v>1117700000</v>
      </c>
      <c r="V685" s="93">
        <v>1</v>
      </c>
      <c r="X685" s="95">
        <v>1117700000</v>
      </c>
      <c r="Z685" s="95">
        <v>1402573000</v>
      </c>
      <c r="AA685" s="93">
        <v>1</v>
      </c>
      <c r="AC685" s="95">
        <v>1402573000</v>
      </c>
    </row>
    <row r="686" spans="11:29" x14ac:dyDescent="0.2">
      <c r="K686" s="95">
        <v>6121000000</v>
      </c>
      <c r="L686" s="93">
        <v>6121000000</v>
      </c>
      <c r="N686" s="95">
        <v>6121000000</v>
      </c>
      <c r="P686" s="95">
        <v>3045000000</v>
      </c>
      <c r="Q686" s="93">
        <v>1</v>
      </c>
      <c r="S686" s="95">
        <v>3045000000</v>
      </c>
      <c r="U686" s="95">
        <v>1121590000</v>
      </c>
      <c r="V686" s="93">
        <v>1</v>
      </c>
      <c r="X686" s="95">
        <v>1121590000</v>
      </c>
      <c r="Z686" s="95">
        <v>1406000000</v>
      </c>
      <c r="AA686" s="93">
        <v>2</v>
      </c>
      <c r="AC686" s="95">
        <v>1406000000</v>
      </c>
    </row>
    <row r="687" spans="11:29" x14ac:dyDescent="0.2">
      <c r="K687" s="95">
        <v>6123000000</v>
      </c>
      <c r="L687" s="93">
        <v>6123000000</v>
      </c>
      <c r="N687" s="95">
        <v>6123000000</v>
      </c>
      <c r="P687" s="95">
        <v>3073712000</v>
      </c>
      <c r="Q687" s="93">
        <v>1</v>
      </c>
      <c r="S687" s="95">
        <v>3073712000</v>
      </c>
      <c r="U687" s="95">
        <v>1122000000</v>
      </c>
      <c r="V687" s="93">
        <v>1</v>
      </c>
      <c r="X687" s="95">
        <v>1122000000</v>
      </c>
      <c r="Z687" s="95">
        <v>1421000000</v>
      </c>
      <c r="AA687" s="93">
        <v>1</v>
      </c>
      <c r="AC687" s="95">
        <v>1421000000</v>
      </c>
    </row>
    <row r="688" spans="11:29" x14ac:dyDescent="0.2">
      <c r="K688" s="95">
        <v>6140000000</v>
      </c>
      <c r="L688" s="93">
        <v>6140000000</v>
      </c>
      <c r="N688" s="95">
        <v>6140000000</v>
      </c>
      <c r="P688" s="95">
        <v>3079000000</v>
      </c>
      <c r="Q688" s="93">
        <v>1</v>
      </c>
      <c r="S688" s="95">
        <v>3079000000</v>
      </c>
      <c r="U688" s="95">
        <v>1123200000</v>
      </c>
      <c r="V688" s="93">
        <v>1</v>
      </c>
      <c r="X688" s="95">
        <v>1123200000</v>
      </c>
      <c r="Z688" s="95">
        <v>1441000000</v>
      </c>
      <c r="AA688" s="93">
        <v>1</v>
      </c>
      <c r="AC688" s="95">
        <v>1441000000</v>
      </c>
    </row>
    <row r="689" spans="11:29" x14ac:dyDescent="0.2">
      <c r="K689" s="95">
        <v>6155297000</v>
      </c>
      <c r="L689" s="93">
        <v>6155297000</v>
      </c>
      <c r="N689" s="95">
        <v>6155297000</v>
      </c>
      <c r="P689" s="95">
        <v>3084766000</v>
      </c>
      <c r="Q689" s="93">
        <v>1</v>
      </c>
      <c r="S689" s="95">
        <v>3084766000</v>
      </c>
      <c r="U689" s="95">
        <v>1124753000</v>
      </c>
      <c r="V689" s="93">
        <v>1</v>
      </c>
      <c r="X689" s="95">
        <v>1124753000</v>
      </c>
      <c r="Z689" s="95">
        <v>1443000000</v>
      </c>
      <c r="AA689" s="93">
        <v>1</v>
      </c>
      <c r="AC689" s="95">
        <v>1443000000</v>
      </c>
    </row>
    <row r="690" spans="11:29" x14ac:dyDescent="0.2">
      <c r="K690" s="95">
        <v>6165441000</v>
      </c>
      <c r="L690" s="93">
        <v>6165441000</v>
      </c>
      <c r="N690" s="95">
        <v>6165441000</v>
      </c>
      <c r="P690" s="95">
        <v>3089723000</v>
      </c>
      <c r="Q690" s="93">
        <v>1</v>
      </c>
      <c r="S690" s="95">
        <v>3089723000</v>
      </c>
      <c r="U690" s="95">
        <v>1126000000</v>
      </c>
      <c r="V690" s="93">
        <v>4</v>
      </c>
      <c r="X690" s="95">
        <v>1126000000</v>
      </c>
      <c r="Z690" s="95">
        <v>1460000000</v>
      </c>
      <c r="AA690" s="93">
        <v>1</v>
      </c>
      <c r="AC690" s="95">
        <v>1460000000</v>
      </c>
    </row>
    <row r="691" spans="11:29" x14ac:dyDescent="0.2">
      <c r="K691" s="95">
        <v>6172000000</v>
      </c>
      <c r="L691" s="93">
        <v>6172000000</v>
      </c>
      <c r="N691" s="95">
        <v>6172000000</v>
      </c>
      <c r="P691" s="95">
        <v>3098066000</v>
      </c>
      <c r="Q691" s="93">
        <v>1</v>
      </c>
      <c r="S691" s="95">
        <v>3098066000</v>
      </c>
      <c r="U691" s="95">
        <v>1126940000</v>
      </c>
      <c r="V691" s="93">
        <v>1</v>
      </c>
      <c r="X691" s="95">
        <v>1126940000</v>
      </c>
      <c r="Z691" s="95">
        <v>1462000000</v>
      </c>
      <c r="AA691" s="93">
        <v>1</v>
      </c>
      <c r="AC691" s="95">
        <v>1462000000</v>
      </c>
    </row>
    <row r="692" spans="11:29" x14ac:dyDescent="0.2">
      <c r="K692" s="95">
        <v>6182000000</v>
      </c>
      <c r="L692" s="93">
        <v>6182000000</v>
      </c>
      <c r="N692" s="95">
        <v>6182000000</v>
      </c>
      <c r="P692" s="95">
        <v>3103000000</v>
      </c>
      <c r="Q692" s="93">
        <v>1</v>
      </c>
      <c r="S692" s="95">
        <v>3103000000</v>
      </c>
      <c r="U692" s="95">
        <v>1127400000</v>
      </c>
      <c r="V692" s="93">
        <v>1</v>
      </c>
      <c r="X692" s="95">
        <v>1127400000</v>
      </c>
      <c r="Z692" s="95">
        <v>1470287000</v>
      </c>
      <c r="AA692" s="93">
        <v>1</v>
      </c>
      <c r="AC692" s="95">
        <v>1470287000</v>
      </c>
    </row>
    <row r="693" spans="11:29" x14ac:dyDescent="0.2">
      <c r="K693" s="95">
        <v>6182184000</v>
      </c>
      <c r="L693" s="93">
        <v>6182184000</v>
      </c>
      <c r="N693" s="95">
        <v>6182184000</v>
      </c>
      <c r="P693" s="95">
        <v>3106967000</v>
      </c>
      <c r="Q693" s="93">
        <v>1</v>
      </c>
      <c r="S693" s="95">
        <v>3106967000</v>
      </c>
      <c r="U693" s="95">
        <v>1128800000</v>
      </c>
      <c r="V693" s="93">
        <v>1</v>
      </c>
      <c r="X693" s="95">
        <v>1128800000</v>
      </c>
      <c r="Z693" s="95">
        <v>1473000000</v>
      </c>
      <c r="AA693" s="93">
        <v>1</v>
      </c>
      <c r="AC693" s="95">
        <v>1473000000</v>
      </c>
    </row>
    <row r="694" spans="11:29" x14ac:dyDescent="0.2">
      <c r="K694" s="95">
        <v>6187646000</v>
      </c>
      <c r="L694" s="93">
        <v>6187646000</v>
      </c>
      <c r="N694" s="95">
        <v>6187646000</v>
      </c>
      <c r="P694" s="95">
        <v>3117203000</v>
      </c>
      <c r="Q694" s="93">
        <v>1</v>
      </c>
      <c r="S694" s="95">
        <v>3117203000</v>
      </c>
      <c r="U694" s="95">
        <v>1129000000</v>
      </c>
      <c r="V694" s="93">
        <v>1</v>
      </c>
      <c r="X694" s="95">
        <v>1129000000</v>
      </c>
      <c r="Z694" s="95">
        <v>1484000000</v>
      </c>
      <c r="AA694" s="93">
        <v>1</v>
      </c>
      <c r="AC694" s="95">
        <v>1484000000</v>
      </c>
    </row>
    <row r="695" spans="11:29" x14ac:dyDescent="0.2">
      <c r="K695" s="95">
        <v>6205003000</v>
      </c>
      <c r="L695" s="93">
        <v>6205003000</v>
      </c>
      <c r="N695" s="95">
        <v>6205003000</v>
      </c>
      <c r="P695" s="95">
        <v>3140000000</v>
      </c>
      <c r="Q695" s="93">
        <v>1</v>
      </c>
      <c r="S695" s="95">
        <v>3140000000</v>
      </c>
      <c r="U695" s="95">
        <v>1135000000</v>
      </c>
      <c r="V695" s="93">
        <v>1</v>
      </c>
      <c r="X695" s="95">
        <v>1135000000</v>
      </c>
      <c r="Z695" s="95">
        <v>1485000000</v>
      </c>
      <c r="AA695" s="93">
        <v>1</v>
      </c>
      <c r="AC695" s="95">
        <v>1485000000</v>
      </c>
    </row>
    <row r="696" spans="11:29" x14ac:dyDescent="0.2">
      <c r="K696" s="95">
        <v>6226507000</v>
      </c>
      <c r="L696" s="93">
        <v>6226507000</v>
      </c>
      <c r="N696" s="95">
        <v>6226507000</v>
      </c>
      <c r="P696" s="95">
        <v>3142000000</v>
      </c>
      <c r="Q696" s="93">
        <v>1</v>
      </c>
      <c r="S696" s="95">
        <v>3142000000</v>
      </c>
      <c r="U696" s="95">
        <v>1136728000</v>
      </c>
      <c r="V696" s="93">
        <v>1</v>
      </c>
      <c r="X696" s="95">
        <v>1136728000</v>
      </c>
      <c r="Z696" s="95">
        <v>1485558000</v>
      </c>
      <c r="AA696" s="93">
        <v>1</v>
      </c>
      <c r="AC696" s="95">
        <v>1485558000</v>
      </c>
    </row>
    <row r="697" spans="11:29" x14ac:dyDescent="0.2">
      <c r="K697" s="95">
        <v>6228508000</v>
      </c>
      <c r="L697" s="93">
        <v>6228508000</v>
      </c>
      <c r="N697" s="95">
        <v>6228508000</v>
      </c>
      <c r="P697" s="95">
        <v>3158000000</v>
      </c>
      <c r="Q697" s="93">
        <v>1</v>
      </c>
      <c r="S697" s="95">
        <v>3158000000</v>
      </c>
      <c r="U697" s="95">
        <v>1138934000</v>
      </c>
      <c r="V697" s="93">
        <v>1</v>
      </c>
      <c r="X697" s="95">
        <v>1138934000</v>
      </c>
      <c r="Z697" s="95">
        <v>1512000000</v>
      </c>
      <c r="AA697" s="93">
        <v>1</v>
      </c>
      <c r="AC697" s="95">
        <v>1512000000</v>
      </c>
    </row>
    <row r="698" spans="11:29" x14ac:dyDescent="0.2">
      <c r="K698" s="95">
        <v>6259300000</v>
      </c>
      <c r="L698" s="93">
        <v>6259300000</v>
      </c>
      <c r="N698" s="95">
        <v>6259300000</v>
      </c>
      <c r="P698" s="95">
        <v>3163000000</v>
      </c>
      <c r="Q698" s="93">
        <v>1</v>
      </c>
      <c r="S698" s="95">
        <v>3163000000</v>
      </c>
      <c r="U698" s="95">
        <v>1139000000</v>
      </c>
      <c r="V698" s="93">
        <v>1</v>
      </c>
      <c r="X698" s="95">
        <v>1139000000</v>
      </c>
      <c r="Z698" s="95">
        <v>1518000000</v>
      </c>
      <c r="AA698" s="93">
        <v>1</v>
      </c>
      <c r="AC698" s="95">
        <v>1518000000</v>
      </c>
    </row>
    <row r="699" spans="11:29" x14ac:dyDescent="0.2">
      <c r="K699" s="95">
        <v>6265000000</v>
      </c>
      <c r="L699" s="93">
        <v>12530000000</v>
      </c>
      <c r="N699" s="95">
        <v>6265000000</v>
      </c>
      <c r="P699" s="95">
        <v>3163268000</v>
      </c>
      <c r="Q699" s="93">
        <v>1</v>
      </c>
      <c r="S699" s="95">
        <v>3163268000</v>
      </c>
      <c r="U699" s="95">
        <v>1140600000</v>
      </c>
      <c r="V699" s="93">
        <v>1</v>
      </c>
      <c r="X699" s="95">
        <v>1140600000</v>
      </c>
      <c r="Z699" s="95">
        <v>1522000000</v>
      </c>
      <c r="AA699" s="93">
        <v>1</v>
      </c>
      <c r="AC699" s="95">
        <v>1522000000</v>
      </c>
    </row>
    <row r="700" spans="11:29" x14ac:dyDescent="0.2">
      <c r="K700" s="95">
        <v>6273787000</v>
      </c>
      <c r="L700" s="93">
        <v>6273787000</v>
      </c>
      <c r="N700" s="95">
        <v>6273787000</v>
      </c>
      <c r="P700" s="95">
        <v>3163900000</v>
      </c>
      <c r="Q700" s="93">
        <v>1</v>
      </c>
      <c r="S700" s="95">
        <v>3163900000</v>
      </c>
      <c r="U700" s="95">
        <v>1143100000</v>
      </c>
      <c r="V700" s="93">
        <v>1</v>
      </c>
      <c r="X700" s="95">
        <v>1143100000</v>
      </c>
      <c r="Z700" s="95">
        <v>1523000000</v>
      </c>
      <c r="AA700" s="93">
        <v>1</v>
      </c>
      <c r="AC700" s="95">
        <v>1523000000</v>
      </c>
    </row>
    <row r="701" spans="11:29" x14ac:dyDescent="0.2">
      <c r="K701" s="95">
        <v>6282000000</v>
      </c>
      <c r="L701" s="93">
        <v>6282000000</v>
      </c>
      <c r="N701" s="95">
        <v>6282000000</v>
      </c>
      <c r="P701" s="95">
        <v>3185000000</v>
      </c>
      <c r="Q701" s="93">
        <v>1</v>
      </c>
      <c r="S701" s="95">
        <v>3185000000</v>
      </c>
      <c r="U701" s="95">
        <v>1144800000</v>
      </c>
      <c r="V701" s="93">
        <v>1</v>
      </c>
      <c r="X701" s="95">
        <v>1144800000</v>
      </c>
      <c r="Z701" s="95">
        <v>1531000000</v>
      </c>
      <c r="AA701" s="93">
        <v>1</v>
      </c>
      <c r="AC701" s="95">
        <v>1531000000</v>
      </c>
    </row>
    <row r="702" spans="11:29" x14ac:dyDescent="0.2">
      <c r="K702" s="95">
        <v>6285600000</v>
      </c>
      <c r="L702" s="93">
        <v>6285600000</v>
      </c>
      <c r="N702" s="95">
        <v>6285600000</v>
      </c>
      <c r="P702" s="95">
        <v>3190000000</v>
      </c>
      <c r="Q702" s="93">
        <v>1</v>
      </c>
      <c r="S702" s="95">
        <v>3190000000</v>
      </c>
      <c r="U702" s="95">
        <v>1145000000</v>
      </c>
      <c r="V702" s="93">
        <v>1</v>
      </c>
      <c r="X702" s="95">
        <v>1145000000</v>
      </c>
      <c r="Z702" s="95">
        <v>1549000000</v>
      </c>
      <c r="AA702" s="93">
        <v>1</v>
      </c>
      <c r="AC702" s="95">
        <v>1549000000</v>
      </c>
    </row>
    <row r="703" spans="11:29" x14ac:dyDescent="0.2">
      <c r="K703" s="95">
        <v>6288000000</v>
      </c>
      <c r="L703" s="93">
        <v>6288000000</v>
      </c>
      <c r="N703" s="95">
        <v>6288000000</v>
      </c>
      <c r="P703" s="95">
        <v>3193722000</v>
      </c>
      <c r="Q703" s="93">
        <v>1</v>
      </c>
      <c r="S703" s="95">
        <v>3193722000</v>
      </c>
      <c r="U703" s="95">
        <v>1147039000</v>
      </c>
      <c r="V703" s="93">
        <v>1</v>
      </c>
      <c r="X703" s="95">
        <v>1147039000</v>
      </c>
      <c r="Z703" s="95">
        <v>1550000000</v>
      </c>
      <c r="AA703" s="93">
        <v>1</v>
      </c>
      <c r="AC703" s="95">
        <v>1550000000</v>
      </c>
    </row>
    <row r="704" spans="11:29" x14ac:dyDescent="0.2">
      <c r="K704" s="95">
        <v>6307900000</v>
      </c>
      <c r="L704" s="93">
        <v>6307900000</v>
      </c>
      <c r="N704" s="95">
        <v>6307900000</v>
      </c>
      <c r="P704" s="95">
        <v>3194200000</v>
      </c>
      <c r="Q704" s="93">
        <v>1</v>
      </c>
      <c r="S704" s="95">
        <v>3194200000</v>
      </c>
      <c r="U704" s="95">
        <v>1148731000</v>
      </c>
      <c r="V704" s="93">
        <v>1</v>
      </c>
      <c r="X704" s="95">
        <v>1148731000</v>
      </c>
      <c r="Z704" s="95">
        <v>1562000000</v>
      </c>
      <c r="AA704" s="93">
        <v>1</v>
      </c>
      <c r="AC704" s="95">
        <v>1562000000</v>
      </c>
    </row>
    <row r="705" spans="11:29" x14ac:dyDescent="0.2">
      <c r="K705" s="95">
        <v>6309000000</v>
      </c>
      <c r="L705" s="93">
        <v>6309000000</v>
      </c>
      <c r="N705" s="95">
        <v>6309000000</v>
      </c>
      <c r="P705" s="95">
        <v>3199400000</v>
      </c>
      <c r="Q705" s="93">
        <v>1</v>
      </c>
      <c r="S705" s="95">
        <v>3199400000</v>
      </c>
      <c r="U705" s="95">
        <v>1148900000</v>
      </c>
      <c r="V705" s="93">
        <v>1</v>
      </c>
      <c r="X705" s="95">
        <v>1148900000</v>
      </c>
      <c r="Z705" s="95">
        <v>1568000000</v>
      </c>
      <c r="AA705" s="93">
        <v>2</v>
      </c>
      <c r="AC705" s="95">
        <v>1568000000</v>
      </c>
    </row>
    <row r="706" spans="11:29" x14ac:dyDescent="0.2">
      <c r="K706" s="95">
        <v>6313000000</v>
      </c>
      <c r="L706" s="93">
        <v>6313000000</v>
      </c>
      <c r="N706" s="95">
        <v>6313000000</v>
      </c>
      <c r="P706" s="95">
        <v>3218000000</v>
      </c>
      <c r="Q706" s="93">
        <v>1</v>
      </c>
      <c r="S706" s="95">
        <v>3218000000</v>
      </c>
      <c r="U706" s="95">
        <v>1153445000</v>
      </c>
      <c r="V706" s="93">
        <v>1</v>
      </c>
      <c r="X706" s="95">
        <v>1153445000</v>
      </c>
      <c r="Z706" s="95">
        <v>1590000000</v>
      </c>
      <c r="AA706" s="93">
        <v>1</v>
      </c>
      <c r="AC706" s="95">
        <v>1590000000</v>
      </c>
    </row>
    <row r="707" spans="11:29" x14ac:dyDescent="0.2">
      <c r="K707" s="95">
        <v>6325000000</v>
      </c>
      <c r="L707" s="93">
        <v>6325000000</v>
      </c>
      <c r="N707" s="95">
        <v>6325000000</v>
      </c>
      <c r="P707" s="95">
        <v>3230857000</v>
      </c>
      <c r="Q707" s="93">
        <v>1</v>
      </c>
      <c r="S707" s="95">
        <v>3230857000</v>
      </c>
      <c r="U707" s="95">
        <v>1154000000</v>
      </c>
      <c r="V707" s="93">
        <v>1</v>
      </c>
      <c r="X707" s="95">
        <v>1154000000</v>
      </c>
      <c r="Z707" s="95">
        <v>1602390000</v>
      </c>
      <c r="AA707" s="93">
        <v>1</v>
      </c>
      <c r="AC707" s="95">
        <v>1602390000</v>
      </c>
    </row>
    <row r="708" spans="11:29" x14ac:dyDescent="0.2">
      <c r="K708" s="95">
        <v>6330300000</v>
      </c>
      <c r="L708" s="93">
        <v>6330300000</v>
      </c>
      <c r="N708" s="95">
        <v>6330300000</v>
      </c>
      <c r="P708" s="95">
        <v>3235000000</v>
      </c>
      <c r="Q708" s="93">
        <v>1</v>
      </c>
      <c r="S708" s="95">
        <v>3235000000</v>
      </c>
      <c r="U708" s="95">
        <v>1156635000</v>
      </c>
      <c r="V708" s="93">
        <v>1</v>
      </c>
      <c r="X708" s="95">
        <v>1156635000</v>
      </c>
      <c r="Z708" s="95">
        <v>1622000000</v>
      </c>
      <c r="AA708" s="93">
        <v>1</v>
      </c>
      <c r="AC708" s="95">
        <v>1622000000</v>
      </c>
    </row>
    <row r="709" spans="11:29" x14ac:dyDescent="0.2">
      <c r="K709" s="95">
        <v>6332400000</v>
      </c>
      <c r="L709" s="93">
        <v>6332400000</v>
      </c>
      <c r="N709" s="95">
        <v>6332400000</v>
      </c>
      <c r="P709" s="95">
        <v>3241668000</v>
      </c>
      <c r="Q709" s="93">
        <v>1</v>
      </c>
      <c r="S709" s="95">
        <v>3241668000</v>
      </c>
      <c r="U709" s="95">
        <v>1158251000</v>
      </c>
      <c r="V709" s="93">
        <v>2</v>
      </c>
      <c r="X709" s="95">
        <v>1158251000</v>
      </c>
      <c r="Z709" s="95">
        <v>1626000000</v>
      </c>
      <c r="AA709" s="93">
        <v>1</v>
      </c>
      <c r="AC709" s="95">
        <v>1626000000</v>
      </c>
    </row>
    <row r="710" spans="11:29" x14ac:dyDescent="0.2">
      <c r="K710" s="95">
        <v>6351900000</v>
      </c>
      <c r="L710" s="93">
        <v>6351900000</v>
      </c>
      <c r="N710" s="95">
        <v>6351900000</v>
      </c>
      <c r="P710" s="95">
        <v>3242000000</v>
      </c>
      <c r="Q710" s="93">
        <v>1</v>
      </c>
      <c r="S710" s="95">
        <v>3242000000</v>
      </c>
      <c r="U710" s="95">
        <v>1158900000</v>
      </c>
      <c r="V710" s="93">
        <v>1</v>
      </c>
      <c r="X710" s="95">
        <v>1158900000</v>
      </c>
      <c r="Z710" s="95">
        <v>1627000000</v>
      </c>
      <c r="AA710" s="93">
        <v>1</v>
      </c>
      <c r="AC710" s="95">
        <v>1627000000</v>
      </c>
    </row>
    <row r="711" spans="11:29" x14ac:dyDescent="0.2">
      <c r="K711" s="95">
        <v>6376000000</v>
      </c>
      <c r="L711" s="93">
        <v>6376000000</v>
      </c>
      <c r="N711" s="95">
        <v>6376000000</v>
      </c>
      <c r="P711" s="95">
        <v>3251575000</v>
      </c>
      <c r="Q711" s="93">
        <v>1</v>
      </c>
      <c r="S711" s="95">
        <v>3251575000</v>
      </c>
      <c r="U711" s="95">
        <v>1159502000</v>
      </c>
      <c r="V711" s="93">
        <v>1</v>
      </c>
      <c r="X711" s="95">
        <v>1159502000</v>
      </c>
      <c r="Z711" s="95">
        <v>1637000000</v>
      </c>
      <c r="AA711" s="93">
        <v>1</v>
      </c>
      <c r="AC711" s="95">
        <v>1637000000</v>
      </c>
    </row>
    <row r="712" spans="11:29" x14ac:dyDescent="0.2">
      <c r="K712" s="95">
        <v>6383000000</v>
      </c>
      <c r="L712" s="93">
        <v>6383000000</v>
      </c>
      <c r="N712" s="95">
        <v>6383000000</v>
      </c>
      <c r="P712" s="95">
        <v>3266524000</v>
      </c>
      <c r="Q712" s="93">
        <v>1</v>
      </c>
      <c r="S712" s="95">
        <v>3266524000</v>
      </c>
      <c r="U712" s="95">
        <v>1162000000</v>
      </c>
      <c r="V712" s="93">
        <v>1</v>
      </c>
      <c r="X712" s="95">
        <v>1162000000</v>
      </c>
      <c r="Z712" s="95">
        <v>1640000000</v>
      </c>
      <c r="AA712" s="93">
        <v>1</v>
      </c>
      <c r="AC712" s="95">
        <v>1640000000</v>
      </c>
    </row>
    <row r="713" spans="11:29" x14ac:dyDescent="0.2">
      <c r="K713" s="95">
        <v>6394000000</v>
      </c>
      <c r="L713" s="93">
        <v>12788000000</v>
      </c>
      <c r="N713" s="95">
        <v>6394000000</v>
      </c>
      <c r="P713" s="95">
        <v>3266971000</v>
      </c>
      <c r="Q713" s="93">
        <v>1</v>
      </c>
      <c r="S713" s="95">
        <v>3266971000</v>
      </c>
      <c r="U713" s="95">
        <v>1163900000</v>
      </c>
      <c r="V713" s="93">
        <v>1</v>
      </c>
      <c r="X713" s="95">
        <v>1163900000</v>
      </c>
      <c r="Z713" s="95">
        <v>1646000000</v>
      </c>
      <c r="AA713" s="93">
        <v>1</v>
      </c>
      <c r="AC713" s="95">
        <v>1646000000</v>
      </c>
    </row>
    <row r="714" spans="11:29" x14ac:dyDescent="0.2">
      <c r="K714" s="95">
        <v>6399000000</v>
      </c>
      <c r="L714" s="93">
        <v>6399000000</v>
      </c>
      <c r="N714" s="95">
        <v>6399000000</v>
      </c>
      <c r="P714" s="95">
        <v>3271000000</v>
      </c>
      <c r="Q714" s="93">
        <v>1</v>
      </c>
      <c r="S714" s="95">
        <v>3271000000</v>
      </c>
      <c r="U714" s="95">
        <v>1165000000</v>
      </c>
      <c r="V714" s="93">
        <v>1</v>
      </c>
      <c r="X714" s="95">
        <v>1165000000</v>
      </c>
      <c r="Z714" s="95">
        <v>1652000000</v>
      </c>
      <c r="AA714" s="93">
        <v>1</v>
      </c>
      <c r="AC714" s="95">
        <v>1652000000</v>
      </c>
    </row>
    <row r="715" spans="11:29" x14ac:dyDescent="0.2">
      <c r="K715" s="95">
        <v>6411577000</v>
      </c>
      <c r="L715" s="93">
        <v>6411577000</v>
      </c>
      <c r="N715" s="95">
        <v>6411577000</v>
      </c>
      <c r="P715" s="95">
        <v>3280236000</v>
      </c>
      <c r="Q715" s="93">
        <v>1</v>
      </c>
      <c r="S715" s="95">
        <v>3280236000</v>
      </c>
      <c r="U715" s="95">
        <v>1169300000</v>
      </c>
      <c r="V715" s="93">
        <v>1</v>
      </c>
      <c r="X715" s="95">
        <v>1169300000</v>
      </c>
      <c r="Z715" s="95">
        <v>1658000000</v>
      </c>
      <c r="AA715" s="93">
        <v>1</v>
      </c>
      <c r="AC715" s="95">
        <v>1658000000</v>
      </c>
    </row>
    <row r="716" spans="11:29" x14ac:dyDescent="0.2">
      <c r="K716" s="95">
        <v>6413800000</v>
      </c>
      <c r="L716" s="93">
        <v>6413800000</v>
      </c>
      <c r="N716" s="95">
        <v>6413800000</v>
      </c>
      <c r="P716" s="95">
        <v>3282301000</v>
      </c>
      <c r="Q716" s="93">
        <v>1</v>
      </c>
      <c r="S716" s="95">
        <v>3282301000</v>
      </c>
      <c r="U716" s="95">
        <v>1169470000</v>
      </c>
      <c r="V716" s="93">
        <v>1</v>
      </c>
      <c r="X716" s="95">
        <v>1169470000</v>
      </c>
      <c r="Z716" s="95">
        <v>1668489000</v>
      </c>
      <c r="AA716" s="93">
        <v>1</v>
      </c>
      <c r="AC716" s="95">
        <v>1668489000</v>
      </c>
    </row>
    <row r="717" spans="11:29" x14ac:dyDescent="0.2">
      <c r="K717" s="95">
        <v>6419285000</v>
      </c>
      <c r="L717" s="93">
        <v>6419285000</v>
      </c>
      <c r="N717" s="95">
        <v>6419285000</v>
      </c>
      <c r="P717" s="95">
        <v>3293000000</v>
      </c>
      <c r="Q717" s="93">
        <v>1</v>
      </c>
      <c r="S717" s="95">
        <v>3293000000</v>
      </c>
      <c r="U717" s="95">
        <v>1172700000</v>
      </c>
      <c r="V717" s="93">
        <v>1</v>
      </c>
      <c r="X717" s="95">
        <v>1172700000</v>
      </c>
      <c r="Z717" s="95">
        <v>1679000000</v>
      </c>
      <c r="AA717" s="93">
        <v>2</v>
      </c>
      <c r="AC717" s="95">
        <v>1679000000</v>
      </c>
    </row>
    <row r="718" spans="11:29" x14ac:dyDescent="0.2">
      <c r="K718" s="95">
        <v>6420881000</v>
      </c>
      <c r="L718" s="93">
        <v>6420881000</v>
      </c>
      <c r="N718" s="95">
        <v>6420881000</v>
      </c>
      <c r="P718" s="95">
        <v>3297400000</v>
      </c>
      <c r="Q718" s="93">
        <v>1</v>
      </c>
      <c r="S718" s="95">
        <v>3297400000</v>
      </c>
      <c r="U718" s="95">
        <v>1173340000</v>
      </c>
      <c r="V718" s="93">
        <v>1</v>
      </c>
      <c r="X718" s="95">
        <v>1173340000</v>
      </c>
      <c r="Z718" s="95">
        <v>1689000000</v>
      </c>
      <c r="AA718" s="93">
        <v>1</v>
      </c>
      <c r="AC718" s="95">
        <v>1689000000</v>
      </c>
    </row>
    <row r="719" spans="11:29" x14ac:dyDescent="0.2">
      <c r="K719" s="95">
        <v>6439746000</v>
      </c>
      <c r="L719" s="93">
        <v>6439746000</v>
      </c>
      <c r="N719" s="95">
        <v>6439746000</v>
      </c>
      <c r="P719" s="95">
        <v>3310000000</v>
      </c>
      <c r="Q719" s="93">
        <v>1</v>
      </c>
      <c r="S719" s="95">
        <v>3310000000</v>
      </c>
      <c r="U719" s="95">
        <v>1174200000</v>
      </c>
      <c r="V719" s="93">
        <v>1</v>
      </c>
      <c r="X719" s="95">
        <v>1174200000</v>
      </c>
      <c r="Z719" s="95">
        <v>1690000000</v>
      </c>
      <c r="AA719" s="93">
        <v>2</v>
      </c>
      <c r="AC719" s="95">
        <v>1690000000</v>
      </c>
    </row>
    <row r="720" spans="11:29" x14ac:dyDescent="0.2">
      <c r="K720" s="95">
        <v>6440000000</v>
      </c>
      <c r="L720" s="93">
        <v>6440000000</v>
      </c>
      <c r="N720" s="95">
        <v>6440000000</v>
      </c>
      <c r="P720" s="95">
        <v>3316311000</v>
      </c>
      <c r="Q720" s="93">
        <v>1</v>
      </c>
      <c r="S720" s="95">
        <v>3316311000</v>
      </c>
      <c r="U720" s="95">
        <v>1174900000</v>
      </c>
      <c r="V720" s="93">
        <v>1</v>
      </c>
      <c r="X720" s="95">
        <v>1174900000</v>
      </c>
      <c r="Z720" s="95">
        <v>1703000000</v>
      </c>
      <c r="AA720" s="93">
        <v>1</v>
      </c>
      <c r="AC720" s="95">
        <v>1703000000</v>
      </c>
    </row>
    <row r="721" spans="11:29" x14ac:dyDescent="0.2">
      <c r="K721" s="95">
        <v>6449000000</v>
      </c>
      <c r="L721" s="93">
        <v>6449000000</v>
      </c>
      <c r="N721" s="95">
        <v>6449000000</v>
      </c>
      <c r="P721" s="95">
        <v>3317000000</v>
      </c>
      <c r="Q721" s="93">
        <v>1</v>
      </c>
      <c r="S721" s="95">
        <v>3317000000</v>
      </c>
      <c r="U721" s="95">
        <v>1175000000</v>
      </c>
      <c r="V721" s="93">
        <v>1</v>
      </c>
      <c r="X721" s="95">
        <v>1175000000</v>
      </c>
      <c r="Z721" s="95">
        <v>1712000000</v>
      </c>
      <c r="AA721" s="93">
        <v>1</v>
      </c>
      <c r="AC721" s="95">
        <v>1712000000</v>
      </c>
    </row>
    <row r="722" spans="11:29" x14ac:dyDescent="0.2">
      <c r="K722" s="95">
        <v>6456000000</v>
      </c>
      <c r="L722" s="93">
        <v>6456000000</v>
      </c>
      <c r="N722" s="95">
        <v>6456000000</v>
      </c>
      <c r="P722" s="95">
        <v>3319000000</v>
      </c>
      <c r="Q722" s="93">
        <v>1</v>
      </c>
      <c r="S722" s="95">
        <v>3319000000</v>
      </c>
      <c r="U722" s="95">
        <v>1177200000</v>
      </c>
      <c r="V722" s="93">
        <v>1</v>
      </c>
      <c r="X722" s="95">
        <v>1177200000</v>
      </c>
      <c r="Z722" s="95">
        <v>1712500000</v>
      </c>
      <c r="AA722" s="93">
        <v>1</v>
      </c>
      <c r="AC722" s="95">
        <v>1712500000</v>
      </c>
    </row>
    <row r="723" spans="11:29" x14ac:dyDescent="0.2">
      <c r="K723" s="95">
        <v>6484892000</v>
      </c>
      <c r="L723" s="93">
        <v>6484892000</v>
      </c>
      <c r="N723" s="95">
        <v>6484892000</v>
      </c>
      <c r="P723" s="95">
        <v>3323000000</v>
      </c>
      <c r="Q723" s="93">
        <v>1</v>
      </c>
      <c r="S723" s="95">
        <v>3323000000</v>
      </c>
      <c r="U723" s="95">
        <v>1177697000</v>
      </c>
      <c r="V723" s="93">
        <v>2</v>
      </c>
      <c r="X723" s="95">
        <v>1177697000</v>
      </c>
      <c r="Z723" s="95">
        <v>1720000000</v>
      </c>
      <c r="AA723" s="93">
        <v>2</v>
      </c>
      <c r="AC723" s="95">
        <v>1720000000</v>
      </c>
    </row>
    <row r="724" spans="11:29" x14ac:dyDescent="0.2">
      <c r="K724" s="95">
        <v>6493814000</v>
      </c>
      <c r="L724" s="93">
        <v>6493814000</v>
      </c>
      <c r="N724" s="95">
        <v>6493814000</v>
      </c>
      <c r="P724" s="95">
        <v>3326936000</v>
      </c>
      <c r="Q724" s="93">
        <v>1</v>
      </c>
      <c r="S724" s="95">
        <v>3326936000</v>
      </c>
      <c r="U724" s="95">
        <v>1181000000</v>
      </c>
      <c r="V724" s="93">
        <v>1</v>
      </c>
      <c r="X724" s="95">
        <v>1181000000</v>
      </c>
      <c r="Z724" s="95">
        <v>1738000000</v>
      </c>
      <c r="AA724" s="93">
        <v>2</v>
      </c>
      <c r="AC724" s="95">
        <v>1738000000</v>
      </c>
    </row>
    <row r="725" spans="11:29" x14ac:dyDescent="0.2">
      <c r="K725" s="95">
        <v>6493900000</v>
      </c>
      <c r="L725" s="93">
        <v>6493900000</v>
      </c>
      <c r="N725" s="95">
        <v>6493900000</v>
      </c>
      <c r="P725" s="95">
        <v>3331000000</v>
      </c>
      <c r="Q725" s="93">
        <v>1</v>
      </c>
      <c r="S725" s="95">
        <v>3331000000</v>
      </c>
      <c r="U725" s="95">
        <v>1183682000</v>
      </c>
      <c r="V725" s="93">
        <v>1</v>
      </c>
      <c r="X725" s="95">
        <v>1183682000</v>
      </c>
      <c r="Z725" s="95">
        <v>1741000000</v>
      </c>
      <c r="AA725" s="93">
        <v>1</v>
      </c>
      <c r="AC725" s="95">
        <v>1741000000</v>
      </c>
    </row>
    <row r="726" spans="11:29" x14ac:dyDescent="0.2">
      <c r="K726" s="95">
        <v>6497000000</v>
      </c>
      <c r="L726" s="93">
        <v>12994000000</v>
      </c>
      <c r="N726" s="95">
        <v>6497000000</v>
      </c>
      <c r="P726" s="95">
        <v>3344000000</v>
      </c>
      <c r="Q726" s="93">
        <v>1</v>
      </c>
      <c r="S726" s="95">
        <v>3344000000</v>
      </c>
      <c r="U726" s="95">
        <v>1186000000</v>
      </c>
      <c r="V726" s="93">
        <v>2</v>
      </c>
      <c r="X726" s="95">
        <v>1186000000</v>
      </c>
      <c r="Z726" s="95">
        <v>1753000000</v>
      </c>
      <c r="AA726" s="93">
        <v>1</v>
      </c>
      <c r="AC726" s="95">
        <v>1753000000</v>
      </c>
    </row>
    <row r="727" spans="11:29" x14ac:dyDescent="0.2">
      <c r="K727" s="95">
        <v>6505000000</v>
      </c>
      <c r="L727" s="93">
        <v>6505000000</v>
      </c>
      <c r="N727" s="95">
        <v>6505000000</v>
      </c>
      <c r="P727" s="95">
        <v>3346000000</v>
      </c>
      <c r="Q727" s="93">
        <v>1</v>
      </c>
      <c r="S727" s="95">
        <v>3346000000</v>
      </c>
      <c r="U727" s="95">
        <v>1187331000</v>
      </c>
      <c r="V727" s="93">
        <v>1</v>
      </c>
      <c r="X727" s="95">
        <v>1187331000</v>
      </c>
      <c r="Z727" s="95">
        <v>1759000000</v>
      </c>
      <c r="AA727" s="93">
        <v>1</v>
      </c>
      <c r="AC727" s="95">
        <v>1759000000</v>
      </c>
    </row>
    <row r="728" spans="11:29" x14ac:dyDescent="0.2">
      <c r="K728" s="95">
        <v>6514099000</v>
      </c>
      <c r="L728" s="93">
        <v>6514099000</v>
      </c>
      <c r="N728" s="95">
        <v>6514099000</v>
      </c>
      <c r="P728" s="95">
        <v>3348000000</v>
      </c>
      <c r="Q728" s="93">
        <v>1</v>
      </c>
      <c r="S728" s="95">
        <v>3348000000</v>
      </c>
      <c r="U728" s="95">
        <v>1193800000</v>
      </c>
      <c r="V728" s="93">
        <v>1</v>
      </c>
      <c r="X728" s="95">
        <v>1193800000</v>
      </c>
      <c r="Z728" s="95">
        <v>1771000000</v>
      </c>
      <c r="AA728" s="93">
        <v>1</v>
      </c>
      <c r="AC728" s="95">
        <v>1771000000</v>
      </c>
    </row>
    <row r="729" spans="11:29" x14ac:dyDescent="0.2">
      <c r="K729" s="95">
        <v>6548400000</v>
      </c>
      <c r="L729" s="93">
        <v>6548400000</v>
      </c>
      <c r="N729" s="95">
        <v>6548400000</v>
      </c>
      <c r="P729" s="95">
        <v>3371800000</v>
      </c>
      <c r="Q729" s="93">
        <v>1</v>
      </c>
      <c r="S729" s="95">
        <v>3371800000</v>
      </c>
      <c r="U729" s="95">
        <v>1196512000</v>
      </c>
      <c r="V729" s="93">
        <v>1</v>
      </c>
      <c r="X729" s="95">
        <v>1196512000</v>
      </c>
      <c r="Z729" s="95">
        <v>1777000000</v>
      </c>
      <c r="AA729" s="93">
        <v>1</v>
      </c>
      <c r="AC729" s="95">
        <v>1777000000</v>
      </c>
    </row>
    <row r="730" spans="11:29" x14ac:dyDescent="0.2">
      <c r="K730" s="95">
        <v>6550200000</v>
      </c>
      <c r="L730" s="93">
        <v>6550200000</v>
      </c>
      <c r="N730" s="95">
        <v>6550200000</v>
      </c>
      <c r="P730" s="95">
        <v>3385000000</v>
      </c>
      <c r="Q730" s="93">
        <v>1</v>
      </c>
      <c r="S730" s="95">
        <v>3385000000</v>
      </c>
      <c r="U730" s="95">
        <v>1198200000</v>
      </c>
      <c r="V730" s="93">
        <v>1</v>
      </c>
      <c r="X730" s="95">
        <v>1198200000</v>
      </c>
      <c r="Z730" s="95">
        <v>1782000000</v>
      </c>
      <c r="AA730" s="93">
        <v>1</v>
      </c>
      <c r="AC730" s="95">
        <v>1782000000</v>
      </c>
    </row>
    <row r="731" spans="11:29" x14ac:dyDescent="0.2">
      <c r="K731" s="95">
        <v>6564721000</v>
      </c>
      <c r="L731" s="93">
        <v>6564721000</v>
      </c>
      <c r="N731" s="95">
        <v>6564721000</v>
      </c>
      <c r="P731" s="95">
        <v>3404000000</v>
      </c>
      <c r="Q731" s="93">
        <v>1</v>
      </c>
      <c r="S731" s="95">
        <v>3404000000</v>
      </c>
      <c r="U731" s="95">
        <v>1199600000</v>
      </c>
      <c r="V731" s="93">
        <v>1</v>
      </c>
      <c r="X731" s="95">
        <v>1199600000</v>
      </c>
      <c r="Z731" s="95">
        <v>1787000000</v>
      </c>
      <c r="AA731" s="93">
        <v>1</v>
      </c>
      <c r="AC731" s="95">
        <v>1787000000</v>
      </c>
    </row>
    <row r="732" spans="11:29" x14ac:dyDescent="0.2">
      <c r="K732" s="95">
        <v>6566000000</v>
      </c>
      <c r="L732" s="93">
        <v>6566000000</v>
      </c>
      <c r="N732" s="95">
        <v>6566000000</v>
      </c>
      <c r="P732" s="95">
        <v>3406170000</v>
      </c>
      <c r="Q732" s="93">
        <v>1</v>
      </c>
      <c r="S732" s="95">
        <v>3406170000</v>
      </c>
      <c r="U732" s="95">
        <v>1200000000</v>
      </c>
      <c r="V732" s="93">
        <v>1</v>
      </c>
      <c r="X732" s="95">
        <v>1200000000</v>
      </c>
      <c r="Z732" s="95">
        <v>1792000000</v>
      </c>
      <c r="AA732" s="93">
        <v>1</v>
      </c>
      <c r="AC732" s="95">
        <v>1792000000</v>
      </c>
    </row>
    <row r="733" spans="11:29" x14ac:dyDescent="0.2">
      <c r="K733" s="95">
        <v>6571893000</v>
      </c>
      <c r="L733" s="93">
        <v>6571893000</v>
      </c>
      <c r="N733" s="95">
        <v>6571893000</v>
      </c>
      <c r="P733" s="95">
        <v>3411175000</v>
      </c>
      <c r="Q733" s="93">
        <v>1</v>
      </c>
      <c r="S733" s="95">
        <v>3411175000</v>
      </c>
      <c r="U733" s="95">
        <v>1201000000</v>
      </c>
      <c r="V733" s="93">
        <v>1</v>
      </c>
      <c r="X733" s="95">
        <v>1201000000</v>
      </c>
      <c r="Z733" s="95">
        <v>1806000000</v>
      </c>
      <c r="AA733" s="93">
        <v>1</v>
      </c>
      <c r="AC733" s="95">
        <v>1806000000</v>
      </c>
    </row>
    <row r="734" spans="11:29" x14ac:dyDescent="0.2">
      <c r="K734" s="95">
        <v>6595200000</v>
      </c>
      <c r="L734" s="93">
        <v>6595200000</v>
      </c>
      <c r="N734" s="95">
        <v>6595200000</v>
      </c>
      <c r="P734" s="95">
        <v>3414400000</v>
      </c>
      <c r="Q734" s="93">
        <v>1</v>
      </c>
      <c r="S734" s="95">
        <v>3414400000</v>
      </c>
      <c r="U734" s="95">
        <v>1202000000</v>
      </c>
      <c r="V734" s="93">
        <v>1</v>
      </c>
      <c r="X734" s="95">
        <v>1202000000</v>
      </c>
      <c r="Z734" s="95">
        <v>1819000000</v>
      </c>
      <c r="AA734" s="93">
        <v>1</v>
      </c>
      <c r="AC734" s="95">
        <v>1819000000</v>
      </c>
    </row>
    <row r="735" spans="11:29" x14ac:dyDescent="0.2">
      <c r="K735" s="95">
        <v>6602267000</v>
      </c>
      <c r="L735" s="93">
        <v>6602267000</v>
      </c>
      <c r="N735" s="95">
        <v>6602267000</v>
      </c>
      <c r="P735" s="95">
        <v>3420339000</v>
      </c>
      <c r="Q735" s="93">
        <v>1</v>
      </c>
      <c r="S735" s="95">
        <v>3420339000</v>
      </c>
      <c r="U735" s="95">
        <v>1208000000</v>
      </c>
      <c r="V735" s="93">
        <v>1</v>
      </c>
      <c r="X735" s="95">
        <v>1208000000</v>
      </c>
      <c r="Z735" s="95">
        <v>1820000000</v>
      </c>
      <c r="AA735" s="93">
        <v>1</v>
      </c>
      <c r="AC735" s="95">
        <v>1820000000</v>
      </c>
    </row>
    <row r="736" spans="11:29" x14ac:dyDescent="0.2">
      <c r="K736" s="95">
        <v>6616632000</v>
      </c>
      <c r="L736" s="93">
        <v>6616632000</v>
      </c>
      <c r="N736" s="95">
        <v>6616632000</v>
      </c>
      <c r="P736" s="95">
        <v>3421700000</v>
      </c>
      <c r="Q736" s="93">
        <v>1</v>
      </c>
      <c r="S736" s="95">
        <v>3421700000</v>
      </c>
      <c r="U736" s="95">
        <v>1209100000</v>
      </c>
      <c r="V736" s="93">
        <v>1</v>
      </c>
      <c r="X736" s="95">
        <v>1209100000</v>
      </c>
      <c r="Z736" s="95">
        <v>1832000000</v>
      </c>
      <c r="AA736" s="93">
        <v>1</v>
      </c>
      <c r="AC736" s="95">
        <v>1832000000</v>
      </c>
    </row>
    <row r="737" spans="11:29" x14ac:dyDescent="0.2">
      <c r="K737" s="95">
        <v>6623500000</v>
      </c>
      <c r="L737" s="93">
        <v>6623500000</v>
      </c>
      <c r="N737" s="95">
        <v>6623500000</v>
      </c>
      <c r="P737" s="95">
        <v>3434000000</v>
      </c>
      <c r="Q737" s="93">
        <v>1</v>
      </c>
      <c r="S737" s="95">
        <v>3434000000</v>
      </c>
      <c r="U737" s="95">
        <v>1213000000</v>
      </c>
      <c r="V737" s="93">
        <v>1</v>
      </c>
      <c r="X737" s="95">
        <v>1213000000</v>
      </c>
      <c r="Z737" s="95">
        <v>1835000000</v>
      </c>
      <c r="AA737" s="93">
        <v>1</v>
      </c>
      <c r="AC737" s="95">
        <v>1835000000</v>
      </c>
    </row>
    <row r="738" spans="11:29" x14ac:dyDescent="0.2">
      <c r="K738" s="95">
        <v>6636000000</v>
      </c>
      <c r="L738" s="93">
        <v>6636000000</v>
      </c>
      <c r="N738" s="95">
        <v>6636000000</v>
      </c>
      <c r="P738" s="95">
        <v>3440623000</v>
      </c>
      <c r="Q738" s="93">
        <v>1</v>
      </c>
      <c r="S738" s="95">
        <v>3440623000</v>
      </c>
      <c r="U738" s="95">
        <v>1219343000</v>
      </c>
      <c r="V738" s="93">
        <v>1</v>
      </c>
      <c r="X738" s="95">
        <v>1219343000</v>
      </c>
      <c r="Z738" s="95">
        <v>1836000000</v>
      </c>
      <c r="AA738" s="93">
        <v>1</v>
      </c>
      <c r="AC738" s="95">
        <v>1836000000</v>
      </c>
    </row>
    <row r="739" spans="11:29" x14ac:dyDescent="0.2">
      <c r="K739" s="95">
        <v>6638774000</v>
      </c>
      <c r="L739" s="93">
        <v>6638774000</v>
      </c>
      <c r="N739" s="95">
        <v>6638774000</v>
      </c>
      <c r="P739" s="95">
        <v>3449400000</v>
      </c>
      <c r="Q739" s="93">
        <v>1</v>
      </c>
      <c r="S739" s="95">
        <v>3449400000</v>
      </c>
      <c r="U739" s="95">
        <v>1220095000</v>
      </c>
      <c r="V739" s="93">
        <v>1</v>
      </c>
      <c r="X739" s="95">
        <v>1220095000</v>
      </c>
      <c r="Z739" s="95">
        <v>1842000000</v>
      </c>
      <c r="AA739" s="93">
        <v>1</v>
      </c>
      <c r="AC739" s="95">
        <v>1842000000</v>
      </c>
    </row>
    <row r="740" spans="11:29" x14ac:dyDescent="0.2">
      <c r="K740" s="95">
        <v>6644252000</v>
      </c>
      <c r="L740" s="93">
        <v>6644252000</v>
      </c>
      <c r="N740" s="95">
        <v>6644252000</v>
      </c>
      <c r="P740" s="95">
        <v>3469000000</v>
      </c>
      <c r="Q740" s="93">
        <v>1</v>
      </c>
      <c r="S740" s="95">
        <v>3469000000</v>
      </c>
      <c r="U740" s="95">
        <v>1224930000</v>
      </c>
      <c r="V740" s="93">
        <v>1</v>
      </c>
      <c r="X740" s="95">
        <v>1224930000</v>
      </c>
      <c r="Z740" s="95">
        <v>1854000000</v>
      </c>
      <c r="AA740" s="93">
        <v>1</v>
      </c>
      <c r="AC740" s="95">
        <v>1854000000</v>
      </c>
    </row>
    <row r="741" spans="11:29" x14ac:dyDescent="0.2">
      <c r="K741" s="95">
        <v>6649237000</v>
      </c>
      <c r="L741" s="93">
        <v>6649237000</v>
      </c>
      <c r="N741" s="95">
        <v>6649237000</v>
      </c>
      <c r="P741" s="95">
        <v>3477000000</v>
      </c>
      <c r="Q741" s="93">
        <v>2</v>
      </c>
      <c r="S741" s="95">
        <v>3477000000</v>
      </c>
      <c r="U741" s="95">
        <v>1227000000</v>
      </c>
      <c r="V741" s="93">
        <v>1</v>
      </c>
      <c r="X741" s="95">
        <v>1227000000</v>
      </c>
      <c r="Z741" s="95">
        <v>1858000000</v>
      </c>
      <c r="AA741" s="93">
        <v>1</v>
      </c>
      <c r="AC741" s="95">
        <v>1858000000</v>
      </c>
    </row>
    <row r="742" spans="11:29" x14ac:dyDescent="0.2">
      <c r="K742" s="95">
        <v>6667216000</v>
      </c>
      <c r="L742" s="93">
        <v>6667216000</v>
      </c>
      <c r="N742" s="95">
        <v>6667216000</v>
      </c>
      <c r="P742" s="95">
        <v>3478822000</v>
      </c>
      <c r="Q742" s="93">
        <v>1</v>
      </c>
      <c r="S742" s="95">
        <v>3478822000</v>
      </c>
      <c r="U742" s="95">
        <v>1231421000</v>
      </c>
      <c r="V742" s="93">
        <v>1</v>
      </c>
      <c r="X742" s="95">
        <v>1231421000</v>
      </c>
      <c r="Z742" s="95">
        <v>1867000000</v>
      </c>
      <c r="AA742" s="93">
        <v>1</v>
      </c>
      <c r="AC742" s="95">
        <v>1867000000</v>
      </c>
    </row>
    <row r="743" spans="11:29" x14ac:dyDescent="0.2">
      <c r="K743" s="95">
        <v>6672317000</v>
      </c>
      <c r="L743" s="93">
        <v>6672317000</v>
      </c>
      <c r="N743" s="95">
        <v>6672317000</v>
      </c>
      <c r="P743" s="95">
        <v>3482100000</v>
      </c>
      <c r="Q743" s="93">
        <v>1</v>
      </c>
      <c r="S743" s="95">
        <v>3482100000</v>
      </c>
      <c r="U743" s="95">
        <v>1246308000</v>
      </c>
      <c r="V743" s="93">
        <v>1</v>
      </c>
      <c r="X743" s="95">
        <v>1246308000</v>
      </c>
      <c r="Z743" s="95">
        <v>1873000000</v>
      </c>
      <c r="AA743" s="93">
        <v>1</v>
      </c>
      <c r="AC743" s="95">
        <v>1873000000</v>
      </c>
    </row>
    <row r="744" spans="11:29" x14ac:dyDescent="0.2">
      <c r="K744" s="95">
        <v>6740064000</v>
      </c>
      <c r="L744" s="93">
        <v>6740064000</v>
      </c>
      <c r="N744" s="95">
        <v>6740064000</v>
      </c>
      <c r="P744" s="95">
        <v>3490000000</v>
      </c>
      <c r="Q744" s="93">
        <v>1</v>
      </c>
      <c r="S744" s="95">
        <v>3490000000</v>
      </c>
      <c r="U744" s="95">
        <v>1251500000</v>
      </c>
      <c r="V744" s="93">
        <v>1</v>
      </c>
      <c r="X744" s="95">
        <v>1251500000</v>
      </c>
      <c r="Z744" s="95">
        <v>1897600000</v>
      </c>
      <c r="AA744" s="93">
        <v>1</v>
      </c>
      <c r="AC744" s="95">
        <v>1897600000</v>
      </c>
    </row>
    <row r="745" spans="11:29" x14ac:dyDescent="0.2">
      <c r="K745" s="95">
        <v>6761000000</v>
      </c>
      <c r="L745" s="93">
        <v>6761000000</v>
      </c>
      <c r="N745" s="95">
        <v>6761000000</v>
      </c>
      <c r="P745" s="95">
        <v>3501000000</v>
      </c>
      <c r="Q745" s="93">
        <v>1</v>
      </c>
      <c r="S745" s="95">
        <v>3501000000</v>
      </c>
      <c r="U745" s="95">
        <v>1252300000</v>
      </c>
      <c r="V745" s="93">
        <v>1</v>
      </c>
      <c r="X745" s="95">
        <v>1252300000</v>
      </c>
      <c r="Z745" s="95">
        <v>1901000000</v>
      </c>
      <c r="AA745" s="93">
        <v>1</v>
      </c>
      <c r="AC745" s="95">
        <v>1901000000</v>
      </c>
    </row>
    <row r="746" spans="11:29" x14ac:dyDescent="0.2">
      <c r="K746" s="95">
        <v>6764000000</v>
      </c>
      <c r="L746" s="93">
        <v>6764000000</v>
      </c>
      <c r="N746" s="95">
        <v>6764000000</v>
      </c>
      <c r="P746" s="95">
        <v>3507180000</v>
      </c>
      <c r="Q746" s="93">
        <v>1</v>
      </c>
      <c r="S746" s="95">
        <v>3507180000</v>
      </c>
      <c r="U746" s="95">
        <v>1254000000</v>
      </c>
      <c r="V746" s="93">
        <v>1</v>
      </c>
      <c r="X746" s="95">
        <v>1254000000</v>
      </c>
      <c r="Z746" s="95">
        <v>1902000000</v>
      </c>
      <c r="AA746" s="93">
        <v>1</v>
      </c>
      <c r="AC746" s="95">
        <v>1902000000</v>
      </c>
    </row>
    <row r="747" spans="11:29" x14ac:dyDescent="0.2">
      <c r="K747" s="95">
        <v>6777000000</v>
      </c>
      <c r="L747" s="93">
        <v>6777000000</v>
      </c>
      <c r="N747" s="95">
        <v>6777000000</v>
      </c>
      <c r="P747" s="95">
        <v>3523600000</v>
      </c>
      <c r="Q747" s="93">
        <v>1</v>
      </c>
      <c r="S747" s="95">
        <v>3523600000</v>
      </c>
      <c r="U747" s="95">
        <v>1254700000</v>
      </c>
      <c r="V747" s="93">
        <v>1</v>
      </c>
      <c r="X747" s="95">
        <v>1254700000</v>
      </c>
      <c r="Z747" s="95">
        <v>1904000000</v>
      </c>
      <c r="AA747" s="93">
        <v>2</v>
      </c>
      <c r="AC747" s="95">
        <v>1904000000</v>
      </c>
    </row>
    <row r="748" spans="11:29" x14ac:dyDescent="0.2">
      <c r="K748" s="95">
        <v>6778300000</v>
      </c>
      <c r="L748" s="93">
        <v>6778300000</v>
      </c>
      <c r="N748" s="95">
        <v>6778300000</v>
      </c>
      <c r="P748" s="95">
        <v>3535000000</v>
      </c>
      <c r="Q748" s="93">
        <v>1</v>
      </c>
      <c r="S748" s="95">
        <v>3535000000</v>
      </c>
      <c r="U748" s="95">
        <v>1255000000</v>
      </c>
      <c r="V748" s="93">
        <v>1</v>
      </c>
      <c r="X748" s="95">
        <v>1255000000</v>
      </c>
      <c r="Z748" s="95">
        <v>1919000000</v>
      </c>
      <c r="AA748" s="93">
        <v>1</v>
      </c>
      <c r="AC748" s="95">
        <v>1919000000</v>
      </c>
    </row>
    <row r="749" spans="11:29" x14ac:dyDescent="0.2">
      <c r="K749" s="95">
        <v>6779511000</v>
      </c>
      <c r="L749" s="93">
        <v>6779511000</v>
      </c>
      <c r="N749" s="95">
        <v>6779511000</v>
      </c>
      <c r="P749" s="95">
        <v>3570801000</v>
      </c>
      <c r="Q749" s="93">
        <v>1</v>
      </c>
      <c r="S749" s="95">
        <v>3570801000</v>
      </c>
      <c r="U749" s="95">
        <v>1259234000</v>
      </c>
      <c r="V749" s="93">
        <v>1</v>
      </c>
      <c r="X749" s="95">
        <v>1259234000</v>
      </c>
      <c r="Z749" s="95">
        <v>1923000000</v>
      </c>
      <c r="AA749" s="93">
        <v>1</v>
      </c>
      <c r="AC749" s="95">
        <v>1923000000</v>
      </c>
    </row>
    <row r="750" spans="11:29" x14ac:dyDescent="0.2">
      <c r="K750" s="95">
        <v>6786984000</v>
      </c>
      <c r="L750" s="93">
        <v>6786984000</v>
      </c>
      <c r="N750" s="95">
        <v>6786984000</v>
      </c>
      <c r="P750" s="95">
        <v>3575631000</v>
      </c>
      <c r="Q750" s="93">
        <v>1</v>
      </c>
      <c r="S750" s="95">
        <v>3575631000</v>
      </c>
      <c r="U750" s="95">
        <v>1264000000</v>
      </c>
      <c r="V750" s="93">
        <v>1</v>
      </c>
      <c r="X750" s="95">
        <v>1264000000</v>
      </c>
      <c r="Z750" s="95">
        <v>1945000000</v>
      </c>
      <c r="AA750" s="93">
        <v>1</v>
      </c>
      <c r="AC750" s="95">
        <v>1945000000</v>
      </c>
    </row>
    <row r="751" spans="11:29" x14ac:dyDescent="0.2">
      <c r="K751" s="95">
        <v>6793306000</v>
      </c>
      <c r="L751" s="93">
        <v>6793306000</v>
      </c>
      <c r="N751" s="95">
        <v>6793306000</v>
      </c>
      <c r="P751" s="95">
        <v>3579600000</v>
      </c>
      <c r="Q751" s="93">
        <v>1</v>
      </c>
      <c r="S751" s="95">
        <v>3579600000</v>
      </c>
      <c r="U751" s="95">
        <v>1264632000</v>
      </c>
      <c r="V751" s="93">
        <v>1</v>
      </c>
      <c r="X751" s="95">
        <v>1264632000</v>
      </c>
      <c r="Z751" s="95">
        <v>1948000000</v>
      </c>
      <c r="AA751" s="93">
        <v>1</v>
      </c>
      <c r="AC751" s="95">
        <v>1948000000</v>
      </c>
    </row>
    <row r="752" spans="11:29" x14ac:dyDescent="0.2">
      <c r="K752" s="95">
        <v>6794342000</v>
      </c>
      <c r="L752" s="93">
        <v>6794342000</v>
      </c>
      <c r="N752" s="95">
        <v>6794342000</v>
      </c>
      <c r="P752" s="95">
        <v>3585100000</v>
      </c>
      <c r="Q752" s="93">
        <v>1</v>
      </c>
      <c r="S752" s="95">
        <v>3585100000</v>
      </c>
      <c r="U752" s="95">
        <v>1269586000</v>
      </c>
      <c r="V752" s="93">
        <v>1</v>
      </c>
      <c r="X752" s="95">
        <v>1269586000</v>
      </c>
      <c r="Z752" s="95">
        <v>1957025000</v>
      </c>
      <c r="AA752" s="93">
        <v>1</v>
      </c>
      <c r="AC752" s="95">
        <v>1957025000</v>
      </c>
    </row>
    <row r="753" spans="11:29" x14ac:dyDescent="0.2">
      <c r="K753" s="95">
        <v>6824000000</v>
      </c>
      <c r="L753" s="93">
        <v>6824000000</v>
      </c>
      <c r="N753" s="95">
        <v>6824000000</v>
      </c>
      <c r="P753" s="95">
        <v>3586000000</v>
      </c>
      <c r="Q753" s="93">
        <v>1</v>
      </c>
      <c r="S753" s="95">
        <v>3586000000</v>
      </c>
      <c r="U753" s="95">
        <v>1269777000</v>
      </c>
      <c r="V753" s="93">
        <v>1</v>
      </c>
      <c r="X753" s="95">
        <v>1269777000</v>
      </c>
      <c r="Z753" s="95">
        <v>1966939000</v>
      </c>
      <c r="AA753" s="93">
        <v>1</v>
      </c>
      <c r="AC753" s="95">
        <v>1966939000</v>
      </c>
    </row>
    <row r="754" spans="11:29" x14ac:dyDescent="0.2">
      <c r="K754" s="95">
        <v>6860000000</v>
      </c>
      <c r="L754" s="93">
        <v>6860000000</v>
      </c>
      <c r="N754" s="95">
        <v>6860000000</v>
      </c>
      <c r="P754" s="95">
        <v>3595217000</v>
      </c>
      <c r="Q754" s="93">
        <v>1</v>
      </c>
      <c r="S754" s="95">
        <v>3595217000</v>
      </c>
      <c r="U754" s="95">
        <v>1274000000</v>
      </c>
      <c r="V754" s="93">
        <v>1</v>
      </c>
      <c r="X754" s="95">
        <v>1274000000</v>
      </c>
      <c r="Z754" s="95">
        <v>1988000000</v>
      </c>
      <c r="AA754" s="93">
        <v>1</v>
      </c>
      <c r="AC754" s="95">
        <v>1988000000</v>
      </c>
    </row>
    <row r="755" spans="11:29" x14ac:dyDescent="0.2">
      <c r="K755" s="95">
        <v>6906000000</v>
      </c>
      <c r="L755" s="93">
        <v>6906000000</v>
      </c>
      <c r="N755" s="95">
        <v>6906000000</v>
      </c>
      <c r="P755" s="95">
        <v>3604800000</v>
      </c>
      <c r="Q755" s="93">
        <v>1</v>
      </c>
      <c r="S755" s="95">
        <v>3604800000</v>
      </c>
      <c r="U755" s="95">
        <v>1278000000</v>
      </c>
      <c r="V755" s="93">
        <v>1</v>
      </c>
      <c r="X755" s="95">
        <v>1278000000</v>
      </c>
      <c r="Z755" s="95">
        <v>1996000000</v>
      </c>
      <c r="AA755" s="93">
        <v>1</v>
      </c>
      <c r="AC755" s="95">
        <v>1996000000</v>
      </c>
    </row>
    <row r="756" spans="11:29" x14ac:dyDescent="0.2">
      <c r="K756" s="95">
        <v>6911676000</v>
      </c>
      <c r="L756" s="93">
        <v>6911676000</v>
      </c>
      <c r="N756" s="95">
        <v>6911676000</v>
      </c>
      <c r="P756" s="95">
        <v>3606100000</v>
      </c>
      <c r="Q756" s="93">
        <v>1</v>
      </c>
      <c r="S756" s="95">
        <v>3606100000</v>
      </c>
      <c r="U756" s="95">
        <v>1278506000</v>
      </c>
      <c r="V756" s="93">
        <v>1</v>
      </c>
      <c r="X756" s="95">
        <v>1278506000</v>
      </c>
      <c r="Z756" s="95">
        <v>2008000000</v>
      </c>
      <c r="AA756" s="93">
        <v>1</v>
      </c>
      <c r="AC756" s="95">
        <v>2008000000</v>
      </c>
    </row>
    <row r="757" spans="11:29" x14ac:dyDescent="0.2">
      <c r="K757" s="95">
        <v>6932200000</v>
      </c>
      <c r="L757" s="93">
        <v>6932200000</v>
      </c>
      <c r="N757" s="95">
        <v>6932200000</v>
      </c>
      <c r="P757" s="95">
        <v>3611100000</v>
      </c>
      <c r="Q757" s="93">
        <v>1</v>
      </c>
      <c r="S757" s="95">
        <v>3611100000</v>
      </c>
      <c r="U757" s="95">
        <v>1279961000</v>
      </c>
      <c r="V757" s="93">
        <v>1</v>
      </c>
      <c r="X757" s="95">
        <v>1279961000</v>
      </c>
      <c r="Z757" s="95">
        <v>2009700000</v>
      </c>
      <c r="AA757" s="93">
        <v>1</v>
      </c>
      <c r="AC757" s="95">
        <v>2009700000</v>
      </c>
    </row>
    <row r="758" spans="11:29" x14ac:dyDescent="0.2">
      <c r="K758" s="95">
        <v>6933500000</v>
      </c>
      <c r="L758" s="93">
        <v>6933500000</v>
      </c>
      <c r="N758" s="95">
        <v>6933500000</v>
      </c>
      <c r="P758" s="95">
        <v>3619612000</v>
      </c>
      <c r="Q758" s="93">
        <v>1</v>
      </c>
      <c r="S758" s="95">
        <v>3619612000</v>
      </c>
      <c r="U758" s="95">
        <v>1280000000</v>
      </c>
      <c r="V758" s="93">
        <v>1</v>
      </c>
      <c r="X758" s="95">
        <v>1280000000</v>
      </c>
      <c r="Z758" s="95">
        <v>2012000000</v>
      </c>
      <c r="AA758" s="93">
        <v>1</v>
      </c>
      <c r="AC758" s="95">
        <v>2012000000</v>
      </c>
    </row>
    <row r="759" spans="11:29" x14ac:dyDescent="0.2">
      <c r="K759" s="95">
        <v>6945000000</v>
      </c>
      <c r="L759" s="93">
        <v>6945000000</v>
      </c>
      <c r="N759" s="95">
        <v>6945000000</v>
      </c>
      <c r="P759" s="95">
        <v>3621417000</v>
      </c>
      <c r="Q759" s="93">
        <v>1</v>
      </c>
      <c r="S759" s="95">
        <v>3621417000</v>
      </c>
      <c r="U759" s="95">
        <v>1281300000</v>
      </c>
      <c r="V759" s="93">
        <v>1</v>
      </c>
      <c r="X759" s="95">
        <v>1281300000</v>
      </c>
      <c r="Z759" s="95">
        <v>2034000000</v>
      </c>
      <c r="AA759" s="93">
        <v>1</v>
      </c>
      <c r="AC759" s="95">
        <v>2034000000</v>
      </c>
    </row>
    <row r="760" spans="11:29" x14ac:dyDescent="0.2">
      <c r="K760" s="95">
        <v>6956200000</v>
      </c>
      <c r="L760" s="93">
        <v>6956200000</v>
      </c>
      <c r="N760" s="95">
        <v>6956200000</v>
      </c>
      <c r="P760" s="95">
        <v>3630000000</v>
      </c>
      <c r="Q760" s="93">
        <v>1</v>
      </c>
      <c r="S760" s="95">
        <v>3630000000</v>
      </c>
      <c r="U760" s="95">
        <v>1282709000</v>
      </c>
      <c r="V760" s="93">
        <v>1</v>
      </c>
      <c r="X760" s="95">
        <v>1282709000</v>
      </c>
      <c r="Z760" s="95">
        <v>2038000000</v>
      </c>
      <c r="AA760" s="93">
        <v>1</v>
      </c>
      <c r="AC760" s="95">
        <v>2038000000</v>
      </c>
    </row>
    <row r="761" spans="11:29" x14ac:dyDescent="0.2">
      <c r="K761" s="95">
        <v>6956311000</v>
      </c>
      <c r="L761" s="93">
        <v>6956311000</v>
      </c>
      <c r="N761" s="95">
        <v>6956311000</v>
      </c>
      <c r="P761" s="95">
        <v>3642000000</v>
      </c>
      <c r="Q761" s="93">
        <v>1</v>
      </c>
      <c r="S761" s="95">
        <v>3642000000</v>
      </c>
      <c r="U761" s="95">
        <v>1286000000</v>
      </c>
      <c r="V761" s="93">
        <v>1</v>
      </c>
      <c r="X761" s="95">
        <v>1286000000</v>
      </c>
      <c r="Z761" s="95">
        <v>2040000000</v>
      </c>
      <c r="AA761" s="93">
        <v>1</v>
      </c>
      <c r="AC761" s="95">
        <v>2040000000</v>
      </c>
    </row>
    <row r="762" spans="11:29" x14ac:dyDescent="0.2">
      <c r="K762" s="95">
        <v>6999700000</v>
      </c>
      <c r="L762" s="93">
        <v>6999700000</v>
      </c>
      <c r="N762" s="95">
        <v>6999700000</v>
      </c>
      <c r="P762" s="95">
        <v>3643979000</v>
      </c>
      <c r="Q762" s="93">
        <v>1</v>
      </c>
      <c r="S762" s="95">
        <v>3643979000</v>
      </c>
      <c r="U762" s="95">
        <v>1291000000</v>
      </c>
      <c r="V762" s="93">
        <v>1</v>
      </c>
      <c r="X762" s="95">
        <v>1291000000</v>
      </c>
      <c r="Z762" s="95">
        <v>2044000000</v>
      </c>
      <c r="AA762" s="93">
        <v>2</v>
      </c>
      <c r="AC762" s="95">
        <v>2044000000</v>
      </c>
    </row>
    <row r="763" spans="11:29" x14ac:dyDescent="0.2">
      <c r="K763" s="95">
        <v>7006000000</v>
      </c>
      <c r="L763" s="93">
        <v>7006000000</v>
      </c>
      <c r="N763" s="95">
        <v>7006000000</v>
      </c>
      <c r="P763" s="95">
        <v>3651700000</v>
      </c>
      <c r="Q763" s="93">
        <v>1</v>
      </c>
      <c r="S763" s="95">
        <v>3651700000</v>
      </c>
      <c r="U763" s="95">
        <v>1293200000</v>
      </c>
      <c r="V763" s="93">
        <v>1</v>
      </c>
      <c r="X763" s="95">
        <v>1293200000</v>
      </c>
      <c r="Z763" s="95">
        <v>2077000000</v>
      </c>
      <c r="AA763" s="93">
        <v>1</v>
      </c>
      <c r="AC763" s="95">
        <v>2077000000</v>
      </c>
    </row>
    <row r="764" spans="11:29" x14ac:dyDescent="0.2">
      <c r="K764" s="95">
        <v>7031500000</v>
      </c>
      <c r="L764" s="93">
        <v>7031500000</v>
      </c>
      <c r="N764" s="95">
        <v>7031500000</v>
      </c>
      <c r="P764" s="95">
        <v>3662000000</v>
      </c>
      <c r="Q764" s="93">
        <v>1</v>
      </c>
      <c r="S764" s="95">
        <v>3662000000</v>
      </c>
      <c r="U764" s="95">
        <v>1294000000</v>
      </c>
      <c r="V764" s="93">
        <v>1</v>
      </c>
      <c r="X764" s="95">
        <v>1294000000</v>
      </c>
      <c r="Z764" s="95">
        <v>2084000000</v>
      </c>
      <c r="AA764" s="93">
        <v>1</v>
      </c>
      <c r="AC764" s="95">
        <v>2084000000</v>
      </c>
    </row>
    <row r="765" spans="11:29" x14ac:dyDescent="0.2">
      <c r="K765" s="95">
        <v>7039000000</v>
      </c>
      <c r="L765" s="93">
        <v>7039000000</v>
      </c>
      <c r="N765" s="95">
        <v>7039000000</v>
      </c>
      <c r="P765" s="95">
        <v>3662100000</v>
      </c>
      <c r="Q765" s="93">
        <v>1</v>
      </c>
      <c r="S765" s="95">
        <v>3662100000</v>
      </c>
      <c r="U765" s="95">
        <v>1295014000</v>
      </c>
      <c r="V765" s="93">
        <v>1</v>
      </c>
      <c r="X765" s="95">
        <v>1295014000</v>
      </c>
      <c r="Z765" s="95">
        <v>2089000000</v>
      </c>
      <c r="AA765" s="93">
        <v>1</v>
      </c>
      <c r="AC765" s="95">
        <v>2089000000</v>
      </c>
    </row>
    <row r="766" spans="11:29" x14ac:dyDescent="0.2">
      <c r="K766" s="95">
        <v>7082000000</v>
      </c>
      <c r="L766" s="93">
        <v>7082000000</v>
      </c>
      <c r="N766" s="95">
        <v>7082000000</v>
      </c>
      <c r="P766" s="95">
        <v>3665578000</v>
      </c>
      <c r="Q766" s="93">
        <v>1</v>
      </c>
      <c r="S766" s="95">
        <v>3665578000</v>
      </c>
      <c r="U766" s="95">
        <v>1296000000</v>
      </c>
      <c r="V766" s="93">
        <v>2</v>
      </c>
      <c r="X766" s="95">
        <v>1296000000</v>
      </c>
      <c r="Z766" s="95">
        <v>2102000000</v>
      </c>
      <c r="AA766" s="93">
        <v>1</v>
      </c>
      <c r="AC766" s="95">
        <v>2102000000</v>
      </c>
    </row>
    <row r="767" spans="11:29" x14ac:dyDescent="0.2">
      <c r="K767" s="95">
        <v>7122300000</v>
      </c>
      <c r="L767" s="93">
        <v>7122300000</v>
      </c>
      <c r="N767" s="95">
        <v>7122300000</v>
      </c>
      <c r="P767" s="95">
        <v>3667434000</v>
      </c>
      <c r="Q767" s="93">
        <v>1</v>
      </c>
      <c r="S767" s="95">
        <v>3667434000</v>
      </c>
      <c r="U767" s="95">
        <v>1303427000</v>
      </c>
      <c r="V767" s="93">
        <v>1</v>
      </c>
      <c r="X767" s="95">
        <v>1303427000</v>
      </c>
      <c r="Z767" s="95">
        <v>2125000000</v>
      </c>
      <c r="AA767" s="93">
        <v>1</v>
      </c>
      <c r="AC767" s="95">
        <v>2125000000</v>
      </c>
    </row>
    <row r="768" spans="11:29" x14ac:dyDescent="0.2">
      <c r="K768" s="95">
        <v>7142000000</v>
      </c>
      <c r="L768" s="93">
        <v>7142000000</v>
      </c>
      <c r="N768" s="95">
        <v>7142000000</v>
      </c>
      <c r="P768" s="95">
        <v>3685000000</v>
      </c>
      <c r="Q768" s="93">
        <v>1</v>
      </c>
      <c r="S768" s="95">
        <v>3685000000</v>
      </c>
      <c r="U768" s="95">
        <v>1304000000</v>
      </c>
      <c r="V768" s="93">
        <v>1</v>
      </c>
      <c r="X768" s="95">
        <v>1304000000</v>
      </c>
      <c r="Z768" s="95">
        <v>2129000000</v>
      </c>
      <c r="AA768" s="93">
        <v>1</v>
      </c>
      <c r="AC768" s="95">
        <v>2129000000</v>
      </c>
    </row>
    <row r="769" spans="11:29" x14ac:dyDescent="0.2">
      <c r="K769" s="95">
        <v>7143000000</v>
      </c>
      <c r="L769" s="93">
        <v>7143000000</v>
      </c>
      <c r="N769" s="95">
        <v>7143000000</v>
      </c>
      <c r="P769" s="95">
        <v>3724000000</v>
      </c>
      <c r="Q769" s="93">
        <v>1</v>
      </c>
      <c r="S769" s="95">
        <v>3724000000</v>
      </c>
      <c r="U769" s="95">
        <v>1306000000</v>
      </c>
      <c r="V769" s="93">
        <v>1</v>
      </c>
      <c r="X769" s="95">
        <v>1306000000</v>
      </c>
      <c r="Z769" s="95">
        <v>2131000000</v>
      </c>
      <c r="AA769" s="93">
        <v>1</v>
      </c>
      <c r="AC769" s="95">
        <v>2131000000</v>
      </c>
    </row>
    <row r="770" spans="11:29" x14ac:dyDescent="0.2">
      <c r="K770" s="95">
        <v>7146000000</v>
      </c>
      <c r="L770" s="93">
        <v>7146000000</v>
      </c>
      <c r="N770" s="95">
        <v>7146000000</v>
      </c>
      <c r="P770" s="95">
        <v>3747000000</v>
      </c>
      <c r="Q770" s="93">
        <v>1</v>
      </c>
      <c r="S770" s="95">
        <v>3747000000</v>
      </c>
      <c r="U770" s="95">
        <v>1308900000</v>
      </c>
      <c r="V770" s="93">
        <v>1</v>
      </c>
      <c r="X770" s="95">
        <v>1308900000</v>
      </c>
      <c r="Z770" s="95">
        <v>2145000000</v>
      </c>
      <c r="AA770" s="93">
        <v>1</v>
      </c>
      <c r="AC770" s="95">
        <v>2145000000</v>
      </c>
    </row>
    <row r="771" spans="11:29" x14ac:dyDescent="0.2">
      <c r="K771" s="95">
        <v>7146079000</v>
      </c>
      <c r="L771" s="93">
        <v>7146079000</v>
      </c>
      <c r="N771" s="95">
        <v>7146079000</v>
      </c>
      <c r="P771" s="95">
        <v>3748000000</v>
      </c>
      <c r="Q771" s="93">
        <v>1</v>
      </c>
      <c r="S771" s="95">
        <v>3748000000</v>
      </c>
      <c r="U771" s="95">
        <v>1315793000</v>
      </c>
      <c r="V771" s="93">
        <v>1</v>
      </c>
      <c r="X771" s="95">
        <v>1315793000</v>
      </c>
      <c r="Z771" s="95">
        <v>2153000000</v>
      </c>
      <c r="AA771" s="93">
        <v>1</v>
      </c>
      <c r="AC771" s="95">
        <v>2153000000</v>
      </c>
    </row>
    <row r="772" spans="11:29" x14ac:dyDescent="0.2">
      <c r="K772" s="95">
        <v>7151000000</v>
      </c>
      <c r="L772" s="93">
        <v>7151000000</v>
      </c>
      <c r="N772" s="95">
        <v>7151000000</v>
      </c>
      <c r="P772" s="95">
        <v>3752151000</v>
      </c>
      <c r="Q772" s="93">
        <v>1</v>
      </c>
      <c r="S772" s="95">
        <v>3752151000</v>
      </c>
      <c r="U772" s="95">
        <v>1321000000</v>
      </c>
      <c r="V772" s="93">
        <v>1</v>
      </c>
      <c r="X772" s="95">
        <v>1321000000</v>
      </c>
      <c r="Z772" s="95">
        <v>2163000000</v>
      </c>
      <c r="AA772" s="93">
        <v>1</v>
      </c>
      <c r="AC772" s="95">
        <v>2163000000</v>
      </c>
    </row>
    <row r="773" spans="11:29" x14ac:dyDescent="0.2">
      <c r="K773" s="95">
        <v>7155096000</v>
      </c>
      <c r="L773" s="93">
        <v>7155096000</v>
      </c>
      <c r="N773" s="95">
        <v>7155096000</v>
      </c>
      <c r="P773" s="95">
        <v>3752760000</v>
      </c>
      <c r="Q773" s="93">
        <v>1</v>
      </c>
      <c r="S773" s="95">
        <v>3752760000</v>
      </c>
      <c r="U773" s="95">
        <v>1324000000</v>
      </c>
      <c r="V773" s="93">
        <v>1</v>
      </c>
      <c r="X773" s="95">
        <v>1324000000</v>
      </c>
      <c r="Z773" s="95">
        <v>2192000000</v>
      </c>
      <c r="AA773" s="93">
        <v>1</v>
      </c>
      <c r="AC773" s="95">
        <v>2192000000</v>
      </c>
    </row>
    <row r="774" spans="11:29" x14ac:dyDescent="0.2">
      <c r="K774" s="95">
        <v>7162800000</v>
      </c>
      <c r="L774" s="93">
        <v>7162800000</v>
      </c>
      <c r="N774" s="95">
        <v>7162800000</v>
      </c>
      <c r="P774" s="95">
        <v>3753000000</v>
      </c>
      <c r="Q774" s="93">
        <v>2</v>
      </c>
      <c r="S774" s="95">
        <v>3753000000</v>
      </c>
      <c r="U774" s="95">
        <v>1324815000</v>
      </c>
      <c r="V774" s="93">
        <v>1</v>
      </c>
      <c r="X774" s="95">
        <v>1324815000</v>
      </c>
      <c r="Z774" s="95">
        <v>2209000000</v>
      </c>
      <c r="AA774" s="93">
        <v>1</v>
      </c>
      <c r="AC774" s="95">
        <v>2209000000</v>
      </c>
    </row>
    <row r="775" spans="11:29" x14ac:dyDescent="0.2">
      <c r="K775" s="95">
        <v>7179000000</v>
      </c>
      <c r="L775" s="93">
        <v>7179000000</v>
      </c>
      <c r="N775" s="95">
        <v>7179000000</v>
      </c>
      <c r="P775" s="95">
        <v>3761300000</v>
      </c>
      <c r="Q775" s="93">
        <v>1</v>
      </c>
      <c r="S775" s="95">
        <v>3761300000</v>
      </c>
      <c r="U775" s="95">
        <v>1325567000</v>
      </c>
      <c r="V775" s="93">
        <v>1</v>
      </c>
      <c r="X775" s="95">
        <v>1325567000</v>
      </c>
      <c r="Z775" s="95">
        <v>2213000000</v>
      </c>
      <c r="AA775" s="93">
        <v>1</v>
      </c>
      <c r="AC775" s="95">
        <v>2213000000</v>
      </c>
    </row>
    <row r="776" spans="11:29" x14ac:dyDescent="0.2">
      <c r="K776" s="95">
        <v>7184794000</v>
      </c>
      <c r="L776" s="93">
        <v>7184794000</v>
      </c>
      <c r="N776" s="95">
        <v>7184794000</v>
      </c>
      <c r="P776" s="95">
        <v>3775000000</v>
      </c>
      <c r="Q776" s="93">
        <v>1</v>
      </c>
      <c r="S776" s="95">
        <v>3775000000</v>
      </c>
      <c r="U776" s="95">
        <v>1333000000</v>
      </c>
      <c r="V776" s="93">
        <v>3</v>
      </c>
      <c r="X776" s="95">
        <v>1333000000</v>
      </c>
      <c r="Z776" s="95">
        <v>2229000000</v>
      </c>
      <c r="AA776" s="93">
        <v>1</v>
      </c>
      <c r="AC776" s="95">
        <v>2229000000</v>
      </c>
    </row>
    <row r="777" spans="11:29" x14ac:dyDescent="0.2">
      <c r="K777" s="95">
        <v>7192633000</v>
      </c>
      <c r="L777" s="93">
        <v>7192633000</v>
      </c>
      <c r="N777" s="95">
        <v>7192633000</v>
      </c>
      <c r="P777" s="95">
        <v>3778100000</v>
      </c>
      <c r="Q777" s="93">
        <v>1</v>
      </c>
      <c r="S777" s="95">
        <v>3778100000</v>
      </c>
      <c r="U777" s="95">
        <v>1334000000</v>
      </c>
      <c r="V777" s="93">
        <v>1</v>
      </c>
      <c r="X777" s="95">
        <v>1334000000</v>
      </c>
      <c r="Z777" s="95">
        <v>2288000000</v>
      </c>
      <c r="AA777" s="93">
        <v>1</v>
      </c>
      <c r="AC777" s="95">
        <v>2288000000</v>
      </c>
    </row>
    <row r="778" spans="11:29" x14ac:dyDescent="0.2">
      <c r="K778" s="95">
        <v>7216081000</v>
      </c>
      <c r="L778" s="93">
        <v>7216081000</v>
      </c>
      <c r="N778" s="95">
        <v>7216081000</v>
      </c>
      <c r="P778" s="95">
        <v>3784370000</v>
      </c>
      <c r="Q778" s="93">
        <v>1</v>
      </c>
      <c r="S778" s="95">
        <v>3784370000</v>
      </c>
      <c r="U778" s="95">
        <v>1334300000</v>
      </c>
      <c r="V778" s="93">
        <v>1</v>
      </c>
      <c r="X778" s="95">
        <v>1334300000</v>
      </c>
      <c r="Z778" s="95">
        <v>2309000000</v>
      </c>
      <c r="AA778" s="93">
        <v>1</v>
      </c>
      <c r="AC778" s="95">
        <v>2309000000</v>
      </c>
    </row>
    <row r="779" spans="11:29" x14ac:dyDescent="0.2">
      <c r="K779" s="95">
        <v>7232397000</v>
      </c>
      <c r="L779" s="93">
        <v>7232397000</v>
      </c>
      <c r="N779" s="95">
        <v>7232397000</v>
      </c>
      <c r="P779" s="95">
        <v>3788000000</v>
      </c>
      <c r="Q779" s="93">
        <v>1</v>
      </c>
      <c r="S779" s="95">
        <v>3788000000</v>
      </c>
      <c r="U779" s="95">
        <v>1337487000</v>
      </c>
      <c r="V779" s="93">
        <v>1</v>
      </c>
      <c r="X779" s="95">
        <v>1337487000</v>
      </c>
      <c r="Z779" s="95">
        <v>2314000000</v>
      </c>
      <c r="AA779" s="93">
        <v>1</v>
      </c>
      <c r="AC779" s="95">
        <v>2314000000</v>
      </c>
    </row>
    <row r="780" spans="11:29" x14ac:dyDescent="0.2">
      <c r="K780" s="95">
        <v>7249000000</v>
      </c>
      <c r="L780" s="93">
        <v>7249000000</v>
      </c>
      <c r="N780" s="95">
        <v>7249000000</v>
      </c>
      <c r="P780" s="95">
        <v>3788023000</v>
      </c>
      <c r="Q780" s="93">
        <v>1</v>
      </c>
      <c r="S780" s="95">
        <v>3788023000</v>
      </c>
      <c r="U780" s="95">
        <v>1338000000</v>
      </c>
      <c r="V780" s="93">
        <v>1</v>
      </c>
      <c r="X780" s="95">
        <v>1338000000</v>
      </c>
      <c r="Z780" s="95">
        <v>2354000000</v>
      </c>
      <c r="AA780" s="93">
        <v>1</v>
      </c>
      <c r="AC780" s="95">
        <v>2354000000</v>
      </c>
    </row>
    <row r="781" spans="11:29" x14ac:dyDescent="0.2">
      <c r="K781" s="95">
        <v>7254000000</v>
      </c>
      <c r="L781" s="93">
        <v>7254000000</v>
      </c>
      <c r="N781" s="95">
        <v>7254000000</v>
      </c>
      <c r="P781" s="95">
        <v>3789000000</v>
      </c>
      <c r="Q781" s="93">
        <v>1</v>
      </c>
      <c r="S781" s="95">
        <v>3789000000</v>
      </c>
      <c r="U781" s="95">
        <v>1339000000</v>
      </c>
      <c r="V781" s="93">
        <v>1</v>
      </c>
      <c r="X781" s="95">
        <v>1339000000</v>
      </c>
      <c r="Z781" s="95">
        <v>2386000000</v>
      </c>
      <c r="AA781" s="93">
        <v>1</v>
      </c>
      <c r="AC781" s="95">
        <v>2386000000</v>
      </c>
    </row>
    <row r="782" spans="11:29" x14ac:dyDescent="0.2">
      <c r="K782" s="95">
        <v>7263000000</v>
      </c>
      <c r="L782" s="93">
        <v>7263000000</v>
      </c>
      <c r="N782" s="95">
        <v>7263000000</v>
      </c>
      <c r="P782" s="95">
        <v>3789200000</v>
      </c>
      <c r="Q782" s="93">
        <v>1</v>
      </c>
      <c r="S782" s="95">
        <v>3789200000</v>
      </c>
      <c r="U782" s="95">
        <v>1340453000</v>
      </c>
      <c r="V782" s="93">
        <v>1</v>
      </c>
      <c r="X782" s="95">
        <v>1340453000</v>
      </c>
      <c r="Z782" s="95">
        <v>2433000000</v>
      </c>
      <c r="AA782" s="93">
        <v>1</v>
      </c>
      <c r="AC782" s="95">
        <v>2433000000</v>
      </c>
    </row>
    <row r="783" spans="11:29" x14ac:dyDescent="0.2">
      <c r="K783" s="95">
        <v>7292000000</v>
      </c>
      <c r="L783" s="93">
        <v>7292000000</v>
      </c>
      <c r="N783" s="95">
        <v>7292000000</v>
      </c>
      <c r="P783" s="95">
        <v>3804031000</v>
      </c>
      <c r="Q783" s="93">
        <v>1</v>
      </c>
      <c r="S783" s="95">
        <v>3804031000</v>
      </c>
      <c r="U783" s="95">
        <v>1341000000</v>
      </c>
      <c r="V783" s="93">
        <v>1</v>
      </c>
      <c r="X783" s="95">
        <v>1341000000</v>
      </c>
      <c r="Z783" s="95">
        <v>2450000000</v>
      </c>
      <c r="AA783" s="93">
        <v>1</v>
      </c>
      <c r="AC783" s="95">
        <v>2450000000</v>
      </c>
    </row>
    <row r="784" spans="11:29" x14ac:dyDescent="0.2">
      <c r="K784" s="95">
        <v>7301204000</v>
      </c>
      <c r="L784" s="93">
        <v>7301204000</v>
      </c>
      <c r="N784" s="95">
        <v>7301204000</v>
      </c>
      <c r="P784" s="95">
        <v>3808500000</v>
      </c>
      <c r="Q784" s="93">
        <v>1</v>
      </c>
      <c r="S784" s="95">
        <v>3808500000</v>
      </c>
      <c r="U784" s="95">
        <v>1342000000</v>
      </c>
      <c r="V784" s="93">
        <v>1</v>
      </c>
      <c r="X784" s="95">
        <v>1342000000</v>
      </c>
      <c r="Z784" s="95">
        <v>2454000000</v>
      </c>
      <c r="AA784" s="93">
        <v>1</v>
      </c>
      <c r="AC784" s="95">
        <v>2454000000</v>
      </c>
    </row>
    <row r="785" spans="11:29" x14ac:dyDescent="0.2">
      <c r="K785" s="95">
        <v>7346472000</v>
      </c>
      <c r="L785" s="93">
        <v>7346472000</v>
      </c>
      <c r="N785" s="95">
        <v>7346472000</v>
      </c>
      <c r="P785" s="95">
        <v>3830000000</v>
      </c>
      <c r="Q785" s="93">
        <v>1</v>
      </c>
      <c r="S785" s="95">
        <v>3830000000</v>
      </c>
      <c r="U785" s="95">
        <v>1343000000</v>
      </c>
      <c r="V785" s="93">
        <v>1</v>
      </c>
      <c r="X785" s="95">
        <v>1343000000</v>
      </c>
      <c r="Z785" s="95">
        <v>2500000000</v>
      </c>
      <c r="AA785" s="93">
        <v>1</v>
      </c>
      <c r="AC785" s="95">
        <v>2500000000</v>
      </c>
    </row>
    <row r="786" spans="11:29" x14ac:dyDescent="0.2">
      <c r="K786" s="95">
        <v>7348754000</v>
      </c>
      <c r="L786" s="93">
        <v>7348754000</v>
      </c>
      <c r="N786" s="95">
        <v>7348754000</v>
      </c>
      <c r="P786" s="95">
        <v>3851000000</v>
      </c>
      <c r="Q786" s="93">
        <v>1</v>
      </c>
      <c r="S786" s="95">
        <v>3851000000</v>
      </c>
      <c r="U786" s="95">
        <v>1347000000</v>
      </c>
      <c r="V786" s="93">
        <v>1</v>
      </c>
      <c r="X786" s="95">
        <v>1347000000</v>
      </c>
      <c r="Z786" s="95">
        <v>2527000000</v>
      </c>
      <c r="AA786" s="93">
        <v>1</v>
      </c>
      <c r="AC786" s="95">
        <v>2527000000</v>
      </c>
    </row>
    <row r="787" spans="11:29" x14ac:dyDescent="0.2">
      <c r="K787" s="95">
        <v>7357000000</v>
      </c>
      <c r="L787" s="93">
        <v>7357000000</v>
      </c>
      <c r="N787" s="95">
        <v>7357000000</v>
      </c>
      <c r="P787" s="95">
        <v>3858700000</v>
      </c>
      <c r="Q787" s="93">
        <v>1</v>
      </c>
      <c r="S787" s="95">
        <v>3858700000</v>
      </c>
      <c r="U787" s="95">
        <v>1347510000</v>
      </c>
      <c r="V787" s="93">
        <v>1</v>
      </c>
      <c r="X787" s="95">
        <v>1347510000</v>
      </c>
      <c r="Z787" s="95">
        <v>2551000000</v>
      </c>
      <c r="AA787" s="93">
        <v>1</v>
      </c>
      <c r="AC787" s="95">
        <v>2551000000</v>
      </c>
    </row>
    <row r="788" spans="11:29" x14ac:dyDescent="0.2">
      <c r="K788" s="95">
        <v>7360000000</v>
      </c>
      <c r="L788" s="93">
        <v>7360000000</v>
      </c>
      <c r="N788" s="95">
        <v>7360000000</v>
      </c>
      <c r="P788" s="95">
        <v>3865231000</v>
      </c>
      <c r="Q788" s="93">
        <v>1</v>
      </c>
      <c r="S788" s="95">
        <v>3865231000</v>
      </c>
      <c r="U788" s="95">
        <v>1348122000</v>
      </c>
      <c r="V788" s="93">
        <v>1</v>
      </c>
      <c r="X788" s="95">
        <v>1348122000</v>
      </c>
      <c r="Z788" s="95">
        <v>2587000000</v>
      </c>
      <c r="AA788" s="93">
        <v>1</v>
      </c>
      <c r="AC788" s="95">
        <v>2587000000</v>
      </c>
    </row>
    <row r="789" spans="11:29" x14ac:dyDescent="0.2">
      <c r="K789" s="95">
        <v>7380000000</v>
      </c>
      <c r="L789" s="93">
        <v>7380000000</v>
      </c>
      <c r="N789" s="95">
        <v>7380000000</v>
      </c>
      <c r="P789" s="95">
        <v>3869600000</v>
      </c>
      <c r="Q789" s="93">
        <v>1</v>
      </c>
      <c r="S789" s="95">
        <v>3869600000</v>
      </c>
      <c r="U789" s="95">
        <v>1349000000</v>
      </c>
      <c r="V789" s="93">
        <v>1</v>
      </c>
      <c r="X789" s="95">
        <v>1349000000</v>
      </c>
      <c r="Z789" s="95">
        <v>2611000000</v>
      </c>
      <c r="AA789" s="93">
        <v>1</v>
      </c>
      <c r="AC789" s="95">
        <v>2611000000</v>
      </c>
    </row>
    <row r="790" spans="11:29" x14ac:dyDescent="0.2">
      <c r="K790" s="95">
        <v>7383000000</v>
      </c>
      <c r="L790" s="93">
        <v>7383000000</v>
      </c>
      <c r="N790" s="95">
        <v>7383000000</v>
      </c>
      <c r="P790" s="95">
        <v>3870100000</v>
      </c>
      <c r="Q790" s="93">
        <v>1</v>
      </c>
      <c r="S790" s="95">
        <v>3870100000</v>
      </c>
      <c r="U790" s="95">
        <v>1356000000</v>
      </c>
      <c r="V790" s="93">
        <v>1</v>
      </c>
      <c r="X790" s="95">
        <v>1356000000</v>
      </c>
      <c r="Z790" s="95">
        <v>2612000000</v>
      </c>
      <c r="AA790" s="93">
        <v>1</v>
      </c>
      <c r="AC790" s="95">
        <v>2612000000</v>
      </c>
    </row>
    <row r="791" spans="11:29" x14ac:dyDescent="0.2">
      <c r="K791" s="95">
        <v>7386000000</v>
      </c>
      <c r="L791" s="93">
        <v>7386000000</v>
      </c>
      <c r="N791" s="95">
        <v>7386000000</v>
      </c>
      <c r="P791" s="95">
        <v>3883000000</v>
      </c>
      <c r="Q791" s="93">
        <v>1</v>
      </c>
      <c r="S791" s="95">
        <v>3883000000</v>
      </c>
      <c r="U791" s="95">
        <v>1359360000</v>
      </c>
      <c r="V791" s="93">
        <v>1</v>
      </c>
      <c r="X791" s="95">
        <v>1359360000</v>
      </c>
      <c r="Z791" s="95">
        <v>2631000000</v>
      </c>
      <c r="AA791" s="93">
        <v>1</v>
      </c>
      <c r="AC791" s="95">
        <v>2631000000</v>
      </c>
    </row>
    <row r="792" spans="11:29" x14ac:dyDescent="0.2">
      <c r="K792" s="95">
        <v>7386626000</v>
      </c>
      <c r="L792" s="93">
        <v>7386626000</v>
      </c>
      <c r="N792" s="95">
        <v>7386626000</v>
      </c>
      <c r="P792" s="95">
        <v>3891816000</v>
      </c>
      <c r="Q792" s="93">
        <v>1</v>
      </c>
      <c r="S792" s="95">
        <v>3891816000</v>
      </c>
      <c r="U792" s="95">
        <v>1361000000</v>
      </c>
      <c r="V792" s="93">
        <v>1</v>
      </c>
      <c r="X792" s="95">
        <v>1361000000</v>
      </c>
      <c r="Z792" s="95">
        <v>2668000000</v>
      </c>
      <c r="AA792" s="93">
        <v>1</v>
      </c>
      <c r="AC792" s="95">
        <v>2668000000</v>
      </c>
    </row>
    <row r="793" spans="11:29" x14ac:dyDescent="0.2">
      <c r="K793" s="95">
        <v>7394500000</v>
      </c>
      <c r="L793" s="93">
        <v>7394500000</v>
      </c>
      <c r="N793" s="95">
        <v>7394500000</v>
      </c>
      <c r="P793" s="95">
        <v>3898403000</v>
      </c>
      <c r="Q793" s="93">
        <v>1</v>
      </c>
      <c r="S793" s="95">
        <v>3898403000</v>
      </c>
      <c r="U793" s="95">
        <v>1364000000</v>
      </c>
      <c r="V793" s="93">
        <v>1</v>
      </c>
      <c r="X793" s="95">
        <v>1364000000</v>
      </c>
      <c r="Z793" s="95">
        <v>2687000000</v>
      </c>
      <c r="AA793" s="93">
        <v>1</v>
      </c>
      <c r="AC793" s="95">
        <v>2687000000</v>
      </c>
    </row>
    <row r="794" spans="11:29" x14ac:dyDescent="0.2">
      <c r="K794" s="95">
        <v>7403000000</v>
      </c>
      <c r="L794" s="93">
        <v>7403000000</v>
      </c>
      <c r="N794" s="95">
        <v>7403000000</v>
      </c>
      <c r="P794" s="95">
        <v>3909000000</v>
      </c>
      <c r="Q794" s="93">
        <v>1</v>
      </c>
      <c r="S794" s="95">
        <v>3909000000</v>
      </c>
      <c r="U794" s="95">
        <v>1369097000</v>
      </c>
      <c r="V794" s="93">
        <v>1</v>
      </c>
      <c r="X794" s="95">
        <v>1369097000</v>
      </c>
      <c r="Z794" s="95">
        <v>2755000000</v>
      </c>
      <c r="AA794" s="93">
        <v>1</v>
      </c>
      <c r="AC794" s="95">
        <v>2755000000</v>
      </c>
    </row>
    <row r="795" spans="11:29" x14ac:dyDescent="0.2">
      <c r="K795" s="95">
        <v>7405000000</v>
      </c>
      <c r="L795" s="93">
        <v>7405000000</v>
      </c>
      <c r="N795" s="95">
        <v>7405000000</v>
      </c>
      <c r="P795" s="95">
        <v>3914500000</v>
      </c>
      <c r="Q795" s="93">
        <v>1</v>
      </c>
      <c r="S795" s="95">
        <v>3914500000</v>
      </c>
      <c r="U795" s="95">
        <v>1370183000</v>
      </c>
      <c r="V795" s="93">
        <v>1</v>
      </c>
      <c r="X795" s="95">
        <v>1370183000</v>
      </c>
      <c r="Z795" s="95">
        <v>2765000000</v>
      </c>
      <c r="AA795" s="93">
        <v>1</v>
      </c>
      <c r="AC795" s="95">
        <v>2765000000</v>
      </c>
    </row>
    <row r="796" spans="11:29" x14ac:dyDescent="0.2">
      <c r="K796" s="95">
        <v>7412000000</v>
      </c>
      <c r="L796" s="93">
        <v>7412000000</v>
      </c>
      <c r="N796" s="95">
        <v>7412000000</v>
      </c>
      <c r="P796" s="95">
        <v>3931000000</v>
      </c>
      <c r="Q796" s="93">
        <v>1</v>
      </c>
      <c r="S796" s="95">
        <v>3931000000</v>
      </c>
      <c r="U796" s="95">
        <v>1373878000</v>
      </c>
      <c r="V796" s="93">
        <v>1</v>
      </c>
      <c r="X796" s="95">
        <v>1373878000</v>
      </c>
      <c r="Z796" s="95">
        <v>2780000000</v>
      </c>
      <c r="AA796" s="93">
        <v>1</v>
      </c>
      <c r="AC796" s="95">
        <v>2780000000</v>
      </c>
    </row>
    <row r="797" spans="11:29" x14ac:dyDescent="0.2">
      <c r="K797" s="95">
        <v>7421768000</v>
      </c>
      <c r="L797" s="93">
        <v>7421768000</v>
      </c>
      <c r="N797" s="95">
        <v>7421768000</v>
      </c>
      <c r="P797" s="95">
        <v>3932000000</v>
      </c>
      <c r="Q797" s="93">
        <v>1</v>
      </c>
      <c r="S797" s="95">
        <v>3932000000</v>
      </c>
      <c r="U797" s="95">
        <v>1378400000</v>
      </c>
      <c r="V797" s="93">
        <v>1</v>
      </c>
      <c r="X797" s="95">
        <v>1378400000</v>
      </c>
      <c r="Z797" s="95">
        <v>2811000000</v>
      </c>
      <c r="AA797" s="93">
        <v>1</v>
      </c>
      <c r="AC797" s="95">
        <v>2811000000</v>
      </c>
    </row>
    <row r="798" spans="11:29" x14ac:dyDescent="0.2">
      <c r="K798" s="95">
        <v>7435000000</v>
      </c>
      <c r="L798" s="93">
        <v>7435000000</v>
      </c>
      <c r="N798" s="95">
        <v>7435000000</v>
      </c>
      <c r="P798" s="95">
        <v>3949400000</v>
      </c>
      <c r="Q798" s="93">
        <v>1</v>
      </c>
      <c r="S798" s="95">
        <v>3949400000</v>
      </c>
      <c r="U798" s="95">
        <v>1381396000</v>
      </c>
      <c r="V798" s="93">
        <v>1</v>
      </c>
      <c r="X798" s="95">
        <v>1381396000</v>
      </c>
      <c r="Z798" s="95">
        <v>2831000000</v>
      </c>
      <c r="AA798" s="93">
        <v>1</v>
      </c>
      <c r="AC798" s="95">
        <v>2831000000</v>
      </c>
    </row>
    <row r="799" spans="11:29" x14ac:dyDescent="0.2">
      <c r="K799" s="95">
        <v>7436600000</v>
      </c>
      <c r="L799" s="93">
        <v>7436600000</v>
      </c>
      <c r="N799" s="95">
        <v>7436600000</v>
      </c>
      <c r="P799" s="95">
        <v>3956200000</v>
      </c>
      <c r="Q799" s="93">
        <v>1</v>
      </c>
      <c r="S799" s="95">
        <v>3956200000</v>
      </c>
      <c r="U799" s="95">
        <v>1389000000</v>
      </c>
      <c r="V799" s="93">
        <v>1</v>
      </c>
      <c r="X799" s="95">
        <v>1389000000</v>
      </c>
      <c r="Z799" s="95">
        <v>2861000000</v>
      </c>
      <c r="AA799" s="93">
        <v>1</v>
      </c>
      <c r="AC799" s="95">
        <v>2861000000</v>
      </c>
    </row>
    <row r="800" spans="11:29" x14ac:dyDescent="0.2">
      <c r="K800" s="95">
        <v>7450000000</v>
      </c>
      <c r="L800" s="93">
        <v>7450000000</v>
      </c>
      <c r="N800" s="95">
        <v>7450000000</v>
      </c>
      <c r="P800" s="95">
        <v>3967100000</v>
      </c>
      <c r="Q800" s="93">
        <v>1</v>
      </c>
      <c r="S800" s="95">
        <v>3967100000</v>
      </c>
      <c r="U800" s="95">
        <v>1393000000</v>
      </c>
      <c r="V800" s="93">
        <v>1</v>
      </c>
      <c r="X800" s="95">
        <v>1393000000</v>
      </c>
      <c r="Z800" s="95">
        <v>2866000000</v>
      </c>
      <c r="AA800" s="93">
        <v>1</v>
      </c>
      <c r="AC800" s="95">
        <v>2866000000</v>
      </c>
    </row>
    <row r="801" spans="11:29" x14ac:dyDescent="0.2">
      <c r="K801" s="95">
        <v>7452000000</v>
      </c>
      <c r="L801" s="93">
        <v>7452000000</v>
      </c>
      <c r="N801" s="95">
        <v>7452000000</v>
      </c>
      <c r="P801" s="95">
        <v>3969000000</v>
      </c>
      <c r="Q801" s="93">
        <v>1</v>
      </c>
      <c r="S801" s="95">
        <v>3969000000</v>
      </c>
      <c r="U801" s="95">
        <v>1399000000</v>
      </c>
      <c r="V801" s="93">
        <v>1</v>
      </c>
      <c r="X801" s="95">
        <v>1399000000</v>
      </c>
      <c r="Z801" s="95">
        <v>2877000000</v>
      </c>
      <c r="AA801" s="93">
        <v>1</v>
      </c>
      <c r="AC801" s="95">
        <v>2877000000</v>
      </c>
    </row>
    <row r="802" spans="11:29" x14ac:dyDescent="0.2">
      <c r="K802" s="95">
        <v>7467000000</v>
      </c>
      <c r="L802" s="93">
        <v>7467000000</v>
      </c>
      <c r="N802" s="95">
        <v>7467000000</v>
      </c>
      <c r="P802" s="95">
        <v>3997940000</v>
      </c>
      <c r="Q802" s="93">
        <v>1</v>
      </c>
      <c r="S802" s="95">
        <v>3997940000</v>
      </c>
      <c r="U802" s="95">
        <v>1399500000</v>
      </c>
      <c r="V802" s="93">
        <v>1</v>
      </c>
      <c r="X802" s="95">
        <v>1399500000</v>
      </c>
      <c r="Z802" s="95">
        <v>2903000000</v>
      </c>
      <c r="AA802" s="93">
        <v>1</v>
      </c>
      <c r="AC802" s="95">
        <v>2903000000</v>
      </c>
    </row>
    <row r="803" spans="11:29" x14ac:dyDescent="0.2">
      <c r="K803" s="95">
        <v>7477000000</v>
      </c>
      <c r="L803" s="93">
        <v>7477000000</v>
      </c>
      <c r="N803" s="95">
        <v>7477000000</v>
      </c>
      <c r="P803" s="95">
        <v>4003951000</v>
      </c>
      <c r="Q803" s="93">
        <v>1</v>
      </c>
      <c r="S803" s="95">
        <v>4003951000</v>
      </c>
      <c r="U803" s="95">
        <v>1403000000</v>
      </c>
      <c r="V803" s="93">
        <v>1</v>
      </c>
      <c r="X803" s="95">
        <v>1403000000</v>
      </c>
      <c r="Z803" s="95">
        <v>2915000000</v>
      </c>
      <c r="AA803" s="93">
        <v>1</v>
      </c>
      <c r="AC803" s="95">
        <v>2915000000</v>
      </c>
    </row>
    <row r="804" spans="11:29" x14ac:dyDescent="0.2">
      <c r="K804" s="95">
        <v>7486000000</v>
      </c>
      <c r="L804" s="93">
        <v>7486000000</v>
      </c>
      <c r="N804" s="95">
        <v>7486000000</v>
      </c>
      <c r="P804" s="95">
        <v>4006000000</v>
      </c>
      <c r="Q804" s="93">
        <v>1</v>
      </c>
      <c r="S804" s="95">
        <v>4006000000</v>
      </c>
      <c r="U804" s="95">
        <v>1403500000</v>
      </c>
      <c r="V804" s="93">
        <v>1</v>
      </c>
      <c r="X804" s="95">
        <v>1403500000</v>
      </c>
      <c r="Z804" s="95">
        <v>2957000000</v>
      </c>
      <c r="AA804" s="93">
        <v>1</v>
      </c>
      <c r="AC804" s="95">
        <v>2957000000</v>
      </c>
    </row>
    <row r="805" spans="11:29" x14ac:dyDescent="0.2">
      <c r="K805" s="95">
        <v>7493000000</v>
      </c>
      <c r="L805" s="93">
        <v>7493000000</v>
      </c>
      <c r="N805" s="95">
        <v>7493000000</v>
      </c>
      <c r="P805" s="95">
        <v>4010000000</v>
      </c>
      <c r="Q805" s="93">
        <v>1</v>
      </c>
      <c r="S805" s="95">
        <v>4010000000</v>
      </c>
      <c r="U805" s="95">
        <v>1410000000</v>
      </c>
      <c r="V805" s="93">
        <v>1</v>
      </c>
      <c r="X805" s="95">
        <v>1410000000</v>
      </c>
      <c r="Z805" s="95">
        <v>2958000000</v>
      </c>
      <c r="AA805" s="93">
        <v>1</v>
      </c>
      <c r="AC805" s="95">
        <v>2958000000</v>
      </c>
    </row>
    <row r="806" spans="11:29" x14ac:dyDescent="0.2">
      <c r="K806" s="95">
        <v>7509000000</v>
      </c>
      <c r="L806" s="93">
        <v>7509000000</v>
      </c>
      <c r="N806" s="95">
        <v>7509000000</v>
      </c>
      <c r="P806" s="95">
        <v>4063955000</v>
      </c>
      <c r="Q806" s="93">
        <v>1</v>
      </c>
      <c r="S806" s="95">
        <v>4063955000</v>
      </c>
      <c r="U806" s="95">
        <v>1410170000</v>
      </c>
      <c r="V806" s="93">
        <v>1</v>
      </c>
      <c r="X806" s="95">
        <v>1410170000</v>
      </c>
      <c r="Z806" s="95">
        <v>2961000000</v>
      </c>
      <c r="AA806" s="93">
        <v>1</v>
      </c>
      <c r="AC806" s="95">
        <v>2961000000</v>
      </c>
    </row>
    <row r="807" spans="11:29" x14ac:dyDescent="0.2">
      <c r="K807" s="95">
        <v>7531780000</v>
      </c>
      <c r="L807" s="93">
        <v>7531780000</v>
      </c>
      <c r="N807" s="95">
        <v>7531780000</v>
      </c>
      <c r="P807" s="95">
        <v>4070000000</v>
      </c>
      <c r="Q807" s="93">
        <v>1</v>
      </c>
      <c r="S807" s="95">
        <v>4070000000</v>
      </c>
      <c r="U807" s="95">
        <v>1415000000</v>
      </c>
      <c r="V807" s="93">
        <v>1</v>
      </c>
      <c r="X807" s="95">
        <v>1415000000</v>
      </c>
      <c r="Z807" s="95">
        <v>3066000000</v>
      </c>
      <c r="AA807" s="93">
        <v>1</v>
      </c>
      <c r="AC807" s="95">
        <v>3066000000</v>
      </c>
    </row>
    <row r="808" spans="11:29" x14ac:dyDescent="0.2">
      <c r="K808" s="95">
        <v>7537100000</v>
      </c>
      <c r="L808" s="93">
        <v>7537100000</v>
      </c>
      <c r="N808" s="95">
        <v>7537100000</v>
      </c>
      <c r="P808" s="95">
        <v>4083333000</v>
      </c>
      <c r="Q808" s="93">
        <v>1</v>
      </c>
      <c r="S808" s="95">
        <v>4083333000</v>
      </c>
      <c r="U808" s="95">
        <v>1420096000</v>
      </c>
      <c r="V808" s="93">
        <v>1</v>
      </c>
      <c r="X808" s="95">
        <v>1420096000</v>
      </c>
      <c r="Z808" s="95">
        <v>3129000000</v>
      </c>
      <c r="AA808" s="93">
        <v>1</v>
      </c>
      <c r="AC808" s="95">
        <v>3129000000</v>
      </c>
    </row>
    <row r="809" spans="11:29" x14ac:dyDescent="0.2">
      <c r="K809" s="95">
        <v>7541234000</v>
      </c>
      <c r="L809" s="93">
        <v>7541234000</v>
      </c>
      <c r="N809" s="95">
        <v>7541234000</v>
      </c>
      <c r="P809" s="95">
        <v>4085602000</v>
      </c>
      <c r="Q809" s="93">
        <v>1</v>
      </c>
      <c r="S809" s="95">
        <v>4085602000</v>
      </c>
      <c r="U809" s="95">
        <v>1420281000</v>
      </c>
      <c r="V809" s="93">
        <v>1</v>
      </c>
      <c r="X809" s="95">
        <v>1420281000</v>
      </c>
      <c r="Z809" s="95">
        <v>3132000000</v>
      </c>
      <c r="AA809" s="93">
        <v>1</v>
      </c>
      <c r="AC809" s="95">
        <v>3132000000</v>
      </c>
    </row>
    <row r="810" spans="11:29" x14ac:dyDescent="0.2">
      <c r="K810" s="95">
        <v>7572436000</v>
      </c>
      <c r="L810" s="93">
        <v>7572436000</v>
      </c>
      <c r="N810" s="95">
        <v>7572436000</v>
      </c>
      <c r="P810" s="95">
        <v>4088151000</v>
      </c>
      <c r="Q810" s="93">
        <v>1</v>
      </c>
      <c r="S810" s="95">
        <v>4088151000</v>
      </c>
      <c r="U810" s="95">
        <v>1425734000</v>
      </c>
      <c r="V810" s="93">
        <v>1</v>
      </c>
      <c r="X810" s="95">
        <v>1425734000</v>
      </c>
      <c r="Z810" s="95">
        <v>3135000000</v>
      </c>
      <c r="AA810" s="93">
        <v>1</v>
      </c>
      <c r="AC810" s="95">
        <v>3135000000</v>
      </c>
    </row>
    <row r="811" spans="11:29" x14ac:dyDescent="0.2">
      <c r="K811" s="95">
        <v>7613800000</v>
      </c>
      <c r="L811" s="93">
        <v>7613800000</v>
      </c>
      <c r="N811" s="95">
        <v>7613800000</v>
      </c>
      <c r="P811" s="95">
        <v>4092700000</v>
      </c>
      <c r="Q811" s="93">
        <v>1</v>
      </c>
      <c r="S811" s="95">
        <v>4092700000</v>
      </c>
      <c r="U811" s="95">
        <v>1426000000</v>
      </c>
      <c r="V811" s="93">
        <v>1</v>
      </c>
      <c r="X811" s="95">
        <v>1426000000</v>
      </c>
      <c r="Z811" s="95">
        <v>3139000000</v>
      </c>
      <c r="AA811" s="93">
        <v>1</v>
      </c>
      <c r="AC811" s="95">
        <v>3139000000</v>
      </c>
    </row>
    <row r="812" spans="11:29" x14ac:dyDescent="0.2">
      <c r="K812" s="95">
        <v>7620000000</v>
      </c>
      <c r="L812" s="93">
        <v>7620000000</v>
      </c>
      <c r="N812" s="95">
        <v>7620000000</v>
      </c>
      <c r="P812" s="95">
        <v>4100000000</v>
      </c>
      <c r="Q812" s="93">
        <v>1</v>
      </c>
      <c r="S812" s="95">
        <v>4100000000</v>
      </c>
      <c r="U812" s="95">
        <v>1428000000</v>
      </c>
      <c r="V812" s="93">
        <v>1</v>
      </c>
      <c r="X812" s="95">
        <v>1428000000</v>
      </c>
      <c r="Z812" s="95">
        <v>3140000000</v>
      </c>
      <c r="AA812" s="93">
        <v>1</v>
      </c>
      <c r="AC812" s="95">
        <v>3140000000</v>
      </c>
    </row>
    <row r="813" spans="11:29" x14ac:dyDescent="0.2">
      <c r="K813" s="95">
        <v>7637000000</v>
      </c>
      <c r="L813" s="93">
        <v>7637000000</v>
      </c>
      <c r="N813" s="95">
        <v>7637000000</v>
      </c>
      <c r="P813" s="95">
        <v>4109800000</v>
      </c>
      <c r="Q813" s="93">
        <v>1</v>
      </c>
      <c r="S813" s="95">
        <v>4109800000</v>
      </c>
      <c r="U813" s="95">
        <v>1429233000</v>
      </c>
      <c r="V813" s="93">
        <v>1</v>
      </c>
      <c r="X813" s="95">
        <v>1429233000</v>
      </c>
      <c r="Z813" s="95">
        <v>3144000000</v>
      </c>
      <c r="AA813" s="93">
        <v>1</v>
      </c>
      <c r="AC813" s="95">
        <v>3144000000</v>
      </c>
    </row>
    <row r="814" spans="11:29" x14ac:dyDescent="0.2">
      <c r="K814" s="95">
        <v>7668476000</v>
      </c>
      <c r="L814" s="93">
        <v>7668476000</v>
      </c>
      <c r="N814" s="95">
        <v>7668476000</v>
      </c>
      <c r="P814" s="95">
        <v>4124000000</v>
      </c>
      <c r="Q814" s="93">
        <v>1</v>
      </c>
      <c r="S814" s="95">
        <v>4124000000</v>
      </c>
      <c r="U814" s="95">
        <v>1437000000</v>
      </c>
      <c r="V814" s="93">
        <v>1</v>
      </c>
      <c r="X814" s="95">
        <v>1437000000</v>
      </c>
      <c r="Z814" s="95">
        <v>3169703000</v>
      </c>
      <c r="AA814" s="93">
        <v>1</v>
      </c>
      <c r="AC814" s="95">
        <v>3169703000</v>
      </c>
    </row>
    <row r="815" spans="11:29" x14ac:dyDescent="0.2">
      <c r="K815" s="95">
        <v>7669000000</v>
      </c>
      <c r="L815" s="93">
        <v>7669000000</v>
      </c>
      <c r="N815" s="95">
        <v>7669000000</v>
      </c>
      <c r="P815" s="95">
        <v>4145000000</v>
      </c>
      <c r="Q815" s="93">
        <v>1</v>
      </c>
      <c r="S815" s="95">
        <v>4145000000</v>
      </c>
      <c r="U815" s="95">
        <v>1437886000</v>
      </c>
      <c r="V815" s="93">
        <v>1</v>
      </c>
      <c r="X815" s="95">
        <v>1437886000</v>
      </c>
      <c r="Z815" s="95">
        <v>3211000000</v>
      </c>
      <c r="AA815" s="93">
        <v>1</v>
      </c>
      <c r="AC815" s="95">
        <v>3211000000</v>
      </c>
    </row>
    <row r="816" spans="11:29" x14ac:dyDescent="0.2">
      <c r="K816" s="95">
        <v>7670400000</v>
      </c>
      <c r="L816" s="93">
        <v>7670400000</v>
      </c>
      <c r="N816" s="95">
        <v>7670400000</v>
      </c>
      <c r="P816" s="95">
        <v>4148000000</v>
      </c>
      <c r="Q816" s="93">
        <v>1</v>
      </c>
      <c r="S816" s="95">
        <v>4148000000</v>
      </c>
      <c r="U816" s="95">
        <v>1440000000</v>
      </c>
      <c r="V816" s="93">
        <v>1</v>
      </c>
      <c r="X816" s="95">
        <v>1440000000</v>
      </c>
      <c r="Z816" s="95">
        <v>3224000000</v>
      </c>
      <c r="AA816" s="93">
        <v>1</v>
      </c>
      <c r="AC816" s="95">
        <v>3224000000</v>
      </c>
    </row>
    <row r="817" spans="11:29" x14ac:dyDescent="0.2">
      <c r="K817" s="95">
        <v>7688024000</v>
      </c>
      <c r="L817" s="93">
        <v>7688024000</v>
      </c>
      <c r="N817" s="95">
        <v>7688024000</v>
      </c>
      <c r="P817" s="95">
        <v>4156845000</v>
      </c>
      <c r="Q817" s="93">
        <v>1</v>
      </c>
      <c r="S817" s="95">
        <v>4156845000</v>
      </c>
      <c r="U817" s="95">
        <v>1447234000</v>
      </c>
      <c r="V817" s="93">
        <v>1</v>
      </c>
      <c r="X817" s="95">
        <v>1447234000</v>
      </c>
      <c r="Z817" s="95">
        <v>3292900000</v>
      </c>
      <c r="AA817" s="93">
        <v>1</v>
      </c>
      <c r="AC817" s="95">
        <v>3292900000</v>
      </c>
    </row>
    <row r="818" spans="11:29" x14ac:dyDescent="0.2">
      <c r="K818" s="95">
        <v>7690800000</v>
      </c>
      <c r="L818" s="93">
        <v>7690800000</v>
      </c>
      <c r="N818" s="95">
        <v>7690800000</v>
      </c>
      <c r="P818" s="95">
        <v>4157000000</v>
      </c>
      <c r="Q818" s="93">
        <v>1</v>
      </c>
      <c r="S818" s="95">
        <v>4157000000</v>
      </c>
      <c r="U818" s="95">
        <v>1450000000</v>
      </c>
      <c r="V818" s="93">
        <v>1</v>
      </c>
      <c r="X818" s="95">
        <v>1450000000</v>
      </c>
      <c r="Z818" s="95">
        <v>3313644000</v>
      </c>
      <c r="AA818" s="93">
        <v>1</v>
      </c>
      <c r="AC818" s="95">
        <v>3313644000</v>
      </c>
    </row>
    <row r="819" spans="11:29" x14ac:dyDescent="0.2">
      <c r="K819" s="95">
        <v>7719600000</v>
      </c>
      <c r="L819" s="93">
        <v>7719600000</v>
      </c>
      <c r="N819" s="95">
        <v>7719600000</v>
      </c>
      <c r="P819" s="95">
        <v>4162000000</v>
      </c>
      <c r="Q819" s="93">
        <v>1</v>
      </c>
      <c r="S819" s="95">
        <v>4162000000</v>
      </c>
      <c r="U819" s="95">
        <v>1454000000</v>
      </c>
      <c r="V819" s="93">
        <v>1</v>
      </c>
      <c r="X819" s="95">
        <v>1454000000</v>
      </c>
      <c r="Z819" s="95">
        <v>3319000000</v>
      </c>
      <c r="AA819" s="93">
        <v>1</v>
      </c>
      <c r="AC819" s="95">
        <v>3319000000</v>
      </c>
    </row>
    <row r="820" spans="11:29" x14ac:dyDescent="0.2">
      <c r="K820" s="95">
        <v>7729000000</v>
      </c>
      <c r="L820" s="93">
        <v>7729000000</v>
      </c>
      <c r="N820" s="95">
        <v>7729000000</v>
      </c>
      <c r="P820" s="95">
        <v>4191600000</v>
      </c>
      <c r="Q820" s="93">
        <v>1</v>
      </c>
      <c r="S820" s="95">
        <v>4191600000</v>
      </c>
      <c r="U820" s="95">
        <v>1454080000</v>
      </c>
      <c r="V820" s="93">
        <v>1</v>
      </c>
      <c r="X820" s="95">
        <v>1454080000</v>
      </c>
      <c r="Z820" s="95">
        <v>3385000000</v>
      </c>
      <c r="AA820" s="93">
        <v>1</v>
      </c>
      <c r="AC820" s="95">
        <v>3385000000</v>
      </c>
    </row>
    <row r="821" spans="11:29" x14ac:dyDescent="0.2">
      <c r="K821" s="95">
        <v>7741856000</v>
      </c>
      <c r="L821" s="93">
        <v>7741856000</v>
      </c>
      <c r="N821" s="95">
        <v>7741856000</v>
      </c>
      <c r="P821" s="95">
        <v>4195000000</v>
      </c>
      <c r="Q821" s="93">
        <v>1</v>
      </c>
      <c r="S821" s="95">
        <v>4195000000</v>
      </c>
      <c r="U821" s="95">
        <v>1457300000</v>
      </c>
      <c r="V821" s="93">
        <v>1</v>
      </c>
      <c r="X821" s="95">
        <v>1457300000</v>
      </c>
      <c r="Z821" s="95">
        <v>3489000000</v>
      </c>
      <c r="AA821" s="93">
        <v>1</v>
      </c>
      <c r="AC821" s="95">
        <v>3489000000</v>
      </c>
    </row>
    <row r="822" spans="11:29" x14ac:dyDescent="0.2">
      <c r="K822" s="95">
        <v>7747229000</v>
      </c>
      <c r="L822" s="93">
        <v>7747229000</v>
      </c>
      <c r="N822" s="95">
        <v>7747229000</v>
      </c>
      <c r="P822" s="95">
        <v>4197404000</v>
      </c>
      <c r="Q822" s="93">
        <v>1</v>
      </c>
      <c r="S822" s="95">
        <v>4197404000</v>
      </c>
      <c r="U822" s="95">
        <v>1461000000</v>
      </c>
      <c r="V822" s="93">
        <v>1</v>
      </c>
      <c r="X822" s="95">
        <v>1461000000</v>
      </c>
      <c r="Z822" s="95">
        <v>3547000000</v>
      </c>
      <c r="AA822" s="93">
        <v>1</v>
      </c>
      <c r="AC822" s="95">
        <v>3547000000</v>
      </c>
    </row>
    <row r="823" spans="11:29" x14ac:dyDescent="0.2">
      <c r="K823" s="95">
        <v>7750500000</v>
      </c>
      <c r="L823" s="93">
        <v>7750500000</v>
      </c>
      <c r="N823" s="95">
        <v>7750500000</v>
      </c>
      <c r="P823" s="95">
        <v>4201000000</v>
      </c>
      <c r="Q823" s="93">
        <v>1</v>
      </c>
      <c r="S823" s="95">
        <v>4201000000</v>
      </c>
      <c r="U823" s="95">
        <v>1463000000</v>
      </c>
      <c r="V823" s="93">
        <v>1</v>
      </c>
      <c r="X823" s="95">
        <v>1463000000</v>
      </c>
      <c r="Z823" s="95">
        <v>3574300000</v>
      </c>
      <c r="AA823" s="93">
        <v>1</v>
      </c>
      <c r="AC823" s="95">
        <v>3574300000</v>
      </c>
    </row>
    <row r="824" spans="11:29" x14ac:dyDescent="0.2">
      <c r="K824" s="95">
        <v>7752728000</v>
      </c>
      <c r="L824" s="93">
        <v>7752728000</v>
      </c>
      <c r="N824" s="95">
        <v>7752728000</v>
      </c>
      <c r="P824" s="95">
        <v>4227000000</v>
      </c>
      <c r="Q824" s="93">
        <v>1</v>
      </c>
      <c r="S824" s="95">
        <v>4227000000</v>
      </c>
      <c r="U824" s="95">
        <v>1466067000</v>
      </c>
      <c r="V824" s="93">
        <v>1</v>
      </c>
      <c r="X824" s="95">
        <v>1466067000</v>
      </c>
      <c r="Z824" s="95">
        <v>3585000000</v>
      </c>
      <c r="AA824" s="93">
        <v>1</v>
      </c>
      <c r="AC824" s="95">
        <v>3585000000</v>
      </c>
    </row>
    <row r="825" spans="11:29" x14ac:dyDescent="0.2">
      <c r="K825" s="95">
        <v>7763206000</v>
      </c>
      <c r="L825" s="93">
        <v>7763206000</v>
      </c>
      <c r="N825" s="95">
        <v>7763206000</v>
      </c>
      <c r="P825" s="95">
        <v>4239474000</v>
      </c>
      <c r="Q825" s="93">
        <v>1</v>
      </c>
      <c r="S825" s="95">
        <v>4239474000</v>
      </c>
      <c r="U825" s="95">
        <v>1466761000</v>
      </c>
      <c r="V825" s="93">
        <v>1</v>
      </c>
      <c r="X825" s="95">
        <v>1466761000</v>
      </c>
      <c r="Z825" s="95">
        <v>3600976000</v>
      </c>
      <c r="AA825" s="93">
        <v>1</v>
      </c>
      <c r="AC825" s="95">
        <v>3600976000</v>
      </c>
    </row>
    <row r="826" spans="11:29" x14ac:dyDescent="0.2">
      <c r="K826" s="95">
        <v>7779812000</v>
      </c>
      <c r="L826" s="93">
        <v>7779812000</v>
      </c>
      <c r="N826" s="95">
        <v>7779812000</v>
      </c>
      <c r="P826" s="95">
        <v>4244479000</v>
      </c>
      <c r="Q826" s="93">
        <v>1</v>
      </c>
      <c r="S826" s="95">
        <v>4244479000</v>
      </c>
      <c r="U826" s="95">
        <v>1467000000</v>
      </c>
      <c r="V826" s="93">
        <v>1</v>
      </c>
      <c r="X826" s="95">
        <v>1467000000</v>
      </c>
      <c r="Z826" s="95">
        <v>3603000000</v>
      </c>
      <c r="AA826" s="93">
        <v>1</v>
      </c>
      <c r="AC826" s="95">
        <v>3603000000</v>
      </c>
    </row>
    <row r="827" spans="11:29" x14ac:dyDescent="0.2">
      <c r="K827" s="95">
        <v>7803446000</v>
      </c>
      <c r="L827" s="93">
        <v>7803446000</v>
      </c>
      <c r="N827" s="95">
        <v>7803446000</v>
      </c>
      <c r="P827" s="95">
        <v>4246700000</v>
      </c>
      <c r="Q827" s="93">
        <v>1</v>
      </c>
      <c r="S827" s="95">
        <v>4246700000</v>
      </c>
      <c r="U827" s="95">
        <v>1467400000</v>
      </c>
      <c r="V827" s="93">
        <v>1</v>
      </c>
      <c r="X827" s="95">
        <v>1467400000</v>
      </c>
      <c r="Z827" s="95">
        <v>3630000000</v>
      </c>
      <c r="AA827" s="93">
        <v>1</v>
      </c>
      <c r="AC827" s="95">
        <v>3630000000</v>
      </c>
    </row>
    <row r="828" spans="11:29" x14ac:dyDescent="0.2">
      <c r="K828" s="95">
        <v>7810610000</v>
      </c>
      <c r="L828" s="93">
        <v>7810610000</v>
      </c>
      <c r="N828" s="95">
        <v>7810610000</v>
      </c>
      <c r="P828" s="95">
        <v>4263200000</v>
      </c>
      <c r="Q828" s="93">
        <v>1</v>
      </c>
      <c r="S828" s="95">
        <v>4263200000</v>
      </c>
      <c r="U828" s="95">
        <v>1468000000</v>
      </c>
      <c r="V828" s="93">
        <v>1</v>
      </c>
      <c r="X828" s="95">
        <v>1468000000</v>
      </c>
      <c r="Z828" s="95">
        <v>3672000000</v>
      </c>
      <c r="AA828" s="93">
        <v>1</v>
      </c>
      <c r="AC828" s="95">
        <v>3672000000</v>
      </c>
    </row>
    <row r="829" spans="11:29" x14ac:dyDescent="0.2">
      <c r="K829" s="95">
        <v>7811200000</v>
      </c>
      <c r="L829" s="93">
        <v>7811200000</v>
      </c>
      <c r="N829" s="95">
        <v>7811200000</v>
      </c>
      <c r="P829" s="95">
        <v>4265000000</v>
      </c>
      <c r="Q829" s="93">
        <v>1</v>
      </c>
      <c r="S829" s="95">
        <v>4265000000</v>
      </c>
      <c r="U829" s="95">
        <v>1468434000</v>
      </c>
      <c r="V829" s="93">
        <v>1</v>
      </c>
      <c r="X829" s="95">
        <v>1468434000</v>
      </c>
      <c r="Z829" s="95">
        <v>3672400000</v>
      </c>
      <c r="AA829" s="93">
        <v>1</v>
      </c>
      <c r="AC829" s="95">
        <v>3672400000</v>
      </c>
    </row>
    <row r="830" spans="11:29" x14ac:dyDescent="0.2">
      <c r="K830" s="95">
        <v>7819000000</v>
      </c>
      <c r="L830" s="93">
        <v>7819000000</v>
      </c>
      <c r="N830" s="95">
        <v>7819000000</v>
      </c>
      <c r="P830" s="95">
        <v>4278241000</v>
      </c>
      <c r="Q830" s="93">
        <v>1</v>
      </c>
      <c r="S830" s="95">
        <v>4278241000</v>
      </c>
      <c r="U830" s="95">
        <v>1471000000</v>
      </c>
      <c r="V830" s="93">
        <v>1</v>
      </c>
      <c r="X830" s="95">
        <v>1471000000</v>
      </c>
      <c r="Z830" s="95">
        <v>3688000000</v>
      </c>
      <c r="AA830" s="93">
        <v>1</v>
      </c>
      <c r="AC830" s="95">
        <v>3688000000</v>
      </c>
    </row>
    <row r="831" spans="11:29" x14ac:dyDescent="0.2">
      <c r="K831" s="95">
        <v>7840300000</v>
      </c>
      <c r="L831" s="93">
        <v>7840300000</v>
      </c>
      <c r="N831" s="95">
        <v>7840300000</v>
      </c>
      <c r="P831" s="95">
        <v>4281000000</v>
      </c>
      <c r="Q831" s="93">
        <v>1</v>
      </c>
      <c r="S831" s="95">
        <v>4281000000</v>
      </c>
      <c r="U831" s="95">
        <v>1472000000</v>
      </c>
      <c r="V831" s="93">
        <v>1</v>
      </c>
      <c r="X831" s="95">
        <v>1472000000</v>
      </c>
      <c r="Z831" s="95">
        <v>3727000000</v>
      </c>
      <c r="AA831" s="93">
        <v>1</v>
      </c>
      <c r="AC831" s="95">
        <v>3727000000</v>
      </c>
    </row>
    <row r="832" spans="11:29" x14ac:dyDescent="0.2">
      <c r="K832" s="95">
        <v>7852000000</v>
      </c>
      <c r="L832" s="93">
        <v>7852000000</v>
      </c>
      <c r="N832" s="95">
        <v>7852000000</v>
      </c>
      <c r="P832" s="95">
        <v>4297922000</v>
      </c>
      <c r="Q832" s="93">
        <v>1</v>
      </c>
      <c r="S832" s="95">
        <v>4297922000</v>
      </c>
      <c r="U832" s="95">
        <v>1476916000</v>
      </c>
      <c r="V832" s="93">
        <v>1</v>
      </c>
      <c r="X832" s="95">
        <v>1476916000</v>
      </c>
      <c r="Z832" s="95">
        <v>3728000000</v>
      </c>
      <c r="AA832" s="93">
        <v>1</v>
      </c>
      <c r="AC832" s="95">
        <v>3728000000</v>
      </c>
    </row>
    <row r="833" spans="11:29" x14ac:dyDescent="0.2">
      <c r="K833" s="95">
        <v>7869000000</v>
      </c>
      <c r="L833" s="93">
        <v>7869000000</v>
      </c>
      <c r="N833" s="95">
        <v>7869000000</v>
      </c>
      <c r="P833" s="95">
        <v>4312000000</v>
      </c>
      <c r="Q833" s="93">
        <v>1</v>
      </c>
      <c r="S833" s="95">
        <v>4312000000</v>
      </c>
      <c r="U833" s="95">
        <v>1481000000</v>
      </c>
      <c r="V833" s="93">
        <v>1</v>
      </c>
      <c r="X833" s="95">
        <v>1481000000</v>
      </c>
      <c r="Z833" s="95">
        <v>3732600000</v>
      </c>
      <c r="AA833" s="93">
        <v>1</v>
      </c>
      <c r="AC833" s="95">
        <v>3732600000</v>
      </c>
    </row>
    <row r="834" spans="11:29" x14ac:dyDescent="0.2">
      <c r="K834" s="95">
        <v>7872000000</v>
      </c>
      <c r="L834" s="93">
        <v>7872000000</v>
      </c>
      <c r="N834" s="95">
        <v>7872000000</v>
      </c>
      <c r="P834" s="95">
        <v>4321100000</v>
      </c>
      <c r="Q834" s="93">
        <v>1</v>
      </c>
      <c r="S834" s="95">
        <v>4321100000</v>
      </c>
      <c r="U834" s="95">
        <v>1489735000</v>
      </c>
      <c r="V834" s="93">
        <v>1</v>
      </c>
      <c r="X834" s="95">
        <v>1489735000</v>
      </c>
      <c r="Z834" s="95">
        <v>3813000000</v>
      </c>
      <c r="AA834" s="93">
        <v>1</v>
      </c>
      <c r="AC834" s="95">
        <v>3813000000</v>
      </c>
    </row>
    <row r="835" spans="11:29" x14ac:dyDescent="0.2">
      <c r="K835" s="95">
        <v>7954827000</v>
      </c>
      <c r="L835" s="93">
        <v>7954827000</v>
      </c>
      <c r="N835" s="95">
        <v>7954827000</v>
      </c>
      <c r="P835" s="95">
        <v>4322373000</v>
      </c>
      <c r="Q835" s="93">
        <v>1</v>
      </c>
      <c r="S835" s="95">
        <v>4322373000</v>
      </c>
      <c r="U835" s="95">
        <v>1493700000</v>
      </c>
      <c r="V835" s="93">
        <v>1</v>
      </c>
      <c r="X835" s="95">
        <v>1493700000</v>
      </c>
      <c r="Z835" s="95">
        <v>3821000000</v>
      </c>
      <c r="AA835" s="93">
        <v>1</v>
      </c>
      <c r="AC835" s="95">
        <v>3821000000</v>
      </c>
    </row>
    <row r="836" spans="11:29" x14ac:dyDescent="0.2">
      <c r="K836" s="95">
        <v>7959894000</v>
      </c>
      <c r="L836" s="93">
        <v>7959894000</v>
      </c>
      <c r="N836" s="95">
        <v>7959894000</v>
      </c>
      <c r="P836" s="95">
        <v>4326000000</v>
      </c>
      <c r="Q836" s="93">
        <v>1</v>
      </c>
      <c r="S836" s="95">
        <v>4326000000</v>
      </c>
      <c r="U836" s="95">
        <v>1493800000</v>
      </c>
      <c r="V836" s="93">
        <v>1</v>
      </c>
      <c r="X836" s="95">
        <v>1493800000</v>
      </c>
      <c r="Z836" s="95">
        <v>3827000000</v>
      </c>
      <c r="AA836" s="93">
        <v>1</v>
      </c>
      <c r="AC836" s="95">
        <v>3827000000</v>
      </c>
    </row>
    <row r="837" spans="11:29" x14ac:dyDescent="0.2">
      <c r="K837" s="95">
        <v>7961000000</v>
      </c>
      <c r="L837" s="93">
        <v>7961000000</v>
      </c>
      <c r="N837" s="95">
        <v>7961000000</v>
      </c>
      <c r="P837" s="95">
        <v>4328300000</v>
      </c>
      <c r="Q837" s="93">
        <v>1</v>
      </c>
      <c r="S837" s="95">
        <v>4328300000</v>
      </c>
      <c r="U837" s="95">
        <v>1497000000</v>
      </c>
      <c r="V837" s="93">
        <v>2</v>
      </c>
      <c r="X837" s="95">
        <v>1497000000</v>
      </c>
      <c r="Z837" s="95">
        <v>3882000000</v>
      </c>
      <c r="AA837" s="93">
        <v>1</v>
      </c>
      <c r="AC837" s="95">
        <v>3882000000</v>
      </c>
    </row>
    <row r="838" spans="11:29" x14ac:dyDescent="0.2">
      <c r="K838" s="95">
        <v>7966674000</v>
      </c>
      <c r="L838" s="93">
        <v>7966674000</v>
      </c>
      <c r="N838" s="95">
        <v>7966674000</v>
      </c>
      <c r="P838" s="95">
        <v>4334000000</v>
      </c>
      <c r="Q838" s="93">
        <v>1</v>
      </c>
      <c r="S838" s="95">
        <v>4334000000</v>
      </c>
      <c r="U838" s="95">
        <v>1497600000</v>
      </c>
      <c r="V838" s="93">
        <v>1</v>
      </c>
      <c r="X838" s="95">
        <v>1497600000</v>
      </c>
      <c r="Z838" s="95">
        <v>3885000000</v>
      </c>
      <c r="AA838" s="93">
        <v>1</v>
      </c>
      <c r="AC838" s="95">
        <v>3885000000</v>
      </c>
    </row>
    <row r="839" spans="11:29" x14ac:dyDescent="0.2">
      <c r="K839" s="95">
        <v>7997000000</v>
      </c>
      <c r="L839" s="93">
        <v>7997000000</v>
      </c>
      <c r="N839" s="95">
        <v>7997000000</v>
      </c>
      <c r="P839" s="95">
        <v>4335300000</v>
      </c>
      <c r="Q839" s="93">
        <v>1</v>
      </c>
      <c r="S839" s="95">
        <v>4335300000</v>
      </c>
      <c r="U839" s="95">
        <v>1500399000</v>
      </c>
      <c r="V839" s="93">
        <v>1</v>
      </c>
      <c r="X839" s="95">
        <v>1500399000</v>
      </c>
      <c r="Z839" s="95">
        <v>3927000000</v>
      </c>
      <c r="AA839" s="93">
        <v>1</v>
      </c>
      <c r="AC839" s="95">
        <v>3927000000</v>
      </c>
    </row>
    <row r="840" spans="11:29" x14ac:dyDescent="0.2">
      <c r="K840" s="95">
        <v>8020300000</v>
      </c>
      <c r="L840" s="93">
        <v>8020300000</v>
      </c>
      <c r="N840" s="95">
        <v>8020300000</v>
      </c>
      <c r="P840" s="95">
        <v>4338193000</v>
      </c>
      <c r="Q840" s="93">
        <v>1</v>
      </c>
      <c r="S840" s="95">
        <v>4338193000</v>
      </c>
      <c r="U840" s="95">
        <v>1504000000</v>
      </c>
      <c r="V840" s="93">
        <v>1</v>
      </c>
      <c r="X840" s="95">
        <v>1504000000</v>
      </c>
      <c r="Z840" s="95">
        <v>3936000000</v>
      </c>
      <c r="AA840" s="93">
        <v>1</v>
      </c>
      <c r="AC840" s="95">
        <v>3936000000</v>
      </c>
    </row>
    <row r="841" spans="11:29" x14ac:dyDescent="0.2">
      <c r="K841" s="95">
        <v>8023200000</v>
      </c>
      <c r="L841" s="93">
        <v>8023200000</v>
      </c>
      <c r="N841" s="95">
        <v>8023200000</v>
      </c>
      <c r="P841" s="95">
        <v>4353850000</v>
      </c>
      <c r="Q841" s="93">
        <v>1</v>
      </c>
      <c r="S841" s="95">
        <v>4353850000</v>
      </c>
      <c r="U841" s="95">
        <v>1505000000</v>
      </c>
      <c r="V841" s="93">
        <v>1</v>
      </c>
      <c r="X841" s="95">
        <v>1505000000</v>
      </c>
      <c r="Z841" s="95">
        <v>3955000000</v>
      </c>
      <c r="AA841" s="93">
        <v>1</v>
      </c>
      <c r="AC841" s="95">
        <v>3955000000</v>
      </c>
    </row>
    <row r="842" spans="11:29" x14ac:dyDescent="0.2">
      <c r="K842" s="95">
        <v>8024900000</v>
      </c>
      <c r="L842" s="93">
        <v>8024900000</v>
      </c>
      <c r="N842" s="95">
        <v>8024900000</v>
      </c>
      <c r="P842" s="95">
        <v>4359104000</v>
      </c>
      <c r="Q842" s="93">
        <v>1</v>
      </c>
      <c r="S842" s="95">
        <v>4359104000</v>
      </c>
      <c r="U842" s="95">
        <v>1506400000</v>
      </c>
      <c r="V842" s="93">
        <v>1</v>
      </c>
      <c r="X842" s="95">
        <v>1506400000</v>
      </c>
      <c r="Z842" s="95">
        <v>3985000000</v>
      </c>
      <c r="AA842" s="93">
        <v>1</v>
      </c>
      <c r="AC842" s="95">
        <v>3985000000</v>
      </c>
    </row>
    <row r="843" spans="11:29" x14ac:dyDescent="0.2">
      <c r="K843" s="95">
        <v>8052000000</v>
      </c>
      <c r="L843" s="93">
        <v>8052000000</v>
      </c>
      <c r="N843" s="95">
        <v>8052000000</v>
      </c>
      <c r="P843" s="95">
        <v>4365000000</v>
      </c>
      <c r="Q843" s="93">
        <v>1</v>
      </c>
      <c r="S843" s="95">
        <v>4365000000</v>
      </c>
      <c r="U843" s="95">
        <v>1508000000</v>
      </c>
      <c r="V843" s="93">
        <v>1</v>
      </c>
      <c r="X843" s="95">
        <v>1508000000</v>
      </c>
      <c r="Z843" s="95">
        <v>3995000000</v>
      </c>
      <c r="AA843" s="93">
        <v>1</v>
      </c>
      <c r="AC843" s="95">
        <v>3995000000</v>
      </c>
    </row>
    <row r="844" spans="11:29" x14ac:dyDescent="0.2">
      <c r="K844" s="95">
        <v>8054000000</v>
      </c>
      <c r="L844" s="93">
        <v>8054000000</v>
      </c>
      <c r="N844" s="95">
        <v>8054000000</v>
      </c>
      <c r="P844" s="95">
        <v>4372000000</v>
      </c>
      <c r="Q844" s="93">
        <v>1</v>
      </c>
      <c r="S844" s="95">
        <v>4372000000</v>
      </c>
      <c r="U844" s="95">
        <v>1509000000</v>
      </c>
      <c r="V844" s="93">
        <v>1</v>
      </c>
      <c r="X844" s="95">
        <v>1509000000</v>
      </c>
      <c r="Z844" s="95">
        <v>3997041000</v>
      </c>
      <c r="AA844" s="93">
        <v>1</v>
      </c>
      <c r="AC844" s="95">
        <v>3997041000</v>
      </c>
    </row>
    <row r="845" spans="11:29" x14ac:dyDescent="0.2">
      <c r="K845" s="95">
        <v>8071563000</v>
      </c>
      <c r="L845" s="93">
        <v>8071563000</v>
      </c>
      <c r="N845" s="95">
        <v>8071563000</v>
      </c>
      <c r="P845" s="95">
        <v>4376505000</v>
      </c>
      <c r="Q845" s="93">
        <v>1</v>
      </c>
      <c r="S845" s="95">
        <v>4376505000</v>
      </c>
      <c r="U845" s="95">
        <v>1513064000</v>
      </c>
      <c r="V845" s="93">
        <v>1</v>
      </c>
      <c r="X845" s="95">
        <v>1513064000</v>
      </c>
      <c r="Z845" s="95">
        <v>4039000000</v>
      </c>
      <c r="AA845" s="93">
        <v>1</v>
      </c>
      <c r="AC845" s="95">
        <v>4039000000</v>
      </c>
    </row>
    <row r="846" spans="11:29" x14ac:dyDescent="0.2">
      <c r="K846" s="95">
        <v>8073855000</v>
      </c>
      <c r="L846" s="93">
        <v>8073855000</v>
      </c>
      <c r="N846" s="95">
        <v>8073855000</v>
      </c>
      <c r="P846" s="95">
        <v>4388167000</v>
      </c>
      <c r="Q846" s="93">
        <v>1</v>
      </c>
      <c r="S846" s="95">
        <v>4388167000</v>
      </c>
      <c r="U846" s="95">
        <v>1516508000</v>
      </c>
      <c r="V846" s="93">
        <v>1</v>
      </c>
      <c r="X846" s="95">
        <v>1516508000</v>
      </c>
      <c r="Z846" s="95">
        <v>4073000000</v>
      </c>
      <c r="AA846" s="93">
        <v>1</v>
      </c>
      <c r="AC846" s="95">
        <v>4073000000</v>
      </c>
    </row>
    <row r="847" spans="11:29" x14ac:dyDescent="0.2">
      <c r="K847" s="95">
        <v>8082000000</v>
      </c>
      <c r="L847" s="93">
        <v>8082000000</v>
      </c>
      <c r="N847" s="95">
        <v>8082000000</v>
      </c>
      <c r="P847" s="95">
        <v>4393200000</v>
      </c>
      <c r="Q847" s="93">
        <v>1</v>
      </c>
      <c r="S847" s="95">
        <v>4393200000</v>
      </c>
      <c r="U847" s="95">
        <v>1522811000</v>
      </c>
      <c r="V847" s="93">
        <v>1</v>
      </c>
      <c r="X847" s="95">
        <v>1522811000</v>
      </c>
      <c r="Z847" s="95">
        <v>4124000000</v>
      </c>
      <c r="AA847" s="93">
        <v>1</v>
      </c>
      <c r="AC847" s="95">
        <v>4124000000</v>
      </c>
    </row>
    <row r="848" spans="11:29" x14ac:dyDescent="0.2">
      <c r="K848" s="95">
        <v>8102000000</v>
      </c>
      <c r="L848" s="93">
        <v>8102000000</v>
      </c>
      <c r="N848" s="95">
        <v>8102000000</v>
      </c>
      <c r="P848" s="95">
        <v>4406595000</v>
      </c>
      <c r="Q848" s="93">
        <v>1</v>
      </c>
      <c r="S848" s="95">
        <v>4406595000</v>
      </c>
      <c r="U848" s="95">
        <v>1525000000</v>
      </c>
      <c r="V848" s="93">
        <v>1</v>
      </c>
      <c r="X848" s="95">
        <v>1525000000</v>
      </c>
      <c r="Z848" s="95">
        <v>4189000000</v>
      </c>
      <c r="AA848" s="93">
        <v>1</v>
      </c>
      <c r="AC848" s="95">
        <v>4189000000</v>
      </c>
    </row>
    <row r="849" spans="11:29" x14ac:dyDescent="0.2">
      <c r="K849" s="95">
        <v>8106000000</v>
      </c>
      <c r="L849" s="93">
        <v>8106000000</v>
      </c>
      <c r="N849" s="95">
        <v>8106000000</v>
      </c>
      <c r="P849" s="95">
        <v>4416194000</v>
      </c>
      <c r="Q849" s="93">
        <v>1</v>
      </c>
      <c r="S849" s="95">
        <v>4416194000</v>
      </c>
      <c r="U849" s="95">
        <v>1526366000</v>
      </c>
      <c r="V849" s="93">
        <v>1</v>
      </c>
      <c r="X849" s="95">
        <v>1526366000</v>
      </c>
      <c r="Z849" s="95">
        <v>4203000000</v>
      </c>
      <c r="AA849" s="93">
        <v>1</v>
      </c>
      <c r="AC849" s="95">
        <v>4203000000</v>
      </c>
    </row>
    <row r="850" spans="11:29" x14ac:dyDescent="0.2">
      <c r="K850" s="95">
        <v>8110000000</v>
      </c>
      <c r="L850" s="93">
        <v>8110000000</v>
      </c>
      <c r="N850" s="95">
        <v>8110000000</v>
      </c>
      <c r="P850" s="95">
        <v>4422000000</v>
      </c>
      <c r="Q850" s="93">
        <v>1</v>
      </c>
      <c r="S850" s="95">
        <v>4422000000</v>
      </c>
      <c r="U850" s="95">
        <v>1527000000</v>
      </c>
      <c r="V850" s="93">
        <v>1</v>
      </c>
      <c r="X850" s="95">
        <v>1527000000</v>
      </c>
      <c r="Z850" s="95">
        <v>4261000000</v>
      </c>
      <c r="AA850" s="93">
        <v>1</v>
      </c>
      <c r="AC850" s="95">
        <v>4261000000</v>
      </c>
    </row>
    <row r="851" spans="11:29" x14ac:dyDescent="0.2">
      <c r="K851" s="95">
        <v>8155000000</v>
      </c>
      <c r="L851" s="93">
        <v>8155000000</v>
      </c>
      <c r="N851" s="95">
        <v>8155000000</v>
      </c>
      <c r="P851" s="95">
        <v>4426000000</v>
      </c>
      <c r="Q851" s="93">
        <v>1</v>
      </c>
      <c r="S851" s="95">
        <v>4426000000</v>
      </c>
      <c r="U851" s="95">
        <v>1532000000</v>
      </c>
      <c r="V851" s="93">
        <v>1</v>
      </c>
      <c r="X851" s="95">
        <v>1532000000</v>
      </c>
      <c r="Z851" s="95">
        <v>4301000000</v>
      </c>
      <c r="AA851" s="93">
        <v>1</v>
      </c>
      <c r="AC851" s="95">
        <v>4301000000</v>
      </c>
    </row>
    <row r="852" spans="11:29" x14ac:dyDescent="0.2">
      <c r="K852" s="95">
        <v>8186280000</v>
      </c>
      <c r="L852" s="93">
        <v>8186280000</v>
      </c>
      <c r="N852" s="95">
        <v>8186280000</v>
      </c>
      <c r="P852" s="95">
        <v>4428855000</v>
      </c>
      <c r="Q852" s="93">
        <v>1</v>
      </c>
      <c r="S852" s="95">
        <v>4428855000</v>
      </c>
      <c r="U852" s="95">
        <v>1532400000</v>
      </c>
      <c r="V852" s="93">
        <v>1</v>
      </c>
      <c r="X852" s="95">
        <v>1532400000</v>
      </c>
      <c r="Z852" s="95">
        <v>4428000000</v>
      </c>
      <c r="AA852" s="93">
        <v>1</v>
      </c>
      <c r="AC852" s="95">
        <v>4428000000</v>
      </c>
    </row>
    <row r="853" spans="11:29" x14ac:dyDescent="0.2">
      <c r="K853" s="95">
        <v>8186400000</v>
      </c>
      <c r="L853" s="93">
        <v>8186400000</v>
      </c>
      <c r="N853" s="95">
        <v>8186400000</v>
      </c>
      <c r="P853" s="95">
        <v>4434000000</v>
      </c>
      <c r="Q853" s="93">
        <v>1</v>
      </c>
      <c r="S853" s="95">
        <v>4434000000</v>
      </c>
      <c r="U853" s="95">
        <v>1533799000</v>
      </c>
      <c r="V853" s="93">
        <v>1</v>
      </c>
      <c r="X853" s="95">
        <v>1533799000</v>
      </c>
      <c r="Z853" s="95">
        <v>4541000000</v>
      </c>
      <c r="AA853" s="93">
        <v>1</v>
      </c>
      <c r="AC853" s="95">
        <v>4541000000</v>
      </c>
    </row>
    <row r="854" spans="11:29" x14ac:dyDescent="0.2">
      <c r="K854" s="95">
        <v>8229000000</v>
      </c>
      <c r="L854" s="93">
        <v>8229000000</v>
      </c>
      <c r="N854" s="95">
        <v>8229000000</v>
      </c>
      <c r="P854" s="95">
        <v>4444900000</v>
      </c>
      <c r="Q854" s="93">
        <v>1</v>
      </c>
      <c r="S854" s="95">
        <v>4444900000</v>
      </c>
      <c r="U854" s="95">
        <v>1534000000</v>
      </c>
      <c r="V854" s="93">
        <v>2</v>
      </c>
      <c r="X854" s="95">
        <v>1534000000</v>
      </c>
      <c r="Z854" s="95">
        <v>4544000000</v>
      </c>
      <c r="AA854" s="93">
        <v>1</v>
      </c>
      <c r="AC854" s="95">
        <v>4544000000</v>
      </c>
    </row>
    <row r="855" spans="11:29" x14ac:dyDescent="0.2">
      <c r="K855" s="95">
        <v>8241200000</v>
      </c>
      <c r="L855" s="93">
        <v>8241200000</v>
      </c>
      <c r="N855" s="95">
        <v>8241200000</v>
      </c>
      <c r="P855" s="95">
        <v>4449139000</v>
      </c>
      <c r="Q855" s="93">
        <v>1</v>
      </c>
      <c r="S855" s="95">
        <v>4449139000</v>
      </c>
      <c r="U855" s="95">
        <v>1537700000</v>
      </c>
      <c r="V855" s="93">
        <v>1</v>
      </c>
      <c r="X855" s="95">
        <v>1537700000</v>
      </c>
      <c r="Z855" s="95">
        <v>4549000000</v>
      </c>
      <c r="AA855" s="93">
        <v>1</v>
      </c>
      <c r="AC855" s="95">
        <v>4549000000</v>
      </c>
    </row>
    <row r="856" spans="11:29" x14ac:dyDescent="0.2">
      <c r="K856" s="95">
        <v>8257000000</v>
      </c>
      <c r="L856" s="93">
        <v>8257000000</v>
      </c>
      <c r="N856" s="95">
        <v>8257000000</v>
      </c>
      <c r="P856" s="95">
        <v>4457000000</v>
      </c>
      <c r="Q856" s="93">
        <v>1</v>
      </c>
      <c r="S856" s="95">
        <v>4457000000</v>
      </c>
      <c r="U856" s="95">
        <v>1538027000</v>
      </c>
      <c r="V856" s="93">
        <v>1</v>
      </c>
      <c r="X856" s="95">
        <v>1538027000</v>
      </c>
      <c r="Z856" s="95">
        <v>4550000000</v>
      </c>
      <c r="AA856" s="93">
        <v>1</v>
      </c>
      <c r="AC856" s="95">
        <v>4550000000</v>
      </c>
    </row>
    <row r="857" spans="11:29" x14ac:dyDescent="0.2">
      <c r="K857" s="95">
        <v>8268000000</v>
      </c>
      <c r="L857" s="93">
        <v>8268000000</v>
      </c>
      <c r="N857" s="95">
        <v>8268000000</v>
      </c>
      <c r="P857" s="95">
        <v>4482700000</v>
      </c>
      <c r="Q857" s="93">
        <v>1</v>
      </c>
      <c r="S857" s="95">
        <v>4482700000</v>
      </c>
      <c r="U857" s="95">
        <v>1541214000</v>
      </c>
      <c r="V857" s="93">
        <v>1</v>
      </c>
      <c r="X857" s="95">
        <v>1541214000</v>
      </c>
      <c r="Z857" s="95">
        <v>4599000000</v>
      </c>
      <c r="AA857" s="93">
        <v>1</v>
      </c>
      <c r="AC857" s="95">
        <v>4599000000</v>
      </c>
    </row>
    <row r="858" spans="11:29" x14ac:dyDescent="0.2">
      <c r="K858" s="95">
        <v>8299074000</v>
      </c>
      <c r="L858" s="93">
        <v>8299074000</v>
      </c>
      <c r="N858" s="95">
        <v>8299074000</v>
      </c>
      <c r="P858" s="95">
        <v>4495000000</v>
      </c>
      <c r="Q858" s="93">
        <v>1</v>
      </c>
      <c r="S858" s="95">
        <v>4495000000</v>
      </c>
      <c r="U858" s="95">
        <v>1542000000</v>
      </c>
      <c r="V858" s="93">
        <v>1</v>
      </c>
      <c r="X858" s="95">
        <v>1542000000</v>
      </c>
      <c r="Z858" s="95">
        <v>4603000000</v>
      </c>
      <c r="AA858" s="93">
        <v>1</v>
      </c>
      <c r="AC858" s="95">
        <v>4603000000</v>
      </c>
    </row>
    <row r="859" spans="11:29" x14ac:dyDescent="0.2">
      <c r="K859" s="95">
        <v>8305100000</v>
      </c>
      <c r="L859" s="93">
        <v>8305100000</v>
      </c>
      <c r="N859" s="95">
        <v>8305100000</v>
      </c>
      <c r="P859" s="95">
        <v>4500000000</v>
      </c>
      <c r="Q859" s="93">
        <v>1</v>
      </c>
      <c r="S859" s="95">
        <v>4500000000</v>
      </c>
      <c r="U859" s="95">
        <v>1544746000</v>
      </c>
      <c r="V859" s="93">
        <v>1</v>
      </c>
      <c r="X859" s="95">
        <v>1544746000</v>
      </c>
      <c r="Z859" s="95">
        <v>4642000000</v>
      </c>
      <c r="AA859" s="93">
        <v>1</v>
      </c>
      <c r="AC859" s="95">
        <v>4642000000</v>
      </c>
    </row>
    <row r="860" spans="11:29" x14ac:dyDescent="0.2">
      <c r="K860" s="95">
        <v>8312000000</v>
      </c>
      <c r="L860" s="93">
        <v>8312000000</v>
      </c>
      <c r="N860" s="95">
        <v>8312000000</v>
      </c>
      <c r="P860" s="95">
        <v>4502300000</v>
      </c>
      <c r="Q860" s="93">
        <v>1</v>
      </c>
      <c r="S860" s="95">
        <v>4502300000</v>
      </c>
      <c r="U860" s="95">
        <v>1545300000</v>
      </c>
      <c r="V860" s="93">
        <v>1</v>
      </c>
      <c r="X860" s="95">
        <v>1545300000</v>
      </c>
      <c r="Z860" s="95">
        <v>4780000000</v>
      </c>
      <c r="AA860" s="93">
        <v>1</v>
      </c>
      <c r="AC860" s="95">
        <v>4780000000</v>
      </c>
    </row>
    <row r="861" spans="11:29" x14ac:dyDescent="0.2">
      <c r="K861" s="95">
        <v>8414000000</v>
      </c>
      <c r="L861" s="93">
        <v>8414000000</v>
      </c>
      <c r="N861" s="95">
        <v>8414000000</v>
      </c>
      <c r="P861" s="95">
        <v>4507196000</v>
      </c>
      <c r="Q861" s="93">
        <v>1</v>
      </c>
      <c r="S861" s="95">
        <v>4507196000</v>
      </c>
      <c r="U861" s="95">
        <v>1545700000</v>
      </c>
      <c r="V861" s="93">
        <v>1</v>
      </c>
      <c r="X861" s="95">
        <v>1545700000</v>
      </c>
      <c r="Z861" s="95">
        <v>4966000000</v>
      </c>
      <c r="AA861" s="93">
        <v>1</v>
      </c>
      <c r="AC861" s="95">
        <v>4966000000</v>
      </c>
    </row>
    <row r="862" spans="11:29" x14ac:dyDescent="0.2">
      <c r="K862" s="95">
        <v>8417200000</v>
      </c>
      <c r="L862" s="93">
        <v>8417200000</v>
      </c>
      <c r="N862" s="95">
        <v>8417200000</v>
      </c>
      <c r="P862" s="95">
        <v>4508000000</v>
      </c>
      <c r="Q862" s="93">
        <v>2</v>
      </c>
      <c r="S862" s="95">
        <v>4508000000</v>
      </c>
      <c r="U862" s="95">
        <v>1545716000</v>
      </c>
      <c r="V862" s="93">
        <v>1</v>
      </c>
      <c r="X862" s="95">
        <v>1545716000</v>
      </c>
      <c r="Z862" s="95">
        <v>5024000000</v>
      </c>
      <c r="AA862" s="93">
        <v>1</v>
      </c>
      <c r="AC862" s="95">
        <v>5024000000</v>
      </c>
    </row>
    <row r="863" spans="11:29" x14ac:dyDescent="0.2">
      <c r="K863" s="95">
        <v>8441971000</v>
      </c>
      <c r="L863" s="93">
        <v>8441971000</v>
      </c>
      <c r="N863" s="95">
        <v>8441971000</v>
      </c>
      <c r="P863" s="95">
        <v>4518000000</v>
      </c>
      <c r="Q863" s="93">
        <v>1</v>
      </c>
      <c r="S863" s="95">
        <v>4518000000</v>
      </c>
      <c r="U863" s="95">
        <v>1545900000</v>
      </c>
      <c r="V863" s="93">
        <v>1</v>
      </c>
      <c r="X863" s="95">
        <v>1545900000</v>
      </c>
      <c r="Z863" s="95">
        <v>5109000000</v>
      </c>
      <c r="AA863" s="93">
        <v>1</v>
      </c>
      <c r="AC863" s="95">
        <v>5109000000</v>
      </c>
    </row>
    <row r="864" spans="11:29" x14ac:dyDescent="0.2">
      <c r="K864" s="95">
        <v>8446000000</v>
      </c>
      <c r="L864" s="93">
        <v>8446000000</v>
      </c>
      <c r="N864" s="95">
        <v>8446000000</v>
      </c>
      <c r="P864" s="95">
        <v>4523000000</v>
      </c>
      <c r="Q864" s="93">
        <v>1</v>
      </c>
      <c r="S864" s="95">
        <v>4523000000</v>
      </c>
      <c r="U864" s="95">
        <v>1548600000</v>
      </c>
      <c r="V864" s="93">
        <v>1</v>
      </c>
      <c r="X864" s="95">
        <v>1548600000</v>
      </c>
      <c r="Z864" s="95">
        <v>5274000000</v>
      </c>
      <c r="AA864" s="93">
        <v>1</v>
      </c>
      <c r="AC864" s="95">
        <v>5274000000</v>
      </c>
    </row>
    <row r="865" spans="11:29" x14ac:dyDescent="0.2">
      <c r="K865" s="95">
        <v>8468100000</v>
      </c>
      <c r="L865" s="93">
        <v>8468100000</v>
      </c>
      <c r="N865" s="95">
        <v>8468100000</v>
      </c>
      <c r="P865" s="95">
        <v>4540406000</v>
      </c>
      <c r="Q865" s="93">
        <v>1</v>
      </c>
      <c r="S865" s="95">
        <v>4540406000</v>
      </c>
      <c r="U865" s="95">
        <v>1554973000</v>
      </c>
      <c r="V865" s="93">
        <v>1</v>
      </c>
      <c r="X865" s="95">
        <v>1554973000</v>
      </c>
      <c r="Z865" s="95">
        <v>5445000000</v>
      </c>
      <c r="AA865" s="93">
        <v>1</v>
      </c>
      <c r="AC865" s="95">
        <v>5445000000</v>
      </c>
    </row>
    <row r="866" spans="11:29" x14ac:dyDescent="0.2">
      <c r="K866" s="95">
        <v>8533000000</v>
      </c>
      <c r="L866" s="93">
        <v>8533000000</v>
      </c>
      <c r="N866" s="95">
        <v>8533000000</v>
      </c>
      <c r="P866" s="95">
        <v>4562000000</v>
      </c>
      <c r="Q866" s="93">
        <v>1</v>
      </c>
      <c r="S866" s="95">
        <v>4562000000</v>
      </c>
      <c r="U866" s="95">
        <v>1557000000</v>
      </c>
      <c r="V866" s="93">
        <v>1</v>
      </c>
      <c r="X866" s="95">
        <v>1557000000</v>
      </c>
      <c r="Z866" s="95">
        <v>5492000000</v>
      </c>
      <c r="AA866" s="93">
        <v>1</v>
      </c>
      <c r="AC866" s="95">
        <v>5492000000</v>
      </c>
    </row>
    <row r="867" spans="11:29" x14ac:dyDescent="0.2">
      <c r="K867" s="95">
        <v>8570000000</v>
      </c>
      <c r="L867" s="93">
        <v>8570000000</v>
      </c>
      <c r="N867" s="95">
        <v>8570000000</v>
      </c>
      <c r="P867" s="95">
        <v>4576000000</v>
      </c>
      <c r="Q867" s="93">
        <v>1</v>
      </c>
      <c r="S867" s="95">
        <v>4576000000</v>
      </c>
      <c r="U867" s="95">
        <v>1557646000</v>
      </c>
      <c r="V867" s="93">
        <v>1</v>
      </c>
      <c r="X867" s="95">
        <v>1557646000</v>
      </c>
      <c r="Z867" s="95">
        <v>5690000000</v>
      </c>
      <c r="AA867" s="93">
        <v>1</v>
      </c>
      <c r="AC867" s="95">
        <v>5690000000</v>
      </c>
    </row>
    <row r="868" spans="11:29" x14ac:dyDescent="0.2">
      <c r="K868" s="95">
        <v>8592000000</v>
      </c>
      <c r="L868" s="93">
        <v>8592000000</v>
      </c>
      <c r="N868" s="95">
        <v>8592000000</v>
      </c>
      <c r="P868" s="95">
        <v>4581000000</v>
      </c>
      <c r="Q868" s="93">
        <v>1</v>
      </c>
      <c r="S868" s="95">
        <v>4581000000</v>
      </c>
      <c r="U868" s="95">
        <v>1568877000</v>
      </c>
      <c r="V868" s="93">
        <v>1</v>
      </c>
      <c r="X868" s="95">
        <v>1568877000</v>
      </c>
      <c r="Z868" s="95">
        <v>5757000000</v>
      </c>
      <c r="AA868" s="93">
        <v>1</v>
      </c>
      <c r="AC868" s="95">
        <v>5757000000</v>
      </c>
    </row>
    <row r="869" spans="11:29" x14ac:dyDescent="0.2">
      <c r="K869" s="95">
        <v>8602000000</v>
      </c>
      <c r="L869" s="93">
        <v>8602000000</v>
      </c>
      <c r="N869" s="95">
        <v>8602000000</v>
      </c>
      <c r="P869" s="95">
        <v>4583294000</v>
      </c>
      <c r="Q869" s="93">
        <v>1</v>
      </c>
      <c r="S869" s="95">
        <v>4583294000</v>
      </c>
      <c r="U869" s="95">
        <v>1570100000</v>
      </c>
      <c r="V869" s="93">
        <v>1</v>
      </c>
      <c r="X869" s="95">
        <v>1570100000</v>
      </c>
      <c r="Z869" s="95">
        <v>5866000000</v>
      </c>
      <c r="AA869" s="93">
        <v>1</v>
      </c>
      <c r="AC869" s="95">
        <v>5866000000</v>
      </c>
    </row>
    <row r="870" spans="11:29" x14ac:dyDescent="0.2">
      <c r="K870" s="95">
        <v>8602200000</v>
      </c>
      <c r="L870" s="93">
        <v>8602200000</v>
      </c>
      <c r="N870" s="95">
        <v>8602200000</v>
      </c>
      <c r="P870" s="95">
        <v>4591476000</v>
      </c>
      <c r="Q870" s="93">
        <v>1</v>
      </c>
      <c r="S870" s="95">
        <v>4591476000</v>
      </c>
      <c r="U870" s="95">
        <v>1573120000</v>
      </c>
      <c r="V870" s="93">
        <v>1</v>
      </c>
      <c r="X870" s="95">
        <v>1573120000</v>
      </c>
      <c r="Z870" s="95">
        <v>5970000000</v>
      </c>
      <c r="AA870" s="93">
        <v>1</v>
      </c>
      <c r="AC870" s="95">
        <v>5970000000</v>
      </c>
    </row>
    <row r="871" spans="11:29" x14ac:dyDescent="0.2">
      <c r="K871" s="95">
        <v>8680100000</v>
      </c>
      <c r="L871" s="93">
        <v>8680100000</v>
      </c>
      <c r="N871" s="95">
        <v>8680100000</v>
      </c>
      <c r="P871" s="95">
        <v>4610000000</v>
      </c>
      <c r="Q871" s="93">
        <v>1</v>
      </c>
      <c r="S871" s="95">
        <v>4610000000</v>
      </c>
      <c r="U871" s="95">
        <v>1574000000</v>
      </c>
      <c r="V871" s="93">
        <v>1</v>
      </c>
      <c r="X871" s="95">
        <v>1574000000</v>
      </c>
      <c r="Z871" s="95">
        <v>6688000000</v>
      </c>
      <c r="AA871" s="93">
        <v>1</v>
      </c>
      <c r="AC871" s="95">
        <v>6688000000</v>
      </c>
    </row>
    <row r="872" spans="11:29" x14ac:dyDescent="0.2">
      <c r="K872" s="95">
        <v>8698000000</v>
      </c>
      <c r="L872" s="93">
        <v>8698000000</v>
      </c>
      <c r="N872" s="95">
        <v>8698000000</v>
      </c>
      <c r="P872" s="95">
        <v>4616600000</v>
      </c>
      <c r="Q872" s="93">
        <v>1</v>
      </c>
      <c r="S872" s="95">
        <v>4616600000</v>
      </c>
      <c r="U872" s="95">
        <v>1576000000</v>
      </c>
      <c r="V872" s="93">
        <v>1</v>
      </c>
      <c r="X872" s="95">
        <v>1576000000</v>
      </c>
      <c r="Z872" s="95">
        <v>6881000000</v>
      </c>
      <c r="AA872" s="93">
        <v>1</v>
      </c>
      <c r="AC872" s="95">
        <v>6881000000</v>
      </c>
    </row>
    <row r="873" spans="11:29" x14ac:dyDescent="0.2">
      <c r="K873" s="95">
        <v>8707000000</v>
      </c>
      <c r="L873" s="93">
        <v>8707000000</v>
      </c>
      <c r="N873" s="95">
        <v>8707000000</v>
      </c>
      <c r="P873" s="95">
        <v>4619000000</v>
      </c>
      <c r="Q873" s="93">
        <v>1</v>
      </c>
      <c r="S873" s="95">
        <v>4619000000</v>
      </c>
      <c r="U873" s="95">
        <v>1579007000</v>
      </c>
      <c r="V873" s="93">
        <v>1</v>
      </c>
      <c r="X873" s="95">
        <v>1579007000</v>
      </c>
      <c r="Z873" s="95">
        <v>6907000000</v>
      </c>
      <c r="AA873" s="93">
        <v>1</v>
      </c>
      <c r="AC873" s="95">
        <v>6907000000</v>
      </c>
    </row>
    <row r="874" spans="11:29" x14ac:dyDescent="0.2">
      <c r="K874" s="95">
        <v>8735700000</v>
      </c>
      <c r="L874" s="93">
        <v>8735700000</v>
      </c>
      <c r="N874" s="95">
        <v>8735700000</v>
      </c>
      <c r="P874" s="95">
        <v>4629600000</v>
      </c>
      <c r="Q874" s="93">
        <v>1</v>
      </c>
      <c r="S874" s="95">
        <v>4629600000</v>
      </c>
      <c r="U874" s="95">
        <v>1587000000</v>
      </c>
      <c r="V874" s="93">
        <v>1</v>
      </c>
      <c r="X874" s="95">
        <v>1587000000</v>
      </c>
      <c r="Z874" s="95">
        <v>7080000000</v>
      </c>
      <c r="AA874" s="93">
        <v>1</v>
      </c>
      <c r="AC874" s="95">
        <v>7080000000</v>
      </c>
    </row>
    <row r="875" spans="11:29" x14ac:dyDescent="0.2">
      <c r="K875" s="95">
        <v>8751654000</v>
      </c>
      <c r="L875" s="93">
        <v>8751654000</v>
      </c>
      <c r="N875" s="95">
        <v>8751654000</v>
      </c>
      <c r="P875" s="95">
        <v>4637000000</v>
      </c>
      <c r="Q875" s="93">
        <v>1</v>
      </c>
      <c r="S875" s="95">
        <v>4637000000</v>
      </c>
      <c r="U875" s="95">
        <v>1591239000</v>
      </c>
      <c r="V875" s="93">
        <v>1</v>
      </c>
      <c r="X875" s="95">
        <v>1591239000</v>
      </c>
      <c r="Z875" s="95">
        <v>7631000000</v>
      </c>
      <c r="AA875" s="93">
        <v>1</v>
      </c>
      <c r="AC875" s="95">
        <v>7631000000</v>
      </c>
    </row>
    <row r="876" spans="11:29" x14ac:dyDescent="0.2">
      <c r="K876" s="95">
        <v>8757428000</v>
      </c>
      <c r="L876" s="93">
        <v>8757428000</v>
      </c>
      <c r="N876" s="95">
        <v>8757428000</v>
      </c>
      <c r="P876" s="95">
        <v>4657000000</v>
      </c>
      <c r="Q876" s="93">
        <v>1</v>
      </c>
      <c r="S876" s="95">
        <v>4657000000</v>
      </c>
      <c r="U876" s="95">
        <v>1597300000</v>
      </c>
      <c r="V876" s="93">
        <v>1</v>
      </c>
      <c r="X876" s="95">
        <v>1597300000</v>
      </c>
      <c r="Z876" s="95">
        <v>7673000000</v>
      </c>
      <c r="AA876" s="93">
        <v>1</v>
      </c>
      <c r="AC876" s="95">
        <v>7673000000</v>
      </c>
    </row>
    <row r="877" spans="11:29" x14ac:dyDescent="0.2">
      <c r="K877" s="95">
        <v>8773564000</v>
      </c>
      <c r="L877" s="93">
        <v>8773564000</v>
      </c>
      <c r="N877" s="95">
        <v>8773564000</v>
      </c>
      <c r="P877" s="95">
        <v>4679100000</v>
      </c>
      <c r="Q877" s="93">
        <v>1</v>
      </c>
      <c r="S877" s="95">
        <v>4679100000</v>
      </c>
      <c r="U877" s="95">
        <v>1598000000</v>
      </c>
      <c r="V877" s="93">
        <v>2</v>
      </c>
      <c r="X877" s="95">
        <v>1598000000</v>
      </c>
      <c r="Z877" s="95">
        <v>7972000000</v>
      </c>
      <c r="AA877" s="93">
        <v>1</v>
      </c>
      <c r="AC877" s="95">
        <v>7972000000</v>
      </c>
    </row>
    <row r="878" spans="11:29" x14ac:dyDescent="0.2">
      <c r="K878" s="95">
        <v>8790000000</v>
      </c>
      <c r="L878" s="93">
        <v>8790000000</v>
      </c>
      <c r="N878" s="95">
        <v>8790000000</v>
      </c>
      <c r="P878" s="95">
        <v>4683600000</v>
      </c>
      <c r="Q878" s="93">
        <v>1</v>
      </c>
      <c r="S878" s="95">
        <v>4683600000</v>
      </c>
      <c r="U878" s="95">
        <v>1600187000</v>
      </c>
      <c r="V878" s="93">
        <v>1</v>
      </c>
      <c r="X878" s="95">
        <v>1600187000</v>
      </c>
      <c r="Z878" s="95">
        <v>8002000000</v>
      </c>
      <c r="AA878" s="93">
        <v>1</v>
      </c>
      <c r="AC878" s="95">
        <v>8002000000</v>
      </c>
    </row>
    <row r="879" spans="11:29" x14ac:dyDescent="0.2">
      <c r="K879" s="95">
        <v>8803300000</v>
      </c>
      <c r="L879" s="93">
        <v>8803300000</v>
      </c>
      <c r="N879" s="95">
        <v>8803300000</v>
      </c>
      <c r="P879" s="95">
        <v>4741800000</v>
      </c>
      <c r="Q879" s="93">
        <v>1</v>
      </c>
      <c r="S879" s="95">
        <v>4741800000</v>
      </c>
      <c r="U879" s="95">
        <v>1601000000</v>
      </c>
      <c r="V879" s="93">
        <v>1</v>
      </c>
      <c r="X879" s="95">
        <v>1601000000</v>
      </c>
      <c r="Z879" s="95">
        <v>8389000000</v>
      </c>
      <c r="AA879" s="93">
        <v>1</v>
      </c>
      <c r="AC879" s="95">
        <v>8389000000</v>
      </c>
    </row>
    <row r="880" spans="11:29" x14ac:dyDescent="0.2">
      <c r="K880" s="95">
        <v>8830669000</v>
      </c>
      <c r="L880" s="93">
        <v>8830669000</v>
      </c>
      <c r="N880" s="95">
        <v>8830669000</v>
      </c>
      <c r="P880" s="95">
        <v>4747000000</v>
      </c>
      <c r="Q880" s="93">
        <v>1</v>
      </c>
      <c r="S880" s="95">
        <v>4747000000</v>
      </c>
      <c r="U880" s="95">
        <v>1604400000</v>
      </c>
      <c r="V880" s="93">
        <v>1</v>
      </c>
      <c r="X880" s="95">
        <v>1604400000</v>
      </c>
      <c r="Z880" s="95">
        <v>8445000000</v>
      </c>
      <c r="AA880" s="93">
        <v>1</v>
      </c>
      <c r="AC880" s="95">
        <v>8445000000</v>
      </c>
    </row>
    <row r="881" spans="11:29" x14ac:dyDescent="0.2">
      <c r="K881" s="95">
        <v>8843200000</v>
      </c>
      <c r="L881" s="93">
        <v>8843200000</v>
      </c>
      <c r="N881" s="95">
        <v>8843200000</v>
      </c>
      <c r="P881" s="95">
        <v>4777000000</v>
      </c>
      <c r="Q881" s="93">
        <v>1</v>
      </c>
      <c r="S881" s="95">
        <v>4777000000</v>
      </c>
      <c r="U881" s="95">
        <v>1606217000</v>
      </c>
      <c r="V881" s="93">
        <v>1</v>
      </c>
      <c r="X881" s="95">
        <v>1606217000</v>
      </c>
      <c r="Z881" s="95">
        <v>8476000000</v>
      </c>
      <c r="AA881" s="93">
        <v>1</v>
      </c>
      <c r="AC881" s="95">
        <v>8476000000</v>
      </c>
    </row>
    <row r="882" spans="11:29" x14ac:dyDescent="0.2">
      <c r="K882" s="95">
        <v>8895300000</v>
      </c>
      <c r="L882" s="93">
        <v>8895300000</v>
      </c>
      <c r="N882" s="95">
        <v>8895300000</v>
      </c>
      <c r="P882" s="95">
        <v>4778479000</v>
      </c>
      <c r="Q882" s="93">
        <v>1</v>
      </c>
      <c r="S882" s="95">
        <v>4778479000</v>
      </c>
      <c r="U882" s="95">
        <v>1611000000</v>
      </c>
      <c r="V882" s="93">
        <v>1</v>
      </c>
      <c r="X882" s="95">
        <v>1611000000</v>
      </c>
      <c r="Z882" s="95">
        <v>8742000000</v>
      </c>
      <c r="AA882" s="93">
        <v>1</v>
      </c>
      <c r="AC882" s="95">
        <v>8742000000</v>
      </c>
    </row>
    <row r="883" spans="11:29" x14ac:dyDescent="0.2">
      <c r="K883" s="95">
        <v>8939967000</v>
      </c>
      <c r="L883" s="93">
        <v>8939967000</v>
      </c>
      <c r="N883" s="95">
        <v>8939967000</v>
      </c>
      <c r="P883" s="95">
        <v>4796500000</v>
      </c>
      <c r="Q883" s="93">
        <v>1</v>
      </c>
      <c r="S883" s="95">
        <v>4796500000</v>
      </c>
      <c r="U883" s="95">
        <v>1613000000</v>
      </c>
      <c r="V883" s="93">
        <v>2</v>
      </c>
      <c r="X883" s="95">
        <v>1613000000</v>
      </c>
      <c r="Z883" s="95">
        <v>8891000000</v>
      </c>
      <c r="AA883" s="93">
        <v>1</v>
      </c>
      <c r="AC883" s="95">
        <v>8891000000</v>
      </c>
    </row>
    <row r="884" spans="11:29" x14ac:dyDescent="0.2">
      <c r="K884" s="95">
        <v>8950045000</v>
      </c>
      <c r="L884" s="93">
        <v>8950045000</v>
      </c>
      <c r="N884" s="95">
        <v>8950045000</v>
      </c>
      <c r="P884" s="95">
        <v>4802000000</v>
      </c>
      <c r="Q884" s="93">
        <v>1</v>
      </c>
      <c r="S884" s="95">
        <v>4802000000</v>
      </c>
      <c r="U884" s="95">
        <v>1614100000</v>
      </c>
      <c r="V884" s="93">
        <v>1</v>
      </c>
      <c r="X884" s="95">
        <v>1614100000</v>
      </c>
      <c r="Z884" s="95">
        <v>9339000000</v>
      </c>
      <c r="AA884" s="93">
        <v>1</v>
      </c>
      <c r="AC884" s="95">
        <v>9339000000</v>
      </c>
    </row>
    <row r="885" spans="11:29" x14ac:dyDescent="0.2">
      <c r="K885" s="95">
        <v>8979000000</v>
      </c>
      <c r="L885" s="93">
        <v>8979000000</v>
      </c>
      <c r="N885" s="95">
        <v>8979000000</v>
      </c>
      <c r="P885" s="95">
        <v>4818585000</v>
      </c>
      <c r="Q885" s="93">
        <v>1</v>
      </c>
      <c r="S885" s="95">
        <v>4818585000</v>
      </c>
      <c r="U885" s="95">
        <v>1615371000</v>
      </c>
      <c r="V885" s="93">
        <v>1</v>
      </c>
      <c r="X885" s="95">
        <v>1615371000</v>
      </c>
      <c r="Z885" s="95">
        <v>9433000000</v>
      </c>
      <c r="AA885" s="93">
        <v>1</v>
      </c>
      <c r="AC885" s="95">
        <v>9433000000</v>
      </c>
    </row>
    <row r="886" spans="11:29" x14ac:dyDescent="0.2">
      <c r="K886" s="95">
        <v>8984000000</v>
      </c>
      <c r="L886" s="93">
        <v>8984000000</v>
      </c>
      <c r="N886" s="95">
        <v>8984000000</v>
      </c>
      <c r="P886" s="95">
        <v>4843400000</v>
      </c>
      <c r="Q886" s="93">
        <v>1</v>
      </c>
      <c r="S886" s="95">
        <v>4843400000</v>
      </c>
      <c r="U886" s="95">
        <v>1616921000</v>
      </c>
      <c r="V886" s="93">
        <v>1</v>
      </c>
      <c r="X886" s="95">
        <v>1616921000</v>
      </c>
      <c r="Z886" s="95">
        <v>9720000000</v>
      </c>
      <c r="AA886" s="93">
        <v>1</v>
      </c>
      <c r="AC886" s="95">
        <v>9720000000</v>
      </c>
    </row>
    <row r="887" spans="11:29" x14ac:dyDescent="0.2">
      <c r="K887" s="95">
        <v>9021000000</v>
      </c>
      <c r="L887" s="93">
        <v>9021000000</v>
      </c>
      <c r="N887" s="95">
        <v>9021000000</v>
      </c>
      <c r="P887" s="95">
        <v>4853500000</v>
      </c>
      <c r="Q887" s="93">
        <v>1</v>
      </c>
      <c r="S887" s="95">
        <v>4853500000</v>
      </c>
      <c r="U887" s="95">
        <v>1617600000</v>
      </c>
      <c r="V887" s="93">
        <v>1</v>
      </c>
      <c r="X887" s="95">
        <v>1617600000</v>
      </c>
      <c r="Z887" s="95">
        <v>10276000000</v>
      </c>
      <c r="AA887" s="93">
        <v>1</v>
      </c>
      <c r="AC887" s="95">
        <v>10276000000</v>
      </c>
    </row>
    <row r="888" spans="11:29" x14ac:dyDescent="0.2">
      <c r="K888" s="95">
        <v>9047657000</v>
      </c>
      <c r="L888" s="93">
        <v>9047657000</v>
      </c>
      <c r="N888" s="95">
        <v>9047657000</v>
      </c>
      <c r="P888" s="95">
        <v>4860309000</v>
      </c>
      <c r="Q888" s="93">
        <v>1</v>
      </c>
      <c r="S888" s="95">
        <v>4860309000</v>
      </c>
      <c r="U888" s="95">
        <v>1620006000</v>
      </c>
      <c r="V888" s="93">
        <v>1</v>
      </c>
      <c r="X888" s="95">
        <v>1620006000</v>
      </c>
      <c r="Z888" s="95">
        <v>11259000000</v>
      </c>
      <c r="AA888" s="93">
        <v>1</v>
      </c>
      <c r="AC888" s="95">
        <v>11259000000</v>
      </c>
    </row>
    <row r="889" spans="11:29" x14ac:dyDescent="0.2">
      <c r="K889" s="95">
        <v>9049918000</v>
      </c>
      <c r="L889" s="93">
        <v>9049918000</v>
      </c>
      <c r="N889" s="95">
        <v>9049918000</v>
      </c>
      <c r="P889" s="95">
        <v>4876000000</v>
      </c>
      <c r="Q889" s="93">
        <v>1</v>
      </c>
      <c r="S889" s="95">
        <v>4876000000</v>
      </c>
      <c r="U889" s="95">
        <v>1622000000</v>
      </c>
      <c r="V889" s="93">
        <v>1</v>
      </c>
      <c r="X889" s="95">
        <v>1622000000</v>
      </c>
      <c r="Z889" s="95">
        <v>13413000000</v>
      </c>
      <c r="AA889" s="93">
        <v>1</v>
      </c>
      <c r="AC889" s="95">
        <v>13413000000</v>
      </c>
    </row>
    <row r="890" spans="11:29" x14ac:dyDescent="0.2">
      <c r="K890" s="95">
        <v>9055800000</v>
      </c>
      <c r="L890" s="93">
        <v>9055800000</v>
      </c>
      <c r="N890" s="95">
        <v>9055800000</v>
      </c>
      <c r="P890" s="95">
        <v>4889000000</v>
      </c>
      <c r="Q890" s="93">
        <v>1</v>
      </c>
      <c r="S890" s="95">
        <v>4889000000</v>
      </c>
      <c r="U890" s="95">
        <v>1626000000</v>
      </c>
      <c r="V890" s="93">
        <v>1</v>
      </c>
      <c r="X890" s="95">
        <v>1626000000</v>
      </c>
      <c r="Z890" s="95">
        <v>14186000000</v>
      </c>
      <c r="AA890" s="93">
        <v>1</v>
      </c>
      <c r="AC890" s="95">
        <v>14186000000</v>
      </c>
    </row>
    <row r="891" spans="11:29" x14ac:dyDescent="0.2">
      <c r="K891" s="95">
        <v>9071000000</v>
      </c>
      <c r="L891" s="93">
        <v>9071000000</v>
      </c>
      <c r="N891" s="95">
        <v>9071000000</v>
      </c>
      <c r="P891" s="95">
        <v>4901000000</v>
      </c>
      <c r="Q891" s="93">
        <v>1</v>
      </c>
      <c r="S891" s="95">
        <v>4901000000</v>
      </c>
      <c r="U891" s="95">
        <v>1628961000</v>
      </c>
      <c r="V891" s="93">
        <v>1</v>
      </c>
      <c r="X891" s="95">
        <v>1628961000</v>
      </c>
      <c r="Z891" s="95">
        <v>15888000000</v>
      </c>
      <c r="AA891" s="93">
        <v>1</v>
      </c>
      <c r="AC891" s="95">
        <v>15888000000</v>
      </c>
    </row>
    <row r="892" spans="11:29" x14ac:dyDescent="0.2">
      <c r="K892" s="95">
        <v>9072000000</v>
      </c>
      <c r="L892" s="93">
        <v>9072000000</v>
      </c>
      <c r="N892" s="95">
        <v>9072000000</v>
      </c>
      <c r="P892" s="95">
        <v>4907000000</v>
      </c>
      <c r="Q892" s="93">
        <v>1</v>
      </c>
      <c r="S892" s="95">
        <v>4907000000</v>
      </c>
      <c r="U892" s="95">
        <v>1633992000</v>
      </c>
      <c r="V892" s="93">
        <v>1</v>
      </c>
      <c r="X892" s="95">
        <v>1633992000</v>
      </c>
      <c r="Z892" s="95">
        <v>16017000000</v>
      </c>
      <c r="AA892" s="93">
        <v>1</v>
      </c>
      <c r="AC892" s="95">
        <v>16017000000</v>
      </c>
    </row>
    <row r="893" spans="11:29" x14ac:dyDescent="0.2">
      <c r="K893" s="95">
        <v>9073000000</v>
      </c>
      <c r="L893" s="93">
        <v>9073000000</v>
      </c>
      <c r="N893" s="95">
        <v>9073000000</v>
      </c>
      <c r="P893" s="95">
        <v>4908100000</v>
      </c>
      <c r="Q893" s="93">
        <v>1</v>
      </c>
      <c r="S893" s="95">
        <v>4908100000</v>
      </c>
      <c r="U893" s="95">
        <v>1641819000</v>
      </c>
      <c r="V893" s="93">
        <v>1</v>
      </c>
      <c r="X893" s="95">
        <v>1641819000</v>
      </c>
      <c r="Z893" s="95">
        <v>16460000000</v>
      </c>
      <c r="AA893" s="93">
        <v>1</v>
      </c>
      <c r="AC893" s="95">
        <v>16460000000</v>
      </c>
    </row>
    <row r="894" spans="11:29" x14ac:dyDescent="0.2">
      <c r="K894" s="95">
        <v>9108000000</v>
      </c>
      <c r="L894" s="93">
        <v>9108000000</v>
      </c>
      <c r="N894" s="95">
        <v>9108000000</v>
      </c>
      <c r="P894" s="95">
        <v>4920664000</v>
      </c>
      <c r="Q894" s="93">
        <v>1</v>
      </c>
      <c r="S894" s="95">
        <v>4920664000</v>
      </c>
      <c r="U894" s="95">
        <v>1643000000</v>
      </c>
      <c r="V894" s="93">
        <v>1</v>
      </c>
      <c r="X894" s="95">
        <v>1643000000</v>
      </c>
      <c r="Z894" s="95">
        <v>16533000000</v>
      </c>
      <c r="AA894" s="93">
        <v>1</v>
      </c>
      <c r="AC894" s="95">
        <v>16533000000</v>
      </c>
    </row>
    <row r="895" spans="11:29" x14ac:dyDescent="0.2">
      <c r="K895" s="95">
        <v>9111000000</v>
      </c>
      <c r="L895" s="93">
        <v>9111000000</v>
      </c>
      <c r="N895" s="95">
        <v>9111000000</v>
      </c>
      <c r="P895" s="95">
        <v>4932500000</v>
      </c>
      <c r="Q895" s="93">
        <v>1</v>
      </c>
      <c r="S895" s="95">
        <v>4932500000</v>
      </c>
      <c r="U895" s="95">
        <v>1645800000</v>
      </c>
      <c r="V895" s="93">
        <v>1</v>
      </c>
      <c r="X895" s="95">
        <v>1645800000</v>
      </c>
      <c r="Z895" s="95">
        <v>16602000000</v>
      </c>
      <c r="AA895" s="93">
        <v>1</v>
      </c>
      <c r="AC895" s="95">
        <v>16602000000</v>
      </c>
    </row>
    <row r="896" spans="11:29" x14ac:dyDescent="0.2">
      <c r="K896" s="95">
        <v>9115000000</v>
      </c>
      <c r="L896" s="93">
        <v>9115000000</v>
      </c>
      <c r="N896" s="95">
        <v>9115000000</v>
      </c>
      <c r="P896" s="95">
        <v>4946000000</v>
      </c>
      <c r="Q896" s="93">
        <v>1</v>
      </c>
      <c r="S896" s="95">
        <v>4946000000</v>
      </c>
      <c r="U896" s="95">
        <v>1647382000</v>
      </c>
      <c r="V896" s="93">
        <v>1</v>
      </c>
      <c r="X896" s="95">
        <v>1647382000</v>
      </c>
      <c r="Z896" s="95">
        <v>16606000000</v>
      </c>
      <c r="AA896" s="93">
        <v>1</v>
      </c>
      <c r="AC896" s="95">
        <v>16606000000</v>
      </c>
    </row>
    <row r="897" spans="11:29" x14ac:dyDescent="0.2">
      <c r="K897" s="95">
        <v>9147530000</v>
      </c>
      <c r="L897" s="93">
        <v>9147530000</v>
      </c>
      <c r="N897" s="95">
        <v>9147530000</v>
      </c>
      <c r="P897" s="95">
        <v>4982562000</v>
      </c>
      <c r="Q897" s="93">
        <v>1</v>
      </c>
      <c r="S897" s="95">
        <v>4982562000</v>
      </c>
      <c r="U897" s="95">
        <v>1653000000</v>
      </c>
      <c r="V897" s="93">
        <v>1</v>
      </c>
      <c r="X897" s="95">
        <v>1653000000</v>
      </c>
      <c r="Z897" s="95">
        <v>16769000000</v>
      </c>
      <c r="AA897" s="93">
        <v>1</v>
      </c>
      <c r="AC897" s="95">
        <v>16769000000</v>
      </c>
    </row>
    <row r="898" spans="11:29" x14ac:dyDescent="0.2">
      <c r="K898" s="95">
        <v>9223987000</v>
      </c>
      <c r="L898" s="93">
        <v>9223987000</v>
      </c>
      <c r="N898" s="95">
        <v>9223987000</v>
      </c>
      <c r="P898" s="95">
        <v>4990500000</v>
      </c>
      <c r="Q898" s="93">
        <v>1</v>
      </c>
      <c r="S898" s="95">
        <v>4990500000</v>
      </c>
      <c r="U898" s="95">
        <v>1654000000</v>
      </c>
      <c r="V898" s="93">
        <v>1</v>
      </c>
      <c r="X898" s="95">
        <v>1654000000</v>
      </c>
      <c r="Z898" s="95">
        <v>16793000000</v>
      </c>
      <c r="AA898" s="93">
        <v>1</v>
      </c>
      <c r="AC898" s="95">
        <v>16793000000</v>
      </c>
    </row>
    <row r="899" spans="11:29" x14ac:dyDescent="0.2">
      <c r="K899" s="95">
        <v>9226000000</v>
      </c>
      <c r="L899" s="93">
        <v>9226000000</v>
      </c>
      <c r="N899" s="95">
        <v>9226000000</v>
      </c>
      <c r="P899" s="95">
        <v>4993000000</v>
      </c>
      <c r="Q899" s="93">
        <v>1</v>
      </c>
      <c r="S899" s="95">
        <v>4993000000</v>
      </c>
      <c r="U899" s="95">
        <v>1654369000</v>
      </c>
      <c r="V899" s="93">
        <v>1</v>
      </c>
      <c r="X899" s="95">
        <v>1654369000</v>
      </c>
      <c r="Z899" s="95">
        <v>17091000000</v>
      </c>
      <c r="AA899" s="93">
        <v>1</v>
      </c>
      <c r="AC899" s="95">
        <v>17091000000</v>
      </c>
    </row>
    <row r="900" spans="11:29" x14ac:dyDescent="0.2">
      <c r="K900" s="95">
        <v>9256000000</v>
      </c>
      <c r="L900" s="93">
        <v>9256000000</v>
      </c>
      <c r="N900" s="95">
        <v>9256000000</v>
      </c>
      <c r="P900" s="95">
        <v>5026940000</v>
      </c>
      <c r="Q900" s="93">
        <v>1</v>
      </c>
      <c r="S900" s="95">
        <v>5026940000</v>
      </c>
      <c r="U900" s="95">
        <v>1656200000</v>
      </c>
      <c r="V900" s="93">
        <v>1</v>
      </c>
      <c r="X900" s="95">
        <v>1656200000</v>
      </c>
      <c r="Z900" s="95">
        <v>17182000000</v>
      </c>
      <c r="AA900" s="93">
        <v>1</v>
      </c>
      <c r="AC900" s="95">
        <v>17182000000</v>
      </c>
    </row>
    <row r="901" spans="11:29" x14ac:dyDescent="0.2">
      <c r="K901" s="95">
        <v>9263863000</v>
      </c>
      <c r="L901" s="93">
        <v>9263863000</v>
      </c>
      <c r="N901" s="95">
        <v>9263863000</v>
      </c>
      <c r="P901" s="95">
        <v>5033885000</v>
      </c>
      <c r="Q901" s="93">
        <v>1</v>
      </c>
      <c r="S901" s="95">
        <v>5033885000</v>
      </c>
      <c r="U901" s="95">
        <v>1665000000</v>
      </c>
      <c r="V901" s="93">
        <v>2</v>
      </c>
      <c r="X901" s="95">
        <v>1665000000</v>
      </c>
      <c r="Z901" s="95">
        <v>17297000000</v>
      </c>
      <c r="AA901" s="93">
        <v>1</v>
      </c>
      <c r="AC901" s="95">
        <v>17297000000</v>
      </c>
    </row>
    <row r="902" spans="11:29" x14ac:dyDescent="0.2">
      <c r="K902" s="95">
        <v>9289500000</v>
      </c>
      <c r="L902" s="93">
        <v>9289500000</v>
      </c>
      <c r="N902" s="95">
        <v>9289500000</v>
      </c>
      <c r="P902" s="95">
        <v>5037200000</v>
      </c>
      <c r="Q902" s="93">
        <v>1</v>
      </c>
      <c r="S902" s="95">
        <v>5037200000</v>
      </c>
      <c r="U902" s="95">
        <v>1669000000</v>
      </c>
      <c r="V902" s="93">
        <v>2</v>
      </c>
      <c r="X902" s="95">
        <v>1669000000</v>
      </c>
      <c r="Z902" s="95">
        <v>17755000000</v>
      </c>
      <c r="AA902" s="93">
        <v>1</v>
      </c>
      <c r="AC902" s="95">
        <v>17755000000</v>
      </c>
    </row>
    <row r="903" spans="11:29" x14ac:dyDescent="0.2">
      <c r="K903" s="95">
        <v>9308926000</v>
      </c>
      <c r="L903" s="93">
        <v>9308926000</v>
      </c>
      <c r="N903" s="95">
        <v>9308926000</v>
      </c>
      <c r="P903" s="95">
        <v>5050500000</v>
      </c>
      <c r="Q903" s="93">
        <v>1</v>
      </c>
      <c r="S903" s="95">
        <v>5050500000</v>
      </c>
      <c r="U903" s="95">
        <v>1670000000</v>
      </c>
      <c r="V903" s="93">
        <v>1</v>
      </c>
      <c r="X903" s="95">
        <v>1670000000</v>
      </c>
      <c r="Z903" s="95">
        <v>18048000000</v>
      </c>
      <c r="AA903" s="93">
        <v>1</v>
      </c>
      <c r="AC903" s="95">
        <v>18048000000</v>
      </c>
    </row>
    <row r="904" spans="11:29" x14ac:dyDescent="0.2">
      <c r="K904" s="95">
        <v>9316256000</v>
      </c>
      <c r="L904" s="93">
        <v>9316256000</v>
      </c>
      <c r="N904" s="95">
        <v>9316256000</v>
      </c>
      <c r="P904" s="95">
        <v>5062900000</v>
      </c>
      <c r="Q904" s="93">
        <v>1</v>
      </c>
      <c r="S904" s="95">
        <v>5062900000</v>
      </c>
      <c r="U904" s="95">
        <v>1684500000</v>
      </c>
      <c r="V904" s="93">
        <v>1</v>
      </c>
      <c r="X904" s="95">
        <v>1684500000</v>
      </c>
      <c r="Z904" s="95">
        <v>18143000000</v>
      </c>
      <c r="AA904" s="93">
        <v>1</v>
      </c>
      <c r="AC904" s="95">
        <v>18143000000</v>
      </c>
    </row>
    <row r="905" spans="11:29" x14ac:dyDescent="0.2">
      <c r="K905" s="95">
        <v>9350000000</v>
      </c>
      <c r="L905" s="93">
        <v>9350000000</v>
      </c>
      <c r="N905" s="95">
        <v>9350000000</v>
      </c>
      <c r="P905" s="95">
        <v>5086449000</v>
      </c>
      <c r="Q905" s="93">
        <v>1</v>
      </c>
      <c r="S905" s="95">
        <v>5086449000</v>
      </c>
      <c r="U905" s="95">
        <v>1690000000</v>
      </c>
      <c r="V905" s="93">
        <v>2</v>
      </c>
      <c r="X905" s="95">
        <v>1690000000</v>
      </c>
      <c r="Z905" s="95">
        <v>18273000000</v>
      </c>
      <c r="AA905" s="93">
        <v>1</v>
      </c>
      <c r="AC905" s="95">
        <v>18273000000</v>
      </c>
    </row>
    <row r="906" spans="11:29" x14ac:dyDescent="0.2">
      <c r="K906" s="95">
        <v>9370000000</v>
      </c>
      <c r="L906" s="93">
        <v>9370000000</v>
      </c>
      <c r="N906" s="95">
        <v>9370000000</v>
      </c>
      <c r="P906" s="95">
        <v>5090000000</v>
      </c>
      <c r="Q906" s="93">
        <v>1</v>
      </c>
      <c r="S906" s="95">
        <v>5090000000</v>
      </c>
      <c r="U906" s="95">
        <v>1692000000</v>
      </c>
      <c r="V906" s="93">
        <v>2</v>
      </c>
      <c r="X906" s="95">
        <v>1692000000</v>
      </c>
      <c r="Z906" s="95">
        <v>18395000000</v>
      </c>
      <c r="AA906" s="93">
        <v>1</v>
      </c>
      <c r="AC906" s="95">
        <v>18395000000</v>
      </c>
    </row>
    <row r="907" spans="11:29" x14ac:dyDescent="0.2">
      <c r="K907" s="95">
        <v>9387700000</v>
      </c>
      <c r="L907" s="93">
        <v>9387700000</v>
      </c>
      <c r="N907" s="95">
        <v>9387700000</v>
      </c>
      <c r="P907" s="95">
        <v>5099393000</v>
      </c>
      <c r="Q907" s="93">
        <v>1</v>
      </c>
      <c r="S907" s="95">
        <v>5099393000</v>
      </c>
      <c r="U907" s="95">
        <v>1693000000</v>
      </c>
      <c r="V907" s="93">
        <v>1</v>
      </c>
      <c r="X907" s="95">
        <v>1693000000</v>
      </c>
      <c r="Z907" s="95">
        <v>21037000000</v>
      </c>
      <c r="AA907" s="93">
        <v>1</v>
      </c>
      <c r="AC907" s="95">
        <v>21037000000</v>
      </c>
    </row>
    <row r="908" spans="11:29" x14ac:dyDescent="0.2">
      <c r="K908" s="95">
        <v>9390000000</v>
      </c>
      <c r="L908" s="93">
        <v>9390000000</v>
      </c>
      <c r="N908" s="95">
        <v>9390000000</v>
      </c>
      <c r="P908" s="95">
        <v>5099484000</v>
      </c>
      <c r="Q908" s="93">
        <v>1</v>
      </c>
      <c r="S908" s="95">
        <v>5099484000</v>
      </c>
      <c r="U908" s="95">
        <v>1699000000</v>
      </c>
      <c r="V908" s="93">
        <v>1</v>
      </c>
      <c r="X908" s="95">
        <v>1699000000</v>
      </c>
      <c r="Z908" s="95">
        <v>22016000000</v>
      </c>
      <c r="AA908" s="93">
        <v>1</v>
      </c>
      <c r="AC908" s="95">
        <v>22016000000</v>
      </c>
    </row>
    <row r="909" spans="11:29" x14ac:dyDescent="0.2">
      <c r="K909" s="95">
        <v>9413000000</v>
      </c>
      <c r="L909" s="93">
        <v>9413000000</v>
      </c>
      <c r="N909" s="95">
        <v>9413000000</v>
      </c>
      <c r="P909" s="95">
        <v>5100900000</v>
      </c>
      <c r="Q909" s="93">
        <v>1</v>
      </c>
      <c r="S909" s="95">
        <v>5100900000</v>
      </c>
      <c r="U909" s="95">
        <v>1700064000</v>
      </c>
      <c r="V909" s="93">
        <v>1</v>
      </c>
      <c r="X909" s="95">
        <v>1700064000</v>
      </c>
      <c r="Z909" s="95">
        <v>23207000000</v>
      </c>
      <c r="AA909" s="93">
        <v>1</v>
      </c>
      <c r="AC909" s="95">
        <v>23207000000</v>
      </c>
    </row>
    <row r="910" spans="11:29" x14ac:dyDescent="0.2">
      <c r="K910" s="95">
        <v>9429300000</v>
      </c>
      <c r="L910" s="93">
        <v>9429300000</v>
      </c>
      <c r="N910" s="95">
        <v>9429300000</v>
      </c>
      <c r="P910" s="95">
        <v>5106489000</v>
      </c>
      <c r="Q910" s="93">
        <v>1</v>
      </c>
      <c r="S910" s="95">
        <v>5106489000</v>
      </c>
      <c r="U910" s="95">
        <v>1702000000</v>
      </c>
      <c r="V910" s="93">
        <v>1</v>
      </c>
      <c r="X910" s="95">
        <v>1702000000</v>
      </c>
      <c r="Z910" s="95">
        <v>26567000000</v>
      </c>
      <c r="AA910" s="93">
        <v>1</v>
      </c>
      <c r="AC910" s="95">
        <v>26567000000</v>
      </c>
    </row>
    <row r="911" spans="11:29" x14ac:dyDescent="0.2">
      <c r="K911" s="95">
        <v>9437758000</v>
      </c>
      <c r="L911" s="93">
        <v>9437758000</v>
      </c>
      <c r="N911" s="95">
        <v>9437758000</v>
      </c>
      <c r="P911" s="95">
        <v>5109000000</v>
      </c>
      <c r="Q911" s="93">
        <v>1</v>
      </c>
      <c r="S911" s="95">
        <v>5109000000</v>
      </c>
      <c r="U911" s="95">
        <v>1703796000</v>
      </c>
      <c r="V911" s="93">
        <v>1</v>
      </c>
      <c r="X911" s="95">
        <v>1703796000</v>
      </c>
      <c r="Z911" s="95">
        <v>29372000000</v>
      </c>
      <c r="AA911" s="93">
        <v>1</v>
      </c>
      <c r="AC911" s="95">
        <v>29372000000</v>
      </c>
    </row>
    <row r="912" spans="11:29" x14ac:dyDescent="0.2">
      <c r="K912" s="95">
        <v>9441000000</v>
      </c>
      <c r="L912" s="93">
        <v>9441000000</v>
      </c>
      <c r="N912" s="95">
        <v>9441000000</v>
      </c>
      <c r="P912" s="95">
        <v>5132000000</v>
      </c>
      <c r="Q912" s="93">
        <v>1</v>
      </c>
      <c r="S912" s="95">
        <v>5132000000</v>
      </c>
      <c r="U912" s="95">
        <v>1707200000</v>
      </c>
      <c r="V912" s="93">
        <v>1</v>
      </c>
      <c r="X912" s="95">
        <v>1707200000</v>
      </c>
      <c r="Z912" s="95">
        <v>42211000000</v>
      </c>
      <c r="AA912" s="93">
        <v>1</v>
      </c>
      <c r="AC912" s="95">
        <v>42211000000</v>
      </c>
    </row>
    <row r="913" spans="11:29" x14ac:dyDescent="0.2">
      <c r="K913" s="95">
        <v>9474008000</v>
      </c>
      <c r="L913" s="93">
        <v>9474008000</v>
      </c>
      <c r="N913" s="95">
        <v>9474008000</v>
      </c>
      <c r="P913" s="95">
        <v>5140000000</v>
      </c>
      <c r="Q913" s="93">
        <v>1</v>
      </c>
      <c r="S913" s="95">
        <v>5140000000</v>
      </c>
      <c r="U913" s="95">
        <v>1716639000</v>
      </c>
      <c r="V913" s="93">
        <v>1</v>
      </c>
      <c r="X913" s="95">
        <v>1716639000</v>
      </c>
      <c r="Z913" s="95">
        <v>54872000000</v>
      </c>
      <c r="AA913" s="93">
        <v>1</v>
      </c>
      <c r="AC913" s="95">
        <v>54872000000</v>
      </c>
    </row>
    <row r="914" spans="11:29" x14ac:dyDescent="0.2">
      <c r="K914" s="95">
        <v>9475313000</v>
      </c>
      <c r="L914" s="93">
        <v>9475313000</v>
      </c>
      <c r="N914" s="95">
        <v>9475313000</v>
      </c>
      <c r="P914" s="95">
        <v>5157434000</v>
      </c>
      <c r="Q914" s="93">
        <v>1</v>
      </c>
      <c r="S914" s="95">
        <v>5157434000</v>
      </c>
      <c r="U914" s="95">
        <v>1721000000</v>
      </c>
      <c r="V914" s="93">
        <v>1</v>
      </c>
      <c r="X914" s="95">
        <v>1721000000</v>
      </c>
      <c r="Z914" s="95" t="s">
        <v>12</v>
      </c>
      <c r="AA914" s="93">
        <v>738</v>
      </c>
      <c r="AC914" s="95" t="s">
        <v>12</v>
      </c>
    </row>
    <row r="915" spans="11:29" x14ac:dyDescent="0.2">
      <c r="K915" s="95">
        <v>9523224000</v>
      </c>
      <c r="L915" s="93">
        <v>9523224000</v>
      </c>
      <c r="N915" s="95">
        <v>9523224000</v>
      </c>
      <c r="P915" s="95">
        <v>5165169000</v>
      </c>
      <c r="Q915" s="93">
        <v>1</v>
      </c>
      <c r="S915" s="95">
        <v>5165169000</v>
      </c>
      <c r="U915" s="95">
        <v>1727600000</v>
      </c>
      <c r="V915" s="93">
        <v>1</v>
      </c>
      <c r="X915" s="95">
        <v>1727600000</v>
      </c>
      <c r="Z915" s="95" t="s">
        <v>643</v>
      </c>
      <c r="AA915" s="93"/>
      <c r="AC915" s="95" t="s">
        <v>643</v>
      </c>
    </row>
    <row r="916" spans="11:29" x14ac:dyDescent="0.2">
      <c r="K916" s="95">
        <v>9524400000</v>
      </c>
      <c r="L916" s="93">
        <v>9524400000</v>
      </c>
      <c r="N916" s="95">
        <v>9524400000</v>
      </c>
      <c r="P916" s="95">
        <v>5181000000</v>
      </c>
      <c r="Q916" s="93">
        <v>1</v>
      </c>
      <c r="S916" s="95">
        <v>5181000000</v>
      </c>
      <c r="U916" s="95">
        <v>1731200000</v>
      </c>
      <c r="V916" s="93">
        <v>1</v>
      </c>
      <c r="X916" s="95">
        <v>1731200000</v>
      </c>
      <c r="Z916" s="95" t="s">
        <v>644</v>
      </c>
      <c r="AA916" s="93">
        <v>1710</v>
      </c>
    </row>
    <row r="917" spans="11:29" x14ac:dyDescent="0.2">
      <c r="K917" s="95">
        <v>9527000000</v>
      </c>
      <c r="L917" s="93">
        <v>9527000000</v>
      </c>
      <c r="N917" s="95">
        <v>9527000000</v>
      </c>
      <c r="P917" s="95">
        <v>5213200000</v>
      </c>
      <c r="Q917" s="93">
        <v>1</v>
      </c>
      <c r="S917" s="95">
        <v>5213200000</v>
      </c>
      <c r="U917" s="95">
        <v>1732600000</v>
      </c>
      <c r="V917" s="93">
        <v>1</v>
      </c>
      <c r="X917" s="95">
        <v>1732600000</v>
      </c>
    </row>
    <row r="918" spans="11:29" x14ac:dyDescent="0.2">
      <c r="K918" s="95">
        <v>9531778000</v>
      </c>
      <c r="L918" s="93">
        <v>9531778000</v>
      </c>
      <c r="N918" s="95">
        <v>9531778000</v>
      </c>
      <c r="P918" s="95">
        <v>5229000000</v>
      </c>
      <c r="Q918" s="93">
        <v>1</v>
      </c>
      <c r="S918" s="95">
        <v>5229000000</v>
      </c>
      <c r="U918" s="95">
        <v>1736700000</v>
      </c>
      <c r="V918" s="93">
        <v>1</v>
      </c>
      <c r="X918" s="95">
        <v>1736700000</v>
      </c>
    </row>
    <row r="919" spans="11:29" x14ac:dyDescent="0.2">
      <c r="K919" s="95">
        <v>9534462000</v>
      </c>
      <c r="L919" s="93">
        <v>9534462000</v>
      </c>
      <c r="N919" s="95">
        <v>9534462000</v>
      </c>
      <c r="P919" s="95">
        <v>5231000000</v>
      </c>
      <c r="Q919" s="93">
        <v>1</v>
      </c>
      <c r="S919" s="95">
        <v>5231000000</v>
      </c>
      <c r="U919" s="95">
        <v>1738755000</v>
      </c>
      <c r="V919" s="93">
        <v>1</v>
      </c>
      <c r="X919" s="95">
        <v>1738755000</v>
      </c>
    </row>
    <row r="920" spans="11:29" x14ac:dyDescent="0.2">
      <c r="K920" s="95">
        <v>9560647000</v>
      </c>
      <c r="L920" s="93">
        <v>9560647000</v>
      </c>
      <c r="N920" s="95">
        <v>9560647000</v>
      </c>
      <c r="P920" s="95">
        <v>5234700000</v>
      </c>
      <c r="Q920" s="93">
        <v>1</v>
      </c>
      <c r="S920" s="95">
        <v>5234700000</v>
      </c>
      <c r="U920" s="95">
        <v>1740000000</v>
      </c>
      <c r="V920" s="93">
        <v>1</v>
      </c>
      <c r="X920" s="95">
        <v>1740000000</v>
      </c>
    </row>
    <row r="921" spans="11:29" x14ac:dyDescent="0.2">
      <c r="K921" s="95">
        <v>9611000000</v>
      </c>
      <c r="L921" s="93">
        <v>9611000000</v>
      </c>
      <c r="N921" s="95">
        <v>9611000000</v>
      </c>
      <c r="P921" s="95">
        <v>5251000000</v>
      </c>
      <c r="Q921" s="93">
        <v>1</v>
      </c>
      <c r="S921" s="95">
        <v>5251000000</v>
      </c>
      <c r="U921" s="95">
        <v>1742000000</v>
      </c>
      <c r="V921" s="93">
        <v>1</v>
      </c>
      <c r="X921" s="95">
        <v>1742000000</v>
      </c>
    </row>
    <row r="922" spans="11:29" x14ac:dyDescent="0.2">
      <c r="K922" s="95">
        <v>9647000000</v>
      </c>
      <c r="L922" s="93">
        <v>9647000000</v>
      </c>
      <c r="N922" s="95">
        <v>9647000000</v>
      </c>
      <c r="P922" s="95">
        <v>5251228000</v>
      </c>
      <c r="Q922" s="93">
        <v>1</v>
      </c>
      <c r="S922" s="95">
        <v>5251228000</v>
      </c>
      <c r="U922" s="95">
        <v>1746000000</v>
      </c>
      <c r="V922" s="93">
        <v>1</v>
      </c>
      <c r="X922" s="95">
        <v>1746000000</v>
      </c>
    </row>
    <row r="923" spans="11:29" x14ac:dyDescent="0.2">
      <c r="K923" s="95">
        <v>9648000000</v>
      </c>
      <c r="L923" s="93">
        <v>9648000000</v>
      </c>
      <c r="N923" s="95">
        <v>9648000000</v>
      </c>
      <c r="P923" s="95">
        <v>5253040000</v>
      </c>
      <c r="Q923" s="93">
        <v>1</v>
      </c>
      <c r="S923" s="95">
        <v>5253040000</v>
      </c>
      <c r="U923" s="95">
        <v>1748000000</v>
      </c>
      <c r="V923" s="93">
        <v>2</v>
      </c>
      <c r="X923" s="95">
        <v>1748000000</v>
      </c>
    </row>
    <row r="924" spans="11:29" x14ac:dyDescent="0.2">
      <c r="K924" s="95">
        <v>9659000000</v>
      </c>
      <c r="L924" s="93">
        <v>9659000000</v>
      </c>
      <c r="N924" s="95">
        <v>9659000000</v>
      </c>
      <c r="P924" s="95">
        <v>5265500000</v>
      </c>
      <c r="Q924" s="93">
        <v>1</v>
      </c>
      <c r="S924" s="95">
        <v>5265500000</v>
      </c>
      <c r="U924" s="95">
        <v>1750100000</v>
      </c>
      <c r="V924" s="93">
        <v>1</v>
      </c>
      <c r="X924" s="95">
        <v>1750100000</v>
      </c>
    </row>
    <row r="925" spans="11:29" x14ac:dyDescent="0.2">
      <c r="K925" s="95">
        <v>9667000000</v>
      </c>
      <c r="L925" s="93">
        <v>9667000000</v>
      </c>
      <c r="N925" s="95">
        <v>9667000000</v>
      </c>
      <c r="P925" s="95">
        <v>5285568000</v>
      </c>
      <c r="Q925" s="93">
        <v>1</v>
      </c>
      <c r="S925" s="95">
        <v>5285568000</v>
      </c>
      <c r="U925" s="95">
        <v>1751275000</v>
      </c>
      <c r="V925" s="93">
        <v>1</v>
      </c>
      <c r="X925" s="95">
        <v>1751275000</v>
      </c>
    </row>
    <row r="926" spans="11:29" x14ac:dyDescent="0.2">
      <c r="K926" s="95">
        <v>9675000000</v>
      </c>
      <c r="L926" s="93">
        <v>9675000000</v>
      </c>
      <c r="N926" s="95">
        <v>9675000000</v>
      </c>
      <c r="P926" s="95">
        <v>5297000000</v>
      </c>
      <c r="Q926" s="93">
        <v>1</v>
      </c>
      <c r="S926" s="95">
        <v>5297000000</v>
      </c>
      <c r="U926" s="95">
        <v>1757523000</v>
      </c>
      <c r="V926" s="93">
        <v>1</v>
      </c>
      <c r="X926" s="95">
        <v>1757523000</v>
      </c>
    </row>
    <row r="927" spans="11:29" x14ac:dyDescent="0.2">
      <c r="K927" s="95">
        <v>9702000000</v>
      </c>
      <c r="L927" s="93">
        <v>9702000000</v>
      </c>
      <c r="N927" s="95">
        <v>9702000000</v>
      </c>
      <c r="P927" s="95">
        <v>5299000000</v>
      </c>
      <c r="Q927" s="93">
        <v>1</v>
      </c>
      <c r="S927" s="95">
        <v>5299000000</v>
      </c>
      <c r="U927" s="95">
        <v>1758765000</v>
      </c>
      <c r="V927" s="93">
        <v>1</v>
      </c>
      <c r="X927" s="95">
        <v>1758765000</v>
      </c>
    </row>
    <row r="928" spans="11:29" x14ac:dyDescent="0.2">
      <c r="K928" s="95">
        <v>9703300000</v>
      </c>
      <c r="L928" s="93">
        <v>9703300000</v>
      </c>
      <c r="N928" s="95">
        <v>9703300000</v>
      </c>
      <c r="P928" s="95">
        <v>5300000000</v>
      </c>
      <c r="Q928" s="93">
        <v>1</v>
      </c>
      <c r="S928" s="95">
        <v>5300000000</v>
      </c>
      <c r="U928" s="95">
        <v>1759000000</v>
      </c>
      <c r="V928" s="93">
        <v>1</v>
      </c>
      <c r="X928" s="95">
        <v>1759000000</v>
      </c>
    </row>
    <row r="929" spans="11:24" x14ac:dyDescent="0.2">
      <c r="K929" s="95">
        <v>9715000000</v>
      </c>
      <c r="L929" s="93">
        <v>9715000000</v>
      </c>
      <c r="N929" s="95">
        <v>9715000000</v>
      </c>
      <c r="P929" s="95">
        <v>5301275000</v>
      </c>
      <c r="Q929" s="93">
        <v>1</v>
      </c>
      <c r="S929" s="95">
        <v>5301275000</v>
      </c>
      <c r="U929" s="95">
        <v>1764000000</v>
      </c>
      <c r="V929" s="93">
        <v>1</v>
      </c>
      <c r="X929" s="95">
        <v>1764000000</v>
      </c>
    </row>
    <row r="930" spans="11:24" x14ac:dyDescent="0.2">
      <c r="K930" s="95">
        <v>9721065000</v>
      </c>
      <c r="L930" s="93">
        <v>9721065000</v>
      </c>
      <c r="N930" s="95">
        <v>9721065000</v>
      </c>
      <c r="P930" s="95">
        <v>5305270000</v>
      </c>
      <c r="Q930" s="93">
        <v>1</v>
      </c>
      <c r="S930" s="95">
        <v>5305270000</v>
      </c>
      <c r="U930" s="95">
        <v>1768522000</v>
      </c>
      <c r="V930" s="93">
        <v>1</v>
      </c>
      <c r="X930" s="95">
        <v>1768522000</v>
      </c>
    </row>
    <row r="931" spans="11:24" x14ac:dyDescent="0.2">
      <c r="K931" s="95">
        <v>9737018000</v>
      </c>
      <c r="L931" s="93">
        <v>9737018000</v>
      </c>
      <c r="N931" s="95">
        <v>9737018000</v>
      </c>
      <c r="P931" s="95">
        <v>5306281000</v>
      </c>
      <c r="Q931" s="93">
        <v>1</v>
      </c>
      <c r="S931" s="95">
        <v>5306281000</v>
      </c>
      <c r="U931" s="95">
        <v>1770710000</v>
      </c>
      <c r="V931" s="93">
        <v>1</v>
      </c>
      <c r="X931" s="95">
        <v>1770710000</v>
      </c>
    </row>
    <row r="932" spans="11:24" x14ac:dyDescent="0.2">
      <c r="K932" s="95">
        <v>9754000000</v>
      </c>
      <c r="L932" s="93">
        <v>9754000000</v>
      </c>
      <c r="N932" s="95">
        <v>9754000000</v>
      </c>
      <c r="P932" s="95">
        <v>5314246000</v>
      </c>
      <c r="Q932" s="93">
        <v>1</v>
      </c>
      <c r="S932" s="95">
        <v>5314246000</v>
      </c>
      <c r="U932" s="95">
        <v>1771000000</v>
      </c>
      <c r="V932" s="93">
        <v>1</v>
      </c>
      <c r="X932" s="95">
        <v>1771000000</v>
      </c>
    </row>
    <row r="933" spans="11:24" x14ac:dyDescent="0.2">
      <c r="K933" s="95">
        <v>9781000000</v>
      </c>
      <c r="L933" s="93">
        <v>9781000000</v>
      </c>
      <c r="N933" s="95">
        <v>9781000000</v>
      </c>
      <c r="P933" s="95">
        <v>5328236000</v>
      </c>
      <c r="Q933" s="93">
        <v>1</v>
      </c>
      <c r="S933" s="95">
        <v>5328236000</v>
      </c>
      <c r="U933" s="95">
        <v>1772200000</v>
      </c>
      <c r="V933" s="93">
        <v>1</v>
      </c>
      <c r="X933" s="95">
        <v>1772200000</v>
      </c>
    </row>
    <row r="934" spans="11:24" x14ac:dyDescent="0.2">
      <c r="K934" s="95">
        <v>9841000000</v>
      </c>
      <c r="L934" s="93">
        <v>9841000000</v>
      </c>
      <c r="N934" s="95">
        <v>9841000000</v>
      </c>
      <c r="P934" s="95">
        <v>5341500000</v>
      </c>
      <c r="Q934" s="93">
        <v>1</v>
      </c>
      <c r="S934" s="95">
        <v>5341500000</v>
      </c>
      <c r="U934" s="95">
        <v>1778000000</v>
      </c>
      <c r="V934" s="93">
        <v>1</v>
      </c>
      <c r="X934" s="95">
        <v>1778000000</v>
      </c>
    </row>
    <row r="935" spans="11:24" x14ac:dyDescent="0.2">
      <c r="K935" s="95">
        <v>9843861000</v>
      </c>
      <c r="L935" s="93">
        <v>9843861000</v>
      </c>
      <c r="N935" s="95">
        <v>9843861000</v>
      </c>
      <c r="P935" s="95">
        <v>5345000000</v>
      </c>
      <c r="Q935" s="93">
        <v>1</v>
      </c>
      <c r="S935" s="95">
        <v>5345000000</v>
      </c>
      <c r="U935" s="95">
        <v>1778900000</v>
      </c>
      <c r="V935" s="93">
        <v>1</v>
      </c>
      <c r="X935" s="95">
        <v>1778900000</v>
      </c>
    </row>
    <row r="936" spans="11:24" x14ac:dyDescent="0.2">
      <c r="K936" s="95">
        <v>9888000000</v>
      </c>
      <c r="L936" s="93">
        <v>9888000000</v>
      </c>
      <c r="N936" s="95">
        <v>9888000000</v>
      </c>
      <c r="P936" s="95">
        <v>5390248000</v>
      </c>
      <c r="Q936" s="93">
        <v>1</v>
      </c>
      <c r="S936" s="95">
        <v>5390248000</v>
      </c>
      <c r="U936" s="95">
        <v>1788300000</v>
      </c>
      <c r="V936" s="93">
        <v>1</v>
      </c>
      <c r="X936" s="95">
        <v>1788300000</v>
      </c>
    </row>
    <row r="937" spans="11:24" x14ac:dyDescent="0.2">
      <c r="K937" s="95">
        <v>9894900000</v>
      </c>
      <c r="L937" s="93">
        <v>9894900000</v>
      </c>
      <c r="N937" s="95">
        <v>9894900000</v>
      </c>
      <c r="P937" s="95">
        <v>5392400000</v>
      </c>
      <c r="Q937" s="93">
        <v>1</v>
      </c>
      <c r="S937" s="95">
        <v>5392400000</v>
      </c>
      <c r="U937" s="95">
        <v>1789327000</v>
      </c>
      <c r="V937" s="93">
        <v>1</v>
      </c>
      <c r="X937" s="95">
        <v>1789327000</v>
      </c>
    </row>
    <row r="938" spans="11:24" x14ac:dyDescent="0.2">
      <c r="K938" s="95">
        <v>9895100000</v>
      </c>
      <c r="L938" s="93">
        <v>9895100000</v>
      </c>
      <c r="N938" s="95">
        <v>9895100000</v>
      </c>
      <c r="P938" s="95">
        <v>5424644000</v>
      </c>
      <c r="Q938" s="93">
        <v>1</v>
      </c>
      <c r="S938" s="95">
        <v>5424644000</v>
      </c>
      <c r="U938" s="95">
        <v>1796300000</v>
      </c>
      <c r="V938" s="93">
        <v>1</v>
      </c>
      <c r="X938" s="95">
        <v>1796300000</v>
      </c>
    </row>
    <row r="939" spans="11:24" x14ac:dyDescent="0.2">
      <c r="K939" s="95">
        <v>9946000000</v>
      </c>
      <c r="L939" s="93">
        <v>9946000000</v>
      </c>
      <c r="N939" s="95">
        <v>9946000000</v>
      </c>
      <c r="P939" s="95">
        <v>5427945000</v>
      </c>
      <c r="Q939" s="93">
        <v>1</v>
      </c>
      <c r="S939" s="95">
        <v>5427945000</v>
      </c>
      <c r="U939" s="95">
        <v>1797000000</v>
      </c>
      <c r="V939" s="93">
        <v>1</v>
      </c>
      <c r="X939" s="95">
        <v>1797000000</v>
      </c>
    </row>
    <row r="940" spans="11:24" x14ac:dyDescent="0.2">
      <c r="K940" s="95">
        <v>9964000000</v>
      </c>
      <c r="L940" s="93">
        <v>9964000000</v>
      </c>
      <c r="N940" s="95">
        <v>9964000000</v>
      </c>
      <c r="P940" s="95">
        <v>5440000000</v>
      </c>
      <c r="Q940" s="93">
        <v>1</v>
      </c>
      <c r="S940" s="95">
        <v>5440000000</v>
      </c>
      <c r="U940" s="95">
        <v>1804000000</v>
      </c>
      <c r="V940" s="93">
        <v>1</v>
      </c>
      <c r="X940" s="95">
        <v>1804000000</v>
      </c>
    </row>
    <row r="941" spans="11:24" x14ac:dyDescent="0.2">
      <c r="K941" s="95">
        <v>9964953000</v>
      </c>
      <c r="L941" s="93">
        <v>9964953000</v>
      </c>
      <c r="N941" s="95">
        <v>9964953000</v>
      </c>
      <c r="P941" s="95">
        <v>5458000000</v>
      </c>
      <c r="Q941" s="93">
        <v>1</v>
      </c>
      <c r="S941" s="95">
        <v>5458000000</v>
      </c>
      <c r="U941" s="95">
        <v>1807000000</v>
      </c>
      <c r="V941" s="93">
        <v>1</v>
      </c>
      <c r="X941" s="95">
        <v>1807000000</v>
      </c>
    </row>
    <row r="942" spans="11:24" x14ac:dyDescent="0.2">
      <c r="K942" s="95">
        <v>9968000000</v>
      </c>
      <c r="L942" s="93">
        <v>19936000000</v>
      </c>
      <c r="N942" s="95">
        <v>9968000000</v>
      </c>
      <c r="P942" s="95">
        <v>5518600000</v>
      </c>
      <c r="Q942" s="93">
        <v>1</v>
      </c>
      <c r="S942" s="95">
        <v>5518600000</v>
      </c>
      <c r="U942" s="95">
        <v>1815000000</v>
      </c>
      <c r="V942" s="93">
        <v>1</v>
      </c>
      <c r="X942" s="95">
        <v>1815000000</v>
      </c>
    </row>
    <row r="943" spans="11:24" x14ac:dyDescent="0.2">
      <c r="K943" s="95">
        <v>9973384000</v>
      </c>
      <c r="L943" s="93">
        <v>9973384000</v>
      </c>
      <c r="N943" s="95">
        <v>9973384000</v>
      </c>
      <c r="P943" s="95">
        <v>5568200000</v>
      </c>
      <c r="Q943" s="93">
        <v>1</v>
      </c>
      <c r="S943" s="95">
        <v>5568200000</v>
      </c>
      <c r="U943" s="95">
        <v>1817000000</v>
      </c>
      <c r="V943" s="93">
        <v>1</v>
      </c>
      <c r="X943" s="95">
        <v>1817000000</v>
      </c>
    </row>
    <row r="944" spans="11:24" x14ac:dyDescent="0.2">
      <c r="K944" s="95">
        <v>9974100000</v>
      </c>
      <c r="L944" s="93">
        <v>9974100000</v>
      </c>
      <c r="N944" s="95">
        <v>9974100000</v>
      </c>
      <c r="P944" s="95">
        <v>5568966000</v>
      </c>
      <c r="Q944" s="93">
        <v>1</v>
      </c>
      <c r="S944" s="95">
        <v>5568966000</v>
      </c>
      <c r="U944" s="95">
        <v>1819500000</v>
      </c>
      <c r="V944" s="93">
        <v>1</v>
      </c>
      <c r="X944" s="95">
        <v>1819500000</v>
      </c>
    </row>
    <row r="945" spans="11:24" x14ac:dyDescent="0.2">
      <c r="K945" s="95">
        <v>9998000000</v>
      </c>
      <c r="L945" s="93">
        <v>9998000000</v>
      </c>
      <c r="N945" s="95">
        <v>9998000000</v>
      </c>
      <c r="P945" s="95">
        <v>5583549000</v>
      </c>
      <c r="Q945" s="93">
        <v>1</v>
      </c>
      <c r="S945" s="95">
        <v>5583549000</v>
      </c>
      <c r="U945" s="95">
        <v>1822100000</v>
      </c>
      <c r="V945" s="93">
        <v>1</v>
      </c>
      <c r="X945" s="95">
        <v>1822100000</v>
      </c>
    </row>
    <row r="946" spans="11:24" x14ac:dyDescent="0.2">
      <c r="K946" s="95">
        <v>10002000000</v>
      </c>
      <c r="L946" s="93">
        <v>10002000000</v>
      </c>
      <c r="N946" s="95">
        <v>10002000000</v>
      </c>
      <c r="P946" s="95">
        <v>5587000000</v>
      </c>
      <c r="Q946" s="93">
        <v>1</v>
      </c>
      <c r="S946" s="95">
        <v>5587000000</v>
      </c>
      <c r="U946" s="95">
        <v>1827000000</v>
      </c>
      <c r="V946" s="93">
        <v>1</v>
      </c>
      <c r="X946" s="95">
        <v>1827000000</v>
      </c>
    </row>
    <row r="947" spans="11:24" x14ac:dyDescent="0.2">
      <c r="K947" s="95">
        <v>10116502000</v>
      </c>
      <c r="L947" s="93">
        <v>10116502000</v>
      </c>
      <c r="N947" s="95">
        <v>10116502000</v>
      </c>
      <c r="P947" s="95">
        <v>5618000000</v>
      </c>
      <c r="Q947" s="93">
        <v>1</v>
      </c>
      <c r="S947" s="95">
        <v>5618000000</v>
      </c>
      <c r="U947" s="95">
        <v>1828000000</v>
      </c>
      <c r="V947" s="93">
        <v>1</v>
      </c>
      <c r="X947" s="95">
        <v>1828000000</v>
      </c>
    </row>
    <row r="948" spans="11:24" x14ac:dyDescent="0.2">
      <c r="K948" s="95">
        <v>10128223000</v>
      </c>
      <c r="L948" s="93">
        <v>10128223000</v>
      </c>
      <c r="N948" s="95">
        <v>10128223000</v>
      </c>
      <c r="P948" s="95">
        <v>5641052000</v>
      </c>
      <c r="Q948" s="93">
        <v>1</v>
      </c>
      <c r="S948" s="95">
        <v>5641052000</v>
      </c>
      <c r="U948" s="95">
        <v>1831000000</v>
      </c>
      <c r="V948" s="93">
        <v>1</v>
      </c>
      <c r="X948" s="95">
        <v>1831000000</v>
      </c>
    </row>
    <row r="949" spans="11:24" x14ac:dyDescent="0.2">
      <c r="K949" s="95">
        <v>10180400000</v>
      </c>
      <c r="L949" s="93">
        <v>10180400000</v>
      </c>
      <c r="N949" s="95">
        <v>10180400000</v>
      </c>
      <c r="P949" s="95">
        <v>5643100000</v>
      </c>
      <c r="Q949" s="93">
        <v>1</v>
      </c>
      <c r="S949" s="95">
        <v>5643100000</v>
      </c>
      <c r="U949" s="95">
        <v>1836000000</v>
      </c>
      <c r="V949" s="93">
        <v>1</v>
      </c>
      <c r="X949" s="95">
        <v>1836000000</v>
      </c>
    </row>
    <row r="950" spans="11:24" x14ac:dyDescent="0.2">
      <c r="K950" s="95">
        <v>10181700000</v>
      </c>
      <c r="L950" s="93">
        <v>10181700000</v>
      </c>
      <c r="N950" s="95">
        <v>10181700000</v>
      </c>
      <c r="P950" s="95">
        <v>5644000000</v>
      </c>
      <c r="Q950" s="93">
        <v>1</v>
      </c>
      <c r="S950" s="95">
        <v>5644000000</v>
      </c>
      <c r="U950" s="95">
        <v>1843000000</v>
      </c>
      <c r="V950" s="93">
        <v>1</v>
      </c>
      <c r="X950" s="95">
        <v>1843000000</v>
      </c>
    </row>
    <row r="951" spans="11:24" x14ac:dyDescent="0.2">
      <c r="K951" s="95">
        <v>10184121000</v>
      </c>
      <c r="L951" s="93">
        <v>10184121000</v>
      </c>
      <c r="N951" s="95">
        <v>10184121000</v>
      </c>
      <c r="P951" s="95">
        <v>5649254000</v>
      </c>
      <c r="Q951" s="93">
        <v>1</v>
      </c>
      <c r="S951" s="95">
        <v>5649254000</v>
      </c>
      <c r="U951" s="95">
        <v>1843069000</v>
      </c>
      <c r="V951" s="93">
        <v>1</v>
      </c>
      <c r="X951" s="95">
        <v>1843069000</v>
      </c>
    </row>
    <row r="952" spans="11:24" x14ac:dyDescent="0.2">
      <c r="K952" s="95">
        <v>10185532000</v>
      </c>
      <c r="L952" s="93">
        <v>10185532000</v>
      </c>
      <c r="N952" s="95">
        <v>10185532000</v>
      </c>
      <c r="P952" s="95">
        <v>5650711000</v>
      </c>
      <c r="Q952" s="93">
        <v>1</v>
      </c>
      <c r="S952" s="95">
        <v>5650711000</v>
      </c>
      <c r="U952" s="95">
        <v>1849400000</v>
      </c>
      <c r="V952" s="93">
        <v>1</v>
      </c>
      <c r="X952" s="95">
        <v>1849400000</v>
      </c>
    </row>
    <row r="953" spans="11:24" x14ac:dyDescent="0.2">
      <c r="K953" s="95">
        <v>10187340000</v>
      </c>
      <c r="L953" s="93">
        <v>10187340000</v>
      </c>
      <c r="N953" s="95">
        <v>10187340000</v>
      </c>
      <c r="P953" s="95">
        <v>5660877000</v>
      </c>
      <c r="Q953" s="93">
        <v>1</v>
      </c>
      <c r="S953" s="95">
        <v>5660877000</v>
      </c>
      <c r="U953" s="95">
        <v>1851000000</v>
      </c>
      <c r="V953" s="93">
        <v>1</v>
      </c>
      <c r="X953" s="95">
        <v>1851000000</v>
      </c>
    </row>
    <row r="954" spans="11:24" x14ac:dyDescent="0.2">
      <c r="K954" s="95">
        <v>10230353000</v>
      </c>
      <c r="L954" s="93">
        <v>10230353000</v>
      </c>
      <c r="N954" s="95">
        <v>10230353000</v>
      </c>
      <c r="P954" s="95">
        <v>5663000000</v>
      </c>
      <c r="Q954" s="93">
        <v>1</v>
      </c>
      <c r="S954" s="95">
        <v>5663000000</v>
      </c>
      <c r="U954" s="95">
        <v>1858000000</v>
      </c>
      <c r="V954" s="93">
        <v>1</v>
      </c>
      <c r="X954" s="95">
        <v>1858000000</v>
      </c>
    </row>
    <row r="955" spans="11:24" x14ac:dyDescent="0.2">
      <c r="K955" s="95">
        <v>10231000000</v>
      </c>
      <c r="L955" s="93">
        <v>10231000000</v>
      </c>
      <c r="N955" s="95">
        <v>10231000000</v>
      </c>
      <c r="P955" s="95">
        <v>5694000000</v>
      </c>
      <c r="Q955" s="93">
        <v>1</v>
      </c>
      <c r="S955" s="95">
        <v>5694000000</v>
      </c>
      <c r="U955" s="95">
        <v>1859000000</v>
      </c>
      <c r="V955" s="93">
        <v>1</v>
      </c>
      <c r="X955" s="95">
        <v>1859000000</v>
      </c>
    </row>
    <row r="956" spans="11:24" x14ac:dyDescent="0.2">
      <c r="K956" s="95">
        <v>10259000000</v>
      </c>
      <c r="L956" s="93">
        <v>10259000000</v>
      </c>
      <c r="N956" s="95">
        <v>10259000000</v>
      </c>
      <c r="P956" s="95">
        <v>5707000000</v>
      </c>
      <c r="Q956" s="93">
        <v>1</v>
      </c>
      <c r="S956" s="95">
        <v>5707000000</v>
      </c>
      <c r="U956" s="95">
        <v>1864000000</v>
      </c>
      <c r="V956" s="93">
        <v>1</v>
      </c>
      <c r="X956" s="95">
        <v>1864000000</v>
      </c>
    </row>
    <row r="957" spans="11:24" x14ac:dyDescent="0.2">
      <c r="K957" s="95">
        <v>10262700000</v>
      </c>
      <c r="L957" s="93">
        <v>10262700000</v>
      </c>
      <c r="N957" s="95">
        <v>10262700000</v>
      </c>
      <c r="P957" s="95">
        <v>5716000000</v>
      </c>
      <c r="Q957" s="93">
        <v>1</v>
      </c>
      <c r="S957" s="95">
        <v>5716000000</v>
      </c>
      <c r="U957" s="95">
        <v>1866520000</v>
      </c>
      <c r="V957" s="93">
        <v>1</v>
      </c>
      <c r="X957" s="95">
        <v>1866520000</v>
      </c>
    </row>
    <row r="958" spans="11:24" x14ac:dyDescent="0.2">
      <c r="K958" s="95">
        <v>10282000000</v>
      </c>
      <c r="L958" s="93">
        <v>10282000000</v>
      </c>
      <c r="N958" s="95">
        <v>10282000000</v>
      </c>
      <c r="P958" s="95">
        <v>5717000000</v>
      </c>
      <c r="Q958" s="93">
        <v>1</v>
      </c>
      <c r="S958" s="95">
        <v>5717000000</v>
      </c>
      <c r="U958" s="95">
        <v>1873360000</v>
      </c>
      <c r="V958" s="93">
        <v>1</v>
      </c>
      <c r="X958" s="95">
        <v>1873360000</v>
      </c>
    </row>
    <row r="959" spans="11:24" x14ac:dyDescent="0.2">
      <c r="K959" s="95">
        <v>10302079000</v>
      </c>
      <c r="L959" s="93">
        <v>10302079000</v>
      </c>
      <c r="N959" s="95">
        <v>10302079000</v>
      </c>
      <c r="P959" s="95">
        <v>5728662000</v>
      </c>
      <c r="Q959" s="93">
        <v>1</v>
      </c>
      <c r="S959" s="95">
        <v>5728662000</v>
      </c>
      <c r="U959" s="95">
        <v>1877000000</v>
      </c>
      <c r="V959" s="93">
        <v>1</v>
      </c>
      <c r="X959" s="95">
        <v>1877000000</v>
      </c>
    </row>
    <row r="960" spans="11:24" x14ac:dyDescent="0.2">
      <c r="K960" s="95">
        <v>10325494000</v>
      </c>
      <c r="L960" s="93">
        <v>10325494000</v>
      </c>
      <c r="N960" s="95">
        <v>10325494000</v>
      </c>
      <c r="P960" s="95">
        <v>5741956000</v>
      </c>
      <c r="Q960" s="93">
        <v>1</v>
      </c>
      <c r="S960" s="95">
        <v>5741956000</v>
      </c>
      <c r="U960" s="95">
        <v>1879000000</v>
      </c>
      <c r="V960" s="93">
        <v>2</v>
      </c>
      <c r="X960" s="95">
        <v>1879000000</v>
      </c>
    </row>
    <row r="961" spans="11:24" x14ac:dyDescent="0.2">
      <c r="K961" s="95">
        <v>10346000000</v>
      </c>
      <c r="L961" s="93">
        <v>10346000000</v>
      </c>
      <c r="N961" s="95">
        <v>10346000000</v>
      </c>
      <c r="P961" s="95">
        <v>5745428000</v>
      </c>
      <c r="Q961" s="93">
        <v>1</v>
      </c>
      <c r="S961" s="95">
        <v>5745428000</v>
      </c>
      <c r="U961" s="95">
        <v>1895000000</v>
      </c>
      <c r="V961" s="93">
        <v>1</v>
      </c>
      <c r="X961" s="95">
        <v>1895000000</v>
      </c>
    </row>
    <row r="962" spans="11:24" x14ac:dyDescent="0.2">
      <c r="K962" s="95">
        <v>10368600000</v>
      </c>
      <c r="L962" s="93">
        <v>10368600000</v>
      </c>
      <c r="N962" s="95">
        <v>10368600000</v>
      </c>
      <c r="P962" s="95">
        <v>5755000000</v>
      </c>
      <c r="Q962" s="93">
        <v>1</v>
      </c>
      <c r="S962" s="95">
        <v>5755000000</v>
      </c>
      <c r="U962" s="95">
        <v>1898284000</v>
      </c>
      <c r="V962" s="93">
        <v>1</v>
      </c>
      <c r="X962" s="95">
        <v>1898284000</v>
      </c>
    </row>
    <row r="963" spans="11:24" x14ac:dyDescent="0.2">
      <c r="K963" s="95">
        <v>10371390000</v>
      </c>
      <c r="L963" s="93">
        <v>10371390000</v>
      </c>
      <c r="N963" s="95">
        <v>10371390000</v>
      </c>
      <c r="P963" s="95">
        <v>5763000000</v>
      </c>
      <c r="Q963" s="93">
        <v>1</v>
      </c>
      <c r="S963" s="95">
        <v>5763000000</v>
      </c>
      <c r="U963" s="95">
        <v>1905000000</v>
      </c>
      <c r="V963" s="93">
        <v>1</v>
      </c>
      <c r="X963" s="95">
        <v>1905000000</v>
      </c>
    </row>
    <row r="964" spans="11:24" x14ac:dyDescent="0.2">
      <c r="K964" s="95">
        <v>10381653000</v>
      </c>
      <c r="L964" s="93">
        <v>10381653000</v>
      </c>
      <c r="N964" s="95">
        <v>10381653000</v>
      </c>
      <c r="P964" s="95">
        <v>5764000000</v>
      </c>
      <c r="Q964" s="93">
        <v>1</v>
      </c>
      <c r="S964" s="95">
        <v>5764000000</v>
      </c>
      <c r="U964" s="95">
        <v>1907000000</v>
      </c>
      <c r="V964" s="93">
        <v>1</v>
      </c>
      <c r="X964" s="95">
        <v>1907000000</v>
      </c>
    </row>
    <row r="965" spans="11:24" x14ac:dyDescent="0.2">
      <c r="K965" s="95">
        <v>10397000000</v>
      </c>
      <c r="L965" s="93">
        <v>10397000000</v>
      </c>
      <c r="N965" s="95">
        <v>10397000000</v>
      </c>
      <c r="P965" s="95">
        <v>5776800000</v>
      </c>
      <c r="Q965" s="93">
        <v>1</v>
      </c>
      <c r="S965" s="95">
        <v>5776800000</v>
      </c>
      <c r="U965" s="95">
        <v>1915000000</v>
      </c>
      <c r="V965" s="93">
        <v>1</v>
      </c>
      <c r="X965" s="95">
        <v>1915000000</v>
      </c>
    </row>
    <row r="966" spans="11:24" x14ac:dyDescent="0.2">
      <c r="K966" s="95">
        <v>10415000000</v>
      </c>
      <c r="L966" s="93">
        <v>10415000000</v>
      </c>
      <c r="N966" s="95">
        <v>10415000000</v>
      </c>
      <c r="P966" s="95">
        <v>5780078000</v>
      </c>
      <c r="Q966" s="93">
        <v>1</v>
      </c>
      <c r="S966" s="95">
        <v>5780078000</v>
      </c>
      <c r="U966" s="95">
        <v>1917000000</v>
      </c>
      <c r="V966" s="93">
        <v>1</v>
      </c>
      <c r="X966" s="95">
        <v>1917000000</v>
      </c>
    </row>
    <row r="967" spans="11:24" x14ac:dyDescent="0.2">
      <c r="K967" s="95">
        <v>10439000000</v>
      </c>
      <c r="L967" s="93">
        <v>10439000000</v>
      </c>
      <c r="N967" s="95">
        <v>10439000000</v>
      </c>
      <c r="P967" s="95">
        <v>5801000000</v>
      </c>
      <c r="Q967" s="93">
        <v>1</v>
      </c>
      <c r="S967" s="95">
        <v>5801000000</v>
      </c>
      <c r="U967" s="95">
        <v>1920000000</v>
      </c>
      <c r="V967" s="93">
        <v>1</v>
      </c>
      <c r="X967" s="95">
        <v>1920000000</v>
      </c>
    </row>
    <row r="968" spans="11:24" x14ac:dyDescent="0.2">
      <c r="K968" s="95">
        <v>10459000000</v>
      </c>
      <c r="L968" s="93">
        <v>10459000000</v>
      </c>
      <c r="N968" s="95">
        <v>10459000000</v>
      </c>
      <c r="P968" s="95">
        <v>5804000000</v>
      </c>
      <c r="Q968" s="93">
        <v>1</v>
      </c>
      <c r="S968" s="95">
        <v>5804000000</v>
      </c>
      <c r="U968" s="95">
        <v>1924132000</v>
      </c>
      <c r="V968" s="93">
        <v>1</v>
      </c>
      <c r="X968" s="95">
        <v>1924132000</v>
      </c>
    </row>
    <row r="969" spans="11:24" x14ac:dyDescent="0.2">
      <c r="K969" s="95">
        <v>10466000000</v>
      </c>
      <c r="L969" s="93">
        <v>10466000000</v>
      </c>
      <c r="N969" s="95">
        <v>10466000000</v>
      </c>
      <c r="P969" s="95">
        <v>5817880000</v>
      </c>
      <c r="Q969" s="93">
        <v>1</v>
      </c>
      <c r="S969" s="95">
        <v>5817880000</v>
      </c>
      <c r="U969" s="95">
        <v>1924300000</v>
      </c>
      <c r="V969" s="93">
        <v>1</v>
      </c>
      <c r="X969" s="95">
        <v>1924300000</v>
      </c>
    </row>
    <row r="970" spans="11:24" x14ac:dyDescent="0.2">
      <c r="K970" s="95">
        <v>10477600000</v>
      </c>
      <c r="L970" s="93">
        <v>10477600000</v>
      </c>
      <c r="N970" s="95">
        <v>10477600000</v>
      </c>
      <c r="P970" s="95">
        <v>5822000000</v>
      </c>
      <c r="Q970" s="93">
        <v>1</v>
      </c>
      <c r="S970" s="95">
        <v>5822000000</v>
      </c>
      <c r="U970" s="95">
        <v>1937000000</v>
      </c>
      <c r="V970" s="93">
        <v>1</v>
      </c>
      <c r="X970" s="95">
        <v>1937000000</v>
      </c>
    </row>
    <row r="971" spans="11:24" x14ac:dyDescent="0.2">
      <c r="K971" s="95">
        <v>10511000000</v>
      </c>
      <c r="L971" s="93">
        <v>10511000000</v>
      </c>
      <c r="N971" s="95">
        <v>10511000000</v>
      </c>
      <c r="P971" s="95">
        <v>5841000000</v>
      </c>
      <c r="Q971" s="93">
        <v>1</v>
      </c>
      <c r="S971" s="95">
        <v>5841000000</v>
      </c>
      <c r="U971" s="95">
        <v>1940000000</v>
      </c>
      <c r="V971" s="93">
        <v>1</v>
      </c>
      <c r="X971" s="95">
        <v>1940000000</v>
      </c>
    </row>
    <row r="972" spans="11:24" x14ac:dyDescent="0.2">
      <c r="K972" s="95">
        <v>10515400000</v>
      </c>
      <c r="L972" s="93">
        <v>10515400000</v>
      </c>
      <c r="N972" s="95">
        <v>10515400000</v>
      </c>
      <c r="P972" s="95">
        <v>5849000000</v>
      </c>
      <c r="Q972" s="93">
        <v>1</v>
      </c>
      <c r="S972" s="95">
        <v>5849000000</v>
      </c>
      <c r="U972" s="95">
        <v>1947135000</v>
      </c>
      <c r="V972" s="93">
        <v>1</v>
      </c>
      <c r="X972" s="95">
        <v>1947135000</v>
      </c>
    </row>
    <row r="973" spans="11:24" x14ac:dyDescent="0.2">
      <c r="K973" s="95">
        <v>10524500000</v>
      </c>
      <c r="L973" s="93">
        <v>10524500000</v>
      </c>
      <c r="N973" s="95">
        <v>10524500000</v>
      </c>
      <c r="P973" s="95">
        <v>5879100000</v>
      </c>
      <c r="Q973" s="93">
        <v>1</v>
      </c>
      <c r="S973" s="95">
        <v>5879100000</v>
      </c>
      <c r="U973" s="95">
        <v>1948041000</v>
      </c>
      <c r="V973" s="93">
        <v>1</v>
      </c>
      <c r="X973" s="95">
        <v>1948041000</v>
      </c>
    </row>
    <row r="974" spans="11:24" x14ac:dyDescent="0.2">
      <c r="K974" s="95">
        <v>10543000000</v>
      </c>
      <c r="L974" s="93">
        <v>10543000000</v>
      </c>
      <c r="N974" s="95">
        <v>10543000000</v>
      </c>
      <c r="P974" s="95">
        <v>5931469000</v>
      </c>
      <c r="Q974" s="93">
        <v>1</v>
      </c>
      <c r="S974" s="95">
        <v>5931469000</v>
      </c>
      <c r="U974" s="95">
        <v>1952000000</v>
      </c>
      <c r="V974" s="93">
        <v>1</v>
      </c>
      <c r="X974" s="95">
        <v>1952000000</v>
      </c>
    </row>
    <row r="975" spans="11:24" x14ac:dyDescent="0.2">
      <c r="K975" s="95">
        <v>10557000000</v>
      </c>
      <c r="L975" s="93">
        <v>10557000000</v>
      </c>
      <c r="N975" s="95">
        <v>10557000000</v>
      </c>
      <c r="P975" s="95">
        <v>5960000000</v>
      </c>
      <c r="Q975" s="93">
        <v>1</v>
      </c>
      <c r="S975" s="95">
        <v>5960000000</v>
      </c>
      <c r="U975" s="95">
        <v>1968000000</v>
      </c>
      <c r="V975" s="93">
        <v>1</v>
      </c>
      <c r="X975" s="95">
        <v>1968000000</v>
      </c>
    </row>
    <row r="976" spans="11:24" x14ac:dyDescent="0.2">
      <c r="K976" s="95">
        <v>10629719000</v>
      </c>
      <c r="L976" s="93">
        <v>10629719000</v>
      </c>
      <c r="N976" s="95">
        <v>10629719000</v>
      </c>
      <c r="P976" s="95">
        <v>5965049000</v>
      </c>
      <c r="Q976" s="93">
        <v>1</v>
      </c>
      <c r="S976" s="95">
        <v>5965049000</v>
      </c>
      <c r="U976" s="95">
        <v>1969308000</v>
      </c>
      <c r="V976" s="93">
        <v>1</v>
      </c>
      <c r="X976" s="95">
        <v>1969308000</v>
      </c>
    </row>
    <row r="977" spans="11:24" x14ac:dyDescent="0.2">
      <c r="K977" s="95">
        <v>10635676000</v>
      </c>
      <c r="L977" s="93">
        <v>10635676000</v>
      </c>
      <c r="N977" s="95">
        <v>10635676000</v>
      </c>
      <c r="P977" s="95">
        <v>5970000000</v>
      </c>
      <c r="Q977" s="93">
        <v>1</v>
      </c>
      <c r="S977" s="95">
        <v>5970000000</v>
      </c>
      <c r="U977" s="95">
        <v>1972900000</v>
      </c>
      <c r="V977" s="93">
        <v>1</v>
      </c>
      <c r="X977" s="95">
        <v>1972900000</v>
      </c>
    </row>
    <row r="978" spans="11:24" x14ac:dyDescent="0.2">
      <c r="K978" s="95">
        <v>10681897000</v>
      </c>
      <c r="L978" s="93">
        <v>10681897000</v>
      </c>
      <c r="N978" s="95">
        <v>10681897000</v>
      </c>
      <c r="P978" s="95">
        <v>5973000000</v>
      </c>
      <c r="Q978" s="93">
        <v>1</v>
      </c>
      <c r="S978" s="95">
        <v>5973000000</v>
      </c>
      <c r="U978" s="95">
        <v>1978960000</v>
      </c>
      <c r="V978" s="93">
        <v>1</v>
      </c>
      <c r="X978" s="95">
        <v>1978960000</v>
      </c>
    </row>
    <row r="979" spans="11:24" x14ac:dyDescent="0.2">
      <c r="K979" s="95">
        <v>10719000000</v>
      </c>
      <c r="L979" s="93">
        <v>10719000000</v>
      </c>
      <c r="N979" s="95">
        <v>10719000000</v>
      </c>
      <c r="P979" s="95">
        <v>6025000000</v>
      </c>
      <c r="Q979" s="93">
        <v>1</v>
      </c>
      <c r="S979" s="95">
        <v>6025000000</v>
      </c>
      <c r="U979" s="95">
        <v>1984000000</v>
      </c>
      <c r="V979" s="93">
        <v>1</v>
      </c>
      <c r="X979" s="95">
        <v>1984000000</v>
      </c>
    </row>
    <row r="980" spans="11:24" x14ac:dyDescent="0.2">
      <c r="K980" s="95">
        <v>10731300000</v>
      </c>
      <c r="L980" s="93">
        <v>10731300000</v>
      </c>
      <c r="N980" s="95">
        <v>10731300000</v>
      </c>
      <c r="P980" s="95">
        <v>6029901000</v>
      </c>
      <c r="Q980" s="93">
        <v>1</v>
      </c>
      <c r="S980" s="95">
        <v>6029901000</v>
      </c>
      <c r="U980" s="95">
        <v>1987271000</v>
      </c>
      <c r="V980" s="93">
        <v>1</v>
      </c>
      <c r="X980" s="95">
        <v>1987271000</v>
      </c>
    </row>
    <row r="981" spans="11:24" x14ac:dyDescent="0.2">
      <c r="K981" s="95">
        <v>10737000000</v>
      </c>
      <c r="L981" s="93">
        <v>21474000000</v>
      </c>
      <c r="N981" s="95">
        <v>10737000000</v>
      </c>
      <c r="P981" s="95">
        <v>6073000000</v>
      </c>
      <c r="Q981" s="93">
        <v>1</v>
      </c>
      <c r="S981" s="95">
        <v>6073000000</v>
      </c>
      <c r="U981" s="95">
        <v>1993800000</v>
      </c>
      <c r="V981" s="93">
        <v>1</v>
      </c>
      <c r="X981" s="95">
        <v>1993800000</v>
      </c>
    </row>
    <row r="982" spans="11:24" x14ac:dyDescent="0.2">
      <c r="K982" s="95">
        <v>10763800000</v>
      </c>
      <c r="L982" s="93">
        <v>10763800000</v>
      </c>
      <c r="N982" s="95">
        <v>10763800000</v>
      </c>
      <c r="P982" s="95">
        <v>6097000000</v>
      </c>
      <c r="Q982" s="93">
        <v>1</v>
      </c>
      <c r="S982" s="95">
        <v>6097000000</v>
      </c>
      <c r="U982" s="95">
        <v>2000000000</v>
      </c>
      <c r="V982" s="93">
        <v>1</v>
      </c>
      <c r="X982" s="95">
        <v>2000000000</v>
      </c>
    </row>
    <row r="983" spans="11:24" x14ac:dyDescent="0.2">
      <c r="K983" s="95">
        <v>10773000000</v>
      </c>
      <c r="L983" s="93">
        <v>10773000000</v>
      </c>
      <c r="N983" s="95">
        <v>10773000000</v>
      </c>
      <c r="P983" s="95">
        <v>6132000000</v>
      </c>
      <c r="Q983" s="93">
        <v>1</v>
      </c>
      <c r="S983" s="95">
        <v>6132000000</v>
      </c>
      <c r="U983" s="95">
        <v>2010000000</v>
      </c>
      <c r="V983" s="93">
        <v>1</v>
      </c>
      <c r="X983" s="95">
        <v>2010000000</v>
      </c>
    </row>
    <row r="984" spans="11:24" x14ac:dyDescent="0.2">
      <c r="K984" s="95">
        <v>10776000000</v>
      </c>
      <c r="L984" s="93">
        <v>21552000000</v>
      </c>
      <c r="N984" s="95">
        <v>10776000000</v>
      </c>
      <c r="P984" s="95">
        <v>6138000000</v>
      </c>
      <c r="Q984" s="93">
        <v>1</v>
      </c>
      <c r="S984" s="95">
        <v>6138000000</v>
      </c>
      <c r="U984" s="95">
        <v>2011000000</v>
      </c>
      <c r="V984" s="93">
        <v>1</v>
      </c>
      <c r="X984" s="95">
        <v>2011000000</v>
      </c>
    </row>
    <row r="985" spans="11:24" x14ac:dyDescent="0.2">
      <c r="K985" s="95">
        <v>10780400000</v>
      </c>
      <c r="L985" s="93">
        <v>10780400000</v>
      </c>
      <c r="N985" s="95">
        <v>10780400000</v>
      </c>
      <c r="P985" s="95">
        <v>6141100000</v>
      </c>
      <c r="Q985" s="93">
        <v>1</v>
      </c>
      <c r="S985" s="95">
        <v>6141100000</v>
      </c>
      <c r="U985" s="95">
        <v>2011595000</v>
      </c>
      <c r="V985" s="93">
        <v>1</v>
      </c>
      <c r="X985" s="95">
        <v>2011595000</v>
      </c>
    </row>
    <row r="986" spans="11:24" x14ac:dyDescent="0.2">
      <c r="K986" s="95">
        <v>10793000000</v>
      </c>
      <c r="L986" s="93">
        <v>10793000000</v>
      </c>
      <c r="N986" s="95">
        <v>10793000000</v>
      </c>
      <c r="P986" s="95">
        <v>6173000000</v>
      </c>
      <c r="Q986" s="93">
        <v>1</v>
      </c>
      <c r="S986" s="95">
        <v>6173000000</v>
      </c>
      <c r="U986" s="95">
        <v>2012000000</v>
      </c>
      <c r="V986" s="93">
        <v>2</v>
      </c>
      <c r="X986" s="95">
        <v>2012000000</v>
      </c>
    </row>
    <row r="987" spans="11:24" x14ac:dyDescent="0.2">
      <c r="K987" s="95">
        <v>10824000000</v>
      </c>
      <c r="L987" s="93">
        <v>10824000000</v>
      </c>
      <c r="N987" s="95">
        <v>10824000000</v>
      </c>
      <c r="P987" s="95">
        <v>6199645000</v>
      </c>
      <c r="Q987" s="93">
        <v>1</v>
      </c>
      <c r="S987" s="95">
        <v>6199645000</v>
      </c>
      <c r="U987" s="95">
        <v>2013000000</v>
      </c>
      <c r="V987" s="93">
        <v>1</v>
      </c>
      <c r="X987" s="95">
        <v>2013000000</v>
      </c>
    </row>
    <row r="988" spans="11:24" x14ac:dyDescent="0.2">
      <c r="K988" s="95">
        <v>10825000000</v>
      </c>
      <c r="L988" s="93">
        <v>10825000000</v>
      </c>
      <c r="N988" s="95">
        <v>10825000000</v>
      </c>
      <c r="P988" s="95">
        <v>6201000000</v>
      </c>
      <c r="Q988" s="93">
        <v>1</v>
      </c>
      <c r="S988" s="95">
        <v>6201000000</v>
      </c>
      <c r="U988" s="95">
        <v>2027900000</v>
      </c>
      <c r="V988" s="93">
        <v>1</v>
      </c>
      <c r="X988" s="95">
        <v>2027900000</v>
      </c>
    </row>
    <row r="989" spans="11:24" x14ac:dyDescent="0.2">
      <c r="K989" s="95">
        <v>10846000000</v>
      </c>
      <c r="L989" s="93">
        <v>10846000000</v>
      </c>
      <c r="N989" s="95">
        <v>10846000000</v>
      </c>
      <c r="P989" s="95">
        <v>6239000000</v>
      </c>
      <c r="Q989" s="93">
        <v>1</v>
      </c>
      <c r="S989" s="95">
        <v>6239000000</v>
      </c>
      <c r="U989" s="95">
        <v>2031000000</v>
      </c>
      <c r="V989" s="93">
        <v>1</v>
      </c>
      <c r="X989" s="95">
        <v>2031000000</v>
      </c>
    </row>
    <row r="990" spans="11:24" x14ac:dyDescent="0.2">
      <c r="K990" s="95">
        <v>10855810000</v>
      </c>
      <c r="L990" s="93">
        <v>10855810000</v>
      </c>
      <c r="N990" s="95">
        <v>10855810000</v>
      </c>
      <c r="P990" s="95">
        <v>6262000000</v>
      </c>
      <c r="Q990" s="93">
        <v>1</v>
      </c>
      <c r="S990" s="95">
        <v>6262000000</v>
      </c>
      <c r="U990" s="95">
        <v>2036100000</v>
      </c>
      <c r="V990" s="93">
        <v>1</v>
      </c>
      <c r="X990" s="95">
        <v>2036100000</v>
      </c>
    </row>
    <row r="991" spans="11:24" x14ac:dyDescent="0.2">
      <c r="K991" s="95">
        <v>10863000000</v>
      </c>
      <c r="L991" s="93">
        <v>10863000000</v>
      </c>
      <c r="N991" s="95">
        <v>10863000000</v>
      </c>
      <c r="P991" s="95">
        <v>6268600000</v>
      </c>
      <c r="Q991" s="93">
        <v>1</v>
      </c>
      <c r="S991" s="95">
        <v>6268600000</v>
      </c>
      <c r="U991" s="95">
        <v>2037000000</v>
      </c>
      <c r="V991" s="93">
        <v>1</v>
      </c>
      <c r="X991" s="95">
        <v>2037000000</v>
      </c>
    </row>
    <row r="992" spans="11:24" x14ac:dyDescent="0.2">
      <c r="K992" s="95">
        <v>10879855000</v>
      </c>
      <c r="L992" s="93">
        <v>10879855000</v>
      </c>
      <c r="N992" s="95">
        <v>10879855000</v>
      </c>
      <c r="P992" s="95">
        <v>6288190000</v>
      </c>
      <c r="Q992" s="93">
        <v>1</v>
      </c>
      <c r="S992" s="95">
        <v>6288190000</v>
      </c>
      <c r="U992" s="95">
        <v>2038000000</v>
      </c>
      <c r="V992" s="93">
        <v>1</v>
      </c>
      <c r="X992" s="95">
        <v>2038000000</v>
      </c>
    </row>
    <row r="993" spans="11:24" x14ac:dyDescent="0.2">
      <c r="K993" s="95">
        <v>10886000000</v>
      </c>
      <c r="L993" s="93">
        <v>10886000000</v>
      </c>
      <c r="N993" s="95">
        <v>10886000000</v>
      </c>
      <c r="P993" s="95">
        <v>6293699000</v>
      </c>
      <c r="Q993" s="93">
        <v>1</v>
      </c>
      <c r="S993" s="95">
        <v>6293699000</v>
      </c>
      <c r="U993" s="95">
        <v>2039000000</v>
      </c>
      <c r="V993" s="93">
        <v>1</v>
      </c>
      <c r="X993" s="95">
        <v>2039000000</v>
      </c>
    </row>
    <row r="994" spans="11:24" x14ac:dyDescent="0.2">
      <c r="K994" s="95">
        <v>10889500000</v>
      </c>
      <c r="L994" s="93">
        <v>10889500000</v>
      </c>
      <c r="N994" s="95">
        <v>10889500000</v>
      </c>
      <c r="P994" s="95">
        <v>6314000000</v>
      </c>
      <c r="Q994" s="93">
        <v>1</v>
      </c>
      <c r="S994" s="95">
        <v>6314000000</v>
      </c>
      <c r="U994" s="95">
        <v>2047847000</v>
      </c>
      <c r="V994" s="93">
        <v>1</v>
      </c>
      <c r="X994" s="95">
        <v>2047847000</v>
      </c>
    </row>
    <row r="995" spans="11:24" x14ac:dyDescent="0.2">
      <c r="K995" s="95">
        <v>10914585000</v>
      </c>
      <c r="L995" s="93">
        <v>10914585000</v>
      </c>
      <c r="N995" s="95">
        <v>10914585000</v>
      </c>
      <c r="P995" s="95">
        <v>6320100000</v>
      </c>
      <c r="Q995" s="93">
        <v>1</v>
      </c>
      <c r="S995" s="95">
        <v>6320100000</v>
      </c>
      <c r="U995" s="95">
        <v>2053000000</v>
      </c>
      <c r="V995" s="93">
        <v>1</v>
      </c>
      <c r="X995" s="95">
        <v>2053000000</v>
      </c>
    </row>
    <row r="996" spans="11:24" x14ac:dyDescent="0.2">
      <c r="K996" s="95">
        <v>10914922000</v>
      </c>
      <c r="L996" s="93">
        <v>10914922000</v>
      </c>
      <c r="N996" s="95">
        <v>10914922000</v>
      </c>
      <c r="P996" s="95">
        <v>6336272000</v>
      </c>
      <c r="Q996" s="93">
        <v>1</v>
      </c>
      <c r="S996" s="95">
        <v>6336272000</v>
      </c>
      <c r="U996" s="95">
        <v>2054000000</v>
      </c>
      <c r="V996" s="93">
        <v>1</v>
      </c>
      <c r="X996" s="95">
        <v>2054000000</v>
      </c>
    </row>
    <row r="997" spans="11:24" x14ac:dyDescent="0.2">
      <c r="K997" s="95">
        <v>10949999000</v>
      </c>
      <c r="L997" s="93">
        <v>10949999000</v>
      </c>
      <c r="N997" s="95">
        <v>10949999000</v>
      </c>
      <c r="P997" s="95">
        <v>6340000000</v>
      </c>
      <c r="Q997" s="93">
        <v>1</v>
      </c>
      <c r="S997" s="95">
        <v>6340000000</v>
      </c>
      <c r="U997" s="95">
        <v>2061000000</v>
      </c>
      <c r="V997" s="93">
        <v>1</v>
      </c>
      <c r="X997" s="95">
        <v>2061000000</v>
      </c>
    </row>
    <row r="998" spans="11:24" x14ac:dyDescent="0.2">
      <c r="K998" s="95">
        <v>10962818000</v>
      </c>
      <c r="L998" s="93">
        <v>10962818000</v>
      </c>
      <c r="N998" s="95">
        <v>10962818000</v>
      </c>
      <c r="P998" s="95">
        <v>6344000000</v>
      </c>
      <c r="Q998" s="93">
        <v>1</v>
      </c>
      <c r="S998" s="95">
        <v>6344000000</v>
      </c>
      <c r="U998" s="95">
        <v>2065900000</v>
      </c>
      <c r="V998" s="93">
        <v>1</v>
      </c>
      <c r="X998" s="95">
        <v>2065900000</v>
      </c>
    </row>
    <row r="999" spans="11:24" x14ac:dyDescent="0.2">
      <c r="K999" s="95">
        <v>10964157000</v>
      </c>
      <c r="L999" s="93">
        <v>10964157000</v>
      </c>
      <c r="N999" s="95">
        <v>10964157000</v>
      </c>
      <c r="P999" s="95">
        <v>6351000000</v>
      </c>
      <c r="Q999" s="93">
        <v>1</v>
      </c>
      <c r="S999" s="95">
        <v>6351000000</v>
      </c>
      <c r="U999" s="95">
        <v>2067000000</v>
      </c>
      <c r="V999" s="93">
        <v>1</v>
      </c>
      <c r="X999" s="95">
        <v>2067000000</v>
      </c>
    </row>
    <row r="1000" spans="11:24" x14ac:dyDescent="0.2">
      <c r="K1000" s="95">
        <v>10968800000</v>
      </c>
      <c r="L1000" s="93">
        <v>10968800000</v>
      </c>
      <c r="N1000" s="95">
        <v>10968800000</v>
      </c>
      <c r="P1000" s="95">
        <v>6352800000</v>
      </c>
      <c r="Q1000" s="93">
        <v>1</v>
      </c>
      <c r="S1000" s="95">
        <v>6352800000</v>
      </c>
      <c r="U1000" s="95">
        <v>2084000000</v>
      </c>
      <c r="V1000" s="93">
        <v>1</v>
      </c>
      <c r="X1000" s="95">
        <v>2084000000</v>
      </c>
    </row>
    <row r="1001" spans="11:24" x14ac:dyDescent="0.2">
      <c r="K1001" s="95">
        <v>10986000000</v>
      </c>
      <c r="L1001" s="93">
        <v>10986000000</v>
      </c>
      <c r="N1001" s="95">
        <v>10986000000</v>
      </c>
      <c r="P1001" s="95">
        <v>6357000000</v>
      </c>
      <c r="Q1001" s="93">
        <v>1</v>
      </c>
      <c r="S1001" s="95">
        <v>6357000000</v>
      </c>
      <c r="U1001" s="95">
        <v>2092000000</v>
      </c>
      <c r="V1001" s="93">
        <v>1</v>
      </c>
      <c r="X1001" s="95">
        <v>2092000000</v>
      </c>
    </row>
    <row r="1002" spans="11:24" x14ac:dyDescent="0.2">
      <c r="K1002" s="95">
        <v>11024486000</v>
      </c>
      <c r="L1002" s="93">
        <v>11024486000</v>
      </c>
      <c r="N1002" s="95">
        <v>11024486000</v>
      </c>
      <c r="P1002" s="95">
        <v>6382300000</v>
      </c>
      <c r="Q1002" s="93">
        <v>1</v>
      </c>
      <c r="S1002" s="95">
        <v>6382300000</v>
      </c>
      <c r="U1002" s="95">
        <v>2094000000</v>
      </c>
      <c r="V1002" s="93">
        <v>1</v>
      </c>
      <c r="X1002" s="95">
        <v>2094000000</v>
      </c>
    </row>
    <row r="1003" spans="11:24" x14ac:dyDescent="0.2">
      <c r="K1003" s="95">
        <v>11035000000</v>
      </c>
      <c r="L1003" s="93">
        <v>11035000000</v>
      </c>
      <c r="N1003" s="95">
        <v>11035000000</v>
      </c>
      <c r="P1003" s="95">
        <v>6385400000</v>
      </c>
      <c r="Q1003" s="93">
        <v>1</v>
      </c>
      <c r="S1003" s="95">
        <v>6385400000</v>
      </c>
      <c r="U1003" s="95">
        <v>2096000000</v>
      </c>
      <c r="V1003" s="93">
        <v>1</v>
      </c>
      <c r="X1003" s="95">
        <v>2096000000</v>
      </c>
    </row>
    <row r="1004" spans="11:24" x14ac:dyDescent="0.2">
      <c r="K1004" s="95">
        <v>11041677000</v>
      </c>
      <c r="L1004" s="93">
        <v>11041677000</v>
      </c>
      <c r="N1004" s="95">
        <v>11041677000</v>
      </c>
      <c r="P1004" s="95">
        <v>6393800000</v>
      </c>
      <c r="Q1004" s="93">
        <v>1</v>
      </c>
      <c r="S1004" s="95">
        <v>6393800000</v>
      </c>
      <c r="U1004" s="95">
        <v>2099000000</v>
      </c>
      <c r="V1004" s="93">
        <v>1</v>
      </c>
      <c r="X1004" s="95">
        <v>2099000000</v>
      </c>
    </row>
    <row r="1005" spans="11:24" x14ac:dyDescent="0.2">
      <c r="K1005" s="95">
        <v>11069000000</v>
      </c>
      <c r="L1005" s="93">
        <v>11069000000</v>
      </c>
      <c r="N1005" s="95">
        <v>11069000000</v>
      </c>
      <c r="P1005" s="95">
        <v>6395000000</v>
      </c>
      <c r="Q1005" s="93">
        <v>1</v>
      </c>
      <c r="S1005" s="95">
        <v>6395000000</v>
      </c>
      <c r="U1005" s="95">
        <v>2101000000</v>
      </c>
      <c r="V1005" s="93">
        <v>1</v>
      </c>
      <c r="X1005" s="95">
        <v>2101000000</v>
      </c>
    </row>
    <row r="1006" spans="11:24" x14ac:dyDescent="0.2">
      <c r="K1006" s="95">
        <v>11124800000</v>
      </c>
      <c r="L1006" s="93">
        <v>11124800000</v>
      </c>
      <c r="N1006" s="95">
        <v>11124800000</v>
      </c>
      <c r="P1006" s="95">
        <v>6396000000</v>
      </c>
      <c r="Q1006" s="93">
        <v>1</v>
      </c>
      <c r="S1006" s="95">
        <v>6396000000</v>
      </c>
      <c r="U1006" s="95">
        <v>2108000000</v>
      </c>
      <c r="V1006" s="93">
        <v>2</v>
      </c>
      <c r="X1006" s="95">
        <v>2108000000</v>
      </c>
    </row>
    <row r="1007" spans="11:24" x14ac:dyDescent="0.2">
      <c r="K1007" s="95">
        <v>11129533000</v>
      </c>
      <c r="L1007" s="93">
        <v>11129533000</v>
      </c>
      <c r="N1007" s="95">
        <v>11129533000</v>
      </c>
      <c r="P1007" s="95">
        <v>6402700000</v>
      </c>
      <c r="Q1007" s="93">
        <v>1</v>
      </c>
      <c r="S1007" s="95">
        <v>6402700000</v>
      </c>
      <c r="U1007" s="95">
        <v>2112000000</v>
      </c>
      <c r="V1007" s="93">
        <v>1</v>
      </c>
      <c r="X1007" s="95">
        <v>2112000000</v>
      </c>
    </row>
    <row r="1008" spans="11:24" x14ac:dyDescent="0.2">
      <c r="K1008" s="95">
        <v>11160000000</v>
      </c>
      <c r="L1008" s="93">
        <v>11160000000</v>
      </c>
      <c r="N1008" s="95">
        <v>11160000000</v>
      </c>
      <c r="P1008" s="95">
        <v>6423000000</v>
      </c>
      <c r="Q1008" s="93">
        <v>1</v>
      </c>
      <c r="S1008" s="95">
        <v>6423000000</v>
      </c>
      <c r="U1008" s="95">
        <v>2120025000</v>
      </c>
      <c r="V1008" s="93">
        <v>1</v>
      </c>
      <c r="X1008" s="95">
        <v>2120025000</v>
      </c>
    </row>
    <row r="1009" spans="11:24" x14ac:dyDescent="0.2">
      <c r="K1009" s="95">
        <v>11171800000</v>
      </c>
      <c r="L1009" s="93">
        <v>11171800000</v>
      </c>
      <c r="N1009" s="95">
        <v>11171800000</v>
      </c>
      <c r="P1009" s="95">
        <v>6426000000</v>
      </c>
      <c r="Q1009" s="93">
        <v>1</v>
      </c>
      <c r="S1009" s="95">
        <v>6426000000</v>
      </c>
      <c r="U1009" s="95">
        <v>2123000000</v>
      </c>
      <c r="V1009" s="93">
        <v>1</v>
      </c>
      <c r="X1009" s="95">
        <v>2123000000</v>
      </c>
    </row>
    <row r="1010" spans="11:24" x14ac:dyDescent="0.2">
      <c r="K1010" s="95">
        <v>11202000000</v>
      </c>
      <c r="L1010" s="93">
        <v>11202000000</v>
      </c>
      <c r="N1010" s="95">
        <v>11202000000</v>
      </c>
      <c r="P1010" s="95">
        <v>6432454000</v>
      </c>
      <c r="Q1010" s="93">
        <v>1</v>
      </c>
      <c r="S1010" s="95">
        <v>6432454000</v>
      </c>
      <c r="U1010" s="95">
        <v>2130000000</v>
      </c>
      <c r="V1010" s="93">
        <v>1</v>
      </c>
      <c r="X1010" s="95">
        <v>2130000000</v>
      </c>
    </row>
    <row r="1011" spans="11:24" x14ac:dyDescent="0.2">
      <c r="K1011" s="95">
        <v>11224000000</v>
      </c>
      <c r="L1011" s="93">
        <v>11224000000</v>
      </c>
      <c r="N1011" s="95">
        <v>11224000000</v>
      </c>
      <c r="P1011" s="95">
        <v>6452000000</v>
      </c>
      <c r="Q1011" s="93">
        <v>1</v>
      </c>
      <c r="S1011" s="95">
        <v>6452000000</v>
      </c>
      <c r="U1011" s="95">
        <v>2138400000</v>
      </c>
      <c r="V1011" s="93">
        <v>1</v>
      </c>
      <c r="X1011" s="95">
        <v>2138400000</v>
      </c>
    </row>
    <row r="1012" spans="11:24" x14ac:dyDescent="0.2">
      <c r="K1012" s="95">
        <v>11229200000</v>
      </c>
      <c r="L1012" s="93">
        <v>11229200000</v>
      </c>
      <c r="N1012" s="95">
        <v>11229200000</v>
      </c>
      <c r="P1012" s="95">
        <v>6457000000</v>
      </c>
      <c r="Q1012" s="93">
        <v>1</v>
      </c>
      <c r="S1012" s="95">
        <v>6457000000</v>
      </c>
      <c r="U1012" s="95">
        <v>2140578000</v>
      </c>
      <c r="V1012" s="93">
        <v>1</v>
      </c>
      <c r="X1012" s="95">
        <v>2140578000</v>
      </c>
    </row>
    <row r="1013" spans="11:24" x14ac:dyDescent="0.2">
      <c r="K1013" s="95">
        <v>11230000000</v>
      </c>
      <c r="L1013" s="93">
        <v>11230000000</v>
      </c>
      <c r="N1013" s="95">
        <v>11230000000</v>
      </c>
      <c r="P1013" s="95">
        <v>6459000000</v>
      </c>
      <c r="Q1013" s="93">
        <v>1</v>
      </c>
      <c r="S1013" s="95">
        <v>6459000000</v>
      </c>
      <c r="U1013" s="95">
        <v>2143600000</v>
      </c>
      <c r="V1013" s="93">
        <v>1</v>
      </c>
      <c r="X1013" s="95">
        <v>2143600000</v>
      </c>
    </row>
    <row r="1014" spans="11:24" x14ac:dyDescent="0.2">
      <c r="K1014" s="95">
        <v>11240000000</v>
      </c>
      <c r="L1014" s="93">
        <v>11240000000</v>
      </c>
      <c r="N1014" s="95">
        <v>11240000000</v>
      </c>
      <c r="P1014" s="95">
        <v>6460300000</v>
      </c>
      <c r="Q1014" s="93">
        <v>1</v>
      </c>
      <c r="S1014" s="95">
        <v>6460300000</v>
      </c>
      <c r="U1014" s="95">
        <v>2145000000</v>
      </c>
      <c r="V1014" s="93">
        <v>1</v>
      </c>
      <c r="X1014" s="95">
        <v>2145000000</v>
      </c>
    </row>
    <row r="1015" spans="11:24" x14ac:dyDescent="0.2">
      <c r="K1015" s="95">
        <v>11245000000</v>
      </c>
      <c r="L1015" s="93">
        <v>11245000000</v>
      </c>
      <c r="N1015" s="95">
        <v>11245000000</v>
      </c>
      <c r="P1015" s="95">
        <v>6485000000</v>
      </c>
      <c r="Q1015" s="93">
        <v>1</v>
      </c>
      <c r="S1015" s="95">
        <v>6485000000</v>
      </c>
      <c r="U1015" s="95">
        <v>2159000000</v>
      </c>
      <c r="V1015" s="93">
        <v>1</v>
      </c>
      <c r="X1015" s="95">
        <v>2159000000</v>
      </c>
    </row>
    <row r="1016" spans="11:24" x14ac:dyDescent="0.2">
      <c r="K1016" s="95">
        <v>11262300000</v>
      </c>
      <c r="L1016" s="93">
        <v>11262300000</v>
      </c>
      <c r="N1016" s="95">
        <v>11262300000</v>
      </c>
      <c r="P1016" s="95">
        <v>6492000000</v>
      </c>
      <c r="Q1016" s="93">
        <v>1</v>
      </c>
      <c r="S1016" s="95">
        <v>6492000000</v>
      </c>
      <c r="U1016" s="95">
        <v>2169000000</v>
      </c>
      <c r="V1016" s="93">
        <v>1</v>
      </c>
      <c r="X1016" s="95">
        <v>2169000000</v>
      </c>
    </row>
    <row r="1017" spans="11:24" x14ac:dyDescent="0.2">
      <c r="K1017" s="95">
        <v>11325000000</v>
      </c>
      <c r="L1017" s="93">
        <v>22650000000</v>
      </c>
      <c r="N1017" s="95">
        <v>11325000000</v>
      </c>
      <c r="P1017" s="95">
        <v>6497000000</v>
      </c>
      <c r="Q1017" s="93">
        <v>1</v>
      </c>
      <c r="S1017" s="95">
        <v>6497000000</v>
      </c>
      <c r="U1017" s="95">
        <v>2173000000</v>
      </c>
      <c r="V1017" s="93">
        <v>1</v>
      </c>
      <c r="X1017" s="95">
        <v>2173000000</v>
      </c>
    </row>
    <row r="1018" spans="11:24" x14ac:dyDescent="0.2">
      <c r="K1018" s="95">
        <v>11338600000</v>
      </c>
      <c r="L1018" s="93">
        <v>11338600000</v>
      </c>
      <c r="N1018" s="95">
        <v>11338600000</v>
      </c>
      <c r="P1018" s="95">
        <v>6525830000</v>
      </c>
      <c r="Q1018" s="93">
        <v>1</v>
      </c>
      <c r="S1018" s="95">
        <v>6525830000</v>
      </c>
      <c r="U1018" s="95">
        <v>2177616000</v>
      </c>
      <c r="V1018" s="93">
        <v>1</v>
      </c>
      <c r="X1018" s="95">
        <v>2177616000</v>
      </c>
    </row>
    <row r="1019" spans="11:24" x14ac:dyDescent="0.2">
      <c r="K1019" s="95">
        <v>11339304000</v>
      </c>
      <c r="L1019" s="93">
        <v>11339304000</v>
      </c>
      <c r="N1019" s="95">
        <v>11339304000</v>
      </c>
      <c r="P1019" s="95">
        <v>6530000000</v>
      </c>
      <c r="Q1019" s="93">
        <v>1</v>
      </c>
      <c r="S1019" s="95">
        <v>6530000000</v>
      </c>
      <c r="U1019" s="95">
        <v>2179000000</v>
      </c>
      <c r="V1019" s="93">
        <v>1</v>
      </c>
      <c r="X1019" s="95">
        <v>2179000000</v>
      </c>
    </row>
    <row r="1020" spans="11:24" x14ac:dyDescent="0.2">
      <c r="K1020" s="95">
        <v>11359113000</v>
      </c>
      <c r="L1020" s="93">
        <v>11359113000</v>
      </c>
      <c r="N1020" s="95">
        <v>11359113000</v>
      </c>
      <c r="P1020" s="95">
        <v>6542000000</v>
      </c>
      <c r="Q1020" s="93">
        <v>1</v>
      </c>
      <c r="S1020" s="95">
        <v>6542000000</v>
      </c>
      <c r="U1020" s="95">
        <v>2180700000</v>
      </c>
      <c r="V1020" s="93">
        <v>1</v>
      </c>
      <c r="X1020" s="95">
        <v>2180700000</v>
      </c>
    </row>
    <row r="1021" spans="11:24" x14ac:dyDescent="0.2">
      <c r="K1021" s="95">
        <v>11360753000</v>
      </c>
      <c r="L1021" s="93">
        <v>11360753000</v>
      </c>
      <c r="N1021" s="95">
        <v>11360753000</v>
      </c>
      <c r="P1021" s="95">
        <v>6548700000</v>
      </c>
      <c r="Q1021" s="93">
        <v>1</v>
      </c>
      <c r="S1021" s="95">
        <v>6548700000</v>
      </c>
      <c r="U1021" s="95">
        <v>2186000000</v>
      </c>
      <c r="V1021" s="93">
        <v>1</v>
      </c>
      <c r="X1021" s="95">
        <v>2186000000</v>
      </c>
    </row>
    <row r="1022" spans="11:24" x14ac:dyDescent="0.2">
      <c r="K1022" s="95">
        <v>11390000000</v>
      </c>
      <c r="L1022" s="93">
        <v>11390000000</v>
      </c>
      <c r="N1022" s="95">
        <v>11390000000</v>
      </c>
      <c r="P1022" s="95">
        <v>6574000000</v>
      </c>
      <c r="Q1022" s="93">
        <v>1</v>
      </c>
      <c r="S1022" s="95">
        <v>6574000000</v>
      </c>
      <c r="U1022" s="95">
        <v>2188747000</v>
      </c>
      <c r="V1022" s="93">
        <v>1</v>
      </c>
      <c r="X1022" s="95">
        <v>2188747000</v>
      </c>
    </row>
    <row r="1023" spans="11:24" x14ac:dyDescent="0.2">
      <c r="K1023" s="95">
        <v>11390947000</v>
      </c>
      <c r="L1023" s="93">
        <v>11390947000</v>
      </c>
      <c r="N1023" s="95">
        <v>11390947000</v>
      </c>
      <c r="P1023" s="95">
        <v>6578435000</v>
      </c>
      <c r="Q1023" s="93">
        <v>1</v>
      </c>
      <c r="S1023" s="95">
        <v>6578435000</v>
      </c>
      <c r="U1023" s="95">
        <v>2189000000</v>
      </c>
      <c r="V1023" s="93">
        <v>1</v>
      </c>
      <c r="X1023" s="95">
        <v>2189000000</v>
      </c>
    </row>
    <row r="1024" spans="11:24" x14ac:dyDescent="0.2">
      <c r="K1024" s="95">
        <v>11406900000</v>
      </c>
      <c r="L1024" s="93">
        <v>11406900000</v>
      </c>
      <c r="N1024" s="95">
        <v>11406900000</v>
      </c>
      <c r="P1024" s="95">
        <v>6583627000</v>
      </c>
      <c r="Q1024" s="93">
        <v>1</v>
      </c>
      <c r="S1024" s="95">
        <v>6583627000</v>
      </c>
      <c r="U1024" s="95">
        <v>2193400000</v>
      </c>
      <c r="V1024" s="93">
        <v>1</v>
      </c>
      <c r="X1024" s="95">
        <v>2193400000</v>
      </c>
    </row>
    <row r="1025" spans="11:24" x14ac:dyDescent="0.2">
      <c r="K1025" s="95">
        <v>11419648000</v>
      </c>
      <c r="L1025" s="93">
        <v>11419648000</v>
      </c>
      <c r="N1025" s="95">
        <v>11419648000</v>
      </c>
      <c r="P1025" s="95">
        <v>6635000000</v>
      </c>
      <c r="Q1025" s="93">
        <v>1</v>
      </c>
      <c r="S1025" s="95">
        <v>6635000000</v>
      </c>
      <c r="U1025" s="95">
        <v>2195640000</v>
      </c>
      <c r="V1025" s="93">
        <v>1</v>
      </c>
      <c r="X1025" s="95">
        <v>2195640000</v>
      </c>
    </row>
    <row r="1026" spans="11:24" x14ac:dyDescent="0.2">
      <c r="K1026" s="95">
        <v>11420000000</v>
      </c>
      <c r="L1026" s="93">
        <v>11420000000</v>
      </c>
      <c r="N1026" s="95">
        <v>11420000000</v>
      </c>
      <c r="P1026" s="95">
        <v>6638000000</v>
      </c>
      <c r="Q1026" s="93">
        <v>1</v>
      </c>
      <c r="S1026" s="95">
        <v>6638000000</v>
      </c>
      <c r="U1026" s="95">
        <v>2196173000</v>
      </c>
      <c r="V1026" s="93">
        <v>1</v>
      </c>
      <c r="X1026" s="95">
        <v>2196173000</v>
      </c>
    </row>
    <row r="1027" spans="11:24" x14ac:dyDescent="0.2">
      <c r="K1027" s="95">
        <v>11448800000</v>
      </c>
      <c r="L1027" s="93">
        <v>11448800000</v>
      </c>
      <c r="N1027" s="95">
        <v>11448800000</v>
      </c>
      <c r="P1027" s="95">
        <v>6646000000</v>
      </c>
      <c r="Q1027" s="93">
        <v>2</v>
      </c>
      <c r="S1027" s="95">
        <v>6646000000</v>
      </c>
      <c r="U1027" s="95">
        <v>2197000000</v>
      </c>
      <c r="V1027" s="93">
        <v>2</v>
      </c>
      <c r="X1027" s="95">
        <v>2197000000</v>
      </c>
    </row>
    <row r="1028" spans="11:24" x14ac:dyDescent="0.2">
      <c r="K1028" s="95">
        <v>11454000000</v>
      </c>
      <c r="L1028" s="93">
        <v>11454000000</v>
      </c>
      <c r="N1028" s="95">
        <v>11454000000</v>
      </c>
      <c r="P1028" s="95">
        <v>6648000000</v>
      </c>
      <c r="Q1028" s="93">
        <v>1</v>
      </c>
      <c r="S1028" s="95">
        <v>6648000000</v>
      </c>
      <c r="U1028" s="95">
        <v>2207000000</v>
      </c>
      <c r="V1028" s="93">
        <v>1</v>
      </c>
      <c r="X1028" s="95">
        <v>2207000000</v>
      </c>
    </row>
    <row r="1029" spans="11:24" x14ac:dyDescent="0.2">
      <c r="K1029" s="95">
        <v>11503963000</v>
      </c>
      <c r="L1029" s="93">
        <v>11503963000</v>
      </c>
      <c r="N1029" s="95">
        <v>11503963000</v>
      </c>
      <c r="P1029" s="95">
        <v>6648771000</v>
      </c>
      <c r="Q1029" s="93">
        <v>1</v>
      </c>
      <c r="S1029" s="95">
        <v>6648771000</v>
      </c>
      <c r="U1029" s="95">
        <v>2209400000</v>
      </c>
      <c r="V1029" s="93">
        <v>1</v>
      </c>
      <c r="X1029" s="95">
        <v>2209400000</v>
      </c>
    </row>
    <row r="1030" spans="11:24" x14ac:dyDescent="0.2">
      <c r="K1030" s="95">
        <v>11513251000</v>
      </c>
      <c r="L1030" s="93">
        <v>11513251000</v>
      </c>
      <c r="N1030" s="95">
        <v>11513251000</v>
      </c>
      <c r="P1030" s="95">
        <v>6684000000</v>
      </c>
      <c r="Q1030" s="93">
        <v>1</v>
      </c>
      <c r="S1030" s="95">
        <v>6684000000</v>
      </c>
      <c r="U1030" s="95">
        <v>2211000000</v>
      </c>
      <c r="V1030" s="93">
        <v>1</v>
      </c>
      <c r="X1030" s="95">
        <v>2211000000</v>
      </c>
    </row>
    <row r="1031" spans="11:24" x14ac:dyDescent="0.2">
      <c r="K1031" s="95">
        <v>11524000000</v>
      </c>
      <c r="L1031" s="93">
        <v>11524000000</v>
      </c>
      <c r="N1031" s="95">
        <v>11524000000</v>
      </c>
      <c r="P1031" s="95">
        <v>6697700000</v>
      </c>
      <c r="Q1031" s="93">
        <v>1</v>
      </c>
      <c r="S1031" s="95">
        <v>6697700000</v>
      </c>
      <c r="U1031" s="95">
        <v>2211700000</v>
      </c>
      <c r="V1031" s="93">
        <v>1</v>
      </c>
      <c r="X1031" s="95">
        <v>2211700000</v>
      </c>
    </row>
    <row r="1032" spans="11:24" x14ac:dyDescent="0.2">
      <c r="K1032" s="95">
        <v>11624000000</v>
      </c>
      <c r="L1032" s="93">
        <v>11624000000</v>
      </c>
      <c r="N1032" s="95">
        <v>11624000000</v>
      </c>
      <c r="P1032" s="95">
        <v>6709936000</v>
      </c>
      <c r="Q1032" s="93">
        <v>1</v>
      </c>
      <c r="S1032" s="95">
        <v>6709936000</v>
      </c>
      <c r="U1032" s="95">
        <v>2215161000</v>
      </c>
      <c r="V1032" s="93">
        <v>1</v>
      </c>
      <c r="X1032" s="95">
        <v>2215161000</v>
      </c>
    </row>
    <row r="1033" spans="11:24" x14ac:dyDescent="0.2">
      <c r="K1033" s="95">
        <v>11642900000</v>
      </c>
      <c r="L1033" s="93">
        <v>11642900000</v>
      </c>
      <c r="N1033" s="95">
        <v>11642900000</v>
      </c>
      <c r="P1033" s="95">
        <v>6710036000</v>
      </c>
      <c r="Q1033" s="93">
        <v>1</v>
      </c>
      <c r="S1033" s="95">
        <v>6710036000</v>
      </c>
      <c r="U1033" s="95">
        <v>2229000000</v>
      </c>
      <c r="V1033" s="93">
        <v>1</v>
      </c>
      <c r="X1033" s="95">
        <v>2229000000</v>
      </c>
    </row>
    <row r="1034" spans="11:24" x14ac:dyDescent="0.2">
      <c r="K1034" s="95">
        <v>11682636000</v>
      </c>
      <c r="L1034" s="93">
        <v>11682636000</v>
      </c>
      <c r="N1034" s="95">
        <v>11682636000</v>
      </c>
      <c r="P1034" s="95">
        <v>6717000000</v>
      </c>
      <c r="Q1034" s="93">
        <v>1</v>
      </c>
      <c r="S1034" s="95">
        <v>6717000000</v>
      </c>
      <c r="U1034" s="95">
        <v>2237000000</v>
      </c>
      <c r="V1034" s="93">
        <v>1</v>
      </c>
      <c r="X1034" s="95">
        <v>2237000000</v>
      </c>
    </row>
    <row r="1035" spans="11:24" x14ac:dyDescent="0.2">
      <c r="K1035" s="95">
        <v>11683000000</v>
      </c>
      <c r="L1035" s="93">
        <v>11683000000</v>
      </c>
      <c r="N1035" s="95">
        <v>11683000000</v>
      </c>
      <c r="P1035" s="95">
        <v>6722300000</v>
      </c>
      <c r="Q1035" s="93">
        <v>1</v>
      </c>
      <c r="S1035" s="95">
        <v>6722300000</v>
      </c>
      <c r="U1035" s="95">
        <v>2242000000</v>
      </c>
      <c r="V1035" s="93">
        <v>1</v>
      </c>
      <c r="X1035" s="95">
        <v>2242000000</v>
      </c>
    </row>
    <row r="1036" spans="11:24" x14ac:dyDescent="0.2">
      <c r="K1036" s="95">
        <v>11686135000</v>
      </c>
      <c r="L1036" s="93">
        <v>11686135000</v>
      </c>
      <c r="N1036" s="95">
        <v>11686135000</v>
      </c>
      <c r="P1036" s="95">
        <v>6744000000</v>
      </c>
      <c r="Q1036" s="93">
        <v>1</v>
      </c>
      <c r="S1036" s="95">
        <v>6744000000</v>
      </c>
      <c r="U1036" s="95">
        <v>2243356000</v>
      </c>
      <c r="V1036" s="93">
        <v>1</v>
      </c>
      <c r="X1036" s="95">
        <v>2243356000</v>
      </c>
    </row>
    <row r="1037" spans="11:24" x14ac:dyDescent="0.2">
      <c r="K1037" s="95">
        <v>11764050000</v>
      </c>
      <c r="L1037" s="93">
        <v>11764050000</v>
      </c>
      <c r="N1037" s="95">
        <v>11764050000</v>
      </c>
      <c r="P1037" s="95">
        <v>6781000000</v>
      </c>
      <c r="Q1037" s="93">
        <v>1</v>
      </c>
      <c r="S1037" s="95">
        <v>6781000000</v>
      </c>
      <c r="U1037" s="95">
        <v>2245000000</v>
      </c>
      <c r="V1037" s="93">
        <v>1</v>
      </c>
      <c r="X1037" s="95">
        <v>2245000000</v>
      </c>
    </row>
    <row r="1038" spans="11:24" x14ac:dyDescent="0.2">
      <c r="K1038" s="95">
        <v>11778000000</v>
      </c>
      <c r="L1038" s="93">
        <v>11778000000</v>
      </c>
      <c r="N1038" s="95">
        <v>11778000000</v>
      </c>
      <c r="P1038" s="95">
        <v>6799000000</v>
      </c>
      <c r="Q1038" s="93">
        <v>1</v>
      </c>
      <c r="S1038" s="95">
        <v>6799000000</v>
      </c>
      <c r="U1038" s="95">
        <v>2245600000</v>
      </c>
      <c r="V1038" s="93">
        <v>1</v>
      </c>
      <c r="X1038" s="95">
        <v>2245600000</v>
      </c>
    </row>
    <row r="1039" spans="11:24" x14ac:dyDescent="0.2">
      <c r="K1039" s="95">
        <v>11811000000</v>
      </c>
      <c r="L1039" s="93">
        <v>11811000000</v>
      </c>
      <c r="N1039" s="95">
        <v>11811000000</v>
      </c>
      <c r="P1039" s="95">
        <v>6802000000</v>
      </c>
      <c r="Q1039" s="93">
        <v>1</v>
      </c>
      <c r="S1039" s="95">
        <v>6802000000</v>
      </c>
      <c r="U1039" s="95">
        <v>2247400000</v>
      </c>
      <c r="V1039" s="93">
        <v>1</v>
      </c>
      <c r="X1039" s="95">
        <v>2247400000</v>
      </c>
    </row>
    <row r="1040" spans="11:24" x14ac:dyDescent="0.2">
      <c r="K1040" s="95">
        <v>11813000000</v>
      </c>
      <c r="L1040" s="93">
        <v>11813000000</v>
      </c>
      <c r="N1040" s="95">
        <v>11813000000</v>
      </c>
      <c r="P1040" s="95">
        <v>6803000000</v>
      </c>
      <c r="Q1040" s="93">
        <v>1</v>
      </c>
      <c r="S1040" s="95">
        <v>6803000000</v>
      </c>
      <c r="U1040" s="95">
        <v>2248000000</v>
      </c>
      <c r="V1040" s="93">
        <v>1</v>
      </c>
      <c r="X1040" s="95">
        <v>2248000000</v>
      </c>
    </row>
    <row r="1041" spans="11:24" x14ac:dyDescent="0.2">
      <c r="K1041" s="95">
        <v>11814000000</v>
      </c>
      <c r="L1041" s="93">
        <v>11814000000</v>
      </c>
      <c r="N1041" s="95">
        <v>11814000000</v>
      </c>
      <c r="P1041" s="95">
        <v>6819000000</v>
      </c>
      <c r="Q1041" s="93">
        <v>1</v>
      </c>
      <c r="S1041" s="95">
        <v>6819000000</v>
      </c>
      <c r="U1041" s="95">
        <v>2249000000</v>
      </c>
      <c r="V1041" s="93">
        <v>1</v>
      </c>
      <c r="X1041" s="95">
        <v>2249000000</v>
      </c>
    </row>
    <row r="1042" spans="11:24" x14ac:dyDescent="0.2">
      <c r="K1042" s="95">
        <v>11818376000</v>
      </c>
      <c r="L1042" s="93">
        <v>11818376000</v>
      </c>
      <c r="N1042" s="95">
        <v>11818376000</v>
      </c>
      <c r="P1042" s="95">
        <v>6858800000</v>
      </c>
      <c r="Q1042" s="93">
        <v>1</v>
      </c>
      <c r="S1042" s="95">
        <v>6858800000</v>
      </c>
      <c r="U1042" s="95">
        <v>2256000000</v>
      </c>
      <c r="V1042" s="93">
        <v>1</v>
      </c>
      <c r="X1042" s="95">
        <v>2256000000</v>
      </c>
    </row>
    <row r="1043" spans="11:24" x14ac:dyDescent="0.2">
      <c r="K1043" s="95">
        <v>11838200000</v>
      </c>
      <c r="L1043" s="93">
        <v>11838200000</v>
      </c>
      <c r="N1043" s="95">
        <v>11838200000</v>
      </c>
      <c r="P1043" s="95">
        <v>6868000000</v>
      </c>
      <c r="Q1043" s="93">
        <v>1</v>
      </c>
      <c r="S1043" s="95">
        <v>6868000000</v>
      </c>
      <c r="U1043" s="95">
        <v>2262024000</v>
      </c>
      <c r="V1043" s="93">
        <v>1</v>
      </c>
      <c r="X1043" s="95">
        <v>2262024000</v>
      </c>
    </row>
    <row r="1044" spans="11:24" x14ac:dyDescent="0.2">
      <c r="K1044" s="95">
        <v>11838700000</v>
      </c>
      <c r="L1044" s="93">
        <v>11838700000</v>
      </c>
      <c r="N1044" s="95">
        <v>11838700000</v>
      </c>
      <c r="P1044" s="95">
        <v>6875400000</v>
      </c>
      <c r="Q1044" s="93">
        <v>1</v>
      </c>
      <c r="S1044" s="95">
        <v>6875400000</v>
      </c>
      <c r="U1044" s="95">
        <v>2265436000</v>
      </c>
      <c r="V1044" s="93">
        <v>1</v>
      </c>
      <c r="X1044" s="95">
        <v>2265436000</v>
      </c>
    </row>
    <row r="1045" spans="11:24" x14ac:dyDescent="0.2">
      <c r="K1045" s="95">
        <v>11862000000</v>
      </c>
      <c r="L1045" s="93">
        <v>11862000000</v>
      </c>
      <c r="N1045" s="95">
        <v>11862000000</v>
      </c>
      <c r="P1045" s="95">
        <v>6890000000</v>
      </c>
      <c r="Q1045" s="93">
        <v>1</v>
      </c>
      <c r="S1045" s="95">
        <v>6890000000</v>
      </c>
      <c r="U1045" s="95">
        <v>2265516000</v>
      </c>
      <c r="V1045" s="93">
        <v>1</v>
      </c>
      <c r="X1045" s="95">
        <v>2265516000</v>
      </c>
    </row>
    <row r="1046" spans="11:24" x14ac:dyDescent="0.2">
      <c r="K1046" s="95">
        <v>11871879000</v>
      </c>
      <c r="L1046" s="93">
        <v>11871879000</v>
      </c>
      <c r="N1046" s="95">
        <v>11871879000</v>
      </c>
      <c r="P1046" s="95">
        <v>6903500000</v>
      </c>
      <c r="Q1046" s="93">
        <v>1</v>
      </c>
      <c r="S1046" s="95">
        <v>6903500000</v>
      </c>
      <c r="U1046" s="95">
        <v>2270000000</v>
      </c>
      <c r="V1046" s="93">
        <v>1</v>
      </c>
      <c r="X1046" s="95">
        <v>2270000000</v>
      </c>
    </row>
    <row r="1047" spans="11:24" x14ac:dyDescent="0.2">
      <c r="K1047" s="95">
        <v>11881176000</v>
      </c>
      <c r="L1047" s="93">
        <v>11881176000</v>
      </c>
      <c r="N1047" s="95">
        <v>11881176000</v>
      </c>
      <c r="P1047" s="95">
        <v>6904633000</v>
      </c>
      <c r="Q1047" s="93">
        <v>1</v>
      </c>
      <c r="S1047" s="95">
        <v>6904633000</v>
      </c>
      <c r="U1047" s="95">
        <v>2280300000</v>
      </c>
      <c r="V1047" s="93">
        <v>1</v>
      </c>
      <c r="X1047" s="95">
        <v>2280300000</v>
      </c>
    </row>
    <row r="1048" spans="11:24" x14ac:dyDescent="0.2">
      <c r="K1048" s="95">
        <v>11905000000</v>
      </c>
      <c r="L1048" s="93">
        <v>11905000000</v>
      </c>
      <c r="N1048" s="95">
        <v>11905000000</v>
      </c>
      <c r="P1048" s="95">
        <v>6913200000</v>
      </c>
      <c r="Q1048" s="93">
        <v>1</v>
      </c>
      <c r="S1048" s="95">
        <v>6913200000</v>
      </c>
      <c r="U1048" s="95">
        <v>2291900000</v>
      </c>
      <c r="V1048" s="93">
        <v>1</v>
      </c>
      <c r="X1048" s="95">
        <v>2291900000</v>
      </c>
    </row>
    <row r="1049" spans="11:24" x14ac:dyDescent="0.2">
      <c r="K1049" s="95">
        <v>11924000000</v>
      </c>
      <c r="L1049" s="93">
        <v>11924000000</v>
      </c>
      <c r="N1049" s="95">
        <v>11924000000</v>
      </c>
      <c r="P1049" s="95">
        <v>6938381000</v>
      </c>
      <c r="Q1049" s="93">
        <v>1</v>
      </c>
      <c r="S1049" s="95">
        <v>6938381000</v>
      </c>
      <c r="U1049" s="95">
        <v>2305400000</v>
      </c>
      <c r="V1049" s="93">
        <v>1</v>
      </c>
      <c r="X1049" s="95">
        <v>2305400000</v>
      </c>
    </row>
    <row r="1050" spans="11:24" x14ac:dyDescent="0.2">
      <c r="K1050" s="95">
        <v>11925000000</v>
      </c>
      <c r="L1050" s="93">
        <v>11925000000</v>
      </c>
      <c r="N1050" s="95">
        <v>11925000000</v>
      </c>
      <c r="P1050" s="95">
        <v>6939000000</v>
      </c>
      <c r="Q1050" s="93">
        <v>1</v>
      </c>
      <c r="S1050" s="95">
        <v>6939000000</v>
      </c>
      <c r="U1050" s="95">
        <v>2310780000</v>
      </c>
      <c r="V1050" s="93">
        <v>1</v>
      </c>
      <c r="X1050" s="95">
        <v>2310780000</v>
      </c>
    </row>
    <row r="1051" spans="11:24" x14ac:dyDescent="0.2">
      <c r="K1051" s="95">
        <v>11937000000</v>
      </c>
      <c r="L1051" s="93">
        <v>11937000000</v>
      </c>
      <c r="N1051" s="95">
        <v>11937000000</v>
      </c>
      <c r="P1051" s="95">
        <v>6950000000</v>
      </c>
      <c r="Q1051" s="93">
        <v>1</v>
      </c>
      <c r="S1051" s="95">
        <v>6950000000</v>
      </c>
      <c r="U1051" s="95">
        <v>2320000000</v>
      </c>
      <c r="V1051" s="93">
        <v>1</v>
      </c>
      <c r="X1051" s="95">
        <v>2320000000</v>
      </c>
    </row>
    <row r="1052" spans="11:24" x14ac:dyDescent="0.2">
      <c r="K1052" s="95">
        <v>11939999000</v>
      </c>
      <c r="L1052" s="93">
        <v>11939999000</v>
      </c>
      <c r="N1052" s="95">
        <v>11939999000</v>
      </c>
      <c r="P1052" s="95">
        <v>6962000000</v>
      </c>
      <c r="Q1052" s="93">
        <v>1</v>
      </c>
      <c r="S1052" s="95">
        <v>6962000000</v>
      </c>
      <c r="U1052" s="95">
        <v>2326000000</v>
      </c>
      <c r="V1052" s="93">
        <v>1</v>
      </c>
      <c r="X1052" s="95">
        <v>2326000000</v>
      </c>
    </row>
    <row r="1053" spans="11:24" x14ac:dyDescent="0.2">
      <c r="K1053" s="95">
        <v>11964400000</v>
      </c>
      <c r="L1053" s="93">
        <v>11964400000</v>
      </c>
      <c r="N1053" s="95">
        <v>11964400000</v>
      </c>
      <c r="P1053" s="95">
        <v>6985800000</v>
      </c>
      <c r="Q1053" s="93">
        <v>1</v>
      </c>
      <c r="S1053" s="95">
        <v>6985800000</v>
      </c>
      <c r="U1053" s="95">
        <v>2335000000</v>
      </c>
      <c r="V1053" s="93">
        <v>1</v>
      </c>
      <c r="X1053" s="95">
        <v>2335000000</v>
      </c>
    </row>
    <row r="1054" spans="11:24" x14ac:dyDescent="0.2">
      <c r="K1054" s="95">
        <v>11966000000</v>
      </c>
      <c r="L1054" s="93">
        <v>11966000000</v>
      </c>
      <c r="N1054" s="95">
        <v>11966000000</v>
      </c>
      <c r="P1054" s="95">
        <v>6996000000</v>
      </c>
      <c r="Q1054" s="93">
        <v>1</v>
      </c>
      <c r="S1054" s="95">
        <v>6996000000</v>
      </c>
      <c r="U1054" s="95">
        <v>2337000000</v>
      </c>
      <c r="V1054" s="93">
        <v>1</v>
      </c>
      <c r="X1054" s="95">
        <v>2337000000</v>
      </c>
    </row>
    <row r="1055" spans="11:24" x14ac:dyDescent="0.2">
      <c r="K1055" s="95">
        <v>11973000000</v>
      </c>
      <c r="L1055" s="93">
        <v>11973000000</v>
      </c>
      <c r="N1055" s="95">
        <v>11973000000</v>
      </c>
      <c r="P1055" s="95">
        <v>7011428000</v>
      </c>
      <c r="Q1055" s="93">
        <v>1</v>
      </c>
      <c r="S1055" s="95">
        <v>7011428000</v>
      </c>
      <c r="U1055" s="95">
        <v>2347308000</v>
      </c>
      <c r="V1055" s="93">
        <v>1</v>
      </c>
      <c r="X1055" s="95">
        <v>2347308000</v>
      </c>
    </row>
    <row r="1056" spans="11:24" x14ac:dyDescent="0.2">
      <c r="K1056" s="95">
        <v>12026000000</v>
      </c>
      <c r="L1056" s="93">
        <v>12026000000</v>
      </c>
      <c r="N1056" s="95">
        <v>12026000000</v>
      </c>
      <c r="P1056" s="95">
        <v>7033633000</v>
      </c>
      <c r="Q1056" s="93">
        <v>1</v>
      </c>
      <c r="S1056" s="95">
        <v>7033633000</v>
      </c>
      <c r="U1056" s="95">
        <v>2362000000</v>
      </c>
      <c r="V1056" s="93">
        <v>1</v>
      </c>
      <c r="X1056" s="95">
        <v>2362000000</v>
      </c>
    </row>
    <row r="1057" spans="11:24" x14ac:dyDescent="0.2">
      <c r="K1057" s="95">
        <v>12075000000</v>
      </c>
      <c r="L1057" s="93">
        <v>12075000000</v>
      </c>
      <c r="N1057" s="95">
        <v>12075000000</v>
      </c>
      <c r="P1057" s="95">
        <v>7036000000</v>
      </c>
      <c r="Q1057" s="93">
        <v>1</v>
      </c>
      <c r="S1057" s="95">
        <v>7036000000</v>
      </c>
      <c r="U1057" s="95">
        <v>2382097000</v>
      </c>
      <c r="V1057" s="93">
        <v>1</v>
      </c>
      <c r="X1057" s="95">
        <v>2382097000</v>
      </c>
    </row>
    <row r="1058" spans="11:24" x14ac:dyDescent="0.2">
      <c r="K1058" s="95">
        <v>12103887000</v>
      </c>
      <c r="L1058" s="93">
        <v>12103887000</v>
      </c>
      <c r="N1058" s="95">
        <v>12103887000</v>
      </c>
      <c r="P1058" s="95">
        <v>7038400000</v>
      </c>
      <c r="Q1058" s="93">
        <v>1</v>
      </c>
      <c r="S1058" s="95">
        <v>7038400000</v>
      </c>
      <c r="U1058" s="95">
        <v>2388182000</v>
      </c>
      <c r="V1058" s="93">
        <v>1</v>
      </c>
      <c r="X1058" s="95">
        <v>2388182000</v>
      </c>
    </row>
    <row r="1059" spans="11:24" x14ac:dyDescent="0.2">
      <c r="K1059" s="95">
        <v>12104000000</v>
      </c>
      <c r="L1059" s="93">
        <v>12104000000</v>
      </c>
      <c r="N1059" s="95">
        <v>12104000000</v>
      </c>
      <c r="P1059" s="95">
        <v>7060000000</v>
      </c>
      <c r="Q1059" s="93">
        <v>1</v>
      </c>
      <c r="S1059" s="95">
        <v>7060000000</v>
      </c>
      <c r="U1059" s="95">
        <v>2415000000</v>
      </c>
      <c r="V1059" s="93">
        <v>1</v>
      </c>
      <c r="X1059" s="95">
        <v>2415000000</v>
      </c>
    </row>
    <row r="1060" spans="11:24" x14ac:dyDescent="0.2">
      <c r="K1060" s="95">
        <v>12114832000</v>
      </c>
      <c r="L1060" s="93">
        <v>12114832000</v>
      </c>
      <c r="N1060" s="95">
        <v>12114832000</v>
      </c>
      <c r="P1060" s="95">
        <v>7068000000</v>
      </c>
      <c r="Q1060" s="93">
        <v>1</v>
      </c>
      <c r="S1060" s="95">
        <v>7068000000</v>
      </c>
      <c r="U1060" s="95">
        <v>2417000000</v>
      </c>
      <c r="V1060" s="93">
        <v>1</v>
      </c>
      <c r="X1060" s="95">
        <v>2417000000</v>
      </c>
    </row>
    <row r="1061" spans="11:24" x14ac:dyDescent="0.2">
      <c r="K1061" s="95">
        <v>12132000000</v>
      </c>
      <c r="L1061" s="93">
        <v>12132000000</v>
      </c>
      <c r="N1061" s="95">
        <v>12132000000</v>
      </c>
      <c r="P1061" s="95">
        <v>7081000000</v>
      </c>
      <c r="Q1061" s="93">
        <v>1</v>
      </c>
      <c r="S1061" s="95">
        <v>7081000000</v>
      </c>
      <c r="U1061" s="95">
        <v>2422000000</v>
      </c>
      <c r="V1061" s="93">
        <v>1</v>
      </c>
      <c r="X1061" s="95">
        <v>2422000000</v>
      </c>
    </row>
    <row r="1062" spans="11:24" x14ac:dyDescent="0.2">
      <c r="K1062" s="95">
        <v>12134000000</v>
      </c>
      <c r="L1062" s="93">
        <v>12134000000</v>
      </c>
      <c r="N1062" s="95">
        <v>12134000000</v>
      </c>
      <c r="P1062" s="95">
        <v>7099800000</v>
      </c>
      <c r="Q1062" s="93">
        <v>1</v>
      </c>
      <c r="S1062" s="95">
        <v>7099800000</v>
      </c>
      <c r="U1062" s="95">
        <v>2438527000</v>
      </c>
      <c r="V1062" s="93">
        <v>1</v>
      </c>
      <c r="X1062" s="95">
        <v>2438527000</v>
      </c>
    </row>
    <row r="1063" spans="11:24" x14ac:dyDescent="0.2">
      <c r="K1063" s="95">
        <v>12154000000</v>
      </c>
      <c r="L1063" s="93">
        <v>12154000000</v>
      </c>
      <c r="N1063" s="95">
        <v>12154000000</v>
      </c>
      <c r="P1063" s="95">
        <v>7129200000</v>
      </c>
      <c r="Q1063" s="93">
        <v>1</v>
      </c>
      <c r="S1063" s="95">
        <v>7129200000</v>
      </c>
      <c r="U1063" s="95">
        <v>2440721000</v>
      </c>
      <c r="V1063" s="93">
        <v>1</v>
      </c>
      <c r="X1063" s="95">
        <v>2440721000</v>
      </c>
    </row>
    <row r="1064" spans="11:24" x14ac:dyDescent="0.2">
      <c r="K1064" s="95">
        <v>12157400000</v>
      </c>
      <c r="L1064" s="93">
        <v>12157400000</v>
      </c>
      <c r="N1064" s="95">
        <v>12157400000</v>
      </c>
      <c r="P1064" s="95">
        <v>7137900000</v>
      </c>
      <c r="Q1064" s="93">
        <v>1</v>
      </c>
      <c r="S1064" s="95">
        <v>7137900000</v>
      </c>
      <c r="U1064" s="95">
        <v>2448629000</v>
      </c>
      <c r="V1064" s="93">
        <v>1</v>
      </c>
      <c r="X1064" s="95">
        <v>2448629000</v>
      </c>
    </row>
    <row r="1065" spans="11:24" x14ac:dyDescent="0.2">
      <c r="K1065" s="95">
        <v>12195091000</v>
      </c>
      <c r="L1065" s="93">
        <v>12195091000</v>
      </c>
      <c r="N1065" s="95">
        <v>12195091000</v>
      </c>
      <c r="P1065" s="95">
        <v>7139700000</v>
      </c>
      <c r="Q1065" s="93">
        <v>1</v>
      </c>
      <c r="S1065" s="95">
        <v>7139700000</v>
      </c>
      <c r="U1065" s="95">
        <v>2464380000</v>
      </c>
      <c r="V1065" s="93">
        <v>1</v>
      </c>
      <c r="X1065" s="95">
        <v>2464380000</v>
      </c>
    </row>
    <row r="1066" spans="11:24" x14ac:dyDescent="0.2">
      <c r="K1066" s="95">
        <v>12197000000</v>
      </c>
      <c r="L1066" s="93">
        <v>12197000000</v>
      </c>
      <c r="N1066" s="95">
        <v>12197000000</v>
      </c>
      <c r="P1066" s="95">
        <v>7153000000</v>
      </c>
      <c r="Q1066" s="93">
        <v>1</v>
      </c>
      <c r="S1066" s="95">
        <v>7153000000</v>
      </c>
      <c r="U1066" s="95">
        <v>2484000000</v>
      </c>
      <c r="V1066" s="93">
        <v>1</v>
      </c>
      <c r="X1066" s="95">
        <v>2484000000</v>
      </c>
    </row>
    <row r="1067" spans="11:24" x14ac:dyDescent="0.2">
      <c r="K1067" s="95">
        <v>12200000000</v>
      </c>
      <c r="L1067" s="93">
        <v>12200000000</v>
      </c>
      <c r="N1067" s="95">
        <v>12200000000</v>
      </c>
      <c r="P1067" s="95">
        <v>7161200000</v>
      </c>
      <c r="Q1067" s="93">
        <v>1</v>
      </c>
      <c r="S1067" s="95">
        <v>7161200000</v>
      </c>
      <c r="U1067" s="95">
        <v>2487907000</v>
      </c>
      <c r="V1067" s="93">
        <v>1</v>
      </c>
      <c r="X1067" s="95">
        <v>2487907000</v>
      </c>
    </row>
    <row r="1068" spans="11:24" x14ac:dyDescent="0.2">
      <c r="K1068" s="95">
        <v>12205000000</v>
      </c>
      <c r="L1068" s="93">
        <v>12205000000</v>
      </c>
      <c r="N1068" s="95">
        <v>12205000000</v>
      </c>
      <c r="P1068" s="95">
        <v>7168000000</v>
      </c>
      <c r="Q1068" s="93">
        <v>1</v>
      </c>
      <c r="S1068" s="95">
        <v>7168000000</v>
      </c>
      <c r="U1068" s="95">
        <v>2506500000</v>
      </c>
      <c r="V1068" s="93">
        <v>1</v>
      </c>
      <c r="X1068" s="95">
        <v>2506500000</v>
      </c>
    </row>
    <row r="1069" spans="11:24" x14ac:dyDescent="0.2">
      <c r="K1069" s="95">
        <v>12233000000</v>
      </c>
      <c r="L1069" s="93">
        <v>12233000000</v>
      </c>
      <c r="N1069" s="95">
        <v>12233000000</v>
      </c>
      <c r="P1069" s="95">
        <v>7172100000</v>
      </c>
      <c r="Q1069" s="93">
        <v>1</v>
      </c>
      <c r="S1069" s="95">
        <v>7172100000</v>
      </c>
      <c r="U1069" s="95">
        <v>2508600000</v>
      </c>
      <c r="V1069" s="93">
        <v>1</v>
      </c>
      <c r="X1069" s="95">
        <v>2508600000</v>
      </c>
    </row>
    <row r="1070" spans="11:24" x14ac:dyDescent="0.2">
      <c r="K1070" s="95">
        <v>12237000000</v>
      </c>
      <c r="L1070" s="93">
        <v>12237000000</v>
      </c>
      <c r="N1070" s="95">
        <v>12237000000</v>
      </c>
      <c r="P1070" s="95">
        <v>7174000000</v>
      </c>
      <c r="Q1070" s="93">
        <v>1</v>
      </c>
      <c r="S1070" s="95">
        <v>7174000000</v>
      </c>
      <c r="U1070" s="95">
        <v>2529000000</v>
      </c>
      <c r="V1070" s="93">
        <v>1</v>
      </c>
      <c r="X1070" s="95">
        <v>2529000000</v>
      </c>
    </row>
    <row r="1071" spans="11:24" x14ac:dyDescent="0.2">
      <c r="K1071" s="95">
        <v>12238000000</v>
      </c>
      <c r="L1071" s="93">
        <v>12238000000</v>
      </c>
      <c r="N1071" s="95">
        <v>12238000000</v>
      </c>
      <c r="P1071" s="95">
        <v>7177400000</v>
      </c>
      <c r="Q1071" s="93">
        <v>1</v>
      </c>
      <c r="S1071" s="95">
        <v>7177400000</v>
      </c>
      <c r="U1071" s="95">
        <v>2540954000</v>
      </c>
      <c r="V1071" s="93">
        <v>1</v>
      </c>
      <c r="X1071" s="95">
        <v>2540954000</v>
      </c>
    </row>
    <row r="1072" spans="11:24" x14ac:dyDescent="0.2">
      <c r="K1072" s="95">
        <v>12245000000</v>
      </c>
      <c r="L1072" s="93">
        <v>12245000000</v>
      </c>
      <c r="N1072" s="95">
        <v>12245000000</v>
      </c>
      <c r="P1072" s="95">
        <v>7186000000</v>
      </c>
      <c r="Q1072" s="93">
        <v>1</v>
      </c>
      <c r="S1072" s="95">
        <v>7186000000</v>
      </c>
      <c r="U1072" s="95">
        <v>2541000000</v>
      </c>
      <c r="V1072" s="93">
        <v>1</v>
      </c>
      <c r="X1072" s="95">
        <v>2541000000</v>
      </c>
    </row>
    <row r="1073" spans="11:24" x14ac:dyDescent="0.2">
      <c r="K1073" s="95">
        <v>12261000000</v>
      </c>
      <c r="L1073" s="93">
        <v>12261000000</v>
      </c>
      <c r="N1073" s="95">
        <v>12261000000</v>
      </c>
      <c r="P1073" s="95">
        <v>7191000000</v>
      </c>
      <c r="Q1073" s="93">
        <v>1</v>
      </c>
      <c r="S1073" s="95">
        <v>7191000000</v>
      </c>
      <c r="U1073" s="95">
        <v>2550000000</v>
      </c>
      <c r="V1073" s="93">
        <v>1</v>
      </c>
      <c r="X1073" s="95">
        <v>2550000000</v>
      </c>
    </row>
    <row r="1074" spans="11:24" x14ac:dyDescent="0.2">
      <c r="K1074" s="95">
        <v>12273000000</v>
      </c>
      <c r="L1074" s="93">
        <v>12273000000</v>
      </c>
      <c r="N1074" s="95">
        <v>12273000000</v>
      </c>
      <c r="P1074" s="95">
        <v>7208000000</v>
      </c>
      <c r="Q1074" s="93">
        <v>1</v>
      </c>
      <c r="S1074" s="95">
        <v>7208000000</v>
      </c>
      <c r="U1074" s="95">
        <v>2563000000</v>
      </c>
      <c r="V1074" s="93">
        <v>1</v>
      </c>
      <c r="X1074" s="95">
        <v>2563000000</v>
      </c>
    </row>
    <row r="1075" spans="11:24" x14ac:dyDescent="0.2">
      <c r="K1075" s="95">
        <v>12282161000</v>
      </c>
      <c r="L1075" s="93">
        <v>12282161000</v>
      </c>
      <c r="N1075" s="95">
        <v>12282161000</v>
      </c>
      <c r="P1075" s="95">
        <v>7209400000</v>
      </c>
      <c r="Q1075" s="93">
        <v>1</v>
      </c>
      <c r="S1075" s="95">
        <v>7209400000</v>
      </c>
      <c r="U1075" s="95">
        <v>2591828000</v>
      </c>
      <c r="V1075" s="93">
        <v>1</v>
      </c>
      <c r="X1075" s="95">
        <v>2591828000</v>
      </c>
    </row>
    <row r="1076" spans="11:24" x14ac:dyDescent="0.2">
      <c r="K1076" s="95">
        <v>12296000000</v>
      </c>
      <c r="L1076" s="93">
        <v>12296000000</v>
      </c>
      <c r="N1076" s="95">
        <v>12296000000</v>
      </c>
      <c r="P1076" s="95">
        <v>7213900000</v>
      </c>
      <c r="Q1076" s="93">
        <v>1</v>
      </c>
      <c r="S1076" s="95">
        <v>7213900000</v>
      </c>
      <c r="U1076" s="95">
        <v>2594300000</v>
      </c>
      <c r="V1076" s="93">
        <v>1</v>
      </c>
      <c r="X1076" s="95">
        <v>2594300000</v>
      </c>
    </row>
    <row r="1077" spans="11:24" x14ac:dyDescent="0.2">
      <c r="K1077" s="95">
        <v>12316000000</v>
      </c>
      <c r="L1077" s="93">
        <v>12316000000</v>
      </c>
      <c r="N1077" s="95">
        <v>12316000000</v>
      </c>
      <c r="P1077" s="95">
        <v>7214400000</v>
      </c>
      <c r="Q1077" s="93">
        <v>1</v>
      </c>
      <c r="S1077" s="95">
        <v>7214400000</v>
      </c>
      <c r="U1077" s="95">
        <v>2616000000</v>
      </c>
      <c r="V1077" s="93">
        <v>1</v>
      </c>
      <c r="X1077" s="95">
        <v>2616000000</v>
      </c>
    </row>
    <row r="1078" spans="11:24" x14ac:dyDescent="0.2">
      <c r="K1078" s="95">
        <v>12354000000</v>
      </c>
      <c r="L1078" s="93">
        <v>12354000000</v>
      </c>
      <c r="N1078" s="95">
        <v>12354000000</v>
      </c>
      <c r="P1078" s="95">
        <v>7219000000</v>
      </c>
      <c r="Q1078" s="93">
        <v>1</v>
      </c>
      <c r="S1078" s="95">
        <v>7219000000</v>
      </c>
      <c r="U1078" s="95">
        <v>2617000000</v>
      </c>
      <c r="V1078" s="93">
        <v>1</v>
      </c>
      <c r="X1078" s="95">
        <v>2617000000</v>
      </c>
    </row>
    <row r="1079" spans="11:24" x14ac:dyDescent="0.2">
      <c r="K1079" s="95">
        <v>12376744000</v>
      </c>
      <c r="L1079" s="93">
        <v>12376744000</v>
      </c>
      <c r="N1079" s="95">
        <v>12376744000</v>
      </c>
      <c r="P1079" s="95">
        <v>7223500000</v>
      </c>
      <c r="Q1079" s="93">
        <v>1</v>
      </c>
      <c r="S1079" s="95">
        <v>7223500000</v>
      </c>
      <c r="U1079" s="95">
        <v>2620000000</v>
      </c>
      <c r="V1079" s="93">
        <v>1</v>
      </c>
      <c r="X1079" s="95">
        <v>2620000000</v>
      </c>
    </row>
    <row r="1080" spans="11:24" x14ac:dyDescent="0.2">
      <c r="K1080" s="95">
        <v>12394100000</v>
      </c>
      <c r="L1080" s="93">
        <v>12394100000</v>
      </c>
      <c r="N1080" s="95">
        <v>12394100000</v>
      </c>
      <c r="P1080" s="95">
        <v>7226000000</v>
      </c>
      <c r="Q1080" s="93">
        <v>1</v>
      </c>
      <c r="S1080" s="95">
        <v>7226000000</v>
      </c>
      <c r="U1080" s="95">
        <v>2620072000</v>
      </c>
      <c r="V1080" s="93">
        <v>1</v>
      </c>
      <c r="X1080" s="95">
        <v>2620072000</v>
      </c>
    </row>
    <row r="1081" spans="11:24" x14ac:dyDescent="0.2">
      <c r="K1081" s="95">
        <v>12399000000</v>
      </c>
      <c r="L1081" s="93">
        <v>12399000000</v>
      </c>
      <c r="N1081" s="95">
        <v>12399000000</v>
      </c>
      <c r="P1081" s="95">
        <v>7235900000</v>
      </c>
      <c r="Q1081" s="93">
        <v>1</v>
      </c>
      <c r="S1081" s="95">
        <v>7235900000</v>
      </c>
      <c r="U1081" s="95">
        <v>2643700000</v>
      </c>
      <c r="V1081" s="93">
        <v>1</v>
      </c>
      <c r="X1081" s="95">
        <v>2643700000</v>
      </c>
    </row>
    <row r="1082" spans="11:24" x14ac:dyDescent="0.2">
      <c r="K1082" s="95">
        <v>12416000000</v>
      </c>
      <c r="L1082" s="93">
        <v>12416000000</v>
      </c>
      <c r="N1082" s="95">
        <v>12416000000</v>
      </c>
      <c r="P1082" s="95">
        <v>7256000000</v>
      </c>
      <c r="Q1082" s="93">
        <v>1</v>
      </c>
      <c r="S1082" s="95">
        <v>7256000000</v>
      </c>
      <c r="U1082" s="95">
        <v>2648622000</v>
      </c>
      <c r="V1082" s="93">
        <v>1</v>
      </c>
      <c r="X1082" s="95">
        <v>2648622000</v>
      </c>
    </row>
    <row r="1083" spans="11:24" x14ac:dyDescent="0.2">
      <c r="K1083" s="95">
        <v>12436000000</v>
      </c>
      <c r="L1083" s="93">
        <v>12436000000</v>
      </c>
      <c r="N1083" s="95">
        <v>12436000000</v>
      </c>
      <c r="P1083" s="95">
        <v>7261397000</v>
      </c>
      <c r="Q1083" s="93">
        <v>1</v>
      </c>
      <c r="S1083" s="95">
        <v>7261397000</v>
      </c>
      <c r="U1083" s="95">
        <v>2653000000</v>
      </c>
      <c r="V1083" s="93">
        <v>1</v>
      </c>
      <c r="X1083" s="95">
        <v>2653000000</v>
      </c>
    </row>
    <row r="1084" spans="11:24" x14ac:dyDescent="0.2">
      <c r="K1084" s="95">
        <v>12466000000</v>
      </c>
      <c r="L1084" s="93">
        <v>12466000000</v>
      </c>
      <c r="N1084" s="95">
        <v>12466000000</v>
      </c>
      <c r="P1084" s="95">
        <v>7281000000</v>
      </c>
      <c r="Q1084" s="93">
        <v>1</v>
      </c>
      <c r="S1084" s="95">
        <v>7281000000</v>
      </c>
      <c r="U1084" s="95">
        <v>2655650000</v>
      </c>
      <c r="V1084" s="93">
        <v>1</v>
      </c>
      <c r="X1084" s="95">
        <v>2655650000</v>
      </c>
    </row>
    <row r="1085" spans="11:24" x14ac:dyDescent="0.2">
      <c r="K1085" s="95">
        <v>12480000000</v>
      </c>
      <c r="L1085" s="93">
        <v>12480000000</v>
      </c>
      <c r="N1085" s="95">
        <v>12480000000</v>
      </c>
      <c r="P1085" s="95">
        <v>7300000000</v>
      </c>
      <c r="Q1085" s="93">
        <v>1</v>
      </c>
      <c r="S1085" s="95">
        <v>7300000000</v>
      </c>
      <c r="U1085" s="95">
        <v>2656530000</v>
      </c>
      <c r="V1085" s="93">
        <v>1</v>
      </c>
      <c r="X1085" s="95">
        <v>2656530000</v>
      </c>
    </row>
    <row r="1086" spans="11:24" x14ac:dyDescent="0.2">
      <c r="K1086" s="95">
        <v>12483000000</v>
      </c>
      <c r="L1086" s="93">
        <v>12483000000</v>
      </c>
      <c r="N1086" s="95">
        <v>12483000000</v>
      </c>
      <c r="P1086" s="95">
        <v>7306000000</v>
      </c>
      <c r="Q1086" s="93">
        <v>1</v>
      </c>
      <c r="S1086" s="95">
        <v>7306000000</v>
      </c>
      <c r="U1086" s="95">
        <v>2657700000</v>
      </c>
      <c r="V1086" s="93">
        <v>1</v>
      </c>
      <c r="X1086" s="95">
        <v>2657700000</v>
      </c>
    </row>
    <row r="1087" spans="11:24" x14ac:dyDescent="0.2">
      <c r="K1087" s="95">
        <v>12488000000</v>
      </c>
      <c r="L1087" s="93">
        <v>12488000000</v>
      </c>
      <c r="N1087" s="95">
        <v>12488000000</v>
      </c>
      <c r="P1087" s="95">
        <v>7338838000</v>
      </c>
      <c r="Q1087" s="93">
        <v>1</v>
      </c>
      <c r="S1087" s="95">
        <v>7338838000</v>
      </c>
      <c r="U1087" s="95">
        <v>2671000000</v>
      </c>
      <c r="V1087" s="93">
        <v>1</v>
      </c>
      <c r="X1087" s="95">
        <v>2671000000</v>
      </c>
    </row>
    <row r="1088" spans="11:24" x14ac:dyDescent="0.2">
      <c r="K1088" s="95">
        <v>12494921000</v>
      </c>
      <c r="L1088" s="93">
        <v>12494921000</v>
      </c>
      <c r="N1088" s="95">
        <v>12494921000</v>
      </c>
      <c r="P1088" s="95">
        <v>7360924000</v>
      </c>
      <c r="Q1088" s="93">
        <v>1</v>
      </c>
      <c r="S1088" s="95">
        <v>7360924000</v>
      </c>
      <c r="U1088" s="95">
        <v>2676141000</v>
      </c>
      <c r="V1088" s="93">
        <v>1</v>
      </c>
      <c r="X1088" s="95">
        <v>2676141000</v>
      </c>
    </row>
    <row r="1089" spans="11:24" x14ac:dyDescent="0.2">
      <c r="K1089" s="95">
        <v>12509900000</v>
      </c>
      <c r="L1089" s="93">
        <v>12509900000</v>
      </c>
      <c r="N1089" s="95">
        <v>12509900000</v>
      </c>
      <c r="P1089" s="95">
        <v>7365000000</v>
      </c>
      <c r="Q1089" s="93">
        <v>1</v>
      </c>
      <c r="S1089" s="95">
        <v>7365000000</v>
      </c>
      <c r="U1089" s="95">
        <v>2678000000</v>
      </c>
      <c r="V1089" s="93">
        <v>2</v>
      </c>
      <c r="X1089" s="95">
        <v>2678000000</v>
      </c>
    </row>
    <row r="1090" spans="11:24" x14ac:dyDescent="0.2">
      <c r="K1090" s="95">
        <v>12540000000</v>
      </c>
      <c r="L1090" s="93">
        <v>12540000000</v>
      </c>
      <c r="N1090" s="95">
        <v>12540000000</v>
      </c>
      <c r="P1090" s="95">
        <v>7365049000</v>
      </c>
      <c r="Q1090" s="93">
        <v>1</v>
      </c>
      <c r="S1090" s="95">
        <v>7365049000</v>
      </c>
      <c r="U1090" s="95">
        <v>2681100000</v>
      </c>
      <c r="V1090" s="93">
        <v>1</v>
      </c>
      <c r="X1090" s="95">
        <v>2681100000</v>
      </c>
    </row>
    <row r="1091" spans="11:24" x14ac:dyDescent="0.2">
      <c r="K1091" s="95">
        <v>12554000000</v>
      </c>
      <c r="L1091" s="93">
        <v>12554000000</v>
      </c>
      <c r="N1091" s="95">
        <v>12554000000</v>
      </c>
      <c r="P1091" s="95">
        <v>7408278000</v>
      </c>
      <c r="Q1091" s="93">
        <v>1</v>
      </c>
      <c r="S1091" s="95">
        <v>7408278000</v>
      </c>
      <c r="U1091" s="95">
        <v>2686000000</v>
      </c>
      <c r="V1091" s="93">
        <v>2</v>
      </c>
      <c r="X1091" s="95">
        <v>2686000000</v>
      </c>
    </row>
    <row r="1092" spans="11:24" x14ac:dyDescent="0.2">
      <c r="K1092" s="95">
        <v>12574299000</v>
      </c>
      <c r="L1092" s="93">
        <v>12574299000</v>
      </c>
      <c r="N1092" s="95">
        <v>12574299000</v>
      </c>
      <c r="P1092" s="95">
        <v>7432000000</v>
      </c>
      <c r="Q1092" s="93">
        <v>1</v>
      </c>
      <c r="S1092" s="95">
        <v>7432000000</v>
      </c>
      <c r="U1092" s="95">
        <v>2720000000</v>
      </c>
      <c r="V1092" s="93">
        <v>1</v>
      </c>
      <c r="X1092" s="95">
        <v>2720000000</v>
      </c>
    </row>
    <row r="1093" spans="11:24" x14ac:dyDescent="0.2">
      <c r="K1093" s="95">
        <v>12581000000</v>
      </c>
      <c r="L1093" s="93">
        <v>12581000000</v>
      </c>
      <c r="N1093" s="95">
        <v>12581000000</v>
      </c>
      <c r="P1093" s="95">
        <v>7433500000</v>
      </c>
      <c r="Q1093" s="93">
        <v>1</v>
      </c>
      <c r="S1093" s="95">
        <v>7433500000</v>
      </c>
      <c r="U1093" s="95">
        <v>2725000000</v>
      </c>
      <c r="V1093" s="93">
        <v>1</v>
      </c>
      <c r="X1093" s="95">
        <v>2725000000</v>
      </c>
    </row>
    <row r="1094" spans="11:24" x14ac:dyDescent="0.2">
      <c r="K1094" s="95">
        <v>12669000000</v>
      </c>
      <c r="L1094" s="93">
        <v>12669000000</v>
      </c>
      <c r="N1094" s="95">
        <v>12669000000</v>
      </c>
      <c r="P1094" s="95">
        <v>7440200000</v>
      </c>
      <c r="Q1094" s="93">
        <v>1</v>
      </c>
      <c r="S1094" s="95">
        <v>7440200000</v>
      </c>
      <c r="U1094" s="95">
        <v>2728000000</v>
      </c>
      <c r="V1094" s="93">
        <v>1</v>
      </c>
      <c r="X1094" s="95">
        <v>2728000000</v>
      </c>
    </row>
    <row r="1095" spans="11:24" x14ac:dyDescent="0.2">
      <c r="K1095" s="95">
        <v>12691000000</v>
      </c>
      <c r="L1095" s="93">
        <v>12691000000</v>
      </c>
      <c r="N1095" s="95">
        <v>12691000000</v>
      </c>
      <c r="P1095" s="95">
        <v>7449273000</v>
      </c>
      <c r="Q1095" s="93">
        <v>1</v>
      </c>
      <c r="S1095" s="95">
        <v>7449273000</v>
      </c>
      <c r="U1095" s="95">
        <v>2743000000</v>
      </c>
      <c r="V1095" s="93">
        <v>2</v>
      </c>
      <c r="X1095" s="95">
        <v>2743000000</v>
      </c>
    </row>
    <row r="1096" spans="11:24" x14ac:dyDescent="0.2">
      <c r="K1096" s="95">
        <v>12695157000</v>
      </c>
      <c r="L1096" s="93">
        <v>12695157000</v>
      </c>
      <c r="N1096" s="95">
        <v>12695157000</v>
      </c>
      <c r="P1096" s="95">
        <v>7455282000</v>
      </c>
      <c r="Q1096" s="93">
        <v>1</v>
      </c>
      <c r="S1096" s="95">
        <v>7455282000</v>
      </c>
      <c r="U1096" s="95">
        <v>2749000000</v>
      </c>
      <c r="V1096" s="93">
        <v>1</v>
      </c>
      <c r="X1096" s="95">
        <v>2749000000</v>
      </c>
    </row>
    <row r="1097" spans="11:24" x14ac:dyDescent="0.2">
      <c r="K1097" s="95">
        <v>12702000000</v>
      </c>
      <c r="L1097" s="93">
        <v>12702000000</v>
      </c>
      <c r="N1097" s="95">
        <v>12702000000</v>
      </c>
      <c r="P1097" s="95">
        <v>7460075000</v>
      </c>
      <c r="Q1097" s="93">
        <v>1</v>
      </c>
      <c r="S1097" s="95">
        <v>7460075000</v>
      </c>
      <c r="U1097" s="95">
        <v>2750537000</v>
      </c>
      <c r="V1097" s="93">
        <v>1</v>
      </c>
      <c r="X1097" s="95">
        <v>2750537000</v>
      </c>
    </row>
    <row r="1098" spans="11:24" x14ac:dyDescent="0.2">
      <c r="K1098" s="95">
        <v>12711744000</v>
      </c>
      <c r="L1098" s="93">
        <v>12711744000</v>
      </c>
      <c r="N1098" s="95">
        <v>12711744000</v>
      </c>
      <c r="P1098" s="95">
        <v>7472100000</v>
      </c>
      <c r="Q1098" s="93">
        <v>1</v>
      </c>
      <c r="S1098" s="95">
        <v>7472100000</v>
      </c>
      <c r="U1098" s="95">
        <v>2762000000</v>
      </c>
      <c r="V1098" s="93">
        <v>1</v>
      </c>
      <c r="X1098" s="95">
        <v>2762000000</v>
      </c>
    </row>
    <row r="1099" spans="11:24" x14ac:dyDescent="0.2">
      <c r="K1099" s="95">
        <v>12727000000</v>
      </c>
      <c r="L1099" s="93">
        <v>12727000000</v>
      </c>
      <c r="N1099" s="95">
        <v>12727000000</v>
      </c>
      <c r="P1099" s="95">
        <v>7479746000</v>
      </c>
      <c r="Q1099" s="93">
        <v>1</v>
      </c>
      <c r="S1099" s="95">
        <v>7479746000</v>
      </c>
      <c r="U1099" s="95">
        <v>2764851000</v>
      </c>
      <c r="V1099" s="93">
        <v>1</v>
      </c>
      <c r="X1099" s="95">
        <v>2764851000</v>
      </c>
    </row>
    <row r="1100" spans="11:24" x14ac:dyDescent="0.2">
      <c r="K1100" s="95">
        <v>12752076000</v>
      </c>
      <c r="L1100" s="93">
        <v>12752076000</v>
      </c>
      <c r="N1100" s="95">
        <v>12752076000</v>
      </c>
      <c r="P1100" s="95">
        <v>7483577000</v>
      </c>
      <c r="Q1100" s="93">
        <v>1</v>
      </c>
      <c r="S1100" s="95">
        <v>7483577000</v>
      </c>
      <c r="U1100" s="95">
        <v>2774000000</v>
      </c>
      <c r="V1100" s="93">
        <v>2</v>
      </c>
      <c r="X1100" s="95">
        <v>2774000000</v>
      </c>
    </row>
    <row r="1101" spans="11:24" x14ac:dyDescent="0.2">
      <c r="K1101" s="95">
        <v>12764000000</v>
      </c>
      <c r="L1101" s="93">
        <v>12764000000</v>
      </c>
      <c r="N1101" s="95">
        <v>12764000000</v>
      </c>
      <c r="P1101" s="95">
        <v>7507000000</v>
      </c>
      <c r="Q1101" s="93">
        <v>1</v>
      </c>
      <c r="S1101" s="95">
        <v>7507000000</v>
      </c>
      <c r="U1101" s="95">
        <v>2785035000</v>
      </c>
      <c r="V1101" s="93">
        <v>1</v>
      </c>
      <c r="X1101" s="95">
        <v>2785035000</v>
      </c>
    </row>
    <row r="1102" spans="11:24" x14ac:dyDescent="0.2">
      <c r="K1102" s="95">
        <v>12784000000</v>
      </c>
      <c r="L1102" s="93">
        <v>12784000000</v>
      </c>
      <c r="N1102" s="95">
        <v>12784000000</v>
      </c>
      <c r="P1102" s="95">
        <v>7561200000</v>
      </c>
      <c r="Q1102" s="93">
        <v>1</v>
      </c>
      <c r="S1102" s="95">
        <v>7561200000</v>
      </c>
      <c r="U1102" s="95">
        <v>2796508000</v>
      </c>
      <c r="V1102" s="93">
        <v>1</v>
      </c>
      <c r="X1102" s="95">
        <v>2796508000</v>
      </c>
    </row>
    <row r="1103" spans="11:24" x14ac:dyDescent="0.2">
      <c r="K1103" s="95">
        <v>12795106000</v>
      </c>
      <c r="L1103" s="93">
        <v>12795106000</v>
      </c>
      <c r="N1103" s="95">
        <v>12795106000</v>
      </c>
      <c r="P1103" s="95">
        <v>7567707000</v>
      </c>
      <c r="Q1103" s="93">
        <v>1</v>
      </c>
      <c r="S1103" s="95">
        <v>7567707000</v>
      </c>
      <c r="U1103" s="95">
        <v>2798900000</v>
      </c>
      <c r="V1103" s="93">
        <v>1</v>
      </c>
      <c r="X1103" s="95">
        <v>2798900000</v>
      </c>
    </row>
    <row r="1104" spans="11:24" x14ac:dyDescent="0.2">
      <c r="K1104" s="95">
        <v>12825000000</v>
      </c>
      <c r="L1104" s="93">
        <v>12825000000</v>
      </c>
      <c r="N1104" s="95">
        <v>12825000000</v>
      </c>
      <c r="P1104" s="95">
        <v>7588885000</v>
      </c>
      <c r="Q1104" s="93">
        <v>1</v>
      </c>
      <c r="S1104" s="95">
        <v>7588885000</v>
      </c>
      <c r="U1104" s="95">
        <v>2814600000</v>
      </c>
      <c r="V1104" s="93">
        <v>1</v>
      </c>
      <c r="X1104" s="95">
        <v>2814600000</v>
      </c>
    </row>
    <row r="1105" spans="11:24" x14ac:dyDescent="0.2">
      <c r="K1105" s="95">
        <v>12835000000</v>
      </c>
      <c r="L1105" s="93">
        <v>12835000000</v>
      </c>
      <c r="N1105" s="95">
        <v>12835000000</v>
      </c>
      <c r="P1105" s="95">
        <v>7617460000</v>
      </c>
      <c r="Q1105" s="93">
        <v>1</v>
      </c>
      <c r="S1105" s="95">
        <v>7617460000</v>
      </c>
      <c r="U1105" s="95">
        <v>2815000000</v>
      </c>
      <c r="V1105" s="93">
        <v>2</v>
      </c>
      <c r="X1105" s="95">
        <v>2815000000</v>
      </c>
    </row>
    <row r="1106" spans="11:24" x14ac:dyDescent="0.2">
      <c r="K1106" s="95">
        <v>12893000000</v>
      </c>
      <c r="L1106" s="93">
        <v>12893000000</v>
      </c>
      <c r="N1106" s="95">
        <v>12893000000</v>
      </c>
      <c r="P1106" s="95">
        <v>7629900000</v>
      </c>
      <c r="Q1106" s="93">
        <v>1</v>
      </c>
      <c r="S1106" s="95">
        <v>7629900000</v>
      </c>
      <c r="U1106" s="95">
        <v>2816000000</v>
      </c>
      <c r="V1106" s="93">
        <v>1</v>
      </c>
      <c r="X1106" s="95">
        <v>2816000000</v>
      </c>
    </row>
    <row r="1107" spans="11:24" x14ac:dyDescent="0.2">
      <c r="K1107" s="95">
        <v>12917000000</v>
      </c>
      <c r="L1107" s="93">
        <v>12917000000</v>
      </c>
      <c r="N1107" s="95">
        <v>12917000000</v>
      </c>
      <c r="P1107" s="95">
        <v>7639000000</v>
      </c>
      <c r="Q1107" s="93">
        <v>1</v>
      </c>
      <c r="S1107" s="95">
        <v>7639000000</v>
      </c>
      <c r="U1107" s="95">
        <v>2817000000</v>
      </c>
      <c r="V1107" s="93">
        <v>1</v>
      </c>
      <c r="X1107" s="95">
        <v>2817000000</v>
      </c>
    </row>
    <row r="1108" spans="11:24" x14ac:dyDescent="0.2">
      <c r="K1108" s="95">
        <v>12919000000</v>
      </c>
      <c r="L1108" s="93">
        <v>12919000000</v>
      </c>
      <c r="N1108" s="95">
        <v>12919000000</v>
      </c>
      <c r="P1108" s="95">
        <v>7677000000</v>
      </c>
      <c r="Q1108" s="93">
        <v>1</v>
      </c>
      <c r="S1108" s="95">
        <v>7677000000</v>
      </c>
      <c r="U1108" s="95">
        <v>2829000000</v>
      </c>
      <c r="V1108" s="93">
        <v>1</v>
      </c>
      <c r="X1108" s="95">
        <v>2829000000</v>
      </c>
    </row>
    <row r="1109" spans="11:24" x14ac:dyDescent="0.2">
      <c r="K1109" s="95">
        <v>12951000000</v>
      </c>
      <c r="L1109" s="93">
        <v>12951000000</v>
      </c>
      <c r="N1109" s="95">
        <v>12951000000</v>
      </c>
      <c r="P1109" s="95">
        <v>7677233000</v>
      </c>
      <c r="Q1109" s="93">
        <v>1</v>
      </c>
      <c r="S1109" s="95">
        <v>7677233000</v>
      </c>
      <c r="U1109" s="95">
        <v>2833000000</v>
      </c>
      <c r="V1109" s="93">
        <v>1</v>
      </c>
      <c r="X1109" s="95">
        <v>2833000000</v>
      </c>
    </row>
    <row r="1110" spans="11:24" x14ac:dyDescent="0.2">
      <c r="K1110" s="95">
        <v>12961000000</v>
      </c>
      <c r="L1110" s="93">
        <v>12961000000</v>
      </c>
      <c r="N1110" s="95">
        <v>12961000000</v>
      </c>
      <c r="P1110" s="95">
        <v>7679100000</v>
      </c>
      <c r="Q1110" s="93">
        <v>1</v>
      </c>
      <c r="S1110" s="95">
        <v>7679100000</v>
      </c>
      <c r="U1110" s="95">
        <v>2839629000</v>
      </c>
      <c r="V1110" s="93">
        <v>1</v>
      </c>
      <c r="X1110" s="95">
        <v>2839629000</v>
      </c>
    </row>
    <row r="1111" spans="11:24" x14ac:dyDescent="0.2">
      <c r="K1111" s="95">
        <v>12994000000</v>
      </c>
      <c r="L1111" s="93">
        <v>12994000000</v>
      </c>
      <c r="N1111" s="95">
        <v>12994000000</v>
      </c>
      <c r="P1111" s="95">
        <v>7685700000</v>
      </c>
      <c r="Q1111" s="93">
        <v>1</v>
      </c>
      <c r="S1111" s="95">
        <v>7685700000</v>
      </c>
      <c r="U1111" s="95">
        <v>2849000000</v>
      </c>
      <c r="V1111" s="93">
        <v>1</v>
      </c>
      <c r="X1111" s="95">
        <v>2849000000</v>
      </c>
    </row>
    <row r="1112" spans="11:24" x14ac:dyDescent="0.2">
      <c r="K1112" s="95">
        <v>13000000000</v>
      </c>
      <c r="L1112" s="93">
        <v>13000000000</v>
      </c>
      <c r="N1112" s="95">
        <v>13000000000</v>
      </c>
      <c r="P1112" s="95">
        <v>7689000000</v>
      </c>
      <c r="Q1112" s="93">
        <v>1</v>
      </c>
      <c r="S1112" s="95">
        <v>7689000000</v>
      </c>
      <c r="U1112" s="95">
        <v>2851000000</v>
      </c>
      <c r="V1112" s="93">
        <v>1</v>
      </c>
      <c r="X1112" s="95">
        <v>2851000000</v>
      </c>
    </row>
    <row r="1113" spans="11:24" x14ac:dyDescent="0.2">
      <c r="K1113" s="95">
        <v>13013868000</v>
      </c>
      <c r="L1113" s="93">
        <v>13013868000</v>
      </c>
      <c r="N1113" s="95">
        <v>13013868000</v>
      </c>
      <c r="P1113" s="95">
        <v>7722100000</v>
      </c>
      <c r="Q1113" s="93">
        <v>1</v>
      </c>
      <c r="S1113" s="95">
        <v>7722100000</v>
      </c>
      <c r="U1113" s="95">
        <v>2855000000</v>
      </c>
      <c r="V1113" s="93">
        <v>1</v>
      </c>
      <c r="X1113" s="95">
        <v>2855000000</v>
      </c>
    </row>
    <row r="1114" spans="11:24" x14ac:dyDescent="0.2">
      <c r="K1114" s="95">
        <v>13015704000</v>
      </c>
      <c r="L1114" s="93">
        <v>13015704000</v>
      </c>
      <c r="N1114" s="95">
        <v>13015704000</v>
      </c>
      <c r="P1114" s="95">
        <v>7737000000</v>
      </c>
      <c r="Q1114" s="93">
        <v>1</v>
      </c>
      <c r="S1114" s="95">
        <v>7737000000</v>
      </c>
      <c r="U1114" s="95">
        <v>2856642000</v>
      </c>
      <c r="V1114" s="93">
        <v>1</v>
      </c>
      <c r="X1114" s="95">
        <v>2856642000</v>
      </c>
    </row>
    <row r="1115" spans="11:24" x14ac:dyDescent="0.2">
      <c r="K1115" s="95">
        <v>13045000000</v>
      </c>
      <c r="L1115" s="93">
        <v>13045000000</v>
      </c>
      <c r="N1115" s="95">
        <v>13045000000</v>
      </c>
      <c r="P1115" s="95">
        <v>7739000000</v>
      </c>
      <c r="Q1115" s="93">
        <v>1</v>
      </c>
      <c r="S1115" s="95">
        <v>7739000000</v>
      </c>
      <c r="U1115" s="95">
        <v>2858458000</v>
      </c>
      <c r="V1115" s="93">
        <v>1</v>
      </c>
      <c r="X1115" s="95">
        <v>2858458000</v>
      </c>
    </row>
    <row r="1116" spans="11:24" x14ac:dyDescent="0.2">
      <c r="K1116" s="95">
        <v>13058000000</v>
      </c>
      <c r="L1116" s="93">
        <v>13058000000</v>
      </c>
      <c r="N1116" s="95">
        <v>13058000000</v>
      </c>
      <c r="P1116" s="95">
        <v>7747000000</v>
      </c>
      <c r="Q1116" s="93">
        <v>1</v>
      </c>
      <c r="S1116" s="95">
        <v>7747000000</v>
      </c>
      <c r="U1116" s="95">
        <v>2860000000</v>
      </c>
      <c r="V1116" s="93">
        <v>1</v>
      </c>
      <c r="X1116" s="95">
        <v>2860000000</v>
      </c>
    </row>
    <row r="1117" spans="11:24" x14ac:dyDescent="0.2">
      <c r="K1117" s="95">
        <v>13084000000</v>
      </c>
      <c r="L1117" s="93">
        <v>13084000000</v>
      </c>
      <c r="N1117" s="95">
        <v>13084000000</v>
      </c>
      <c r="P1117" s="95">
        <v>7751273000</v>
      </c>
      <c r="Q1117" s="93">
        <v>1</v>
      </c>
      <c r="S1117" s="95">
        <v>7751273000</v>
      </c>
      <c r="U1117" s="95">
        <v>2875000000</v>
      </c>
      <c r="V1117" s="93">
        <v>1</v>
      </c>
      <c r="X1117" s="95">
        <v>2875000000</v>
      </c>
    </row>
    <row r="1118" spans="11:24" x14ac:dyDescent="0.2">
      <c r="K1118" s="95">
        <v>13090300000</v>
      </c>
      <c r="L1118" s="93">
        <v>13090300000</v>
      </c>
      <c r="N1118" s="95">
        <v>13090300000</v>
      </c>
      <c r="P1118" s="95">
        <v>7757571000</v>
      </c>
      <c r="Q1118" s="93">
        <v>1</v>
      </c>
      <c r="S1118" s="95">
        <v>7757571000</v>
      </c>
      <c r="U1118" s="95">
        <v>2894000000</v>
      </c>
      <c r="V1118" s="93">
        <v>1</v>
      </c>
      <c r="X1118" s="95">
        <v>2894000000</v>
      </c>
    </row>
    <row r="1119" spans="11:24" x14ac:dyDescent="0.2">
      <c r="K1119" s="95">
        <v>13105000000</v>
      </c>
      <c r="L1119" s="93">
        <v>13105000000</v>
      </c>
      <c r="N1119" s="95">
        <v>13105000000</v>
      </c>
      <c r="P1119" s="95">
        <v>7778000000</v>
      </c>
      <c r="Q1119" s="93">
        <v>1</v>
      </c>
      <c r="S1119" s="95">
        <v>7778000000</v>
      </c>
      <c r="U1119" s="95">
        <v>2897000000</v>
      </c>
      <c r="V1119" s="93">
        <v>1</v>
      </c>
      <c r="X1119" s="95">
        <v>2897000000</v>
      </c>
    </row>
    <row r="1120" spans="11:24" x14ac:dyDescent="0.2">
      <c r="K1120" s="95">
        <v>13107000000</v>
      </c>
      <c r="L1120" s="93">
        <v>13107000000</v>
      </c>
      <c r="N1120" s="95">
        <v>13107000000</v>
      </c>
      <c r="P1120" s="95">
        <v>7787500000</v>
      </c>
      <c r="Q1120" s="93">
        <v>1</v>
      </c>
      <c r="S1120" s="95">
        <v>7787500000</v>
      </c>
      <c r="U1120" s="95">
        <v>2899000000</v>
      </c>
      <c r="V1120" s="93">
        <v>1</v>
      </c>
      <c r="X1120" s="95">
        <v>2899000000</v>
      </c>
    </row>
    <row r="1121" spans="11:24" x14ac:dyDescent="0.2">
      <c r="K1121" s="95">
        <v>13120000000</v>
      </c>
      <c r="L1121" s="93">
        <v>13120000000</v>
      </c>
      <c r="N1121" s="95">
        <v>13120000000</v>
      </c>
      <c r="P1121" s="95">
        <v>7807000000</v>
      </c>
      <c r="Q1121" s="93">
        <v>1</v>
      </c>
      <c r="S1121" s="95">
        <v>7807000000</v>
      </c>
      <c r="U1121" s="95">
        <v>2911000000</v>
      </c>
      <c r="V1121" s="93">
        <v>1</v>
      </c>
      <c r="X1121" s="95">
        <v>2911000000</v>
      </c>
    </row>
    <row r="1122" spans="11:24" x14ac:dyDescent="0.2">
      <c r="K1122" s="95">
        <v>13145000000</v>
      </c>
      <c r="L1122" s="93">
        <v>13145000000</v>
      </c>
      <c r="N1122" s="95">
        <v>13145000000</v>
      </c>
      <c r="P1122" s="95">
        <v>7846000000</v>
      </c>
      <c r="Q1122" s="93">
        <v>1</v>
      </c>
      <c r="S1122" s="95">
        <v>7846000000</v>
      </c>
      <c r="U1122" s="95">
        <v>2927000000</v>
      </c>
      <c r="V1122" s="93">
        <v>1</v>
      </c>
      <c r="X1122" s="95">
        <v>2927000000</v>
      </c>
    </row>
    <row r="1123" spans="11:24" x14ac:dyDescent="0.2">
      <c r="K1123" s="95">
        <v>13215971000</v>
      </c>
      <c r="L1123" s="93">
        <v>13215971000</v>
      </c>
      <c r="N1123" s="95">
        <v>13215971000</v>
      </c>
      <c r="P1123" s="95">
        <v>7881000000</v>
      </c>
      <c r="Q1123" s="93">
        <v>1</v>
      </c>
      <c r="S1123" s="95">
        <v>7881000000</v>
      </c>
      <c r="U1123" s="95">
        <v>2931108000</v>
      </c>
      <c r="V1123" s="93">
        <v>1</v>
      </c>
      <c r="X1123" s="95">
        <v>2931108000</v>
      </c>
    </row>
    <row r="1124" spans="11:24" x14ac:dyDescent="0.2">
      <c r="K1124" s="95">
        <v>13240000000</v>
      </c>
      <c r="L1124" s="93">
        <v>13240000000</v>
      </c>
      <c r="N1124" s="95">
        <v>13240000000</v>
      </c>
      <c r="P1124" s="95">
        <v>7888000000</v>
      </c>
      <c r="Q1124" s="93">
        <v>1</v>
      </c>
      <c r="S1124" s="95">
        <v>7888000000</v>
      </c>
      <c r="U1124" s="95">
        <v>2950995000</v>
      </c>
      <c r="V1124" s="93">
        <v>1</v>
      </c>
      <c r="X1124" s="95">
        <v>2950995000</v>
      </c>
    </row>
    <row r="1125" spans="11:24" x14ac:dyDescent="0.2">
      <c r="K1125" s="95">
        <v>13253400000</v>
      </c>
      <c r="L1125" s="93">
        <v>13253400000</v>
      </c>
      <c r="N1125" s="95">
        <v>13253400000</v>
      </c>
      <c r="P1125" s="95">
        <v>7896000000</v>
      </c>
      <c r="Q1125" s="93">
        <v>1</v>
      </c>
      <c r="S1125" s="95">
        <v>7896000000</v>
      </c>
      <c r="U1125" s="95">
        <v>2960300000</v>
      </c>
      <c r="V1125" s="93">
        <v>1</v>
      </c>
      <c r="X1125" s="95">
        <v>2960300000</v>
      </c>
    </row>
    <row r="1126" spans="11:24" x14ac:dyDescent="0.2">
      <c r="K1126" s="95">
        <v>13268000000</v>
      </c>
      <c r="L1126" s="93">
        <v>13268000000</v>
      </c>
      <c r="N1126" s="95">
        <v>13268000000</v>
      </c>
      <c r="P1126" s="95">
        <v>7937956000</v>
      </c>
      <c r="Q1126" s="93">
        <v>1</v>
      </c>
      <c r="S1126" s="95">
        <v>7937956000</v>
      </c>
      <c r="U1126" s="95">
        <v>2967125000</v>
      </c>
      <c r="V1126" s="93">
        <v>1</v>
      </c>
      <c r="X1126" s="95">
        <v>2967125000</v>
      </c>
    </row>
    <row r="1127" spans="11:24" x14ac:dyDescent="0.2">
      <c r="K1127" s="95">
        <v>13279000000</v>
      </c>
      <c r="L1127" s="93">
        <v>13279000000</v>
      </c>
      <c r="N1127" s="95">
        <v>13279000000</v>
      </c>
      <c r="P1127" s="95">
        <v>7951352000</v>
      </c>
      <c r="Q1127" s="93">
        <v>1</v>
      </c>
      <c r="S1127" s="95">
        <v>7951352000</v>
      </c>
      <c r="U1127" s="95">
        <v>2967837000</v>
      </c>
      <c r="V1127" s="93">
        <v>1</v>
      </c>
      <c r="X1127" s="95">
        <v>2967837000</v>
      </c>
    </row>
    <row r="1128" spans="11:24" x14ac:dyDescent="0.2">
      <c r="K1128" s="95">
        <v>13405000000</v>
      </c>
      <c r="L1128" s="93">
        <v>13405000000</v>
      </c>
      <c r="N1128" s="95">
        <v>13405000000</v>
      </c>
      <c r="P1128" s="95">
        <v>7961500000</v>
      </c>
      <c r="Q1128" s="93">
        <v>1</v>
      </c>
      <c r="S1128" s="95">
        <v>7961500000</v>
      </c>
      <c r="U1128" s="95">
        <v>2971000000</v>
      </c>
      <c r="V1128" s="93">
        <v>1</v>
      </c>
      <c r="X1128" s="95">
        <v>2971000000</v>
      </c>
    </row>
    <row r="1129" spans="11:24" x14ac:dyDescent="0.2">
      <c r="K1129" s="95">
        <v>13413000000</v>
      </c>
      <c r="L1129" s="93">
        <v>13413000000</v>
      </c>
      <c r="N1129" s="95">
        <v>13413000000</v>
      </c>
      <c r="P1129" s="95">
        <v>8001000000</v>
      </c>
      <c r="Q1129" s="93">
        <v>1</v>
      </c>
      <c r="S1129" s="95">
        <v>8001000000</v>
      </c>
      <c r="U1129" s="95">
        <v>2977000000</v>
      </c>
      <c r="V1129" s="93">
        <v>1</v>
      </c>
      <c r="X1129" s="95">
        <v>2977000000</v>
      </c>
    </row>
    <row r="1130" spans="11:24" x14ac:dyDescent="0.2">
      <c r="K1130" s="95">
        <v>13423000000</v>
      </c>
      <c r="L1130" s="93">
        <v>13423000000</v>
      </c>
      <c r="N1130" s="95">
        <v>13423000000</v>
      </c>
      <c r="P1130" s="95">
        <v>8024286000</v>
      </c>
      <c r="Q1130" s="93">
        <v>1</v>
      </c>
      <c r="S1130" s="95">
        <v>8024286000</v>
      </c>
      <c r="U1130" s="95">
        <v>2983000000</v>
      </c>
      <c r="V1130" s="93">
        <v>1</v>
      </c>
      <c r="X1130" s="95">
        <v>2983000000</v>
      </c>
    </row>
    <row r="1131" spans="11:24" x14ac:dyDescent="0.2">
      <c r="K1131" s="95">
        <v>13469300000</v>
      </c>
      <c r="L1131" s="93">
        <v>13469300000</v>
      </c>
      <c r="N1131" s="95">
        <v>13469300000</v>
      </c>
      <c r="P1131" s="95">
        <v>8033000000</v>
      </c>
      <c r="Q1131" s="93">
        <v>1</v>
      </c>
      <c r="S1131" s="95">
        <v>8033000000</v>
      </c>
      <c r="U1131" s="95">
        <v>2996000000</v>
      </c>
      <c r="V1131" s="93">
        <v>1</v>
      </c>
      <c r="X1131" s="95">
        <v>2996000000</v>
      </c>
    </row>
    <row r="1132" spans="11:24" x14ac:dyDescent="0.2">
      <c r="K1132" s="95">
        <v>13470067000</v>
      </c>
      <c r="L1132" s="93">
        <v>13470067000</v>
      </c>
      <c r="N1132" s="95">
        <v>13470067000</v>
      </c>
      <c r="P1132" s="95">
        <v>8050222000</v>
      </c>
      <c r="Q1132" s="93">
        <v>1</v>
      </c>
      <c r="S1132" s="95">
        <v>8050222000</v>
      </c>
      <c r="U1132" s="95">
        <v>3002000000</v>
      </c>
      <c r="V1132" s="93">
        <v>1</v>
      </c>
      <c r="X1132" s="95">
        <v>3002000000</v>
      </c>
    </row>
    <row r="1133" spans="11:24" x14ac:dyDescent="0.2">
      <c r="K1133" s="95">
        <v>13476084000</v>
      </c>
      <c r="L1133" s="93">
        <v>13476084000</v>
      </c>
      <c r="N1133" s="95">
        <v>13476084000</v>
      </c>
      <c r="P1133" s="95">
        <v>8063000000</v>
      </c>
      <c r="Q1133" s="93">
        <v>1</v>
      </c>
      <c r="S1133" s="95">
        <v>8063000000</v>
      </c>
      <c r="U1133" s="95">
        <v>3005000000</v>
      </c>
      <c r="V1133" s="93">
        <v>1</v>
      </c>
      <c r="X1133" s="95">
        <v>3005000000</v>
      </c>
    </row>
    <row r="1134" spans="11:24" x14ac:dyDescent="0.2">
      <c r="K1134" s="95">
        <v>13502000000</v>
      </c>
      <c r="L1134" s="93">
        <v>13502000000</v>
      </c>
      <c r="N1134" s="95">
        <v>13502000000</v>
      </c>
      <c r="P1134" s="95">
        <v>8093563000</v>
      </c>
      <c r="Q1134" s="93">
        <v>1</v>
      </c>
      <c r="S1134" s="95">
        <v>8093563000</v>
      </c>
      <c r="U1134" s="95">
        <v>3012000000</v>
      </c>
      <c r="V1134" s="93">
        <v>1</v>
      </c>
      <c r="X1134" s="95">
        <v>3012000000</v>
      </c>
    </row>
    <row r="1135" spans="11:24" x14ac:dyDescent="0.2">
      <c r="K1135" s="95">
        <v>13506000000</v>
      </c>
      <c r="L1135" s="93">
        <v>13506000000</v>
      </c>
      <c r="N1135" s="95">
        <v>13506000000</v>
      </c>
      <c r="P1135" s="95">
        <v>8126187000</v>
      </c>
      <c r="Q1135" s="93">
        <v>1</v>
      </c>
      <c r="S1135" s="95">
        <v>8126187000</v>
      </c>
      <c r="U1135" s="95">
        <v>3028000000</v>
      </c>
      <c r="V1135" s="93">
        <v>1</v>
      </c>
      <c r="X1135" s="95">
        <v>3028000000</v>
      </c>
    </row>
    <row r="1136" spans="11:24" x14ac:dyDescent="0.2">
      <c r="K1136" s="95">
        <v>13525000000</v>
      </c>
      <c r="L1136" s="93">
        <v>13525000000</v>
      </c>
      <c r="N1136" s="95">
        <v>13525000000</v>
      </c>
      <c r="P1136" s="95">
        <v>8146000000</v>
      </c>
      <c r="Q1136" s="93">
        <v>1</v>
      </c>
      <c r="S1136" s="95">
        <v>8146000000</v>
      </c>
      <c r="U1136" s="95">
        <v>3028028000</v>
      </c>
      <c r="V1136" s="93">
        <v>1</v>
      </c>
      <c r="X1136" s="95">
        <v>3028028000</v>
      </c>
    </row>
    <row r="1137" spans="11:24" x14ac:dyDescent="0.2">
      <c r="K1137" s="95">
        <v>13545100000</v>
      </c>
      <c r="L1137" s="93">
        <v>13545100000</v>
      </c>
      <c r="N1137" s="95">
        <v>13545100000</v>
      </c>
      <c r="P1137" s="95">
        <v>8152000000</v>
      </c>
      <c r="Q1137" s="93">
        <v>1</v>
      </c>
      <c r="S1137" s="95">
        <v>8152000000</v>
      </c>
      <c r="U1137" s="95">
        <v>3052000000</v>
      </c>
      <c r="V1137" s="93">
        <v>1</v>
      </c>
      <c r="X1137" s="95">
        <v>3052000000</v>
      </c>
    </row>
    <row r="1138" spans="11:24" x14ac:dyDescent="0.2">
      <c r="K1138" s="95">
        <v>13599000000</v>
      </c>
      <c r="L1138" s="93">
        <v>13599000000</v>
      </c>
      <c r="N1138" s="95">
        <v>13599000000</v>
      </c>
      <c r="P1138" s="95">
        <v>8198377000</v>
      </c>
      <c r="Q1138" s="93">
        <v>1</v>
      </c>
      <c r="S1138" s="95">
        <v>8198377000</v>
      </c>
      <c r="U1138" s="95">
        <v>3065486000</v>
      </c>
      <c r="V1138" s="93">
        <v>1</v>
      </c>
      <c r="X1138" s="95">
        <v>3065486000</v>
      </c>
    </row>
    <row r="1139" spans="11:24" x14ac:dyDescent="0.2">
      <c r="K1139" s="95">
        <v>13609000000</v>
      </c>
      <c r="L1139" s="93">
        <v>13609000000</v>
      </c>
      <c r="N1139" s="95">
        <v>13609000000</v>
      </c>
      <c r="P1139" s="95">
        <v>8205000000</v>
      </c>
      <c r="Q1139" s="93">
        <v>1</v>
      </c>
      <c r="S1139" s="95">
        <v>8205000000</v>
      </c>
      <c r="U1139" s="95">
        <v>3084000000</v>
      </c>
      <c r="V1139" s="93">
        <v>1</v>
      </c>
      <c r="X1139" s="95">
        <v>3084000000</v>
      </c>
    </row>
    <row r="1140" spans="11:24" x14ac:dyDescent="0.2">
      <c r="K1140" s="95">
        <v>13620000000</v>
      </c>
      <c r="L1140" s="93">
        <v>13620000000</v>
      </c>
      <c r="N1140" s="95">
        <v>13620000000</v>
      </c>
      <c r="P1140" s="95">
        <v>8206000000</v>
      </c>
      <c r="Q1140" s="93">
        <v>1</v>
      </c>
      <c r="S1140" s="95">
        <v>8206000000</v>
      </c>
      <c r="U1140" s="95">
        <v>3094000000</v>
      </c>
      <c r="V1140" s="93">
        <v>1</v>
      </c>
      <c r="X1140" s="95">
        <v>3094000000</v>
      </c>
    </row>
    <row r="1141" spans="11:24" x14ac:dyDescent="0.2">
      <c r="K1141" s="95">
        <v>13633000000</v>
      </c>
      <c r="L1141" s="93">
        <v>13633000000</v>
      </c>
      <c r="N1141" s="95">
        <v>13633000000</v>
      </c>
      <c r="P1141" s="95">
        <v>8231000000</v>
      </c>
      <c r="Q1141" s="93">
        <v>1</v>
      </c>
      <c r="S1141" s="95">
        <v>8231000000</v>
      </c>
      <c r="U1141" s="95">
        <v>3104684000</v>
      </c>
      <c r="V1141" s="93">
        <v>1</v>
      </c>
      <c r="X1141" s="95">
        <v>3104684000</v>
      </c>
    </row>
    <row r="1142" spans="11:24" x14ac:dyDescent="0.2">
      <c r="K1142" s="95">
        <v>13724000000</v>
      </c>
      <c r="L1142" s="93">
        <v>13724000000</v>
      </c>
      <c r="N1142" s="95">
        <v>13724000000</v>
      </c>
      <c r="P1142" s="95">
        <v>8260000000</v>
      </c>
      <c r="Q1142" s="93">
        <v>1</v>
      </c>
      <c r="S1142" s="95">
        <v>8260000000</v>
      </c>
      <c r="U1142" s="95">
        <v>3113000000</v>
      </c>
      <c r="V1142" s="93">
        <v>1</v>
      </c>
      <c r="X1142" s="95">
        <v>3113000000</v>
      </c>
    </row>
    <row r="1143" spans="11:24" x14ac:dyDescent="0.2">
      <c r="K1143" s="95">
        <v>13739000000</v>
      </c>
      <c r="L1143" s="93">
        <v>13739000000</v>
      </c>
      <c r="N1143" s="95">
        <v>13739000000</v>
      </c>
      <c r="P1143" s="95">
        <v>8276000000</v>
      </c>
      <c r="Q1143" s="93">
        <v>1</v>
      </c>
      <c r="S1143" s="95">
        <v>8276000000</v>
      </c>
      <c r="U1143" s="95">
        <v>3118900000</v>
      </c>
      <c r="V1143" s="93">
        <v>1</v>
      </c>
      <c r="X1143" s="95">
        <v>3118900000</v>
      </c>
    </row>
    <row r="1144" spans="11:24" x14ac:dyDescent="0.2">
      <c r="K1144" s="95">
        <v>13781837000</v>
      </c>
      <c r="L1144" s="93">
        <v>13781837000</v>
      </c>
      <c r="N1144" s="95">
        <v>13781837000</v>
      </c>
      <c r="P1144" s="95">
        <v>8288000000</v>
      </c>
      <c r="Q1144" s="93">
        <v>1</v>
      </c>
      <c r="S1144" s="95">
        <v>8288000000</v>
      </c>
      <c r="U1144" s="95">
        <v>3142000000</v>
      </c>
      <c r="V1144" s="93">
        <v>2</v>
      </c>
      <c r="X1144" s="95">
        <v>3142000000</v>
      </c>
    </row>
    <row r="1145" spans="11:24" x14ac:dyDescent="0.2">
      <c r="K1145" s="95">
        <v>13783000000</v>
      </c>
      <c r="L1145" s="93">
        <v>13783000000</v>
      </c>
      <c r="N1145" s="95">
        <v>13783000000</v>
      </c>
      <c r="P1145" s="95">
        <v>8300000000</v>
      </c>
      <c r="Q1145" s="93">
        <v>1</v>
      </c>
      <c r="S1145" s="95">
        <v>8300000000</v>
      </c>
      <c r="U1145" s="95">
        <v>3143000000</v>
      </c>
      <c r="V1145" s="93">
        <v>1</v>
      </c>
      <c r="X1145" s="95">
        <v>3143000000</v>
      </c>
    </row>
    <row r="1146" spans="11:24" x14ac:dyDescent="0.2">
      <c r="K1146" s="95">
        <v>13794000000</v>
      </c>
      <c r="L1146" s="93">
        <v>13794000000</v>
      </c>
      <c r="N1146" s="95">
        <v>13794000000</v>
      </c>
      <c r="P1146" s="95">
        <v>8307000000</v>
      </c>
      <c r="Q1146" s="93">
        <v>1</v>
      </c>
      <c r="S1146" s="95">
        <v>8307000000</v>
      </c>
      <c r="U1146" s="95">
        <v>3151043000</v>
      </c>
      <c r="V1146" s="93">
        <v>1</v>
      </c>
      <c r="X1146" s="95">
        <v>3151043000</v>
      </c>
    </row>
    <row r="1147" spans="11:24" x14ac:dyDescent="0.2">
      <c r="K1147" s="95">
        <v>13796000000</v>
      </c>
      <c r="L1147" s="93">
        <v>13796000000</v>
      </c>
      <c r="N1147" s="95">
        <v>13796000000</v>
      </c>
      <c r="P1147" s="95">
        <v>8314000000</v>
      </c>
      <c r="Q1147" s="93">
        <v>1</v>
      </c>
      <c r="S1147" s="95">
        <v>8314000000</v>
      </c>
      <c r="U1147" s="95">
        <v>3174320000</v>
      </c>
      <c r="V1147" s="93">
        <v>1</v>
      </c>
      <c r="X1147" s="95">
        <v>3174320000</v>
      </c>
    </row>
    <row r="1148" spans="11:24" x14ac:dyDescent="0.2">
      <c r="K1148" s="95">
        <v>13878000000</v>
      </c>
      <c r="L1148" s="93">
        <v>13878000000</v>
      </c>
      <c r="N1148" s="95">
        <v>13878000000</v>
      </c>
      <c r="P1148" s="95">
        <v>8348000000</v>
      </c>
      <c r="Q1148" s="93">
        <v>1</v>
      </c>
      <c r="S1148" s="95">
        <v>8348000000</v>
      </c>
      <c r="U1148" s="95">
        <v>3185497000</v>
      </c>
      <c r="V1148" s="93">
        <v>1</v>
      </c>
      <c r="X1148" s="95">
        <v>3185497000</v>
      </c>
    </row>
    <row r="1149" spans="11:24" x14ac:dyDescent="0.2">
      <c r="K1149" s="95">
        <v>13880000000</v>
      </c>
      <c r="L1149" s="93">
        <v>13880000000</v>
      </c>
      <c r="N1149" s="95">
        <v>13880000000</v>
      </c>
      <c r="P1149" s="95">
        <v>8364000000</v>
      </c>
      <c r="Q1149" s="93">
        <v>1</v>
      </c>
      <c r="S1149" s="95">
        <v>8364000000</v>
      </c>
      <c r="U1149" s="95">
        <v>3194000000</v>
      </c>
      <c r="V1149" s="93">
        <v>1</v>
      </c>
      <c r="X1149" s="95">
        <v>3194000000</v>
      </c>
    </row>
    <row r="1150" spans="11:24" x14ac:dyDescent="0.2">
      <c r="K1150" s="95">
        <v>13936000000</v>
      </c>
      <c r="L1150" s="93">
        <v>13936000000</v>
      </c>
      <c r="N1150" s="95">
        <v>13936000000</v>
      </c>
      <c r="P1150" s="95">
        <v>8406000000</v>
      </c>
      <c r="Q1150" s="93">
        <v>1</v>
      </c>
      <c r="S1150" s="95">
        <v>8406000000</v>
      </c>
      <c r="U1150" s="95">
        <v>3205407000</v>
      </c>
      <c r="V1150" s="93">
        <v>1</v>
      </c>
      <c r="X1150" s="95">
        <v>3205407000</v>
      </c>
    </row>
    <row r="1151" spans="11:24" x14ac:dyDescent="0.2">
      <c r="K1151" s="95">
        <v>13983000000</v>
      </c>
      <c r="L1151" s="93">
        <v>13983000000</v>
      </c>
      <c r="N1151" s="95">
        <v>13983000000</v>
      </c>
      <c r="P1151" s="95">
        <v>8435000000</v>
      </c>
      <c r="Q1151" s="93">
        <v>1</v>
      </c>
      <c r="S1151" s="95">
        <v>8435000000</v>
      </c>
      <c r="U1151" s="95">
        <v>3207800000</v>
      </c>
      <c r="V1151" s="93">
        <v>1</v>
      </c>
      <c r="X1151" s="95">
        <v>3207800000</v>
      </c>
    </row>
    <row r="1152" spans="11:24" x14ac:dyDescent="0.2">
      <c r="K1152" s="95">
        <v>13996000000</v>
      </c>
      <c r="L1152" s="93">
        <v>13996000000</v>
      </c>
      <c r="N1152" s="95">
        <v>13996000000</v>
      </c>
      <c r="P1152" s="95">
        <v>8486000000</v>
      </c>
      <c r="Q1152" s="93">
        <v>1</v>
      </c>
      <c r="S1152" s="95">
        <v>8486000000</v>
      </c>
      <c r="U1152" s="95">
        <v>3219000000</v>
      </c>
      <c r="V1152" s="93">
        <v>1</v>
      </c>
      <c r="X1152" s="95">
        <v>3219000000</v>
      </c>
    </row>
    <row r="1153" spans="11:24" x14ac:dyDescent="0.2">
      <c r="K1153" s="95">
        <v>14070000000</v>
      </c>
      <c r="L1153" s="93">
        <v>14070000000</v>
      </c>
      <c r="N1153" s="95">
        <v>14070000000</v>
      </c>
      <c r="P1153" s="95">
        <v>8511100000</v>
      </c>
      <c r="Q1153" s="93">
        <v>1</v>
      </c>
      <c r="S1153" s="95">
        <v>8511100000</v>
      </c>
      <c r="U1153" s="95">
        <v>3236000000</v>
      </c>
      <c r="V1153" s="93">
        <v>1</v>
      </c>
      <c r="X1153" s="95">
        <v>3236000000</v>
      </c>
    </row>
    <row r="1154" spans="11:24" x14ac:dyDescent="0.2">
      <c r="K1154" s="95">
        <v>14077843000</v>
      </c>
      <c r="L1154" s="93">
        <v>14077843000</v>
      </c>
      <c r="N1154" s="95">
        <v>14077843000</v>
      </c>
      <c r="P1154" s="95">
        <v>8535700000</v>
      </c>
      <c r="Q1154" s="93">
        <v>1</v>
      </c>
      <c r="S1154" s="95">
        <v>8535700000</v>
      </c>
      <c r="U1154" s="95">
        <v>3240000000</v>
      </c>
      <c r="V1154" s="93">
        <v>1</v>
      </c>
      <c r="X1154" s="95">
        <v>3240000000</v>
      </c>
    </row>
    <row r="1155" spans="11:24" x14ac:dyDescent="0.2">
      <c r="K1155" s="95">
        <v>14135000000</v>
      </c>
      <c r="L1155" s="93">
        <v>14135000000</v>
      </c>
      <c r="N1155" s="95">
        <v>14135000000</v>
      </c>
      <c r="P1155" s="95">
        <v>8540319000</v>
      </c>
      <c r="Q1155" s="93">
        <v>1</v>
      </c>
      <c r="S1155" s="95">
        <v>8540319000</v>
      </c>
      <c r="U1155" s="95">
        <v>3244000000</v>
      </c>
      <c r="V1155" s="93">
        <v>1</v>
      </c>
      <c r="X1155" s="95">
        <v>3244000000</v>
      </c>
    </row>
    <row r="1156" spans="11:24" x14ac:dyDescent="0.2">
      <c r="K1156" s="95">
        <v>14171800000</v>
      </c>
      <c r="L1156" s="93">
        <v>14171800000</v>
      </c>
      <c r="N1156" s="95">
        <v>14171800000</v>
      </c>
      <c r="P1156" s="95">
        <v>8545000000</v>
      </c>
      <c r="Q1156" s="93">
        <v>1</v>
      </c>
      <c r="S1156" s="95">
        <v>8545000000</v>
      </c>
      <c r="U1156" s="95">
        <v>3247000000</v>
      </c>
      <c r="V1156" s="93">
        <v>1</v>
      </c>
      <c r="X1156" s="95">
        <v>3247000000</v>
      </c>
    </row>
    <row r="1157" spans="11:24" x14ac:dyDescent="0.2">
      <c r="K1157" s="95">
        <v>14194000000</v>
      </c>
      <c r="L1157" s="93">
        <v>14194000000</v>
      </c>
      <c r="N1157" s="95">
        <v>14194000000</v>
      </c>
      <c r="P1157" s="95">
        <v>8552100000</v>
      </c>
      <c r="Q1157" s="93">
        <v>1</v>
      </c>
      <c r="S1157" s="95">
        <v>8552100000</v>
      </c>
      <c r="U1157" s="95">
        <v>3251000000</v>
      </c>
      <c r="V1157" s="93">
        <v>1</v>
      </c>
      <c r="X1157" s="95">
        <v>3251000000</v>
      </c>
    </row>
    <row r="1158" spans="11:24" x14ac:dyDescent="0.2">
      <c r="K1158" s="95">
        <v>14197000000</v>
      </c>
      <c r="L1158" s="93">
        <v>14197000000</v>
      </c>
      <c r="N1158" s="95">
        <v>14197000000</v>
      </c>
      <c r="P1158" s="95">
        <v>8554000000</v>
      </c>
      <c r="Q1158" s="93">
        <v>1</v>
      </c>
      <c r="S1158" s="95">
        <v>8554000000</v>
      </c>
      <c r="U1158" s="95">
        <v>3260000000</v>
      </c>
      <c r="V1158" s="93">
        <v>1</v>
      </c>
      <c r="X1158" s="95">
        <v>3260000000</v>
      </c>
    </row>
    <row r="1159" spans="11:24" x14ac:dyDescent="0.2">
      <c r="K1159" s="95">
        <v>14256000000</v>
      </c>
      <c r="L1159" s="93">
        <v>14256000000</v>
      </c>
      <c r="N1159" s="95">
        <v>14256000000</v>
      </c>
      <c r="P1159" s="95">
        <v>8576873000</v>
      </c>
      <c r="Q1159" s="93">
        <v>1</v>
      </c>
      <c r="S1159" s="95">
        <v>8576873000</v>
      </c>
      <c r="U1159" s="95">
        <v>3264000000</v>
      </c>
      <c r="V1159" s="93">
        <v>1</v>
      </c>
      <c r="X1159" s="95">
        <v>3264000000</v>
      </c>
    </row>
    <row r="1160" spans="11:24" x14ac:dyDescent="0.2">
      <c r="K1160" s="95">
        <v>14265000000</v>
      </c>
      <c r="L1160" s="93">
        <v>14265000000</v>
      </c>
      <c r="N1160" s="95">
        <v>14265000000</v>
      </c>
      <c r="P1160" s="95">
        <v>8596000000</v>
      </c>
      <c r="Q1160" s="93">
        <v>1</v>
      </c>
      <c r="S1160" s="95">
        <v>8596000000</v>
      </c>
      <c r="U1160" s="95">
        <v>3264896000</v>
      </c>
      <c r="V1160" s="93">
        <v>1</v>
      </c>
      <c r="X1160" s="95">
        <v>3264896000</v>
      </c>
    </row>
    <row r="1161" spans="11:24" x14ac:dyDescent="0.2">
      <c r="K1161" s="95">
        <v>14268716000</v>
      </c>
      <c r="L1161" s="93">
        <v>14268716000</v>
      </c>
      <c r="N1161" s="95">
        <v>14268716000</v>
      </c>
      <c r="P1161" s="95">
        <v>8666624000</v>
      </c>
      <c r="Q1161" s="93">
        <v>1</v>
      </c>
      <c r="S1161" s="95">
        <v>8666624000</v>
      </c>
      <c r="U1161" s="95">
        <v>3266000000</v>
      </c>
      <c r="V1161" s="93">
        <v>1</v>
      </c>
      <c r="X1161" s="95">
        <v>3266000000</v>
      </c>
    </row>
    <row r="1162" spans="11:24" x14ac:dyDescent="0.2">
      <c r="K1162" s="95">
        <v>14280500000</v>
      </c>
      <c r="L1162" s="93">
        <v>14280500000</v>
      </c>
      <c r="N1162" s="95">
        <v>14280500000</v>
      </c>
      <c r="P1162" s="95">
        <v>8673000000</v>
      </c>
      <c r="Q1162" s="93">
        <v>1</v>
      </c>
      <c r="S1162" s="95">
        <v>8673000000</v>
      </c>
      <c r="U1162" s="95">
        <v>3275000000</v>
      </c>
      <c r="V1162" s="93">
        <v>1</v>
      </c>
      <c r="X1162" s="95">
        <v>3275000000</v>
      </c>
    </row>
    <row r="1163" spans="11:24" x14ac:dyDescent="0.2">
      <c r="K1163" s="95">
        <v>14351000000</v>
      </c>
      <c r="L1163" s="93">
        <v>14351000000</v>
      </c>
      <c r="N1163" s="95">
        <v>14351000000</v>
      </c>
      <c r="P1163" s="95">
        <v>8689000000</v>
      </c>
      <c r="Q1163" s="93">
        <v>1</v>
      </c>
      <c r="S1163" s="95">
        <v>8689000000</v>
      </c>
      <c r="U1163" s="95">
        <v>3277390000</v>
      </c>
      <c r="V1163" s="93">
        <v>1</v>
      </c>
      <c r="X1163" s="95">
        <v>3277390000</v>
      </c>
    </row>
    <row r="1164" spans="11:24" x14ac:dyDescent="0.2">
      <c r="K1164" s="95">
        <v>14403000000</v>
      </c>
      <c r="L1164" s="93">
        <v>14403000000</v>
      </c>
      <c r="N1164" s="95">
        <v>14403000000</v>
      </c>
      <c r="P1164" s="95">
        <v>8742000000</v>
      </c>
      <c r="Q1164" s="93">
        <v>1</v>
      </c>
      <c r="S1164" s="95">
        <v>8742000000</v>
      </c>
      <c r="U1164" s="95">
        <v>3283000000</v>
      </c>
      <c r="V1164" s="93">
        <v>1</v>
      </c>
      <c r="X1164" s="95">
        <v>3283000000</v>
      </c>
    </row>
    <row r="1165" spans="11:24" x14ac:dyDescent="0.2">
      <c r="K1165" s="95">
        <v>14437000000</v>
      </c>
      <c r="L1165" s="93">
        <v>14437000000</v>
      </c>
      <c r="N1165" s="95">
        <v>14437000000</v>
      </c>
      <c r="P1165" s="95">
        <v>8747000000</v>
      </c>
      <c r="Q1165" s="93">
        <v>1</v>
      </c>
      <c r="S1165" s="95">
        <v>8747000000</v>
      </c>
      <c r="U1165" s="95">
        <v>3301000000</v>
      </c>
      <c r="V1165" s="93">
        <v>1</v>
      </c>
      <c r="X1165" s="95">
        <v>3301000000</v>
      </c>
    </row>
    <row r="1166" spans="11:24" x14ac:dyDescent="0.2">
      <c r="K1166" s="95">
        <v>14484000000</v>
      </c>
      <c r="L1166" s="93">
        <v>14484000000</v>
      </c>
      <c r="N1166" s="95">
        <v>14484000000</v>
      </c>
      <c r="P1166" s="95">
        <v>8751000000</v>
      </c>
      <c r="Q1166" s="93">
        <v>1</v>
      </c>
      <c r="S1166" s="95">
        <v>8751000000</v>
      </c>
      <c r="U1166" s="95">
        <v>3303000000</v>
      </c>
      <c r="V1166" s="93">
        <v>1</v>
      </c>
      <c r="X1166" s="95">
        <v>3303000000</v>
      </c>
    </row>
    <row r="1167" spans="11:24" x14ac:dyDescent="0.2">
      <c r="K1167" s="95">
        <v>14486000000</v>
      </c>
      <c r="L1167" s="93">
        <v>14486000000</v>
      </c>
      <c r="N1167" s="95">
        <v>14486000000</v>
      </c>
      <c r="P1167" s="95">
        <v>8763000000</v>
      </c>
      <c r="Q1167" s="93">
        <v>1</v>
      </c>
      <c r="S1167" s="95">
        <v>8763000000</v>
      </c>
      <c r="U1167" s="95">
        <v>3313000000</v>
      </c>
      <c r="V1167" s="93">
        <v>1</v>
      </c>
      <c r="X1167" s="95">
        <v>3313000000</v>
      </c>
    </row>
    <row r="1168" spans="11:24" x14ac:dyDescent="0.2">
      <c r="K1168" s="95">
        <v>14487118000</v>
      </c>
      <c r="L1168" s="93">
        <v>14487118000</v>
      </c>
      <c r="N1168" s="95">
        <v>14487118000</v>
      </c>
      <c r="P1168" s="95">
        <v>8823384000</v>
      </c>
      <c r="Q1168" s="93">
        <v>1</v>
      </c>
      <c r="S1168" s="95">
        <v>8823384000</v>
      </c>
      <c r="U1168" s="95">
        <v>3314030000</v>
      </c>
      <c r="V1168" s="93">
        <v>1</v>
      </c>
      <c r="X1168" s="95">
        <v>3314030000</v>
      </c>
    </row>
    <row r="1169" spans="11:24" x14ac:dyDescent="0.2">
      <c r="K1169" s="95">
        <v>14522000000</v>
      </c>
      <c r="L1169" s="93">
        <v>14522000000</v>
      </c>
      <c r="N1169" s="95">
        <v>14522000000</v>
      </c>
      <c r="P1169" s="95">
        <v>8844000000</v>
      </c>
      <c r="Q1169" s="93">
        <v>1</v>
      </c>
      <c r="S1169" s="95">
        <v>8844000000</v>
      </c>
      <c r="U1169" s="95">
        <v>3315000000</v>
      </c>
      <c r="V1169" s="93">
        <v>1</v>
      </c>
      <c r="X1169" s="95">
        <v>3315000000</v>
      </c>
    </row>
    <row r="1170" spans="11:24" x14ac:dyDescent="0.2">
      <c r="K1170" s="95">
        <v>14572000000</v>
      </c>
      <c r="L1170" s="93">
        <v>14572000000</v>
      </c>
      <c r="N1170" s="95">
        <v>14572000000</v>
      </c>
      <c r="P1170" s="95">
        <v>8846100000</v>
      </c>
      <c r="Q1170" s="93">
        <v>1</v>
      </c>
      <c r="S1170" s="95">
        <v>8846100000</v>
      </c>
      <c r="U1170" s="95">
        <v>3328000000</v>
      </c>
      <c r="V1170" s="93">
        <v>2</v>
      </c>
      <c r="X1170" s="95">
        <v>3328000000</v>
      </c>
    </row>
    <row r="1171" spans="11:24" x14ac:dyDescent="0.2">
      <c r="K1171" s="95">
        <v>14580000000</v>
      </c>
      <c r="L1171" s="93">
        <v>14580000000</v>
      </c>
      <c r="N1171" s="95">
        <v>14580000000</v>
      </c>
      <c r="P1171" s="95">
        <v>8899000000</v>
      </c>
      <c r="Q1171" s="93">
        <v>1</v>
      </c>
      <c r="S1171" s="95">
        <v>8899000000</v>
      </c>
      <c r="U1171" s="95">
        <v>3329800000</v>
      </c>
      <c r="V1171" s="93">
        <v>1</v>
      </c>
      <c r="X1171" s="95">
        <v>3329800000</v>
      </c>
    </row>
    <row r="1172" spans="11:24" x14ac:dyDescent="0.2">
      <c r="K1172" s="95">
        <v>14581000000</v>
      </c>
      <c r="L1172" s="93">
        <v>14581000000</v>
      </c>
      <c r="N1172" s="95">
        <v>14581000000</v>
      </c>
      <c r="P1172" s="95">
        <v>8910800000</v>
      </c>
      <c r="Q1172" s="93">
        <v>1</v>
      </c>
      <c r="S1172" s="95">
        <v>8910800000</v>
      </c>
      <c r="U1172" s="95">
        <v>3334000000</v>
      </c>
      <c r="V1172" s="93">
        <v>1</v>
      </c>
      <c r="X1172" s="95">
        <v>3334000000</v>
      </c>
    </row>
    <row r="1173" spans="11:24" x14ac:dyDescent="0.2">
      <c r="K1173" s="95">
        <v>14751000000</v>
      </c>
      <c r="L1173" s="93">
        <v>14751000000</v>
      </c>
      <c r="N1173" s="95">
        <v>14751000000</v>
      </c>
      <c r="P1173" s="95">
        <v>8923519000</v>
      </c>
      <c r="Q1173" s="93">
        <v>1</v>
      </c>
      <c r="S1173" s="95">
        <v>8923519000</v>
      </c>
      <c r="U1173" s="95">
        <v>3340000000</v>
      </c>
      <c r="V1173" s="93">
        <v>1</v>
      </c>
      <c r="X1173" s="95">
        <v>3340000000</v>
      </c>
    </row>
    <row r="1174" spans="11:24" x14ac:dyDescent="0.2">
      <c r="K1174" s="95">
        <v>14757000000</v>
      </c>
      <c r="L1174" s="93">
        <v>14757000000</v>
      </c>
      <c r="N1174" s="95">
        <v>14757000000</v>
      </c>
      <c r="P1174" s="95">
        <v>8941100000</v>
      </c>
      <c r="Q1174" s="93">
        <v>1</v>
      </c>
      <c r="S1174" s="95">
        <v>8941100000</v>
      </c>
      <c r="U1174" s="95">
        <v>3347000000</v>
      </c>
      <c r="V1174" s="93">
        <v>1</v>
      </c>
      <c r="X1174" s="95">
        <v>3347000000</v>
      </c>
    </row>
    <row r="1175" spans="11:24" x14ac:dyDescent="0.2">
      <c r="K1175" s="95">
        <v>14766000000</v>
      </c>
      <c r="L1175" s="93">
        <v>14766000000</v>
      </c>
      <c r="N1175" s="95">
        <v>14766000000</v>
      </c>
      <c r="P1175" s="95">
        <v>8986500000</v>
      </c>
      <c r="Q1175" s="93">
        <v>1</v>
      </c>
      <c r="S1175" s="95">
        <v>8986500000</v>
      </c>
      <c r="U1175" s="95">
        <v>3354900000</v>
      </c>
      <c r="V1175" s="93">
        <v>1</v>
      </c>
      <c r="X1175" s="95">
        <v>3354900000</v>
      </c>
    </row>
    <row r="1176" spans="11:24" x14ac:dyDescent="0.2">
      <c r="K1176" s="95">
        <v>14771000000</v>
      </c>
      <c r="L1176" s="93">
        <v>14771000000</v>
      </c>
      <c r="N1176" s="95">
        <v>14771000000</v>
      </c>
      <c r="P1176" s="95">
        <v>8995000000</v>
      </c>
      <c r="Q1176" s="93">
        <v>1</v>
      </c>
      <c r="S1176" s="95">
        <v>8995000000</v>
      </c>
      <c r="U1176" s="95">
        <v>3357000000</v>
      </c>
      <c r="V1176" s="93">
        <v>1</v>
      </c>
      <c r="X1176" s="95">
        <v>3357000000</v>
      </c>
    </row>
    <row r="1177" spans="11:24" x14ac:dyDescent="0.2">
      <c r="K1177" s="95">
        <v>14791000000</v>
      </c>
      <c r="L1177" s="93">
        <v>14791000000</v>
      </c>
      <c r="N1177" s="95">
        <v>14791000000</v>
      </c>
      <c r="P1177" s="95">
        <v>9002000000</v>
      </c>
      <c r="Q1177" s="93">
        <v>1</v>
      </c>
      <c r="S1177" s="95">
        <v>9002000000</v>
      </c>
      <c r="U1177" s="95">
        <v>3373980000</v>
      </c>
      <c r="V1177" s="93">
        <v>1</v>
      </c>
      <c r="X1177" s="95">
        <v>3373980000</v>
      </c>
    </row>
    <row r="1178" spans="11:24" x14ac:dyDescent="0.2">
      <c r="K1178" s="95">
        <v>14792000000</v>
      </c>
      <c r="L1178" s="93">
        <v>14792000000</v>
      </c>
      <c r="N1178" s="95">
        <v>14792000000</v>
      </c>
      <c r="P1178" s="95">
        <v>9061400000</v>
      </c>
      <c r="Q1178" s="93">
        <v>1</v>
      </c>
      <c r="S1178" s="95">
        <v>9061400000</v>
      </c>
      <c r="U1178" s="95">
        <v>3380000000</v>
      </c>
      <c r="V1178" s="93">
        <v>1</v>
      </c>
      <c r="X1178" s="95">
        <v>3380000000</v>
      </c>
    </row>
    <row r="1179" spans="11:24" x14ac:dyDescent="0.2">
      <c r="K1179" s="95">
        <v>14813500000</v>
      </c>
      <c r="L1179" s="93">
        <v>14813500000</v>
      </c>
      <c r="N1179" s="95">
        <v>14813500000</v>
      </c>
      <c r="P1179" s="95">
        <v>9112000000</v>
      </c>
      <c r="Q1179" s="93">
        <v>1</v>
      </c>
      <c r="S1179" s="95">
        <v>9112000000</v>
      </c>
      <c r="U1179" s="95">
        <v>3389000000</v>
      </c>
      <c r="V1179" s="93">
        <v>1</v>
      </c>
      <c r="X1179" s="95">
        <v>3389000000</v>
      </c>
    </row>
    <row r="1180" spans="11:24" x14ac:dyDescent="0.2">
      <c r="K1180" s="95">
        <v>14861000000</v>
      </c>
      <c r="L1180" s="93">
        <v>14861000000</v>
      </c>
      <c r="N1180" s="95">
        <v>14861000000</v>
      </c>
      <c r="P1180" s="95">
        <v>9119305000</v>
      </c>
      <c r="Q1180" s="93">
        <v>1</v>
      </c>
      <c r="S1180" s="95">
        <v>9119305000</v>
      </c>
      <c r="U1180" s="95">
        <v>3417700000</v>
      </c>
      <c r="V1180" s="93">
        <v>1</v>
      </c>
      <c r="X1180" s="95">
        <v>3417700000</v>
      </c>
    </row>
    <row r="1181" spans="11:24" x14ac:dyDescent="0.2">
      <c r="K1181" s="95">
        <v>14866800000</v>
      </c>
      <c r="L1181" s="93">
        <v>14866800000</v>
      </c>
      <c r="N1181" s="95">
        <v>14866800000</v>
      </c>
      <c r="P1181" s="95">
        <v>9150000000</v>
      </c>
      <c r="Q1181" s="93">
        <v>1</v>
      </c>
      <c r="S1181" s="95">
        <v>9150000000</v>
      </c>
      <c r="U1181" s="95">
        <v>3426000000</v>
      </c>
      <c r="V1181" s="93">
        <v>1</v>
      </c>
      <c r="X1181" s="95">
        <v>3426000000</v>
      </c>
    </row>
    <row r="1182" spans="11:24" x14ac:dyDescent="0.2">
      <c r="K1182" s="95">
        <v>14892000000</v>
      </c>
      <c r="L1182" s="93">
        <v>14892000000</v>
      </c>
      <c r="N1182" s="95">
        <v>14892000000</v>
      </c>
      <c r="P1182" s="95">
        <v>9168000000</v>
      </c>
      <c r="Q1182" s="93">
        <v>1</v>
      </c>
      <c r="S1182" s="95">
        <v>9168000000</v>
      </c>
      <c r="U1182" s="95">
        <v>3430125000</v>
      </c>
      <c r="V1182" s="93">
        <v>1</v>
      </c>
      <c r="X1182" s="95">
        <v>3430125000</v>
      </c>
    </row>
    <row r="1183" spans="11:24" x14ac:dyDescent="0.2">
      <c r="K1183" s="95">
        <v>14945000000</v>
      </c>
      <c r="L1183" s="93">
        <v>14945000000</v>
      </c>
      <c r="N1183" s="95">
        <v>14945000000</v>
      </c>
      <c r="P1183" s="95">
        <v>9193000000</v>
      </c>
      <c r="Q1183" s="93">
        <v>1</v>
      </c>
      <c r="S1183" s="95">
        <v>9193000000</v>
      </c>
      <c r="U1183" s="95">
        <v>3437032000</v>
      </c>
      <c r="V1183" s="93">
        <v>1</v>
      </c>
      <c r="X1183" s="95">
        <v>3437032000</v>
      </c>
    </row>
    <row r="1184" spans="11:24" x14ac:dyDescent="0.2">
      <c r="K1184" s="95">
        <v>15001000000</v>
      </c>
      <c r="L1184" s="93">
        <v>15001000000</v>
      </c>
      <c r="N1184" s="95">
        <v>15001000000</v>
      </c>
      <c r="P1184" s="95">
        <v>9196326000</v>
      </c>
      <c r="Q1184" s="93">
        <v>1</v>
      </c>
      <c r="S1184" s="95">
        <v>9196326000</v>
      </c>
      <c r="U1184" s="95">
        <v>3446300000</v>
      </c>
      <c r="V1184" s="93">
        <v>1</v>
      </c>
      <c r="X1184" s="95">
        <v>3446300000</v>
      </c>
    </row>
    <row r="1185" spans="11:24" x14ac:dyDescent="0.2">
      <c r="K1185" s="95">
        <v>15026000000</v>
      </c>
      <c r="L1185" s="93">
        <v>15026000000</v>
      </c>
      <c r="N1185" s="95">
        <v>15026000000</v>
      </c>
      <c r="P1185" s="95">
        <v>9209500000</v>
      </c>
      <c r="Q1185" s="93">
        <v>1</v>
      </c>
      <c r="S1185" s="95">
        <v>9209500000</v>
      </c>
      <c r="U1185" s="95">
        <v>3453000000</v>
      </c>
      <c r="V1185" s="93">
        <v>1</v>
      </c>
      <c r="X1185" s="95">
        <v>3453000000</v>
      </c>
    </row>
    <row r="1186" spans="11:24" x14ac:dyDescent="0.2">
      <c r="K1186" s="95">
        <v>15049000000</v>
      </c>
      <c r="L1186" s="93">
        <v>15049000000</v>
      </c>
      <c r="N1186" s="95">
        <v>15049000000</v>
      </c>
      <c r="P1186" s="95">
        <v>9218000000</v>
      </c>
      <c r="Q1186" s="93">
        <v>1</v>
      </c>
      <c r="S1186" s="95">
        <v>9218000000</v>
      </c>
      <c r="U1186" s="95">
        <v>3456000000</v>
      </c>
      <c r="V1186" s="93">
        <v>1</v>
      </c>
      <c r="X1186" s="95">
        <v>3456000000</v>
      </c>
    </row>
    <row r="1187" spans="11:24" x14ac:dyDescent="0.2">
      <c r="K1187" s="95">
        <v>15051000000</v>
      </c>
      <c r="L1187" s="93">
        <v>15051000000</v>
      </c>
      <c r="N1187" s="95">
        <v>15051000000</v>
      </c>
      <c r="P1187" s="95">
        <v>9235777000</v>
      </c>
      <c r="Q1187" s="93">
        <v>1</v>
      </c>
      <c r="S1187" s="95">
        <v>9235777000</v>
      </c>
      <c r="U1187" s="95">
        <v>3469000000</v>
      </c>
      <c r="V1187" s="93">
        <v>1</v>
      </c>
      <c r="X1187" s="95">
        <v>3469000000</v>
      </c>
    </row>
    <row r="1188" spans="11:24" x14ac:dyDescent="0.2">
      <c r="K1188" s="95">
        <v>15082000000</v>
      </c>
      <c r="L1188" s="93">
        <v>15082000000</v>
      </c>
      <c r="N1188" s="95">
        <v>15082000000</v>
      </c>
      <c r="P1188" s="95">
        <v>9241000000</v>
      </c>
      <c r="Q1188" s="93">
        <v>1</v>
      </c>
      <c r="S1188" s="95">
        <v>9241000000</v>
      </c>
      <c r="U1188" s="95">
        <v>3470200000</v>
      </c>
      <c r="V1188" s="93">
        <v>1</v>
      </c>
      <c r="X1188" s="95">
        <v>3470200000</v>
      </c>
    </row>
    <row r="1189" spans="11:24" x14ac:dyDescent="0.2">
      <c r="K1189" s="95">
        <v>15130000000</v>
      </c>
      <c r="L1189" s="93">
        <v>15130000000</v>
      </c>
      <c r="N1189" s="95">
        <v>15130000000</v>
      </c>
      <c r="P1189" s="95">
        <v>9261400000</v>
      </c>
      <c r="Q1189" s="93">
        <v>1</v>
      </c>
      <c r="S1189" s="95">
        <v>9261400000</v>
      </c>
      <c r="U1189" s="95">
        <v>3474300000</v>
      </c>
      <c r="V1189" s="93">
        <v>1</v>
      </c>
      <c r="X1189" s="95">
        <v>3474300000</v>
      </c>
    </row>
    <row r="1190" spans="11:24" x14ac:dyDescent="0.2">
      <c r="K1190" s="95">
        <v>15134400000</v>
      </c>
      <c r="L1190" s="93">
        <v>15134400000</v>
      </c>
      <c r="N1190" s="95">
        <v>15134400000</v>
      </c>
      <c r="P1190" s="95">
        <v>9359000000</v>
      </c>
      <c r="Q1190" s="93">
        <v>1</v>
      </c>
      <c r="S1190" s="95">
        <v>9359000000</v>
      </c>
      <c r="U1190" s="95">
        <v>3480000000</v>
      </c>
      <c r="V1190" s="93">
        <v>1</v>
      </c>
      <c r="X1190" s="95">
        <v>3480000000</v>
      </c>
    </row>
    <row r="1191" spans="11:24" x14ac:dyDescent="0.2">
      <c r="K1191" s="95">
        <v>15136000000</v>
      </c>
      <c r="L1191" s="93">
        <v>15136000000</v>
      </c>
      <c r="N1191" s="95">
        <v>15136000000</v>
      </c>
      <c r="P1191" s="95">
        <v>9373000000</v>
      </c>
      <c r="Q1191" s="93">
        <v>1</v>
      </c>
      <c r="S1191" s="95">
        <v>9373000000</v>
      </c>
      <c r="U1191" s="95">
        <v>3486000000</v>
      </c>
      <c r="V1191" s="93">
        <v>1</v>
      </c>
      <c r="X1191" s="95">
        <v>3486000000</v>
      </c>
    </row>
    <row r="1192" spans="11:24" x14ac:dyDescent="0.2">
      <c r="K1192" s="95">
        <v>15149675000</v>
      </c>
      <c r="L1192" s="93">
        <v>15149675000</v>
      </c>
      <c r="N1192" s="95">
        <v>15149675000</v>
      </c>
      <c r="P1192" s="95">
        <v>9383000000</v>
      </c>
      <c r="Q1192" s="93">
        <v>1</v>
      </c>
      <c r="S1192" s="95">
        <v>9383000000</v>
      </c>
      <c r="U1192" s="95">
        <v>3494000000</v>
      </c>
      <c r="V1192" s="93">
        <v>1</v>
      </c>
      <c r="X1192" s="95">
        <v>3494000000</v>
      </c>
    </row>
    <row r="1193" spans="11:24" x14ac:dyDescent="0.2">
      <c r="K1193" s="95">
        <v>15158000000</v>
      </c>
      <c r="L1193" s="93">
        <v>15158000000</v>
      </c>
      <c r="N1193" s="95">
        <v>15158000000</v>
      </c>
      <c r="P1193" s="95">
        <v>9397600000</v>
      </c>
      <c r="Q1193" s="93">
        <v>1</v>
      </c>
      <c r="S1193" s="95">
        <v>9397600000</v>
      </c>
      <c r="U1193" s="95">
        <v>3499000000</v>
      </c>
      <c r="V1193" s="93">
        <v>1</v>
      </c>
      <c r="X1193" s="95">
        <v>3499000000</v>
      </c>
    </row>
    <row r="1194" spans="11:24" x14ac:dyDescent="0.2">
      <c r="K1194" s="95">
        <v>15165000000</v>
      </c>
      <c r="L1194" s="93">
        <v>15165000000</v>
      </c>
      <c r="N1194" s="95">
        <v>15165000000</v>
      </c>
      <c r="P1194" s="95">
        <v>9447000000</v>
      </c>
      <c r="Q1194" s="93">
        <v>1</v>
      </c>
      <c r="S1194" s="95">
        <v>9447000000</v>
      </c>
      <c r="U1194" s="95">
        <v>3502000000</v>
      </c>
      <c r="V1194" s="93">
        <v>1</v>
      </c>
      <c r="X1194" s="95">
        <v>3502000000</v>
      </c>
    </row>
    <row r="1195" spans="11:24" x14ac:dyDescent="0.2">
      <c r="K1195" s="95">
        <v>15255000000</v>
      </c>
      <c r="L1195" s="93">
        <v>15255000000</v>
      </c>
      <c r="N1195" s="95">
        <v>15255000000</v>
      </c>
      <c r="P1195" s="95">
        <v>9480000000</v>
      </c>
      <c r="Q1195" s="93">
        <v>1</v>
      </c>
      <c r="S1195" s="95">
        <v>9480000000</v>
      </c>
      <c r="U1195" s="95">
        <v>3518000000</v>
      </c>
      <c r="V1195" s="93">
        <v>1</v>
      </c>
      <c r="X1195" s="95">
        <v>3518000000</v>
      </c>
    </row>
    <row r="1196" spans="11:24" x14ac:dyDescent="0.2">
      <c r="K1196" s="95">
        <v>15280044000</v>
      </c>
      <c r="L1196" s="93">
        <v>15280044000</v>
      </c>
      <c r="N1196" s="95">
        <v>15280044000</v>
      </c>
      <c r="P1196" s="95">
        <v>9498456000</v>
      </c>
      <c r="Q1196" s="93">
        <v>1</v>
      </c>
      <c r="S1196" s="95">
        <v>9498456000</v>
      </c>
      <c r="U1196" s="95">
        <v>3524400000</v>
      </c>
      <c r="V1196" s="93">
        <v>1</v>
      </c>
      <c r="X1196" s="95">
        <v>3524400000</v>
      </c>
    </row>
    <row r="1197" spans="11:24" x14ac:dyDescent="0.2">
      <c r="K1197" s="95">
        <v>15317800000</v>
      </c>
      <c r="L1197" s="93">
        <v>15317800000</v>
      </c>
      <c r="N1197" s="95">
        <v>15317800000</v>
      </c>
      <c r="P1197" s="95">
        <v>9501000000</v>
      </c>
      <c r="Q1197" s="93">
        <v>1</v>
      </c>
      <c r="S1197" s="95">
        <v>9501000000</v>
      </c>
      <c r="U1197" s="95">
        <v>3548341000</v>
      </c>
      <c r="V1197" s="93">
        <v>1</v>
      </c>
      <c r="X1197" s="95">
        <v>3548341000</v>
      </c>
    </row>
    <row r="1198" spans="11:24" x14ac:dyDescent="0.2">
      <c r="K1198" s="95">
        <v>15341647000</v>
      </c>
      <c r="L1198" s="93">
        <v>15341647000</v>
      </c>
      <c r="N1198" s="95">
        <v>15341647000</v>
      </c>
      <c r="P1198" s="95">
        <v>9502600000</v>
      </c>
      <c r="Q1198" s="93">
        <v>1</v>
      </c>
      <c r="S1198" s="95">
        <v>9502600000</v>
      </c>
      <c r="U1198" s="95">
        <v>3552300000</v>
      </c>
      <c r="V1198" s="93">
        <v>1</v>
      </c>
      <c r="X1198" s="95">
        <v>3552300000</v>
      </c>
    </row>
    <row r="1199" spans="11:24" x14ac:dyDescent="0.2">
      <c r="K1199" s="95">
        <v>15351000000</v>
      </c>
      <c r="L1199" s="93">
        <v>15351000000</v>
      </c>
      <c r="N1199" s="95">
        <v>15351000000</v>
      </c>
      <c r="P1199" s="95">
        <v>9517000000</v>
      </c>
      <c r="Q1199" s="93">
        <v>1</v>
      </c>
      <c r="S1199" s="95">
        <v>9517000000</v>
      </c>
      <c r="U1199" s="95">
        <v>3557000000</v>
      </c>
      <c r="V1199" s="93">
        <v>1</v>
      </c>
      <c r="X1199" s="95">
        <v>3557000000</v>
      </c>
    </row>
    <row r="1200" spans="11:24" x14ac:dyDescent="0.2">
      <c r="K1200" s="95">
        <v>15389000000</v>
      </c>
      <c r="L1200" s="93">
        <v>15389000000</v>
      </c>
      <c r="N1200" s="95">
        <v>15389000000</v>
      </c>
      <c r="P1200" s="95">
        <v>9559000000</v>
      </c>
      <c r="Q1200" s="93">
        <v>1</v>
      </c>
      <c r="S1200" s="95">
        <v>9559000000</v>
      </c>
      <c r="U1200" s="95">
        <v>3590000000</v>
      </c>
      <c r="V1200" s="93">
        <v>1</v>
      </c>
      <c r="X1200" s="95">
        <v>3590000000</v>
      </c>
    </row>
    <row r="1201" spans="11:24" x14ac:dyDescent="0.2">
      <c r="K1201" s="95">
        <v>15416900000</v>
      </c>
      <c r="L1201" s="93">
        <v>15416900000</v>
      </c>
      <c r="N1201" s="95">
        <v>15416900000</v>
      </c>
      <c r="P1201" s="95">
        <v>9576000000</v>
      </c>
      <c r="Q1201" s="93">
        <v>1</v>
      </c>
      <c r="S1201" s="95">
        <v>9576000000</v>
      </c>
      <c r="U1201" s="95">
        <v>3593000000</v>
      </c>
      <c r="V1201" s="93">
        <v>1</v>
      </c>
      <c r="X1201" s="95">
        <v>3593000000</v>
      </c>
    </row>
    <row r="1202" spans="11:24" x14ac:dyDescent="0.2">
      <c r="K1202" s="95">
        <v>15456000000</v>
      </c>
      <c r="L1202" s="93">
        <v>15456000000</v>
      </c>
      <c r="N1202" s="95">
        <v>15456000000</v>
      </c>
      <c r="P1202" s="95">
        <v>9577000000</v>
      </c>
      <c r="Q1202" s="93">
        <v>1</v>
      </c>
      <c r="S1202" s="95">
        <v>9577000000</v>
      </c>
      <c r="U1202" s="95">
        <v>3596000000</v>
      </c>
      <c r="V1202" s="93">
        <v>1</v>
      </c>
      <c r="X1202" s="95">
        <v>3596000000</v>
      </c>
    </row>
    <row r="1203" spans="11:24" x14ac:dyDescent="0.2">
      <c r="K1203" s="95">
        <v>15498400000</v>
      </c>
      <c r="L1203" s="93">
        <v>15498400000</v>
      </c>
      <c r="N1203" s="95">
        <v>15498400000</v>
      </c>
      <c r="P1203" s="95">
        <v>9586000000</v>
      </c>
      <c r="Q1203" s="93">
        <v>1</v>
      </c>
      <c r="S1203" s="95">
        <v>9586000000</v>
      </c>
      <c r="U1203" s="95">
        <v>3596708000</v>
      </c>
      <c r="V1203" s="93">
        <v>1</v>
      </c>
      <c r="X1203" s="95">
        <v>3596708000</v>
      </c>
    </row>
    <row r="1204" spans="11:24" x14ac:dyDescent="0.2">
      <c r="K1204" s="95">
        <v>15499000000</v>
      </c>
      <c r="L1204" s="93">
        <v>15499000000</v>
      </c>
      <c r="N1204" s="95">
        <v>15499000000</v>
      </c>
      <c r="P1204" s="95">
        <v>9641542000</v>
      </c>
      <c r="Q1204" s="93">
        <v>1</v>
      </c>
      <c r="S1204" s="95">
        <v>9641542000</v>
      </c>
      <c r="U1204" s="95">
        <v>3596992000</v>
      </c>
      <c r="V1204" s="93">
        <v>1</v>
      </c>
      <c r="X1204" s="95">
        <v>3596992000</v>
      </c>
    </row>
    <row r="1205" spans="11:24" x14ac:dyDescent="0.2">
      <c r="K1205" s="95">
        <v>15598000000</v>
      </c>
      <c r="L1205" s="93">
        <v>15598000000</v>
      </c>
      <c r="N1205" s="95">
        <v>15598000000</v>
      </c>
      <c r="P1205" s="95">
        <v>9648000000</v>
      </c>
      <c r="Q1205" s="93">
        <v>1</v>
      </c>
      <c r="S1205" s="95">
        <v>9648000000</v>
      </c>
      <c r="U1205" s="95">
        <v>3597000000</v>
      </c>
      <c r="V1205" s="93">
        <v>1</v>
      </c>
      <c r="X1205" s="95">
        <v>3597000000</v>
      </c>
    </row>
    <row r="1206" spans="11:24" x14ac:dyDescent="0.2">
      <c r="K1206" s="95">
        <v>15651000000</v>
      </c>
      <c r="L1206" s="93">
        <v>15651000000</v>
      </c>
      <c r="N1206" s="95">
        <v>15651000000</v>
      </c>
      <c r="P1206" s="95">
        <v>9655245000</v>
      </c>
      <c r="Q1206" s="93">
        <v>1</v>
      </c>
      <c r="S1206" s="95">
        <v>9655245000</v>
      </c>
      <c r="U1206" s="95">
        <v>3601903000</v>
      </c>
      <c r="V1206" s="93">
        <v>1</v>
      </c>
      <c r="X1206" s="95">
        <v>3601903000</v>
      </c>
    </row>
    <row r="1207" spans="11:24" x14ac:dyDescent="0.2">
      <c r="K1207" s="95">
        <v>15714000000</v>
      </c>
      <c r="L1207" s="93">
        <v>15714000000</v>
      </c>
      <c r="N1207" s="95">
        <v>15714000000</v>
      </c>
      <c r="P1207" s="95">
        <v>9682000000</v>
      </c>
      <c r="Q1207" s="93">
        <v>1</v>
      </c>
      <c r="S1207" s="95">
        <v>9682000000</v>
      </c>
      <c r="U1207" s="95">
        <v>3607000000</v>
      </c>
      <c r="V1207" s="93">
        <v>1</v>
      </c>
      <c r="X1207" s="95">
        <v>3607000000</v>
      </c>
    </row>
    <row r="1208" spans="11:24" x14ac:dyDescent="0.2">
      <c r="K1208" s="95">
        <v>15724000000</v>
      </c>
      <c r="L1208" s="93">
        <v>15724000000</v>
      </c>
      <c r="N1208" s="95">
        <v>15724000000</v>
      </c>
      <c r="P1208" s="95">
        <v>9716541000</v>
      </c>
      <c r="Q1208" s="93">
        <v>1</v>
      </c>
      <c r="S1208" s="95">
        <v>9716541000</v>
      </c>
      <c r="U1208" s="95">
        <v>3615000000</v>
      </c>
      <c r="V1208" s="93">
        <v>1</v>
      </c>
      <c r="X1208" s="95">
        <v>3615000000</v>
      </c>
    </row>
    <row r="1209" spans="11:24" x14ac:dyDescent="0.2">
      <c r="K1209" s="95">
        <v>15742000000</v>
      </c>
      <c r="L1209" s="93">
        <v>15742000000</v>
      </c>
      <c r="N1209" s="95">
        <v>15742000000</v>
      </c>
      <c r="P1209" s="95">
        <v>9749000000</v>
      </c>
      <c r="Q1209" s="93">
        <v>1</v>
      </c>
      <c r="S1209" s="95">
        <v>9749000000</v>
      </c>
      <c r="U1209" s="95">
        <v>3624000000</v>
      </c>
      <c r="V1209" s="93">
        <v>1</v>
      </c>
      <c r="X1209" s="95">
        <v>3624000000</v>
      </c>
    </row>
    <row r="1210" spans="11:24" x14ac:dyDescent="0.2">
      <c r="K1210" s="95">
        <v>15797000000</v>
      </c>
      <c r="L1210" s="93">
        <v>15797000000</v>
      </c>
      <c r="N1210" s="95">
        <v>15797000000</v>
      </c>
      <c r="P1210" s="95">
        <v>9800600000</v>
      </c>
      <c r="Q1210" s="93">
        <v>1</v>
      </c>
      <c r="S1210" s="95">
        <v>9800600000</v>
      </c>
      <c r="U1210" s="95">
        <v>3627000000</v>
      </c>
      <c r="V1210" s="93">
        <v>1</v>
      </c>
      <c r="X1210" s="95">
        <v>3627000000</v>
      </c>
    </row>
    <row r="1211" spans="11:24" x14ac:dyDescent="0.2">
      <c r="K1211" s="95">
        <v>15855000000</v>
      </c>
      <c r="L1211" s="93">
        <v>15855000000</v>
      </c>
      <c r="N1211" s="95">
        <v>15855000000</v>
      </c>
      <c r="P1211" s="95">
        <v>9811000000</v>
      </c>
      <c r="Q1211" s="93">
        <v>1</v>
      </c>
      <c r="S1211" s="95">
        <v>9811000000</v>
      </c>
      <c r="U1211" s="95">
        <v>3637000000</v>
      </c>
      <c r="V1211" s="93">
        <v>1</v>
      </c>
      <c r="X1211" s="95">
        <v>3637000000</v>
      </c>
    </row>
    <row r="1212" spans="11:24" x14ac:dyDescent="0.2">
      <c r="K1212" s="95">
        <v>15877000000</v>
      </c>
      <c r="L1212" s="93">
        <v>15877000000</v>
      </c>
      <c r="N1212" s="95">
        <v>15877000000</v>
      </c>
      <c r="P1212" s="95">
        <v>9817000000</v>
      </c>
      <c r="Q1212" s="93">
        <v>1</v>
      </c>
      <c r="S1212" s="95">
        <v>9817000000</v>
      </c>
      <c r="U1212" s="95">
        <v>3648000000</v>
      </c>
      <c r="V1212" s="93">
        <v>1</v>
      </c>
      <c r="X1212" s="95">
        <v>3648000000</v>
      </c>
    </row>
    <row r="1213" spans="11:24" x14ac:dyDescent="0.2">
      <c r="K1213" s="95">
        <v>15879000000</v>
      </c>
      <c r="L1213" s="93">
        <v>15879000000</v>
      </c>
      <c r="N1213" s="95">
        <v>15879000000</v>
      </c>
      <c r="P1213" s="95">
        <v>9820000000</v>
      </c>
      <c r="Q1213" s="93">
        <v>1</v>
      </c>
      <c r="S1213" s="95">
        <v>9820000000</v>
      </c>
      <c r="U1213" s="95">
        <v>3660000000</v>
      </c>
      <c r="V1213" s="93">
        <v>1</v>
      </c>
      <c r="X1213" s="95">
        <v>3660000000</v>
      </c>
    </row>
    <row r="1214" spans="11:24" x14ac:dyDescent="0.2">
      <c r="K1214" s="95">
        <v>15884000000</v>
      </c>
      <c r="L1214" s="93">
        <v>15884000000</v>
      </c>
      <c r="N1214" s="95">
        <v>15884000000</v>
      </c>
      <c r="P1214" s="95">
        <v>9821000000</v>
      </c>
      <c r="Q1214" s="93">
        <v>1</v>
      </c>
      <c r="S1214" s="95">
        <v>9821000000</v>
      </c>
      <c r="U1214" s="95">
        <v>3667900000</v>
      </c>
      <c r="V1214" s="93">
        <v>1</v>
      </c>
      <c r="X1214" s="95">
        <v>3667900000</v>
      </c>
    </row>
    <row r="1215" spans="11:24" x14ac:dyDescent="0.2">
      <c r="K1215" s="95">
        <v>15887000000</v>
      </c>
      <c r="L1215" s="93">
        <v>15887000000</v>
      </c>
      <c r="N1215" s="95">
        <v>15887000000</v>
      </c>
      <c r="P1215" s="95">
        <v>9824834000</v>
      </c>
      <c r="Q1215" s="93">
        <v>1</v>
      </c>
      <c r="S1215" s="95">
        <v>9824834000</v>
      </c>
      <c r="U1215" s="95">
        <v>3673500000</v>
      </c>
      <c r="V1215" s="93">
        <v>1</v>
      </c>
      <c r="X1215" s="95">
        <v>3673500000</v>
      </c>
    </row>
    <row r="1216" spans="11:24" x14ac:dyDescent="0.2">
      <c r="K1216" s="95">
        <v>16022128000</v>
      </c>
      <c r="L1216" s="93">
        <v>16022128000</v>
      </c>
      <c r="N1216" s="95">
        <v>16022128000</v>
      </c>
      <c r="P1216" s="95">
        <v>9852000000</v>
      </c>
      <c r="Q1216" s="93">
        <v>1</v>
      </c>
      <c r="S1216" s="95">
        <v>9852000000</v>
      </c>
      <c r="U1216" s="95">
        <v>3676500000</v>
      </c>
      <c r="V1216" s="93">
        <v>1</v>
      </c>
      <c r="X1216" s="95">
        <v>3676500000</v>
      </c>
    </row>
    <row r="1217" spans="11:24" x14ac:dyDescent="0.2">
      <c r="K1217" s="95">
        <v>16034000000</v>
      </c>
      <c r="L1217" s="93">
        <v>16034000000</v>
      </c>
      <c r="N1217" s="95">
        <v>16034000000</v>
      </c>
      <c r="P1217" s="95">
        <v>9855000000</v>
      </c>
      <c r="Q1217" s="93">
        <v>1</v>
      </c>
      <c r="S1217" s="95">
        <v>9855000000</v>
      </c>
      <c r="U1217" s="95">
        <v>3682000000</v>
      </c>
      <c r="V1217" s="93">
        <v>1</v>
      </c>
      <c r="X1217" s="95">
        <v>3682000000</v>
      </c>
    </row>
    <row r="1218" spans="11:24" x14ac:dyDescent="0.2">
      <c r="K1218" s="95">
        <v>16148000000</v>
      </c>
      <c r="L1218" s="93">
        <v>16148000000</v>
      </c>
      <c r="N1218" s="95">
        <v>16148000000</v>
      </c>
      <c r="P1218" s="95">
        <v>9857923000</v>
      </c>
      <c r="Q1218" s="93">
        <v>1</v>
      </c>
      <c r="S1218" s="95">
        <v>9857923000</v>
      </c>
      <c r="U1218" s="95">
        <v>3699557000</v>
      </c>
      <c r="V1218" s="93">
        <v>1</v>
      </c>
      <c r="X1218" s="95">
        <v>3699557000</v>
      </c>
    </row>
    <row r="1219" spans="11:24" x14ac:dyDescent="0.2">
      <c r="K1219" s="95">
        <v>16192000000</v>
      </c>
      <c r="L1219" s="93">
        <v>16192000000</v>
      </c>
      <c r="N1219" s="95">
        <v>16192000000</v>
      </c>
      <c r="P1219" s="95">
        <v>9878000000</v>
      </c>
      <c r="Q1219" s="93">
        <v>1</v>
      </c>
      <c r="S1219" s="95">
        <v>9878000000</v>
      </c>
      <c r="U1219" s="95">
        <v>3706000000</v>
      </c>
      <c r="V1219" s="93">
        <v>1</v>
      </c>
      <c r="X1219" s="95">
        <v>3706000000</v>
      </c>
    </row>
    <row r="1220" spans="11:24" x14ac:dyDescent="0.2">
      <c r="K1220" s="95">
        <v>16226000000</v>
      </c>
      <c r="L1220" s="93">
        <v>16226000000</v>
      </c>
      <c r="N1220" s="95">
        <v>16226000000</v>
      </c>
      <c r="P1220" s="95">
        <v>9894000000</v>
      </c>
      <c r="Q1220" s="93">
        <v>1</v>
      </c>
      <c r="S1220" s="95">
        <v>9894000000</v>
      </c>
      <c r="U1220" s="95">
        <v>3713600000</v>
      </c>
      <c r="V1220" s="93">
        <v>1</v>
      </c>
      <c r="X1220" s="95">
        <v>3713600000</v>
      </c>
    </row>
    <row r="1221" spans="11:24" x14ac:dyDescent="0.2">
      <c r="K1221" s="95">
        <v>16249000000</v>
      </c>
      <c r="L1221" s="93">
        <v>16249000000</v>
      </c>
      <c r="N1221" s="95">
        <v>16249000000</v>
      </c>
      <c r="P1221" s="95">
        <v>9930000000</v>
      </c>
      <c r="Q1221" s="93">
        <v>1</v>
      </c>
      <c r="S1221" s="95">
        <v>9930000000</v>
      </c>
      <c r="U1221" s="95">
        <v>3726000000</v>
      </c>
      <c r="V1221" s="93">
        <v>1</v>
      </c>
      <c r="X1221" s="95">
        <v>3726000000</v>
      </c>
    </row>
    <row r="1222" spans="11:24" x14ac:dyDescent="0.2">
      <c r="K1222" s="95">
        <v>16270000000</v>
      </c>
      <c r="L1222" s="93">
        <v>16270000000</v>
      </c>
      <c r="N1222" s="95">
        <v>16270000000</v>
      </c>
      <c r="P1222" s="95">
        <v>9971000000</v>
      </c>
      <c r="Q1222" s="93">
        <v>1</v>
      </c>
      <c r="S1222" s="95">
        <v>9971000000</v>
      </c>
      <c r="U1222" s="95">
        <v>3742000000</v>
      </c>
      <c r="V1222" s="93">
        <v>1</v>
      </c>
      <c r="X1222" s="95">
        <v>3742000000</v>
      </c>
    </row>
    <row r="1223" spans="11:24" x14ac:dyDescent="0.2">
      <c r="K1223" s="95">
        <v>16281000000</v>
      </c>
      <c r="L1223" s="93">
        <v>16281000000</v>
      </c>
      <c r="N1223" s="95">
        <v>16281000000</v>
      </c>
      <c r="P1223" s="95">
        <v>9973000000</v>
      </c>
      <c r="Q1223" s="93">
        <v>2</v>
      </c>
      <c r="S1223" s="95">
        <v>9973000000</v>
      </c>
      <c r="U1223" s="95">
        <v>3750000000</v>
      </c>
      <c r="V1223" s="93">
        <v>1</v>
      </c>
      <c r="X1223" s="95">
        <v>3750000000</v>
      </c>
    </row>
    <row r="1224" spans="11:24" x14ac:dyDescent="0.2">
      <c r="K1224" s="95">
        <v>16311000000</v>
      </c>
      <c r="L1224" s="93">
        <v>16311000000</v>
      </c>
      <c r="N1224" s="95">
        <v>16311000000</v>
      </c>
      <c r="P1224" s="95">
        <v>9974000000</v>
      </c>
      <c r="Q1224" s="93">
        <v>1</v>
      </c>
      <c r="S1224" s="95">
        <v>9974000000</v>
      </c>
      <c r="U1224" s="95">
        <v>3757000000</v>
      </c>
      <c r="V1224" s="93">
        <v>1</v>
      </c>
      <c r="X1224" s="95">
        <v>3757000000</v>
      </c>
    </row>
    <row r="1225" spans="11:24" x14ac:dyDescent="0.2">
      <c r="K1225" s="95">
        <v>16358000000</v>
      </c>
      <c r="L1225" s="93">
        <v>16358000000</v>
      </c>
      <c r="N1225" s="95">
        <v>16358000000</v>
      </c>
      <c r="P1225" s="95">
        <v>9976057000</v>
      </c>
      <c r="Q1225" s="93">
        <v>1</v>
      </c>
      <c r="S1225" s="95">
        <v>9976057000</v>
      </c>
      <c r="U1225" s="95">
        <v>3758000000</v>
      </c>
      <c r="V1225" s="93">
        <v>1</v>
      </c>
      <c r="X1225" s="95">
        <v>3758000000</v>
      </c>
    </row>
    <row r="1226" spans="11:24" x14ac:dyDescent="0.2">
      <c r="K1226" s="95">
        <v>16378600000</v>
      </c>
      <c r="L1226" s="93">
        <v>16378600000</v>
      </c>
      <c r="N1226" s="95">
        <v>16378600000</v>
      </c>
      <c r="P1226" s="95">
        <v>10019000000</v>
      </c>
      <c r="Q1226" s="93">
        <v>1</v>
      </c>
      <c r="S1226" s="95">
        <v>10019000000</v>
      </c>
      <c r="U1226" s="95">
        <v>3764500000</v>
      </c>
      <c r="V1226" s="93">
        <v>1</v>
      </c>
      <c r="X1226" s="95">
        <v>3764500000</v>
      </c>
    </row>
    <row r="1227" spans="11:24" x14ac:dyDescent="0.2">
      <c r="K1227" s="95">
        <v>16385000000</v>
      </c>
      <c r="L1227" s="93">
        <v>16385000000</v>
      </c>
      <c r="N1227" s="95">
        <v>16385000000</v>
      </c>
      <c r="P1227" s="95">
        <v>10077000000</v>
      </c>
      <c r="Q1227" s="93">
        <v>1</v>
      </c>
      <c r="S1227" s="95">
        <v>10077000000</v>
      </c>
      <c r="U1227" s="95">
        <v>3777000000</v>
      </c>
      <c r="V1227" s="93">
        <v>1</v>
      </c>
      <c r="X1227" s="95">
        <v>3777000000</v>
      </c>
    </row>
    <row r="1228" spans="11:24" x14ac:dyDescent="0.2">
      <c r="K1228" s="95">
        <v>16389000000</v>
      </c>
      <c r="L1228" s="93">
        <v>16389000000</v>
      </c>
      <c r="N1228" s="95">
        <v>16389000000</v>
      </c>
      <c r="P1228" s="95">
        <v>10086675000</v>
      </c>
      <c r="Q1228" s="93">
        <v>1</v>
      </c>
      <c r="S1228" s="95">
        <v>10086675000</v>
      </c>
      <c r="U1228" s="95">
        <v>3792000000</v>
      </c>
      <c r="V1228" s="93">
        <v>1</v>
      </c>
      <c r="X1228" s="95">
        <v>3792000000</v>
      </c>
    </row>
    <row r="1229" spans="11:24" x14ac:dyDescent="0.2">
      <c r="K1229" s="95">
        <v>16428000000</v>
      </c>
      <c r="L1229" s="93">
        <v>16428000000</v>
      </c>
      <c r="N1229" s="95">
        <v>16428000000</v>
      </c>
      <c r="P1229" s="95">
        <v>10088548000</v>
      </c>
      <c r="Q1229" s="93">
        <v>1</v>
      </c>
      <c r="S1229" s="95">
        <v>10088548000</v>
      </c>
      <c r="U1229" s="95">
        <v>3805000000</v>
      </c>
      <c r="V1229" s="93">
        <v>1</v>
      </c>
      <c r="X1229" s="95">
        <v>3805000000</v>
      </c>
    </row>
    <row r="1230" spans="11:24" x14ac:dyDescent="0.2">
      <c r="K1230" s="95">
        <v>16435000000</v>
      </c>
      <c r="L1230" s="93">
        <v>16435000000</v>
      </c>
      <c r="N1230" s="95">
        <v>16435000000</v>
      </c>
      <c r="P1230" s="95">
        <v>10104400000</v>
      </c>
      <c r="Q1230" s="93">
        <v>1</v>
      </c>
      <c r="S1230" s="95">
        <v>10104400000</v>
      </c>
      <c r="U1230" s="95">
        <v>3808000000</v>
      </c>
      <c r="V1230" s="93">
        <v>1</v>
      </c>
      <c r="X1230" s="95">
        <v>3808000000</v>
      </c>
    </row>
    <row r="1231" spans="11:24" x14ac:dyDescent="0.2">
      <c r="K1231" s="95">
        <v>16439276000</v>
      </c>
      <c r="L1231" s="93">
        <v>16439276000</v>
      </c>
      <c r="N1231" s="95">
        <v>16439276000</v>
      </c>
      <c r="P1231" s="95">
        <v>10131000000</v>
      </c>
      <c r="Q1231" s="93">
        <v>1</v>
      </c>
      <c r="S1231" s="95">
        <v>10131000000</v>
      </c>
      <c r="U1231" s="95">
        <v>3810000000</v>
      </c>
      <c r="V1231" s="93">
        <v>1</v>
      </c>
      <c r="X1231" s="95">
        <v>3810000000</v>
      </c>
    </row>
    <row r="1232" spans="11:24" x14ac:dyDescent="0.2">
      <c r="K1232" s="95">
        <v>16443000000</v>
      </c>
      <c r="L1232" s="93">
        <v>16443000000</v>
      </c>
      <c r="N1232" s="95">
        <v>16443000000</v>
      </c>
      <c r="P1232" s="95">
        <v>10146000000</v>
      </c>
      <c r="Q1232" s="93">
        <v>1</v>
      </c>
      <c r="S1232" s="95">
        <v>10146000000</v>
      </c>
      <c r="U1232" s="95">
        <v>3812000000</v>
      </c>
      <c r="V1232" s="93">
        <v>1</v>
      </c>
      <c r="X1232" s="95">
        <v>3812000000</v>
      </c>
    </row>
    <row r="1233" spans="11:24" x14ac:dyDescent="0.2">
      <c r="K1233" s="95">
        <v>16447800000</v>
      </c>
      <c r="L1233" s="93">
        <v>16447800000</v>
      </c>
      <c r="N1233" s="95">
        <v>16447800000</v>
      </c>
      <c r="P1233" s="95">
        <v>10146494000</v>
      </c>
      <c r="Q1233" s="93">
        <v>1</v>
      </c>
      <c r="S1233" s="95">
        <v>10146494000</v>
      </c>
      <c r="U1233" s="95">
        <v>3834400000</v>
      </c>
      <c r="V1233" s="93">
        <v>1</v>
      </c>
      <c r="X1233" s="95">
        <v>3834400000</v>
      </c>
    </row>
    <row r="1234" spans="11:24" x14ac:dyDescent="0.2">
      <c r="K1234" s="95">
        <v>16453200000</v>
      </c>
      <c r="L1234" s="93">
        <v>16453200000</v>
      </c>
      <c r="N1234" s="95">
        <v>16453200000</v>
      </c>
      <c r="P1234" s="95">
        <v>10188227000</v>
      </c>
      <c r="Q1234" s="93">
        <v>1</v>
      </c>
      <c r="S1234" s="95">
        <v>10188227000</v>
      </c>
      <c r="U1234" s="95">
        <v>3841032000</v>
      </c>
      <c r="V1234" s="93">
        <v>1</v>
      </c>
      <c r="X1234" s="95">
        <v>3841032000</v>
      </c>
    </row>
    <row r="1235" spans="11:24" x14ac:dyDescent="0.2">
      <c r="K1235" s="95">
        <v>16537000000</v>
      </c>
      <c r="L1235" s="93">
        <v>16537000000</v>
      </c>
      <c r="N1235" s="95">
        <v>16537000000</v>
      </c>
      <c r="P1235" s="95">
        <v>10190000000</v>
      </c>
      <c r="Q1235" s="93">
        <v>1</v>
      </c>
      <c r="S1235" s="95">
        <v>10190000000</v>
      </c>
      <c r="U1235" s="95">
        <v>3860448000</v>
      </c>
      <c r="V1235" s="93">
        <v>1</v>
      </c>
      <c r="X1235" s="95">
        <v>3860448000</v>
      </c>
    </row>
    <row r="1236" spans="11:24" x14ac:dyDescent="0.2">
      <c r="K1236" s="95">
        <v>16560000000</v>
      </c>
      <c r="L1236" s="93">
        <v>33120000000</v>
      </c>
      <c r="N1236" s="95">
        <v>16560000000</v>
      </c>
      <c r="P1236" s="95">
        <v>10222213000</v>
      </c>
      <c r="Q1236" s="93">
        <v>1</v>
      </c>
      <c r="S1236" s="95">
        <v>10222213000</v>
      </c>
      <c r="U1236" s="95">
        <v>3862000000</v>
      </c>
      <c r="V1236" s="93">
        <v>1</v>
      </c>
      <c r="X1236" s="95">
        <v>3862000000</v>
      </c>
    </row>
    <row r="1237" spans="11:24" x14ac:dyDescent="0.2">
      <c r="K1237" s="95">
        <v>16563100000</v>
      </c>
      <c r="L1237" s="93">
        <v>16563100000</v>
      </c>
      <c r="N1237" s="95">
        <v>16563100000</v>
      </c>
      <c r="P1237" s="95">
        <v>10295000000</v>
      </c>
      <c r="Q1237" s="93">
        <v>1</v>
      </c>
      <c r="S1237" s="95">
        <v>10295000000</v>
      </c>
      <c r="U1237" s="95">
        <v>3862434000</v>
      </c>
      <c r="V1237" s="93">
        <v>1</v>
      </c>
      <c r="X1237" s="95">
        <v>3862434000</v>
      </c>
    </row>
    <row r="1238" spans="11:24" x14ac:dyDescent="0.2">
      <c r="K1238" s="95">
        <v>16596800000</v>
      </c>
      <c r="L1238" s="93">
        <v>16596800000</v>
      </c>
      <c r="N1238" s="95">
        <v>16596800000</v>
      </c>
      <c r="P1238" s="95">
        <v>10303000000</v>
      </c>
      <c r="Q1238" s="93">
        <v>1</v>
      </c>
      <c r="S1238" s="95">
        <v>10303000000</v>
      </c>
      <c r="U1238" s="95">
        <v>3870200000</v>
      </c>
      <c r="V1238" s="93">
        <v>1</v>
      </c>
      <c r="X1238" s="95">
        <v>3870200000</v>
      </c>
    </row>
    <row r="1239" spans="11:24" x14ac:dyDescent="0.2">
      <c r="K1239" s="95">
        <v>16606000000</v>
      </c>
      <c r="L1239" s="93">
        <v>16606000000</v>
      </c>
      <c r="N1239" s="95">
        <v>16606000000</v>
      </c>
      <c r="P1239" s="95">
        <v>10313000000</v>
      </c>
      <c r="Q1239" s="93">
        <v>1</v>
      </c>
      <c r="S1239" s="95">
        <v>10313000000</v>
      </c>
      <c r="U1239" s="95">
        <v>3872000000</v>
      </c>
      <c r="V1239" s="93">
        <v>1</v>
      </c>
      <c r="X1239" s="95">
        <v>3872000000</v>
      </c>
    </row>
    <row r="1240" spans="11:24" x14ac:dyDescent="0.2">
      <c r="K1240" s="95">
        <v>16661000000</v>
      </c>
      <c r="L1240" s="93">
        <v>33322000000</v>
      </c>
      <c r="N1240" s="95">
        <v>16661000000</v>
      </c>
      <c r="P1240" s="95">
        <v>10351000000</v>
      </c>
      <c r="Q1240" s="93">
        <v>1</v>
      </c>
      <c r="S1240" s="95">
        <v>10351000000</v>
      </c>
      <c r="U1240" s="95">
        <v>3886000000</v>
      </c>
      <c r="V1240" s="93">
        <v>1</v>
      </c>
      <c r="X1240" s="95">
        <v>3886000000</v>
      </c>
    </row>
    <row r="1241" spans="11:24" x14ac:dyDescent="0.2">
      <c r="K1241" s="95">
        <v>16833000000</v>
      </c>
      <c r="L1241" s="93">
        <v>16833000000</v>
      </c>
      <c r="N1241" s="95">
        <v>16833000000</v>
      </c>
      <c r="P1241" s="95">
        <v>10378000000</v>
      </c>
      <c r="Q1241" s="93">
        <v>1</v>
      </c>
      <c r="S1241" s="95">
        <v>10378000000</v>
      </c>
      <c r="U1241" s="95">
        <v>3906000000</v>
      </c>
      <c r="V1241" s="93">
        <v>1</v>
      </c>
      <c r="X1241" s="95">
        <v>3906000000</v>
      </c>
    </row>
    <row r="1242" spans="11:24" x14ac:dyDescent="0.2">
      <c r="K1242" s="95">
        <v>16872000000</v>
      </c>
      <c r="L1242" s="93">
        <v>16872000000</v>
      </c>
      <c r="N1242" s="95">
        <v>16872000000</v>
      </c>
      <c r="P1242" s="95">
        <v>10411000000</v>
      </c>
      <c r="Q1242" s="93">
        <v>1</v>
      </c>
      <c r="S1242" s="95">
        <v>10411000000</v>
      </c>
      <c r="U1242" s="95">
        <v>3919856000</v>
      </c>
      <c r="V1242" s="93">
        <v>1</v>
      </c>
      <c r="X1242" s="95">
        <v>3919856000</v>
      </c>
    </row>
    <row r="1243" spans="11:24" x14ac:dyDescent="0.2">
      <c r="K1243" s="95">
        <v>16889600000</v>
      </c>
      <c r="L1243" s="93">
        <v>16889600000</v>
      </c>
      <c r="N1243" s="95">
        <v>16889600000</v>
      </c>
      <c r="P1243" s="95">
        <v>10421000000</v>
      </c>
      <c r="Q1243" s="93">
        <v>1</v>
      </c>
      <c r="S1243" s="95">
        <v>10421000000</v>
      </c>
      <c r="U1243" s="95">
        <v>3927000000</v>
      </c>
      <c r="V1243" s="93">
        <v>1</v>
      </c>
      <c r="X1243" s="95">
        <v>3927000000</v>
      </c>
    </row>
    <row r="1244" spans="11:24" x14ac:dyDescent="0.2">
      <c r="K1244" s="95">
        <v>16965400000</v>
      </c>
      <c r="L1244" s="93">
        <v>16965400000</v>
      </c>
      <c r="N1244" s="95">
        <v>16965400000</v>
      </c>
      <c r="P1244" s="95">
        <v>10499000000</v>
      </c>
      <c r="Q1244" s="93">
        <v>1</v>
      </c>
      <c r="S1244" s="95">
        <v>10499000000</v>
      </c>
      <c r="U1244" s="95">
        <v>3943786000</v>
      </c>
      <c r="V1244" s="93">
        <v>1</v>
      </c>
      <c r="X1244" s="95">
        <v>3943786000</v>
      </c>
    </row>
    <row r="1245" spans="11:24" x14ac:dyDescent="0.2">
      <c r="K1245" s="95">
        <v>17021000000</v>
      </c>
      <c r="L1245" s="93">
        <v>17021000000</v>
      </c>
      <c r="N1245" s="95">
        <v>17021000000</v>
      </c>
      <c r="P1245" s="95">
        <v>10621373000</v>
      </c>
      <c r="Q1245" s="93">
        <v>1</v>
      </c>
      <c r="S1245" s="95">
        <v>10621373000</v>
      </c>
      <c r="U1245" s="95">
        <v>3951445000</v>
      </c>
      <c r="V1245" s="93">
        <v>1</v>
      </c>
      <c r="X1245" s="95">
        <v>3951445000</v>
      </c>
    </row>
    <row r="1246" spans="11:24" x14ac:dyDescent="0.2">
      <c r="K1246" s="95">
        <v>17083900000</v>
      </c>
      <c r="L1246" s="93">
        <v>17083900000</v>
      </c>
      <c r="N1246" s="95">
        <v>17083900000</v>
      </c>
      <c r="P1246" s="95">
        <v>10645000000</v>
      </c>
      <c r="Q1246" s="93">
        <v>1</v>
      </c>
      <c r="S1246" s="95">
        <v>10645000000</v>
      </c>
      <c r="U1246" s="95">
        <v>3964000000</v>
      </c>
      <c r="V1246" s="93">
        <v>1</v>
      </c>
      <c r="X1246" s="95">
        <v>3964000000</v>
      </c>
    </row>
    <row r="1247" spans="11:24" x14ac:dyDescent="0.2">
      <c r="K1247" s="95">
        <v>17085000000</v>
      </c>
      <c r="L1247" s="93">
        <v>17085000000</v>
      </c>
      <c r="N1247" s="95">
        <v>17085000000</v>
      </c>
      <c r="P1247" s="95">
        <v>10686000000</v>
      </c>
      <c r="Q1247" s="93">
        <v>1</v>
      </c>
      <c r="S1247" s="95">
        <v>10686000000</v>
      </c>
      <c r="U1247" s="95">
        <v>4013000000</v>
      </c>
      <c r="V1247" s="93">
        <v>1</v>
      </c>
      <c r="X1247" s="95">
        <v>4013000000</v>
      </c>
    </row>
    <row r="1248" spans="11:24" x14ac:dyDescent="0.2">
      <c r="K1248" s="95">
        <v>17087000000</v>
      </c>
      <c r="L1248" s="93">
        <v>17087000000</v>
      </c>
      <c r="N1248" s="95">
        <v>17087000000</v>
      </c>
      <c r="P1248" s="95">
        <v>10724192000</v>
      </c>
      <c r="Q1248" s="93">
        <v>1</v>
      </c>
      <c r="S1248" s="95">
        <v>10724192000</v>
      </c>
      <c r="U1248" s="95">
        <v>4014000000</v>
      </c>
      <c r="V1248" s="93">
        <v>1</v>
      </c>
      <c r="X1248" s="95">
        <v>4014000000</v>
      </c>
    </row>
    <row r="1249" spans="11:24" x14ac:dyDescent="0.2">
      <c r="K1249" s="95">
        <v>17090000000</v>
      </c>
      <c r="L1249" s="93">
        <v>17090000000</v>
      </c>
      <c r="N1249" s="95">
        <v>17090000000</v>
      </c>
      <c r="P1249" s="95">
        <v>10733600000</v>
      </c>
      <c r="Q1249" s="93">
        <v>1</v>
      </c>
      <c r="S1249" s="95">
        <v>10733600000</v>
      </c>
      <c r="U1249" s="95">
        <v>4017000000</v>
      </c>
      <c r="V1249" s="93">
        <v>1</v>
      </c>
      <c r="X1249" s="95">
        <v>4017000000</v>
      </c>
    </row>
    <row r="1250" spans="11:24" x14ac:dyDescent="0.2">
      <c r="K1250" s="95">
        <v>17194000000</v>
      </c>
      <c r="L1250" s="93">
        <v>17194000000</v>
      </c>
      <c r="N1250" s="95">
        <v>17194000000</v>
      </c>
      <c r="P1250" s="95">
        <v>10747886000</v>
      </c>
      <c r="Q1250" s="93">
        <v>1</v>
      </c>
      <c r="S1250" s="95">
        <v>10747886000</v>
      </c>
      <c r="U1250" s="95">
        <v>4018300000</v>
      </c>
      <c r="V1250" s="93">
        <v>2</v>
      </c>
      <c r="X1250" s="95">
        <v>4018300000</v>
      </c>
    </row>
    <row r="1251" spans="11:24" x14ac:dyDescent="0.2">
      <c r="K1251" s="95">
        <v>17277000000</v>
      </c>
      <c r="L1251" s="93">
        <v>17277000000</v>
      </c>
      <c r="N1251" s="95">
        <v>17277000000</v>
      </c>
      <c r="P1251" s="95">
        <v>10770000000</v>
      </c>
      <c r="Q1251" s="93">
        <v>1</v>
      </c>
      <c r="S1251" s="95">
        <v>10770000000</v>
      </c>
      <c r="U1251" s="95">
        <v>4019000000</v>
      </c>
      <c r="V1251" s="93">
        <v>1</v>
      </c>
      <c r="X1251" s="95">
        <v>4019000000</v>
      </c>
    </row>
    <row r="1252" spans="11:24" x14ac:dyDescent="0.2">
      <c r="K1252" s="95">
        <v>17301000000</v>
      </c>
      <c r="L1252" s="93">
        <v>17301000000</v>
      </c>
      <c r="N1252" s="95">
        <v>17301000000</v>
      </c>
      <c r="P1252" s="95">
        <v>10775000000</v>
      </c>
      <c r="Q1252" s="93">
        <v>1</v>
      </c>
      <c r="S1252" s="95">
        <v>10775000000</v>
      </c>
      <c r="U1252" s="95">
        <v>4020000000</v>
      </c>
      <c r="V1252" s="93">
        <v>2</v>
      </c>
      <c r="X1252" s="95">
        <v>4020000000</v>
      </c>
    </row>
    <row r="1253" spans="11:24" x14ac:dyDescent="0.2">
      <c r="K1253" s="95">
        <v>17420000000</v>
      </c>
      <c r="L1253" s="93">
        <v>17420000000</v>
      </c>
      <c r="N1253" s="95">
        <v>17420000000</v>
      </c>
      <c r="P1253" s="95">
        <v>10805000000</v>
      </c>
      <c r="Q1253" s="93">
        <v>1</v>
      </c>
      <c r="S1253" s="95">
        <v>10805000000</v>
      </c>
      <c r="U1253" s="95">
        <v>4032000000</v>
      </c>
      <c r="V1253" s="93">
        <v>1</v>
      </c>
      <c r="X1253" s="95">
        <v>4032000000</v>
      </c>
    </row>
    <row r="1254" spans="11:24" x14ac:dyDescent="0.2">
      <c r="K1254" s="95">
        <v>17486000000</v>
      </c>
      <c r="L1254" s="93">
        <v>17486000000</v>
      </c>
      <c r="N1254" s="95">
        <v>17486000000</v>
      </c>
      <c r="P1254" s="95">
        <v>10841700000</v>
      </c>
      <c r="Q1254" s="93">
        <v>1</v>
      </c>
      <c r="S1254" s="95">
        <v>10841700000</v>
      </c>
      <c r="U1254" s="95">
        <v>4033414000</v>
      </c>
      <c r="V1254" s="93">
        <v>1</v>
      </c>
      <c r="X1254" s="95">
        <v>4033414000</v>
      </c>
    </row>
    <row r="1255" spans="11:24" x14ac:dyDescent="0.2">
      <c r="K1255" s="95">
        <v>17489000000</v>
      </c>
      <c r="L1255" s="93">
        <v>17489000000</v>
      </c>
      <c r="N1255" s="95">
        <v>17489000000</v>
      </c>
      <c r="P1255" s="95">
        <v>10915981000</v>
      </c>
      <c r="Q1255" s="93">
        <v>1</v>
      </c>
      <c r="S1255" s="95">
        <v>10915981000</v>
      </c>
      <c r="U1255" s="95">
        <v>4039000000</v>
      </c>
      <c r="V1255" s="93">
        <v>1</v>
      </c>
      <c r="X1255" s="95">
        <v>4039000000</v>
      </c>
    </row>
    <row r="1256" spans="11:24" x14ac:dyDescent="0.2">
      <c r="K1256" s="95">
        <v>17504167000</v>
      </c>
      <c r="L1256" s="93">
        <v>17504167000</v>
      </c>
      <c r="N1256" s="95">
        <v>17504167000</v>
      </c>
      <c r="P1256" s="95">
        <v>10921000000</v>
      </c>
      <c r="Q1256" s="93">
        <v>1</v>
      </c>
      <c r="S1256" s="95">
        <v>10921000000</v>
      </c>
      <c r="U1256" s="95">
        <v>4065000000</v>
      </c>
      <c r="V1256" s="93">
        <v>1</v>
      </c>
      <c r="X1256" s="95">
        <v>4065000000</v>
      </c>
    </row>
    <row r="1257" spans="11:24" x14ac:dyDescent="0.2">
      <c r="K1257" s="95">
        <v>17509000000</v>
      </c>
      <c r="L1257" s="93">
        <v>17509000000</v>
      </c>
      <c r="N1257" s="95">
        <v>17509000000</v>
      </c>
      <c r="P1257" s="95">
        <v>10925598000</v>
      </c>
      <c r="Q1257" s="93">
        <v>1</v>
      </c>
      <c r="S1257" s="95">
        <v>10925598000</v>
      </c>
      <c r="U1257" s="95">
        <v>4089000000</v>
      </c>
      <c r="V1257" s="93">
        <v>1</v>
      </c>
      <c r="X1257" s="95">
        <v>4089000000</v>
      </c>
    </row>
    <row r="1258" spans="11:24" x14ac:dyDescent="0.2">
      <c r="K1258" s="95">
        <v>17517600000</v>
      </c>
      <c r="L1258" s="93">
        <v>17517600000</v>
      </c>
      <c r="N1258" s="95">
        <v>17517600000</v>
      </c>
      <c r="P1258" s="95">
        <v>10936727000</v>
      </c>
      <c r="Q1258" s="93">
        <v>1</v>
      </c>
      <c r="S1258" s="95">
        <v>10936727000</v>
      </c>
      <c r="U1258" s="95">
        <v>4094000000</v>
      </c>
      <c r="V1258" s="93">
        <v>1</v>
      </c>
      <c r="X1258" s="95">
        <v>4094000000</v>
      </c>
    </row>
    <row r="1259" spans="11:24" x14ac:dyDescent="0.2">
      <c r="K1259" s="95">
        <v>17621000000</v>
      </c>
      <c r="L1259" s="93">
        <v>17621000000</v>
      </c>
      <c r="N1259" s="95">
        <v>17621000000</v>
      </c>
      <c r="P1259" s="95">
        <v>10972000000</v>
      </c>
      <c r="Q1259" s="93">
        <v>1</v>
      </c>
      <c r="S1259" s="95">
        <v>10972000000</v>
      </c>
      <c r="U1259" s="95">
        <v>4110000000</v>
      </c>
      <c r="V1259" s="93">
        <v>1</v>
      </c>
      <c r="X1259" s="95">
        <v>4110000000</v>
      </c>
    </row>
    <row r="1260" spans="11:24" x14ac:dyDescent="0.2">
      <c r="K1260" s="95">
        <v>17630300000</v>
      </c>
      <c r="L1260" s="93">
        <v>17630300000</v>
      </c>
      <c r="N1260" s="95">
        <v>17630300000</v>
      </c>
      <c r="P1260" s="95">
        <v>10977000000</v>
      </c>
      <c r="Q1260" s="93">
        <v>1</v>
      </c>
      <c r="S1260" s="95">
        <v>10977000000</v>
      </c>
      <c r="U1260" s="95">
        <v>4154000000</v>
      </c>
      <c r="V1260" s="93">
        <v>1</v>
      </c>
      <c r="X1260" s="95">
        <v>4154000000</v>
      </c>
    </row>
    <row r="1261" spans="11:24" x14ac:dyDescent="0.2">
      <c r="K1261" s="95">
        <v>17666000000</v>
      </c>
      <c r="L1261" s="93">
        <v>17666000000</v>
      </c>
      <c r="N1261" s="95">
        <v>17666000000</v>
      </c>
      <c r="P1261" s="95">
        <v>10979000000</v>
      </c>
      <c r="Q1261" s="93">
        <v>1</v>
      </c>
      <c r="S1261" s="95">
        <v>10979000000</v>
      </c>
      <c r="U1261" s="95">
        <v>4159885000</v>
      </c>
      <c r="V1261" s="93">
        <v>1</v>
      </c>
      <c r="X1261" s="95">
        <v>4159885000</v>
      </c>
    </row>
    <row r="1262" spans="11:24" x14ac:dyDescent="0.2">
      <c r="K1262" s="95">
        <v>17699000000</v>
      </c>
      <c r="L1262" s="93">
        <v>17699000000</v>
      </c>
      <c r="N1262" s="95">
        <v>17699000000</v>
      </c>
      <c r="P1262" s="95">
        <v>10988000000</v>
      </c>
      <c r="Q1262" s="93">
        <v>1</v>
      </c>
      <c r="S1262" s="95">
        <v>10988000000</v>
      </c>
      <c r="U1262" s="95">
        <v>4162000000</v>
      </c>
      <c r="V1262" s="93">
        <v>2</v>
      </c>
      <c r="X1262" s="95">
        <v>4162000000</v>
      </c>
    </row>
    <row r="1263" spans="11:24" x14ac:dyDescent="0.2">
      <c r="K1263" s="95">
        <v>17733000000</v>
      </c>
      <c r="L1263" s="93">
        <v>17733000000</v>
      </c>
      <c r="N1263" s="95">
        <v>17733000000</v>
      </c>
      <c r="P1263" s="95">
        <v>11019000000</v>
      </c>
      <c r="Q1263" s="93">
        <v>1</v>
      </c>
      <c r="S1263" s="95">
        <v>11019000000</v>
      </c>
      <c r="U1263" s="95">
        <v>4168000000</v>
      </c>
      <c r="V1263" s="93">
        <v>1</v>
      </c>
      <c r="X1263" s="95">
        <v>4168000000</v>
      </c>
    </row>
    <row r="1264" spans="11:24" x14ac:dyDescent="0.2">
      <c r="K1264" s="95">
        <v>17774100000</v>
      </c>
      <c r="L1264" s="93">
        <v>17774100000</v>
      </c>
      <c r="N1264" s="95">
        <v>17774100000</v>
      </c>
      <c r="P1264" s="95">
        <v>11020000000</v>
      </c>
      <c r="Q1264" s="93">
        <v>1</v>
      </c>
      <c r="S1264" s="95">
        <v>11020000000</v>
      </c>
      <c r="U1264" s="95">
        <v>4178386000</v>
      </c>
      <c r="V1264" s="93">
        <v>1</v>
      </c>
      <c r="X1264" s="95">
        <v>4178386000</v>
      </c>
    </row>
    <row r="1265" spans="11:24" x14ac:dyDescent="0.2">
      <c r="K1265" s="95">
        <v>17900000000</v>
      </c>
      <c r="L1265" s="93">
        <v>17900000000</v>
      </c>
      <c r="N1265" s="95">
        <v>17900000000</v>
      </c>
      <c r="P1265" s="95">
        <v>11031000000</v>
      </c>
      <c r="Q1265" s="93">
        <v>1</v>
      </c>
      <c r="S1265" s="95">
        <v>11031000000</v>
      </c>
      <c r="U1265" s="95">
        <v>4219000000</v>
      </c>
      <c r="V1265" s="93">
        <v>1</v>
      </c>
      <c r="X1265" s="95">
        <v>4219000000</v>
      </c>
    </row>
    <row r="1266" spans="11:24" x14ac:dyDescent="0.2">
      <c r="K1266" s="95">
        <v>17909600000</v>
      </c>
      <c r="L1266" s="93">
        <v>17909600000</v>
      </c>
      <c r="N1266" s="95">
        <v>17909600000</v>
      </c>
      <c r="P1266" s="95">
        <v>11048000000</v>
      </c>
      <c r="Q1266" s="93">
        <v>1</v>
      </c>
      <c r="S1266" s="95">
        <v>11048000000</v>
      </c>
      <c r="U1266" s="95">
        <v>4250446000</v>
      </c>
      <c r="V1266" s="93">
        <v>1</v>
      </c>
      <c r="X1266" s="95">
        <v>4250446000</v>
      </c>
    </row>
    <row r="1267" spans="11:24" x14ac:dyDescent="0.2">
      <c r="K1267" s="95">
        <v>17912000000</v>
      </c>
      <c r="L1267" s="93">
        <v>17912000000</v>
      </c>
      <c r="N1267" s="95">
        <v>17912000000</v>
      </c>
      <c r="P1267" s="95">
        <v>11096000000</v>
      </c>
      <c r="Q1267" s="93">
        <v>1</v>
      </c>
      <c r="S1267" s="95">
        <v>11096000000</v>
      </c>
      <c r="U1267" s="95">
        <v>4267000000</v>
      </c>
      <c r="V1267" s="93">
        <v>1</v>
      </c>
      <c r="X1267" s="95">
        <v>4267000000</v>
      </c>
    </row>
    <row r="1268" spans="11:24" x14ac:dyDescent="0.2">
      <c r="K1268" s="95">
        <v>17928000000</v>
      </c>
      <c r="L1268" s="93">
        <v>17928000000</v>
      </c>
      <c r="N1268" s="95">
        <v>17928000000</v>
      </c>
      <c r="P1268" s="95">
        <v>11207604000</v>
      </c>
      <c r="Q1268" s="93">
        <v>1</v>
      </c>
      <c r="S1268" s="95">
        <v>11207604000</v>
      </c>
      <c r="U1268" s="95">
        <v>4295000000</v>
      </c>
      <c r="V1268" s="93">
        <v>1</v>
      </c>
      <c r="X1268" s="95">
        <v>4295000000</v>
      </c>
    </row>
    <row r="1269" spans="11:24" x14ac:dyDescent="0.2">
      <c r="K1269" s="95">
        <v>17936000000</v>
      </c>
      <c r="L1269" s="93">
        <v>17936000000</v>
      </c>
      <c r="N1269" s="95">
        <v>17936000000</v>
      </c>
      <c r="P1269" s="95">
        <v>11235000000</v>
      </c>
      <c r="Q1269" s="93">
        <v>1</v>
      </c>
      <c r="S1269" s="95">
        <v>11235000000</v>
      </c>
      <c r="U1269" s="95">
        <v>4302998000</v>
      </c>
      <c r="V1269" s="93">
        <v>1</v>
      </c>
      <c r="X1269" s="95">
        <v>4302998000</v>
      </c>
    </row>
    <row r="1270" spans="11:24" x14ac:dyDescent="0.2">
      <c r="K1270" s="95">
        <v>18010000000</v>
      </c>
      <c r="L1270" s="93">
        <v>18010000000</v>
      </c>
      <c r="N1270" s="95">
        <v>18010000000</v>
      </c>
      <c r="P1270" s="95">
        <v>11350200000</v>
      </c>
      <c r="Q1270" s="93">
        <v>1</v>
      </c>
      <c r="S1270" s="95">
        <v>11350200000</v>
      </c>
      <c r="U1270" s="95">
        <v>4308000000</v>
      </c>
      <c r="V1270" s="93">
        <v>1</v>
      </c>
      <c r="X1270" s="95">
        <v>4308000000</v>
      </c>
    </row>
    <row r="1271" spans="11:24" x14ac:dyDescent="0.2">
      <c r="K1271" s="95">
        <v>18031000000</v>
      </c>
      <c r="L1271" s="93">
        <v>18031000000</v>
      </c>
      <c r="N1271" s="95">
        <v>18031000000</v>
      </c>
      <c r="P1271" s="95">
        <v>11413200000</v>
      </c>
      <c r="Q1271" s="93">
        <v>1</v>
      </c>
      <c r="S1271" s="95">
        <v>11413200000</v>
      </c>
      <c r="U1271" s="95">
        <v>4313000000</v>
      </c>
      <c r="V1271" s="93">
        <v>1</v>
      </c>
      <c r="X1271" s="95">
        <v>4313000000</v>
      </c>
    </row>
    <row r="1272" spans="11:24" x14ac:dyDescent="0.2">
      <c r="K1272" s="95">
        <v>18035340000</v>
      </c>
      <c r="L1272" s="93">
        <v>18035340000</v>
      </c>
      <c r="N1272" s="95">
        <v>18035340000</v>
      </c>
      <c r="P1272" s="95">
        <v>11421000000</v>
      </c>
      <c r="Q1272" s="93">
        <v>1</v>
      </c>
      <c r="S1272" s="95">
        <v>11421000000</v>
      </c>
      <c r="U1272" s="95">
        <v>4315000000</v>
      </c>
      <c r="V1272" s="93">
        <v>1</v>
      </c>
      <c r="X1272" s="95">
        <v>4315000000</v>
      </c>
    </row>
    <row r="1273" spans="11:24" x14ac:dyDescent="0.2">
      <c r="K1273" s="95">
        <v>18045000000</v>
      </c>
      <c r="L1273" s="93">
        <v>18045000000</v>
      </c>
      <c r="N1273" s="95">
        <v>18045000000</v>
      </c>
      <c r="P1273" s="95">
        <v>11448000000</v>
      </c>
      <c r="Q1273" s="93">
        <v>1</v>
      </c>
      <c r="S1273" s="95">
        <v>11448000000</v>
      </c>
      <c r="U1273" s="95">
        <v>4345500000</v>
      </c>
      <c r="V1273" s="93">
        <v>1</v>
      </c>
      <c r="X1273" s="95">
        <v>4345500000</v>
      </c>
    </row>
    <row r="1274" spans="11:24" x14ac:dyDescent="0.2">
      <c r="K1274" s="95">
        <v>18095000000</v>
      </c>
      <c r="L1274" s="93">
        <v>18095000000</v>
      </c>
      <c r="N1274" s="95">
        <v>18095000000</v>
      </c>
      <c r="P1274" s="95">
        <v>11462415000</v>
      </c>
      <c r="Q1274" s="93">
        <v>1</v>
      </c>
      <c r="S1274" s="95">
        <v>11462415000</v>
      </c>
      <c r="U1274" s="95">
        <v>4350000000</v>
      </c>
      <c r="V1274" s="93">
        <v>1</v>
      </c>
      <c r="X1274" s="95">
        <v>4350000000</v>
      </c>
    </row>
    <row r="1275" spans="11:24" x14ac:dyDescent="0.2">
      <c r="K1275" s="95">
        <v>18114048000</v>
      </c>
      <c r="L1275" s="93">
        <v>18114048000</v>
      </c>
      <c r="N1275" s="95">
        <v>18114048000</v>
      </c>
      <c r="P1275" s="95">
        <v>11539800000</v>
      </c>
      <c r="Q1275" s="93">
        <v>1</v>
      </c>
      <c r="S1275" s="95">
        <v>11539800000</v>
      </c>
      <c r="U1275" s="95">
        <v>4360300000</v>
      </c>
      <c r="V1275" s="93">
        <v>1</v>
      </c>
      <c r="X1275" s="95">
        <v>4360300000</v>
      </c>
    </row>
    <row r="1276" spans="11:24" x14ac:dyDescent="0.2">
      <c r="K1276" s="95">
        <v>18138000000</v>
      </c>
      <c r="L1276" s="93">
        <v>18138000000</v>
      </c>
      <c r="N1276" s="95">
        <v>18138000000</v>
      </c>
      <c r="P1276" s="95">
        <v>11551000000</v>
      </c>
      <c r="Q1276" s="93">
        <v>1</v>
      </c>
      <c r="S1276" s="95">
        <v>11551000000</v>
      </c>
      <c r="U1276" s="95">
        <v>4365797000</v>
      </c>
      <c r="V1276" s="93">
        <v>1</v>
      </c>
      <c r="X1276" s="95">
        <v>4365797000</v>
      </c>
    </row>
    <row r="1277" spans="11:24" x14ac:dyDescent="0.2">
      <c r="K1277" s="95">
        <v>18170900000</v>
      </c>
      <c r="L1277" s="93">
        <v>18170900000</v>
      </c>
      <c r="N1277" s="95">
        <v>18170900000</v>
      </c>
      <c r="P1277" s="95">
        <v>11561000000</v>
      </c>
      <c r="Q1277" s="93">
        <v>1</v>
      </c>
      <c r="S1277" s="95">
        <v>11561000000</v>
      </c>
      <c r="U1277" s="95">
        <v>4375000000</v>
      </c>
      <c r="V1277" s="93">
        <v>1</v>
      </c>
      <c r="X1277" s="95">
        <v>4375000000</v>
      </c>
    </row>
    <row r="1278" spans="11:24" x14ac:dyDescent="0.2">
      <c r="K1278" s="95">
        <v>18202000000</v>
      </c>
      <c r="L1278" s="93">
        <v>18202000000</v>
      </c>
      <c r="N1278" s="95">
        <v>18202000000</v>
      </c>
      <c r="P1278" s="95">
        <v>11681100000</v>
      </c>
      <c r="Q1278" s="93">
        <v>1</v>
      </c>
      <c r="S1278" s="95">
        <v>11681100000</v>
      </c>
      <c r="U1278" s="95">
        <v>4377700000</v>
      </c>
      <c r="V1278" s="93">
        <v>1</v>
      </c>
      <c r="X1278" s="95">
        <v>4377700000</v>
      </c>
    </row>
    <row r="1279" spans="11:24" x14ac:dyDescent="0.2">
      <c r="K1279" s="95">
        <v>18260400000</v>
      </c>
      <c r="L1279" s="93">
        <v>18260400000</v>
      </c>
      <c r="N1279" s="95">
        <v>18260400000</v>
      </c>
      <c r="P1279" s="95">
        <v>11694000000</v>
      </c>
      <c r="Q1279" s="93">
        <v>1</v>
      </c>
      <c r="S1279" s="95">
        <v>11694000000</v>
      </c>
      <c r="U1279" s="95">
        <v>4398000000</v>
      </c>
      <c r="V1279" s="93">
        <v>1</v>
      </c>
      <c r="X1279" s="95">
        <v>4398000000</v>
      </c>
    </row>
    <row r="1280" spans="11:24" x14ac:dyDescent="0.2">
      <c r="K1280" s="95">
        <v>18283100000</v>
      </c>
      <c r="L1280" s="93">
        <v>18283100000</v>
      </c>
      <c r="N1280" s="95">
        <v>18283100000</v>
      </c>
      <c r="P1280" s="95">
        <v>11759000000</v>
      </c>
      <c r="Q1280" s="93">
        <v>1</v>
      </c>
      <c r="S1280" s="95">
        <v>11759000000</v>
      </c>
      <c r="U1280" s="95">
        <v>4426100000</v>
      </c>
      <c r="V1280" s="93">
        <v>1</v>
      </c>
      <c r="X1280" s="95">
        <v>4426100000</v>
      </c>
    </row>
    <row r="1281" spans="11:24" x14ac:dyDescent="0.2">
      <c r="K1281" s="95">
        <v>18376000000</v>
      </c>
      <c r="L1281" s="93">
        <v>18376000000</v>
      </c>
      <c r="N1281" s="95">
        <v>18376000000</v>
      </c>
      <c r="P1281" s="95">
        <v>11799000000</v>
      </c>
      <c r="Q1281" s="93">
        <v>1</v>
      </c>
      <c r="S1281" s="95">
        <v>11799000000</v>
      </c>
      <c r="U1281" s="95">
        <v>4452000000</v>
      </c>
      <c r="V1281" s="93">
        <v>1</v>
      </c>
      <c r="X1281" s="95">
        <v>4452000000</v>
      </c>
    </row>
    <row r="1282" spans="11:24" x14ac:dyDescent="0.2">
      <c r="K1282" s="95">
        <v>18377000000</v>
      </c>
      <c r="L1282" s="93">
        <v>18377000000</v>
      </c>
      <c r="N1282" s="95">
        <v>18377000000</v>
      </c>
      <c r="P1282" s="95">
        <v>11830000000</v>
      </c>
      <c r="Q1282" s="93">
        <v>1</v>
      </c>
      <c r="S1282" s="95">
        <v>11830000000</v>
      </c>
      <c r="U1282" s="95">
        <v>4467089000</v>
      </c>
      <c r="V1282" s="93">
        <v>1</v>
      </c>
      <c r="X1282" s="95">
        <v>4467089000</v>
      </c>
    </row>
    <row r="1283" spans="11:24" x14ac:dyDescent="0.2">
      <c r="K1283" s="95">
        <v>18380000000</v>
      </c>
      <c r="L1283" s="93">
        <v>18380000000</v>
      </c>
      <c r="N1283" s="95">
        <v>18380000000</v>
      </c>
      <c r="P1283" s="95">
        <v>11967000000</v>
      </c>
      <c r="Q1283" s="93">
        <v>1</v>
      </c>
      <c r="S1283" s="95">
        <v>11967000000</v>
      </c>
      <c r="U1283" s="95">
        <v>4469000000</v>
      </c>
      <c r="V1283" s="93">
        <v>1</v>
      </c>
      <c r="X1283" s="95">
        <v>4469000000</v>
      </c>
    </row>
    <row r="1284" spans="11:24" x14ac:dyDescent="0.2">
      <c r="K1284" s="95">
        <v>18467000000</v>
      </c>
      <c r="L1284" s="93">
        <v>18467000000</v>
      </c>
      <c r="N1284" s="95">
        <v>18467000000</v>
      </c>
      <c r="P1284" s="95">
        <v>12068425000</v>
      </c>
      <c r="Q1284" s="93">
        <v>1</v>
      </c>
      <c r="S1284" s="95">
        <v>12068425000</v>
      </c>
      <c r="U1284" s="95">
        <v>4472000000</v>
      </c>
      <c r="V1284" s="93">
        <v>1</v>
      </c>
      <c r="X1284" s="95">
        <v>4472000000</v>
      </c>
    </row>
    <row r="1285" spans="11:24" x14ac:dyDescent="0.2">
      <c r="K1285" s="95">
        <v>18470000000</v>
      </c>
      <c r="L1285" s="93">
        <v>18470000000</v>
      </c>
      <c r="N1285" s="95">
        <v>18470000000</v>
      </c>
      <c r="P1285" s="95">
        <v>12087000000</v>
      </c>
      <c r="Q1285" s="93">
        <v>1</v>
      </c>
      <c r="S1285" s="95">
        <v>12087000000</v>
      </c>
      <c r="U1285" s="95">
        <v>4477000000</v>
      </c>
      <c r="V1285" s="93">
        <v>1</v>
      </c>
      <c r="X1285" s="95">
        <v>4477000000</v>
      </c>
    </row>
    <row r="1286" spans="11:24" x14ac:dyDescent="0.2">
      <c r="K1286" s="95">
        <v>18534400000</v>
      </c>
      <c r="L1286" s="93">
        <v>18534400000</v>
      </c>
      <c r="N1286" s="95">
        <v>18534400000</v>
      </c>
      <c r="P1286" s="95">
        <v>12098000000</v>
      </c>
      <c r="Q1286" s="93">
        <v>1</v>
      </c>
      <c r="S1286" s="95">
        <v>12098000000</v>
      </c>
      <c r="U1286" s="95">
        <v>4525000000</v>
      </c>
      <c r="V1286" s="93">
        <v>1</v>
      </c>
      <c r="X1286" s="95">
        <v>4525000000</v>
      </c>
    </row>
    <row r="1287" spans="11:24" x14ac:dyDescent="0.2">
      <c r="K1287" s="95">
        <v>18591000000</v>
      </c>
      <c r="L1287" s="93">
        <v>18591000000</v>
      </c>
      <c r="N1287" s="95">
        <v>18591000000</v>
      </c>
      <c r="P1287" s="95">
        <v>12130000000</v>
      </c>
      <c r="Q1287" s="93">
        <v>1</v>
      </c>
      <c r="S1287" s="95">
        <v>12130000000</v>
      </c>
      <c r="U1287" s="95">
        <v>4577600000</v>
      </c>
      <c r="V1287" s="93">
        <v>1</v>
      </c>
      <c r="X1287" s="95">
        <v>4577600000</v>
      </c>
    </row>
    <row r="1288" spans="11:24" x14ac:dyDescent="0.2">
      <c r="K1288" s="95">
        <v>18605000000</v>
      </c>
      <c r="L1288" s="93">
        <v>18605000000</v>
      </c>
      <c r="N1288" s="95">
        <v>18605000000</v>
      </c>
      <c r="P1288" s="95">
        <v>12151000000</v>
      </c>
      <c r="Q1288" s="93">
        <v>1</v>
      </c>
      <c r="S1288" s="95">
        <v>12151000000</v>
      </c>
      <c r="U1288" s="95">
        <v>4600000000</v>
      </c>
      <c r="V1288" s="93">
        <v>1</v>
      </c>
      <c r="X1288" s="95">
        <v>4600000000</v>
      </c>
    </row>
    <row r="1289" spans="11:24" x14ac:dyDescent="0.2">
      <c r="K1289" s="95">
        <v>18614000000</v>
      </c>
      <c r="L1289" s="93">
        <v>18614000000</v>
      </c>
      <c r="N1289" s="95">
        <v>18614000000</v>
      </c>
      <c r="P1289" s="95">
        <v>12155000000</v>
      </c>
      <c r="Q1289" s="93">
        <v>1</v>
      </c>
      <c r="S1289" s="95">
        <v>12155000000</v>
      </c>
      <c r="U1289" s="95">
        <v>4612100000</v>
      </c>
      <c r="V1289" s="93">
        <v>1</v>
      </c>
      <c r="X1289" s="95">
        <v>4612100000</v>
      </c>
    </row>
    <row r="1290" spans="11:24" x14ac:dyDescent="0.2">
      <c r="K1290" s="95">
        <v>18671300000</v>
      </c>
      <c r="L1290" s="93">
        <v>18671300000</v>
      </c>
      <c r="N1290" s="95">
        <v>18671300000</v>
      </c>
      <c r="P1290" s="95">
        <v>12164000000</v>
      </c>
      <c r="Q1290" s="93">
        <v>1</v>
      </c>
      <c r="S1290" s="95">
        <v>12164000000</v>
      </c>
      <c r="U1290" s="95">
        <v>4621096000</v>
      </c>
      <c r="V1290" s="93">
        <v>1</v>
      </c>
      <c r="X1290" s="95">
        <v>4621096000</v>
      </c>
    </row>
    <row r="1291" spans="11:24" x14ac:dyDescent="0.2">
      <c r="K1291" s="95">
        <v>18676000000</v>
      </c>
      <c r="L1291" s="93">
        <v>18676000000</v>
      </c>
      <c r="N1291" s="95">
        <v>18676000000</v>
      </c>
      <c r="P1291" s="95">
        <v>12207000000</v>
      </c>
      <c r="Q1291" s="93">
        <v>1</v>
      </c>
      <c r="S1291" s="95">
        <v>12207000000</v>
      </c>
      <c r="U1291" s="95">
        <v>4630000000</v>
      </c>
      <c r="V1291" s="93">
        <v>1</v>
      </c>
      <c r="X1291" s="95">
        <v>4630000000</v>
      </c>
    </row>
    <row r="1292" spans="11:24" x14ac:dyDescent="0.2">
      <c r="K1292" s="95">
        <v>18769000000</v>
      </c>
      <c r="L1292" s="93">
        <v>18769000000</v>
      </c>
      <c r="N1292" s="95">
        <v>18769000000</v>
      </c>
      <c r="P1292" s="95">
        <v>12265000000</v>
      </c>
      <c r="Q1292" s="93">
        <v>1</v>
      </c>
      <c r="S1292" s="95">
        <v>12265000000</v>
      </c>
      <c r="U1292" s="95">
        <v>4663000000</v>
      </c>
      <c r="V1292" s="93">
        <v>1</v>
      </c>
      <c r="X1292" s="95">
        <v>4663000000</v>
      </c>
    </row>
    <row r="1293" spans="11:24" x14ac:dyDescent="0.2">
      <c r="K1293" s="95">
        <v>18790000000</v>
      </c>
      <c r="L1293" s="93">
        <v>18790000000</v>
      </c>
      <c r="N1293" s="95">
        <v>18790000000</v>
      </c>
      <c r="P1293" s="95">
        <v>12274000000</v>
      </c>
      <c r="Q1293" s="93">
        <v>1</v>
      </c>
      <c r="S1293" s="95">
        <v>12274000000</v>
      </c>
      <c r="U1293" s="95">
        <v>4695384000</v>
      </c>
      <c r="V1293" s="93">
        <v>1</v>
      </c>
      <c r="X1293" s="95">
        <v>4695384000</v>
      </c>
    </row>
    <row r="1294" spans="11:24" x14ac:dyDescent="0.2">
      <c r="K1294" s="95">
        <v>18909588000</v>
      </c>
      <c r="L1294" s="93">
        <v>18909588000</v>
      </c>
      <c r="N1294" s="95">
        <v>18909588000</v>
      </c>
      <c r="P1294" s="95">
        <v>12289000000</v>
      </c>
      <c r="Q1294" s="93">
        <v>1</v>
      </c>
      <c r="S1294" s="95">
        <v>12289000000</v>
      </c>
      <c r="U1294" s="95">
        <v>4735000000</v>
      </c>
      <c r="V1294" s="93">
        <v>1</v>
      </c>
      <c r="X1294" s="95">
        <v>4735000000</v>
      </c>
    </row>
    <row r="1295" spans="11:24" x14ac:dyDescent="0.2">
      <c r="K1295" s="95">
        <v>18987000000</v>
      </c>
      <c r="L1295" s="93">
        <v>18987000000</v>
      </c>
      <c r="N1295" s="95">
        <v>18987000000</v>
      </c>
      <c r="P1295" s="95">
        <v>12363000000</v>
      </c>
      <c r="Q1295" s="93">
        <v>1</v>
      </c>
      <c r="S1295" s="95">
        <v>12363000000</v>
      </c>
      <c r="U1295" s="95">
        <v>4785243000</v>
      </c>
      <c r="V1295" s="93">
        <v>1</v>
      </c>
      <c r="X1295" s="95">
        <v>4785243000</v>
      </c>
    </row>
    <row r="1296" spans="11:24" x14ac:dyDescent="0.2">
      <c r="K1296" s="95">
        <v>19023000000</v>
      </c>
      <c r="L1296" s="93">
        <v>19023000000</v>
      </c>
      <c r="N1296" s="95">
        <v>19023000000</v>
      </c>
      <c r="P1296" s="95">
        <v>12381189000</v>
      </c>
      <c r="Q1296" s="93">
        <v>1</v>
      </c>
      <c r="S1296" s="95">
        <v>12381189000</v>
      </c>
      <c r="U1296" s="95">
        <v>4816000000</v>
      </c>
      <c r="V1296" s="93">
        <v>1</v>
      </c>
      <c r="X1296" s="95">
        <v>4816000000</v>
      </c>
    </row>
    <row r="1297" spans="11:24" x14ac:dyDescent="0.2">
      <c r="K1297" s="95">
        <v>19031000000</v>
      </c>
      <c r="L1297" s="93">
        <v>19031000000</v>
      </c>
      <c r="N1297" s="95">
        <v>19031000000</v>
      </c>
      <c r="P1297" s="95">
        <v>12471000000</v>
      </c>
      <c r="Q1297" s="93">
        <v>1</v>
      </c>
      <c r="S1297" s="95">
        <v>12471000000</v>
      </c>
      <c r="U1297" s="95">
        <v>4822000000</v>
      </c>
      <c r="V1297" s="93">
        <v>1</v>
      </c>
      <c r="X1297" s="95">
        <v>4822000000</v>
      </c>
    </row>
    <row r="1298" spans="11:24" x14ac:dyDescent="0.2">
      <c r="K1298" s="95">
        <v>19036525000</v>
      </c>
      <c r="L1298" s="93">
        <v>19036525000</v>
      </c>
      <c r="N1298" s="95">
        <v>19036525000</v>
      </c>
      <c r="P1298" s="95">
        <v>12491400000</v>
      </c>
      <c r="Q1298" s="93">
        <v>1</v>
      </c>
      <c r="S1298" s="95">
        <v>12491400000</v>
      </c>
      <c r="U1298" s="95">
        <v>4841000000</v>
      </c>
      <c r="V1298" s="93">
        <v>1</v>
      </c>
      <c r="X1298" s="95">
        <v>4841000000</v>
      </c>
    </row>
    <row r="1299" spans="11:24" x14ac:dyDescent="0.2">
      <c r="K1299" s="95">
        <v>19050000000</v>
      </c>
      <c r="L1299" s="93">
        <v>19050000000</v>
      </c>
      <c r="N1299" s="95">
        <v>19050000000</v>
      </c>
      <c r="P1299" s="95">
        <v>12522000000</v>
      </c>
      <c r="Q1299" s="93">
        <v>1</v>
      </c>
      <c r="S1299" s="95">
        <v>12522000000</v>
      </c>
      <c r="U1299" s="95">
        <v>4884284000</v>
      </c>
      <c r="V1299" s="93">
        <v>1</v>
      </c>
      <c r="X1299" s="95">
        <v>4884284000</v>
      </c>
    </row>
    <row r="1300" spans="11:24" x14ac:dyDescent="0.2">
      <c r="K1300" s="95">
        <v>19052046000</v>
      </c>
      <c r="L1300" s="93">
        <v>19052046000</v>
      </c>
      <c r="N1300" s="95">
        <v>19052046000</v>
      </c>
      <c r="P1300" s="95">
        <v>12602100000</v>
      </c>
      <c r="Q1300" s="93">
        <v>1</v>
      </c>
      <c r="S1300" s="95">
        <v>12602100000</v>
      </c>
      <c r="U1300" s="95">
        <v>4895000000</v>
      </c>
      <c r="V1300" s="93">
        <v>1</v>
      </c>
      <c r="X1300" s="95">
        <v>4895000000</v>
      </c>
    </row>
    <row r="1301" spans="11:24" x14ac:dyDescent="0.2">
      <c r="K1301" s="95">
        <v>19080000000</v>
      </c>
      <c r="L1301" s="93">
        <v>19080000000</v>
      </c>
      <c r="N1301" s="95">
        <v>19080000000</v>
      </c>
      <c r="P1301" s="95">
        <v>12620000000</v>
      </c>
      <c r="Q1301" s="93">
        <v>1</v>
      </c>
      <c r="S1301" s="95">
        <v>12620000000</v>
      </c>
      <c r="U1301" s="95">
        <v>4896100000</v>
      </c>
      <c r="V1301" s="93">
        <v>1</v>
      </c>
      <c r="X1301" s="95">
        <v>4896100000</v>
      </c>
    </row>
    <row r="1302" spans="11:24" x14ac:dyDescent="0.2">
      <c r="K1302" s="95">
        <v>19108800000</v>
      </c>
      <c r="L1302" s="93">
        <v>19108800000</v>
      </c>
      <c r="N1302" s="95">
        <v>19108800000</v>
      </c>
      <c r="P1302" s="95">
        <v>12671200000</v>
      </c>
      <c r="Q1302" s="93">
        <v>1</v>
      </c>
      <c r="S1302" s="95">
        <v>12671200000</v>
      </c>
      <c r="U1302" s="95">
        <v>4934000000</v>
      </c>
      <c r="V1302" s="93">
        <v>1</v>
      </c>
      <c r="X1302" s="95">
        <v>4934000000</v>
      </c>
    </row>
    <row r="1303" spans="11:24" x14ac:dyDescent="0.2">
      <c r="K1303" s="95">
        <v>19110000000</v>
      </c>
      <c r="L1303" s="93">
        <v>19110000000</v>
      </c>
      <c r="N1303" s="95">
        <v>19110000000</v>
      </c>
      <c r="P1303" s="95">
        <v>12678000000</v>
      </c>
      <c r="Q1303" s="93">
        <v>1</v>
      </c>
      <c r="S1303" s="95">
        <v>12678000000</v>
      </c>
      <c r="U1303" s="95">
        <v>4939000000</v>
      </c>
      <c r="V1303" s="93">
        <v>1</v>
      </c>
      <c r="X1303" s="95">
        <v>4939000000</v>
      </c>
    </row>
    <row r="1304" spans="11:24" x14ac:dyDescent="0.2">
      <c r="K1304" s="95">
        <v>19154000000</v>
      </c>
      <c r="L1304" s="93">
        <v>19154000000</v>
      </c>
      <c r="N1304" s="95">
        <v>19154000000</v>
      </c>
      <c r="P1304" s="95">
        <v>12713000000</v>
      </c>
      <c r="Q1304" s="93">
        <v>1</v>
      </c>
      <c r="S1304" s="95">
        <v>12713000000</v>
      </c>
      <c r="U1304" s="95">
        <v>4953000000</v>
      </c>
      <c r="V1304" s="93">
        <v>1</v>
      </c>
      <c r="X1304" s="95">
        <v>4953000000</v>
      </c>
    </row>
    <row r="1305" spans="11:24" x14ac:dyDescent="0.2">
      <c r="K1305" s="95">
        <v>19162700000</v>
      </c>
      <c r="L1305" s="93">
        <v>19162700000</v>
      </c>
      <c r="N1305" s="95">
        <v>19162700000</v>
      </c>
      <c r="P1305" s="95">
        <v>12734000000</v>
      </c>
      <c r="Q1305" s="93">
        <v>1</v>
      </c>
      <c r="S1305" s="95">
        <v>12734000000</v>
      </c>
      <c r="U1305" s="95">
        <v>4969000000</v>
      </c>
      <c r="V1305" s="93">
        <v>1</v>
      </c>
      <c r="X1305" s="95">
        <v>4969000000</v>
      </c>
    </row>
    <row r="1306" spans="11:24" x14ac:dyDescent="0.2">
      <c r="K1306" s="95">
        <v>19171000000</v>
      </c>
      <c r="L1306" s="93">
        <v>19171000000</v>
      </c>
      <c r="N1306" s="95">
        <v>19171000000</v>
      </c>
      <c r="P1306" s="95">
        <v>12782000000</v>
      </c>
      <c r="Q1306" s="93">
        <v>1</v>
      </c>
      <c r="S1306" s="95">
        <v>12782000000</v>
      </c>
      <c r="U1306" s="95">
        <v>4989000000</v>
      </c>
      <c r="V1306" s="93">
        <v>1</v>
      </c>
      <c r="X1306" s="95">
        <v>4989000000</v>
      </c>
    </row>
    <row r="1307" spans="11:24" x14ac:dyDescent="0.2">
      <c r="K1307" s="95">
        <v>19204000000</v>
      </c>
      <c r="L1307" s="93">
        <v>19204000000</v>
      </c>
      <c r="N1307" s="95">
        <v>19204000000</v>
      </c>
      <c r="P1307" s="95">
        <v>12930000000</v>
      </c>
      <c r="Q1307" s="93">
        <v>1</v>
      </c>
      <c r="S1307" s="95">
        <v>12930000000</v>
      </c>
      <c r="U1307" s="95">
        <v>5005000000</v>
      </c>
      <c r="V1307" s="93">
        <v>1</v>
      </c>
      <c r="X1307" s="95">
        <v>5005000000</v>
      </c>
    </row>
    <row r="1308" spans="11:24" x14ac:dyDescent="0.2">
      <c r="K1308" s="95">
        <v>19221000000</v>
      </c>
      <c r="L1308" s="93">
        <v>38442000000</v>
      </c>
      <c r="N1308" s="95">
        <v>19221000000</v>
      </c>
      <c r="P1308" s="95">
        <v>12947000000</v>
      </c>
      <c r="Q1308" s="93">
        <v>1</v>
      </c>
      <c r="S1308" s="95">
        <v>12947000000</v>
      </c>
      <c r="U1308" s="95">
        <v>5006000000</v>
      </c>
      <c r="V1308" s="93">
        <v>1</v>
      </c>
      <c r="X1308" s="95">
        <v>5006000000</v>
      </c>
    </row>
    <row r="1309" spans="11:24" x14ac:dyDescent="0.2">
      <c r="K1309" s="95">
        <v>19261000000</v>
      </c>
      <c r="L1309" s="93">
        <v>19261000000</v>
      </c>
      <c r="N1309" s="95">
        <v>19261000000</v>
      </c>
      <c r="P1309" s="95">
        <v>12952000000</v>
      </c>
      <c r="Q1309" s="93">
        <v>1</v>
      </c>
      <c r="S1309" s="95">
        <v>12952000000</v>
      </c>
      <c r="U1309" s="95">
        <v>5011000000</v>
      </c>
      <c r="V1309" s="93">
        <v>1</v>
      </c>
      <c r="X1309" s="95">
        <v>5011000000</v>
      </c>
    </row>
    <row r="1310" spans="11:24" x14ac:dyDescent="0.2">
      <c r="K1310" s="95">
        <v>19279000000</v>
      </c>
      <c r="L1310" s="93">
        <v>19279000000</v>
      </c>
      <c r="N1310" s="95">
        <v>19279000000</v>
      </c>
      <c r="P1310" s="95">
        <v>12968000000</v>
      </c>
      <c r="Q1310" s="93">
        <v>1</v>
      </c>
      <c r="S1310" s="95">
        <v>12968000000</v>
      </c>
      <c r="U1310" s="95">
        <v>5017000000</v>
      </c>
      <c r="V1310" s="93">
        <v>1</v>
      </c>
      <c r="X1310" s="95">
        <v>5017000000</v>
      </c>
    </row>
    <row r="1311" spans="11:24" x14ac:dyDescent="0.2">
      <c r="K1311" s="95">
        <v>19312000000</v>
      </c>
      <c r="L1311" s="93">
        <v>19312000000</v>
      </c>
      <c r="N1311" s="95">
        <v>19312000000</v>
      </c>
      <c r="P1311" s="95">
        <v>13021000000</v>
      </c>
      <c r="Q1311" s="93">
        <v>1</v>
      </c>
      <c r="S1311" s="95">
        <v>13021000000</v>
      </c>
      <c r="U1311" s="95">
        <v>5060406000</v>
      </c>
      <c r="V1311" s="93">
        <v>1</v>
      </c>
      <c r="X1311" s="95">
        <v>5060406000</v>
      </c>
    </row>
    <row r="1312" spans="11:24" x14ac:dyDescent="0.2">
      <c r="K1312" s="95">
        <v>19391400000</v>
      </c>
      <c r="L1312" s="93">
        <v>19391400000</v>
      </c>
      <c r="N1312" s="95">
        <v>19391400000</v>
      </c>
      <c r="P1312" s="95">
        <v>13041000000</v>
      </c>
      <c r="Q1312" s="93">
        <v>1</v>
      </c>
      <c r="S1312" s="95">
        <v>13041000000</v>
      </c>
      <c r="U1312" s="95">
        <v>5074000000</v>
      </c>
      <c r="V1312" s="93">
        <v>1</v>
      </c>
      <c r="X1312" s="95">
        <v>5074000000</v>
      </c>
    </row>
    <row r="1313" spans="11:24" x14ac:dyDescent="0.2">
      <c r="K1313" s="95">
        <v>19429273000</v>
      </c>
      <c r="L1313" s="93">
        <v>19429273000</v>
      </c>
      <c r="N1313" s="95">
        <v>19429273000</v>
      </c>
      <c r="P1313" s="95">
        <v>13049000000</v>
      </c>
      <c r="Q1313" s="93">
        <v>1</v>
      </c>
      <c r="S1313" s="95">
        <v>13049000000</v>
      </c>
      <c r="U1313" s="95">
        <v>5081000000</v>
      </c>
      <c r="V1313" s="93">
        <v>1</v>
      </c>
      <c r="X1313" s="95">
        <v>5081000000</v>
      </c>
    </row>
    <row r="1314" spans="11:24" x14ac:dyDescent="0.2">
      <c r="K1314" s="95">
        <v>19540000000</v>
      </c>
      <c r="L1314" s="93">
        <v>39080000000</v>
      </c>
      <c r="N1314" s="95">
        <v>19540000000</v>
      </c>
      <c r="P1314" s="95">
        <v>13057000000</v>
      </c>
      <c r="Q1314" s="93">
        <v>1</v>
      </c>
      <c r="S1314" s="95">
        <v>13057000000</v>
      </c>
      <c r="U1314" s="95">
        <v>5111000000</v>
      </c>
      <c r="V1314" s="93">
        <v>1</v>
      </c>
      <c r="X1314" s="95">
        <v>5111000000</v>
      </c>
    </row>
    <row r="1315" spans="11:24" x14ac:dyDescent="0.2">
      <c r="K1315" s="95">
        <v>19561000000</v>
      </c>
      <c r="L1315" s="93">
        <v>19561000000</v>
      </c>
      <c r="N1315" s="95">
        <v>19561000000</v>
      </c>
      <c r="P1315" s="95">
        <v>13107000000</v>
      </c>
      <c r="Q1315" s="93">
        <v>1</v>
      </c>
      <c r="S1315" s="95">
        <v>13107000000</v>
      </c>
      <c r="U1315" s="95">
        <v>5117100000</v>
      </c>
      <c r="V1315" s="93">
        <v>1</v>
      </c>
      <c r="X1315" s="95">
        <v>5117100000</v>
      </c>
    </row>
    <row r="1316" spans="11:24" x14ac:dyDescent="0.2">
      <c r="K1316" s="95">
        <v>19615600000</v>
      </c>
      <c r="L1316" s="93">
        <v>19615600000</v>
      </c>
      <c r="N1316" s="95">
        <v>19615600000</v>
      </c>
      <c r="P1316" s="95">
        <v>13107081000</v>
      </c>
      <c r="Q1316" s="93">
        <v>1</v>
      </c>
      <c r="S1316" s="95">
        <v>13107081000</v>
      </c>
      <c r="U1316" s="95">
        <v>5120000000</v>
      </c>
      <c r="V1316" s="93">
        <v>1</v>
      </c>
      <c r="X1316" s="95">
        <v>5120000000</v>
      </c>
    </row>
    <row r="1317" spans="11:24" x14ac:dyDescent="0.2">
      <c r="K1317" s="95">
        <v>19657000000</v>
      </c>
      <c r="L1317" s="93">
        <v>19657000000</v>
      </c>
      <c r="N1317" s="95">
        <v>19657000000</v>
      </c>
      <c r="P1317" s="95">
        <v>13130915000</v>
      </c>
      <c r="Q1317" s="93">
        <v>1</v>
      </c>
      <c r="S1317" s="95">
        <v>13130915000</v>
      </c>
      <c r="U1317" s="95">
        <v>5153000000</v>
      </c>
      <c r="V1317" s="93">
        <v>1</v>
      </c>
      <c r="X1317" s="95">
        <v>5153000000</v>
      </c>
    </row>
    <row r="1318" spans="11:24" x14ac:dyDescent="0.2">
      <c r="K1318" s="95">
        <v>19724000000</v>
      </c>
      <c r="L1318" s="93">
        <v>19724000000</v>
      </c>
      <c r="N1318" s="95">
        <v>19724000000</v>
      </c>
      <c r="P1318" s="95">
        <v>13195000000</v>
      </c>
      <c r="Q1318" s="93">
        <v>1</v>
      </c>
      <c r="S1318" s="95">
        <v>13195000000</v>
      </c>
      <c r="U1318" s="95">
        <v>5181200000</v>
      </c>
      <c r="V1318" s="93">
        <v>1</v>
      </c>
      <c r="X1318" s="95">
        <v>5181200000</v>
      </c>
    </row>
    <row r="1319" spans="11:24" x14ac:dyDescent="0.2">
      <c r="K1319" s="95">
        <v>19820000000</v>
      </c>
      <c r="L1319" s="93">
        <v>19820000000</v>
      </c>
      <c r="N1319" s="95">
        <v>19820000000</v>
      </c>
      <c r="P1319" s="95">
        <v>13241000000</v>
      </c>
      <c r="Q1319" s="93">
        <v>1</v>
      </c>
      <c r="S1319" s="95">
        <v>13241000000</v>
      </c>
      <c r="U1319" s="95">
        <v>5190000000</v>
      </c>
      <c r="V1319" s="93">
        <v>1</v>
      </c>
      <c r="X1319" s="95">
        <v>5190000000</v>
      </c>
    </row>
    <row r="1320" spans="11:24" x14ac:dyDescent="0.2">
      <c r="K1320" s="95">
        <v>19872000000</v>
      </c>
      <c r="L1320" s="93">
        <v>19872000000</v>
      </c>
      <c r="N1320" s="95">
        <v>19872000000</v>
      </c>
      <c r="P1320" s="95">
        <v>13294000000</v>
      </c>
      <c r="Q1320" s="93">
        <v>1</v>
      </c>
      <c r="S1320" s="95">
        <v>13294000000</v>
      </c>
      <c r="U1320" s="95">
        <v>5195000000</v>
      </c>
      <c r="V1320" s="93">
        <v>1</v>
      </c>
      <c r="X1320" s="95">
        <v>5195000000</v>
      </c>
    </row>
    <row r="1321" spans="11:24" x14ac:dyDescent="0.2">
      <c r="K1321" s="95">
        <v>19941000000</v>
      </c>
      <c r="L1321" s="93">
        <v>19941000000</v>
      </c>
      <c r="N1321" s="95">
        <v>19941000000</v>
      </c>
      <c r="P1321" s="95">
        <v>13307000000</v>
      </c>
      <c r="Q1321" s="93">
        <v>1</v>
      </c>
      <c r="S1321" s="95">
        <v>13307000000</v>
      </c>
      <c r="U1321" s="95">
        <v>5204000000</v>
      </c>
      <c r="V1321" s="93">
        <v>1</v>
      </c>
      <c r="X1321" s="95">
        <v>5204000000</v>
      </c>
    </row>
    <row r="1322" spans="11:24" x14ac:dyDescent="0.2">
      <c r="K1322" s="95">
        <v>19958700000</v>
      </c>
      <c r="L1322" s="93">
        <v>19958700000</v>
      </c>
      <c r="N1322" s="95">
        <v>19958700000</v>
      </c>
      <c r="P1322" s="95">
        <v>13521000000</v>
      </c>
      <c r="Q1322" s="93">
        <v>1</v>
      </c>
      <c r="S1322" s="95">
        <v>13521000000</v>
      </c>
      <c r="U1322" s="95">
        <v>5205715000</v>
      </c>
      <c r="V1322" s="93">
        <v>1</v>
      </c>
      <c r="X1322" s="95">
        <v>5205715000</v>
      </c>
    </row>
    <row r="1323" spans="11:24" x14ac:dyDescent="0.2">
      <c r="K1323" s="95">
        <v>19960000000</v>
      </c>
      <c r="L1323" s="93">
        <v>19960000000</v>
      </c>
      <c r="N1323" s="95">
        <v>19960000000</v>
      </c>
      <c r="P1323" s="95">
        <v>13545000000</v>
      </c>
      <c r="Q1323" s="93">
        <v>1</v>
      </c>
      <c r="S1323" s="95">
        <v>13545000000</v>
      </c>
      <c r="U1323" s="95">
        <v>5229000000</v>
      </c>
      <c r="V1323" s="93">
        <v>1</v>
      </c>
      <c r="X1323" s="95">
        <v>5229000000</v>
      </c>
    </row>
    <row r="1324" spans="11:24" x14ac:dyDescent="0.2">
      <c r="K1324" s="95">
        <v>20006000000</v>
      </c>
      <c r="L1324" s="93">
        <v>20006000000</v>
      </c>
      <c r="N1324" s="95">
        <v>20006000000</v>
      </c>
      <c r="P1324" s="95">
        <v>13574000000</v>
      </c>
      <c r="Q1324" s="93">
        <v>1</v>
      </c>
      <c r="S1324" s="95">
        <v>13574000000</v>
      </c>
      <c r="U1324" s="95">
        <v>5241000000</v>
      </c>
      <c r="V1324" s="93">
        <v>1</v>
      </c>
      <c r="X1324" s="95">
        <v>5241000000</v>
      </c>
    </row>
    <row r="1325" spans="11:24" x14ac:dyDescent="0.2">
      <c r="K1325" s="95">
        <v>20063000000</v>
      </c>
      <c r="L1325" s="93">
        <v>20063000000</v>
      </c>
      <c r="N1325" s="95">
        <v>20063000000</v>
      </c>
      <c r="P1325" s="95">
        <v>13634000000</v>
      </c>
      <c r="Q1325" s="93">
        <v>1</v>
      </c>
      <c r="S1325" s="95">
        <v>13634000000</v>
      </c>
      <c r="U1325" s="95">
        <v>5275000000</v>
      </c>
      <c r="V1325" s="93">
        <v>1</v>
      </c>
      <c r="X1325" s="95">
        <v>5275000000</v>
      </c>
    </row>
    <row r="1326" spans="11:24" x14ac:dyDescent="0.2">
      <c r="K1326" s="95">
        <v>20100000000</v>
      </c>
      <c r="L1326" s="93">
        <v>20100000000</v>
      </c>
      <c r="N1326" s="95">
        <v>20100000000</v>
      </c>
      <c r="P1326" s="95">
        <v>13703000000</v>
      </c>
      <c r="Q1326" s="93">
        <v>1</v>
      </c>
      <c r="S1326" s="95">
        <v>13703000000</v>
      </c>
      <c r="U1326" s="95">
        <v>5285634000</v>
      </c>
      <c r="V1326" s="93">
        <v>1</v>
      </c>
      <c r="X1326" s="95">
        <v>5285634000</v>
      </c>
    </row>
    <row r="1327" spans="11:24" x14ac:dyDescent="0.2">
      <c r="K1327" s="95">
        <v>20170000000</v>
      </c>
      <c r="L1327" s="93">
        <v>20170000000</v>
      </c>
      <c r="N1327" s="95">
        <v>20170000000</v>
      </c>
      <c r="P1327" s="95">
        <v>13723000000</v>
      </c>
      <c r="Q1327" s="93">
        <v>1</v>
      </c>
      <c r="S1327" s="95">
        <v>13723000000</v>
      </c>
      <c r="U1327" s="95">
        <v>5352000000</v>
      </c>
      <c r="V1327" s="93">
        <v>1</v>
      </c>
      <c r="X1327" s="95">
        <v>5352000000</v>
      </c>
    </row>
    <row r="1328" spans="11:24" x14ac:dyDescent="0.2">
      <c r="K1328" s="95">
        <v>20247000000</v>
      </c>
      <c r="L1328" s="93">
        <v>20247000000</v>
      </c>
      <c r="N1328" s="95">
        <v>20247000000</v>
      </c>
      <c r="P1328" s="95">
        <v>13728000000</v>
      </c>
      <c r="Q1328" s="93">
        <v>1</v>
      </c>
      <c r="S1328" s="95">
        <v>13728000000</v>
      </c>
      <c r="U1328" s="95">
        <v>5353000000</v>
      </c>
      <c r="V1328" s="93">
        <v>1</v>
      </c>
      <c r="X1328" s="95">
        <v>5353000000</v>
      </c>
    </row>
    <row r="1329" spans="11:24" x14ac:dyDescent="0.2">
      <c r="K1329" s="95">
        <v>20368562000</v>
      </c>
      <c r="L1329" s="93">
        <v>20368562000</v>
      </c>
      <c r="N1329" s="95">
        <v>20368562000</v>
      </c>
      <c r="P1329" s="95">
        <v>13870000000</v>
      </c>
      <c r="Q1329" s="93">
        <v>1</v>
      </c>
      <c r="S1329" s="95">
        <v>13870000000</v>
      </c>
      <c r="U1329" s="95">
        <v>5361000000</v>
      </c>
      <c r="V1329" s="93">
        <v>1</v>
      </c>
      <c r="X1329" s="95">
        <v>5361000000</v>
      </c>
    </row>
    <row r="1330" spans="11:24" x14ac:dyDescent="0.2">
      <c r="K1330" s="95">
        <v>20405000000</v>
      </c>
      <c r="L1330" s="93">
        <v>20405000000</v>
      </c>
      <c r="N1330" s="95">
        <v>20405000000</v>
      </c>
      <c r="P1330" s="95">
        <v>13900700000</v>
      </c>
      <c r="Q1330" s="93">
        <v>1</v>
      </c>
      <c r="S1330" s="95">
        <v>13900700000</v>
      </c>
      <c r="U1330" s="95">
        <v>5380000000</v>
      </c>
      <c r="V1330" s="93">
        <v>1</v>
      </c>
      <c r="X1330" s="95">
        <v>5380000000</v>
      </c>
    </row>
    <row r="1331" spans="11:24" x14ac:dyDescent="0.2">
      <c r="K1331" s="95">
        <v>20421000000</v>
      </c>
      <c r="L1331" s="93">
        <v>20421000000</v>
      </c>
      <c r="N1331" s="95">
        <v>20421000000</v>
      </c>
      <c r="P1331" s="95">
        <v>13906000000</v>
      </c>
      <c r="Q1331" s="93">
        <v>1</v>
      </c>
      <c r="S1331" s="95">
        <v>13906000000</v>
      </c>
      <c r="U1331" s="95">
        <v>5388000000</v>
      </c>
      <c r="V1331" s="93">
        <v>1</v>
      </c>
      <c r="X1331" s="95">
        <v>5388000000</v>
      </c>
    </row>
    <row r="1332" spans="11:24" x14ac:dyDescent="0.2">
      <c r="K1332" s="95">
        <v>20425000000</v>
      </c>
      <c r="L1332" s="93">
        <v>20425000000</v>
      </c>
      <c r="N1332" s="95">
        <v>20425000000</v>
      </c>
      <c r="P1332" s="95">
        <v>13908300000</v>
      </c>
      <c r="Q1332" s="93">
        <v>1</v>
      </c>
      <c r="S1332" s="95">
        <v>13908300000</v>
      </c>
      <c r="U1332" s="95">
        <v>5389000000</v>
      </c>
      <c r="V1332" s="93">
        <v>1</v>
      </c>
      <c r="X1332" s="95">
        <v>5389000000</v>
      </c>
    </row>
    <row r="1333" spans="11:24" x14ac:dyDescent="0.2">
      <c r="K1333" s="95">
        <v>20563100000</v>
      </c>
      <c r="L1333" s="93">
        <v>20563100000</v>
      </c>
      <c r="N1333" s="95">
        <v>20563100000</v>
      </c>
      <c r="P1333" s="95">
        <v>14009000000</v>
      </c>
      <c r="Q1333" s="93">
        <v>1</v>
      </c>
      <c r="S1333" s="95">
        <v>14009000000</v>
      </c>
      <c r="U1333" s="95">
        <v>5469000000</v>
      </c>
      <c r="V1333" s="93">
        <v>1</v>
      </c>
      <c r="X1333" s="95">
        <v>5469000000</v>
      </c>
    </row>
    <row r="1334" spans="11:24" x14ac:dyDescent="0.2">
      <c r="K1334" s="95">
        <v>20638000000</v>
      </c>
      <c r="L1334" s="93">
        <v>20638000000</v>
      </c>
      <c r="N1334" s="95">
        <v>20638000000</v>
      </c>
      <c r="P1334" s="95">
        <v>14062471000</v>
      </c>
      <c r="Q1334" s="93">
        <v>1</v>
      </c>
      <c r="S1334" s="95">
        <v>14062471000</v>
      </c>
      <c r="U1334" s="95">
        <v>5503000000</v>
      </c>
      <c r="V1334" s="93">
        <v>1</v>
      </c>
      <c r="X1334" s="95">
        <v>5503000000</v>
      </c>
    </row>
    <row r="1335" spans="11:24" x14ac:dyDescent="0.2">
      <c r="K1335" s="95">
        <v>20673000000</v>
      </c>
      <c r="L1335" s="93">
        <v>20673000000</v>
      </c>
      <c r="N1335" s="95">
        <v>20673000000</v>
      </c>
      <c r="P1335" s="95">
        <v>14117000000</v>
      </c>
      <c r="Q1335" s="93">
        <v>1</v>
      </c>
      <c r="S1335" s="95">
        <v>14117000000</v>
      </c>
      <c r="U1335" s="95">
        <v>5518000000</v>
      </c>
      <c r="V1335" s="93">
        <v>2</v>
      </c>
      <c r="X1335" s="95">
        <v>5518000000</v>
      </c>
    </row>
    <row r="1336" spans="11:24" x14ac:dyDescent="0.2">
      <c r="K1336" s="95">
        <v>20718000000</v>
      </c>
      <c r="L1336" s="93">
        <v>20718000000</v>
      </c>
      <c r="N1336" s="95">
        <v>20718000000</v>
      </c>
      <c r="P1336" s="95">
        <v>14163000000</v>
      </c>
      <c r="Q1336" s="93">
        <v>1</v>
      </c>
      <c r="S1336" s="95">
        <v>14163000000</v>
      </c>
      <c r="U1336" s="95">
        <v>5536000000</v>
      </c>
      <c r="V1336" s="93">
        <v>1</v>
      </c>
      <c r="X1336" s="95">
        <v>5536000000</v>
      </c>
    </row>
    <row r="1337" spans="11:24" x14ac:dyDescent="0.2">
      <c r="K1337" s="95">
        <v>20853800000</v>
      </c>
      <c r="L1337" s="93">
        <v>20853800000</v>
      </c>
      <c r="N1337" s="95">
        <v>20853800000</v>
      </c>
      <c r="P1337" s="95">
        <v>14279000000</v>
      </c>
      <c r="Q1337" s="93">
        <v>1</v>
      </c>
      <c r="S1337" s="95">
        <v>14279000000</v>
      </c>
      <c r="U1337" s="95">
        <v>5625000000</v>
      </c>
      <c r="V1337" s="93">
        <v>1</v>
      </c>
      <c r="X1337" s="95">
        <v>5625000000</v>
      </c>
    </row>
    <row r="1338" spans="11:24" x14ac:dyDescent="0.2">
      <c r="K1338" s="95">
        <v>20855000000</v>
      </c>
      <c r="L1338" s="93">
        <v>20855000000</v>
      </c>
      <c r="N1338" s="95">
        <v>20855000000</v>
      </c>
      <c r="P1338" s="95">
        <v>14292000000</v>
      </c>
      <c r="Q1338" s="93">
        <v>1</v>
      </c>
      <c r="S1338" s="95">
        <v>14292000000</v>
      </c>
      <c r="U1338" s="95">
        <v>5650000000</v>
      </c>
      <c r="V1338" s="93">
        <v>1</v>
      </c>
      <c r="X1338" s="95">
        <v>5650000000</v>
      </c>
    </row>
    <row r="1339" spans="11:24" x14ac:dyDescent="0.2">
      <c r="K1339" s="95">
        <v>20862000000</v>
      </c>
      <c r="L1339" s="93">
        <v>20862000000</v>
      </c>
      <c r="N1339" s="95">
        <v>20862000000</v>
      </c>
      <c r="P1339" s="95">
        <v>14320000000</v>
      </c>
      <c r="Q1339" s="93">
        <v>1</v>
      </c>
      <c r="S1339" s="95">
        <v>14320000000</v>
      </c>
      <c r="U1339" s="95">
        <v>5655800000</v>
      </c>
      <c r="V1339" s="93">
        <v>1</v>
      </c>
      <c r="X1339" s="95">
        <v>5655800000</v>
      </c>
    </row>
    <row r="1340" spans="11:24" x14ac:dyDescent="0.2">
      <c r="K1340" s="95">
        <v>20872000000</v>
      </c>
      <c r="L1340" s="93">
        <v>20872000000</v>
      </c>
      <c r="N1340" s="95">
        <v>20872000000</v>
      </c>
      <c r="P1340" s="95">
        <v>14323000000</v>
      </c>
      <c r="Q1340" s="93">
        <v>1</v>
      </c>
      <c r="S1340" s="95">
        <v>14323000000</v>
      </c>
      <c r="U1340" s="95">
        <v>5715000000</v>
      </c>
      <c r="V1340" s="93">
        <v>1</v>
      </c>
      <c r="X1340" s="95">
        <v>5715000000</v>
      </c>
    </row>
    <row r="1341" spans="11:24" x14ac:dyDescent="0.2">
      <c r="K1341" s="95">
        <v>20891000000</v>
      </c>
      <c r="L1341" s="93">
        <v>20891000000</v>
      </c>
      <c r="N1341" s="95">
        <v>20891000000</v>
      </c>
      <c r="P1341" s="95">
        <v>14360000000</v>
      </c>
      <c r="Q1341" s="93">
        <v>1</v>
      </c>
      <c r="S1341" s="95">
        <v>14360000000</v>
      </c>
      <c r="U1341" s="95">
        <v>5759000000</v>
      </c>
      <c r="V1341" s="93">
        <v>1</v>
      </c>
      <c r="X1341" s="95">
        <v>5759000000</v>
      </c>
    </row>
    <row r="1342" spans="11:24" x14ac:dyDescent="0.2">
      <c r="K1342" s="95">
        <v>20921000000</v>
      </c>
      <c r="L1342" s="93">
        <v>20921000000</v>
      </c>
      <c r="N1342" s="95">
        <v>20921000000</v>
      </c>
      <c r="P1342" s="95">
        <v>14362000000</v>
      </c>
      <c r="Q1342" s="93">
        <v>1</v>
      </c>
      <c r="S1342" s="95">
        <v>14362000000</v>
      </c>
      <c r="U1342" s="95">
        <v>5808000000</v>
      </c>
      <c r="V1342" s="93">
        <v>1</v>
      </c>
      <c r="X1342" s="95">
        <v>5808000000</v>
      </c>
    </row>
    <row r="1343" spans="11:24" x14ac:dyDescent="0.2">
      <c r="K1343" s="95">
        <v>21059000000</v>
      </c>
      <c r="L1343" s="93">
        <v>21059000000</v>
      </c>
      <c r="N1343" s="95">
        <v>21059000000</v>
      </c>
      <c r="P1343" s="95">
        <v>14373000000</v>
      </c>
      <c r="Q1343" s="93">
        <v>1</v>
      </c>
      <c r="S1343" s="95">
        <v>14373000000</v>
      </c>
      <c r="U1343" s="95">
        <v>5996000000</v>
      </c>
      <c r="V1343" s="93">
        <v>1</v>
      </c>
      <c r="X1343" s="95">
        <v>5996000000</v>
      </c>
    </row>
    <row r="1344" spans="11:24" x14ac:dyDescent="0.2">
      <c r="K1344" s="95">
        <v>21105141000</v>
      </c>
      <c r="L1344" s="93">
        <v>21105141000</v>
      </c>
      <c r="N1344" s="95">
        <v>21105141000</v>
      </c>
      <c r="P1344" s="95">
        <v>14415000000</v>
      </c>
      <c r="Q1344" s="93">
        <v>1</v>
      </c>
      <c r="S1344" s="95">
        <v>14415000000</v>
      </c>
      <c r="U1344" s="95">
        <v>6010000000</v>
      </c>
      <c r="V1344" s="93">
        <v>1</v>
      </c>
      <c r="X1344" s="95">
        <v>6010000000</v>
      </c>
    </row>
    <row r="1345" spans="11:24" x14ac:dyDescent="0.2">
      <c r="K1345" s="95">
        <v>21315900000</v>
      </c>
      <c r="L1345" s="93">
        <v>21315900000</v>
      </c>
      <c r="N1345" s="95">
        <v>21315900000</v>
      </c>
      <c r="P1345" s="95">
        <v>14469000000</v>
      </c>
      <c r="Q1345" s="93">
        <v>1</v>
      </c>
      <c r="S1345" s="95">
        <v>14469000000</v>
      </c>
      <c r="U1345" s="95">
        <v>6043000000</v>
      </c>
      <c r="V1345" s="93">
        <v>1</v>
      </c>
      <c r="X1345" s="95">
        <v>6043000000</v>
      </c>
    </row>
    <row r="1346" spans="11:24" x14ac:dyDescent="0.2">
      <c r="K1346" s="95">
        <v>21438000000</v>
      </c>
      <c r="L1346" s="93">
        <v>21438000000</v>
      </c>
      <c r="N1346" s="95">
        <v>21438000000</v>
      </c>
      <c r="P1346" s="95">
        <v>14637000000</v>
      </c>
      <c r="Q1346" s="93">
        <v>1</v>
      </c>
      <c r="S1346" s="95">
        <v>14637000000</v>
      </c>
      <c r="U1346" s="95">
        <v>6054300000</v>
      </c>
      <c r="V1346" s="93">
        <v>1</v>
      </c>
      <c r="X1346" s="95">
        <v>6054300000</v>
      </c>
    </row>
    <row r="1347" spans="11:24" x14ac:dyDescent="0.2">
      <c r="K1347" s="95">
        <v>21440000000</v>
      </c>
      <c r="L1347" s="93">
        <v>21440000000</v>
      </c>
      <c r="N1347" s="95">
        <v>21440000000</v>
      </c>
      <c r="P1347" s="95">
        <v>14717000000</v>
      </c>
      <c r="Q1347" s="93">
        <v>1</v>
      </c>
      <c r="S1347" s="95">
        <v>14717000000</v>
      </c>
      <c r="U1347" s="95">
        <v>6073000000</v>
      </c>
      <c r="V1347" s="93">
        <v>1</v>
      </c>
      <c r="X1347" s="95">
        <v>6073000000</v>
      </c>
    </row>
    <row r="1348" spans="11:24" x14ac:dyDescent="0.2">
      <c r="K1348" s="95">
        <v>21531577000</v>
      </c>
      <c r="L1348" s="93">
        <v>21531577000</v>
      </c>
      <c r="N1348" s="95">
        <v>21531577000</v>
      </c>
      <c r="P1348" s="95">
        <v>14757700000</v>
      </c>
      <c r="Q1348" s="93">
        <v>1</v>
      </c>
      <c r="S1348" s="95">
        <v>14757700000</v>
      </c>
      <c r="U1348" s="95">
        <v>6086800000</v>
      </c>
      <c r="V1348" s="93">
        <v>1</v>
      </c>
      <c r="X1348" s="95">
        <v>6086800000</v>
      </c>
    </row>
    <row r="1349" spans="11:24" x14ac:dyDescent="0.2">
      <c r="K1349" s="95">
        <v>21609000000</v>
      </c>
      <c r="L1349" s="93">
        <v>21609000000</v>
      </c>
      <c r="N1349" s="95">
        <v>21609000000</v>
      </c>
      <c r="P1349" s="95">
        <v>14758000000</v>
      </c>
      <c r="Q1349" s="93">
        <v>1</v>
      </c>
      <c r="S1349" s="95">
        <v>14758000000</v>
      </c>
      <c r="U1349" s="95">
        <v>6097000000</v>
      </c>
      <c r="V1349" s="93">
        <v>1</v>
      </c>
      <c r="X1349" s="95">
        <v>6097000000</v>
      </c>
    </row>
    <row r="1350" spans="11:24" x14ac:dyDescent="0.2">
      <c r="K1350" s="95">
        <v>21662000000</v>
      </c>
      <c r="L1350" s="93">
        <v>21662000000</v>
      </c>
      <c r="N1350" s="95">
        <v>21662000000</v>
      </c>
      <c r="P1350" s="95">
        <v>14858014000</v>
      </c>
      <c r="Q1350" s="93">
        <v>1</v>
      </c>
      <c r="S1350" s="95">
        <v>14858014000</v>
      </c>
      <c r="U1350" s="95">
        <v>6111000000</v>
      </c>
      <c r="V1350" s="93">
        <v>1</v>
      </c>
      <c r="X1350" s="95">
        <v>6111000000</v>
      </c>
    </row>
    <row r="1351" spans="11:24" x14ac:dyDescent="0.2">
      <c r="K1351" s="95">
        <v>21813000000</v>
      </c>
      <c r="L1351" s="93">
        <v>21813000000</v>
      </c>
      <c r="N1351" s="95">
        <v>21813000000</v>
      </c>
      <c r="P1351" s="95">
        <v>14934000000</v>
      </c>
      <c r="Q1351" s="93">
        <v>1</v>
      </c>
      <c r="S1351" s="95">
        <v>14934000000</v>
      </c>
      <c r="U1351" s="95">
        <v>6182000000</v>
      </c>
      <c r="V1351" s="93">
        <v>1</v>
      </c>
      <c r="X1351" s="95">
        <v>6182000000</v>
      </c>
    </row>
    <row r="1352" spans="11:24" x14ac:dyDescent="0.2">
      <c r="K1352" s="95">
        <v>21852000000</v>
      </c>
      <c r="L1352" s="93">
        <v>21852000000</v>
      </c>
      <c r="N1352" s="95">
        <v>21852000000</v>
      </c>
      <c r="P1352" s="95">
        <v>15023000000</v>
      </c>
      <c r="Q1352" s="93">
        <v>1</v>
      </c>
      <c r="S1352" s="95">
        <v>15023000000</v>
      </c>
      <c r="U1352" s="95">
        <v>6279100000</v>
      </c>
      <c r="V1352" s="93">
        <v>1</v>
      </c>
      <c r="X1352" s="95">
        <v>6279100000</v>
      </c>
    </row>
    <row r="1353" spans="11:24" x14ac:dyDescent="0.2">
      <c r="K1353" s="95">
        <v>21963000000</v>
      </c>
      <c r="L1353" s="93">
        <v>21963000000</v>
      </c>
      <c r="N1353" s="95">
        <v>21963000000</v>
      </c>
      <c r="P1353" s="95">
        <v>15040000000</v>
      </c>
      <c r="Q1353" s="93">
        <v>1</v>
      </c>
      <c r="S1353" s="95">
        <v>15040000000</v>
      </c>
      <c r="U1353" s="95">
        <v>6280300000</v>
      </c>
      <c r="V1353" s="93">
        <v>1</v>
      </c>
      <c r="X1353" s="95">
        <v>6280300000</v>
      </c>
    </row>
    <row r="1354" spans="11:24" x14ac:dyDescent="0.2">
      <c r="K1354" s="95">
        <v>22046000000</v>
      </c>
      <c r="L1354" s="93">
        <v>22046000000</v>
      </c>
      <c r="N1354" s="95">
        <v>22046000000</v>
      </c>
      <c r="P1354" s="95">
        <v>15055000000</v>
      </c>
      <c r="Q1354" s="93">
        <v>1</v>
      </c>
      <c r="S1354" s="95">
        <v>15055000000</v>
      </c>
      <c r="U1354" s="95">
        <v>6280728000</v>
      </c>
      <c r="V1354" s="93">
        <v>1</v>
      </c>
      <c r="X1354" s="95">
        <v>6280728000</v>
      </c>
    </row>
    <row r="1355" spans="11:24" x14ac:dyDescent="0.2">
      <c r="K1355" s="95">
        <v>22086000000</v>
      </c>
      <c r="L1355" s="93">
        <v>22086000000</v>
      </c>
      <c r="N1355" s="95">
        <v>22086000000</v>
      </c>
      <c r="P1355" s="95">
        <v>15070000000</v>
      </c>
      <c r="Q1355" s="93">
        <v>1</v>
      </c>
      <c r="S1355" s="95">
        <v>15070000000</v>
      </c>
      <c r="U1355" s="95">
        <v>6338129000</v>
      </c>
      <c r="V1355" s="93">
        <v>1</v>
      </c>
      <c r="X1355" s="95">
        <v>6338129000</v>
      </c>
    </row>
    <row r="1356" spans="11:24" x14ac:dyDescent="0.2">
      <c r="K1356" s="95">
        <v>22364000000</v>
      </c>
      <c r="L1356" s="93">
        <v>22364000000</v>
      </c>
      <c r="N1356" s="95">
        <v>22364000000</v>
      </c>
      <c r="P1356" s="95">
        <v>15112000000</v>
      </c>
      <c r="Q1356" s="93">
        <v>1</v>
      </c>
      <c r="S1356" s="95">
        <v>15112000000</v>
      </c>
      <c r="U1356" s="95">
        <v>6372000000</v>
      </c>
      <c r="V1356" s="93">
        <v>1</v>
      </c>
      <c r="X1356" s="95">
        <v>6372000000</v>
      </c>
    </row>
    <row r="1357" spans="11:24" x14ac:dyDescent="0.2">
      <c r="K1357" s="95">
        <v>22365000000</v>
      </c>
      <c r="L1357" s="93">
        <v>22365000000</v>
      </c>
      <c r="N1357" s="95">
        <v>22365000000</v>
      </c>
      <c r="P1357" s="95">
        <v>15287000000</v>
      </c>
      <c r="Q1357" s="93">
        <v>1</v>
      </c>
      <c r="S1357" s="95">
        <v>15287000000</v>
      </c>
      <c r="U1357" s="95">
        <v>6384000000</v>
      </c>
      <c r="V1357" s="93">
        <v>1</v>
      </c>
      <c r="X1357" s="95">
        <v>6384000000</v>
      </c>
    </row>
    <row r="1358" spans="11:24" x14ac:dyDescent="0.2">
      <c r="K1358" s="95">
        <v>22492000000</v>
      </c>
      <c r="L1358" s="93">
        <v>22492000000</v>
      </c>
      <c r="N1358" s="95">
        <v>22492000000</v>
      </c>
      <c r="P1358" s="95">
        <v>15292100000</v>
      </c>
      <c r="Q1358" s="93">
        <v>1</v>
      </c>
      <c r="S1358" s="95">
        <v>15292100000</v>
      </c>
      <c r="U1358" s="95">
        <v>6387000000</v>
      </c>
      <c r="V1358" s="93">
        <v>1</v>
      </c>
      <c r="X1358" s="95">
        <v>6387000000</v>
      </c>
    </row>
    <row r="1359" spans="11:24" x14ac:dyDescent="0.2">
      <c r="K1359" s="95">
        <v>22534000000</v>
      </c>
      <c r="L1359" s="93">
        <v>22534000000</v>
      </c>
      <c r="N1359" s="95">
        <v>22534000000</v>
      </c>
      <c r="P1359" s="95">
        <v>15341000000</v>
      </c>
      <c r="Q1359" s="93">
        <v>1</v>
      </c>
      <c r="S1359" s="95">
        <v>15341000000</v>
      </c>
      <c r="U1359" s="95">
        <v>6405000000</v>
      </c>
      <c r="V1359" s="93">
        <v>1</v>
      </c>
      <c r="X1359" s="95">
        <v>6405000000</v>
      </c>
    </row>
    <row r="1360" spans="11:24" x14ac:dyDescent="0.2">
      <c r="K1360" s="95">
        <v>22552000000</v>
      </c>
      <c r="L1360" s="93">
        <v>22552000000</v>
      </c>
      <c r="N1360" s="95">
        <v>22552000000</v>
      </c>
      <c r="P1360" s="95">
        <v>15353000000</v>
      </c>
      <c r="Q1360" s="93">
        <v>1</v>
      </c>
      <c r="S1360" s="95">
        <v>15353000000</v>
      </c>
      <c r="U1360" s="95">
        <v>6432400000</v>
      </c>
      <c r="V1360" s="93">
        <v>1</v>
      </c>
      <c r="X1360" s="95">
        <v>6432400000</v>
      </c>
    </row>
    <row r="1361" spans="11:24" x14ac:dyDescent="0.2">
      <c r="K1361" s="95">
        <v>22603400000</v>
      </c>
      <c r="L1361" s="93">
        <v>22603400000</v>
      </c>
      <c r="N1361" s="95">
        <v>22603400000</v>
      </c>
      <c r="P1361" s="95">
        <v>15369000000</v>
      </c>
      <c r="Q1361" s="93">
        <v>1</v>
      </c>
      <c r="S1361" s="95">
        <v>15369000000</v>
      </c>
      <c r="U1361" s="95">
        <v>6463400000</v>
      </c>
      <c r="V1361" s="93">
        <v>1</v>
      </c>
      <c r="X1361" s="95">
        <v>6463400000</v>
      </c>
    </row>
    <row r="1362" spans="11:24" x14ac:dyDescent="0.2">
      <c r="K1362" s="95">
        <v>22728000000</v>
      </c>
      <c r="L1362" s="93">
        <v>22728000000</v>
      </c>
      <c r="N1362" s="95">
        <v>22728000000</v>
      </c>
      <c r="P1362" s="95">
        <v>15383000000</v>
      </c>
      <c r="Q1362" s="93">
        <v>1</v>
      </c>
      <c r="S1362" s="95">
        <v>15383000000</v>
      </c>
      <c r="U1362" s="95">
        <v>6469000000</v>
      </c>
      <c r="V1362" s="93">
        <v>1</v>
      </c>
      <c r="X1362" s="95">
        <v>6469000000</v>
      </c>
    </row>
    <row r="1363" spans="11:24" x14ac:dyDescent="0.2">
      <c r="K1363" s="95">
        <v>22756000000</v>
      </c>
      <c r="L1363" s="93">
        <v>22756000000</v>
      </c>
      <c r="N1363" s="95">
        <v>22756000000</v>
      </c>
      <c r="P1363" s="95">
        <v>15422000000</v>
      </c>
      <c r="Q1363" s="93">
        <v>1</v>
      </c>
      <c r="S1363" s="95">
        <v>15422000000</v>
      </c>
      <c r="U1363" s="95">
        <v>6476000000</v>
      </c>
      <c r="V1363" s="93">
        <v>1</v>
      </c>
      <c r="X1363" s="95">
        <v>6476000000</v>
      </c>
    </row>
    <row r="1364" spans="11:24" x14ac:dyDescent="0.2">
      <c r="K1364" s="95">
        <v>22760000000</v>
      </c>
      <c r="L1364" s="93">
        <v>22760000000</v>
      </c>
      <c r="N1364" s="95">
        <v>22760000000</v>
      </c>
      <c r="P1364" s="95">
        <v>15468000000</v>
      </c>
      <c r="Q1364" s="93">
        <v>1</v>
      </c>
      <c r="S1364" s="95">
        <v>15468000000</v>
      </c>
      <c r="U1364" s="95">
        <v>6528000000</v>
      </c>
      <c r="V1364" s="93">
        <v>1</v>
      </c>
      <c r="X1364" s="95">
        <v>6528000000</v>
      </c>
    </row>
    <row r="1365" spans="11:24" x14ac:dyDescent="0.2">
      <c r="K1365" s="95">
        <v>22859000000</v>
      </c>
      <c r="L1365" s="93">
        <v>22859000000</v>
      </c>
      <c r="N1365" s="95">
        <v>22859000000</v>
      </c>
      <c r="P1365" s="95">
        <v>15471000000</v>
      </c>
      <c r="Q1365" s="93">
        <v>1</v>
      </c>
      <c r="S1365" s="95">
        <v>15471000000</v>
      </c>
      <c r="U1365" s="95">
        <v>6530000000</v>
      </c>
      <c r="V1365" s="93">
        <v>1</v>
      </c>
      <c r="X1365" s="95">
        <v>6530000000</v>
      </c>
    </row>
    <row r="1366" spans="11:24" x14ac:dyDescent="0.2">
      <c r="K1366" s="95">
        <v>22991000000</v>
      </c>
      <c r="L1366" s="93">
        <v>22991000000</v>
      </c>
      <c r="N1366" s="95">
        <v>22991000000</v>
      </c>
      <c r="P1366" s="95">
        <v>15481600000</v>
      </c>
      <c r="Q1366" s="93">
        <v>1</v>
      </c>
      <c r="S1366" s="95">
        <v>15481600000</v>
      </c>
      <c r="U1366" s="95">
        <v>6552000000</v>
      </c>
      <c r="V1366" s="93">
        <v>1</v>
      </c>
      <c r="X1366" s="95">
        <v>6552000000</v>
      </c>
    </row>
    <row r="1367" spans="11:24" x14ac:dyDescent="0.2">
      <c r="K1367" s="95">
        <v>23032000000</v>
      </c>
      <c r="L1367" s="93">
        <v>23032000000</v>
      </c>
      <c r="N1367" s="95">
        <v>23032000000</v>
      </c>
      <c r="P1367" s="95">
        <v>15545000000</v>
      </c>
      <c r="Q1367" s="93">
        <v>1</v>
      </c>
      <c r="S1367" s="95">
        <v>15545000000</v>
      </c>
      <c r="U1367" s="95">
        <v>6564000000</v>
      </c>
      <c r="V1367" s="93">
        <v>1</v>
      </c>
      <c r="X1367" s="95">
        <v>6564000000</v>
      </c>
    </row>
    <row r="1368" spans="11:24" x14ac:dyDescent="0.2">
      <c r="K1368" s="95">
        <v>23113100000</v>
      </c>
      <c r="L1368" s="93">
        <v>23113100000</v>
      </c>
      <c r="N1368" s="95">
        <v>23113100000</v>
      </c>
      <c r="P1368" s="95">
        <v>15590900000</v>
      </c>
      <c r="Q1368" s="93">
        <v>1</v>
      </c>
      <c r="S1368" s="95">
        <v>15590900000</v>
      </c>
      <c r="U1368" s="95">
        <v>6588000000</v>
      </c>
      <c r="V1368" s="93">
        <v>1</v>
      </c>
      <c r="X1368" s="95">
        <v>6588000000</v>
      </c>
    </row>
    <row r="1369" spans="11:24" x14ac:dyDescent="0.2">
      <c r="K1369" s="95">
        <v>23114000000</v>
      </c>
      <c r="L1369" s="93">
        <v>23114000000</v>
      </c>
      <c r="N1369" s="95">
        <v>23114000000</v>
      </c>
      <c r="P1369" s="95">
        <v>15620000000</v>
      </c>
      <c r="Q1369" s="93">
        <v>1</v>
      </c>
      <c r="S1369" s="95">
        <v>15620000000</v>
      </c>
      <c r="U1369" s="95">
        <v>6597000000</v>
      </c>
      <c r="V1369" s="93">
        <v>1</v>
      </c>
      <c r="X1369" s="95">
        <v>6597000000</v>
      </c>
    </row>
    <row r="1370" spans="11:24" x14ac:dyDescent="0.2">
      <c r="K1370" s="95">
        <v>23125000000</v>
      </c>
      <c r="L1370" s="93">
        <v>23125000000</v>
      </c>
      <c r="N1370" s="95">
        <v>23125000000</v>
      </c>
      <c r="P1370" s="95">
        <v>15623800000</v>
      </c>
      <c r="Q1370" s="93">
        <v>1</v>
      </c>
      <c r="S1370" s="95">
        <v>15623800000</v>
      </c>
      <c r="U1370" s="95">
        <v>6606700000</v>
      </c>
      <c r="V1370" s="93">
        <v>1</v>
      </c>
      <c r="X1370" s="95">
        <v>6606700000</v>
      </c>
    </row>
    <row r="1371" spans="11:24" x14ac:dyDescent="0.2">
      <c r="K1371" s="95">
        <v>23459000000</v>
      </c>
      <c r="L1371" s="93">
        <v>23459000000</v>
      </c>
      <c r="N1371" s="95">
        <v>23459000000</v>
      </c>
      <c r="P1371" s="95">
        <v>15631000000</v>
      </c>
      <c r="Q1371" s="93">
        <v>1</v>
      </c>
      <c r="S1371" s="95">
        <v>15631000000</v>
      </c>
      <c r="U1371" s="95">
        <v>6610000000</v>
      </c>
      <c r="V1371" s="93">
        <v>1</v>
      </c>
      <c r="X1371" s="95">
        <v>6610000000</v>
      </c>
    </row>
    <row r="1372" spans="11:24" x14ac:dyDescent="0.2">
      <c r="K1372" s="95">
        <v>23483000000</v>
      </c>
      <c r="L1372" s="93">
        <v>23483000000</v>
      </c>
      <c r="N1372" s="95">
        <v>23483000000</v>
      </c>
      <c r="P1372" s="95">
        <v>15646000000</v>
      </c>
      <c r="Q1372" s="93">
        <v>1</v>
      </c>
      <c r="S1372" s="95">
        <v>15646000000</v>
      </c>
      <c r="U1372" s="95">
        <v>6645000000</v>
      </c>
      <c r="V1372" s="93">
        <v>1</v>
      </c>
      <c r="X1372" s="95">
        <v>6645000000</v>
      </c>
    </row>
    <row r="1373" spans="11:24" x14ac:dyDescent="0.2">
      <c r="K1373" s="95">
        <v>23554000000</v>
      </c>
      <c r="L1373" s="93">
        <v>23554000000</v>
      </c>
      <c r="N1373" s="95">
        <v>23554000000</v>
      </c>
      <c r="P1373" s="95">
        <v>15940000000</v>
      </c>
      <c r="Q1373" s="93">
        <v>1</v>
      </c>
      <c r="S1373" s="95">
        <v>15940000000</v>
      </c>
      <c r="U1373" s="95">
        <v>6656000000</v>
      </c>
      <c r="V1373" s="93">
        <v>1</v>
      </c>
      <c r="X1373" s="95">
        <v>6656000000</v>
      </c>
    </row>
    <row r="1374" spans="11:24" x14ac:dyDescent="0.2">
      <c r="K1374" s="95">
        <v>23617000000</v>
      </c>
      <c r="L1374" s="93">
        <v>23617000000</v>
      </c>
      <c r="N1374" s="95">
        <v>23617000000</v>
      </c>
      <c r="P1374" s="95">
        <v>16049000000</v>
      </c>
      <c r="Q1374" s="93">
        <v>1</v>
      </c>
      <c r="S1374" s="95">
        <v>16049000000</v>
      </c>
      <c r="U1374" s="95">
        <v>6735000000</v>
      </c>
      <c r="V1374" s="93">
        <v>1</v>
      </c>
      <c r="X1374" s="95">
        <v>6735000000</v>
      </c>
    </row>
    <row r="1375" spans="11:24" x14ac:dyDescent="0.2">
      <c r="K1375" s="95">
        <v>23633000000</v>
      </c>
      <c r="L1375" s="93">
        <v>23633000000</v>
      </c>
      <c r="N1375" s="95">
        <v>23633000000</v>
      </c>
      <c r="P1375" s="95">
        <v>16106000000</v>
      </c>
      <c r="Q1375" s="93">
        <v>1</v>
      </c>
      <c r="S1375" s="95">
        <v>16106000000</v>
      </c>
      <c r="U1375" s="95">
        <v>6742700000</v>
      </c>
      <c r="V1375" s="93">
        <v>1</v>
      </c>
      <c r="X1375" s="95">
        <v>6742700000</v>
      </c>
    </row>
    <row r="1376" spans="11:24" x14ac:dyDescent="0.2">
      <c r="K1376" s="95">
        <v>23700000000</v>
      </c>
      <c r="L1376" s="93">
        <v>23700000000</v>
      </c>
      <c r="N1376" s="95">
        <v>23700000000</v>
      </c>
      <c r="P1376" s="95">
        <v>16120100000</v>
      </c>
      <c r="Q1376" s="93">
        <v>1</v>
      </c>
      <c r="S1376" s="95">
        <v>16120100000</v>
      </c>
      <c r="U1376" s="95">
        <v>6748500000</v>
      </c>
      <c r="V1376" s="93">
        <v>1</v>
      </c>
      <c r="X1376" s="95">
        <v>6748500000</v>
      </c>
    </row>
    <row r="1377" spans="11:24" x14ac:dyDescent="0.2">
      <c r="K1377" s="95">
        <v>23771000000</v>
      </c>
      <c r="L1377" s="93">
        <v>23771000000</v>
      </c>
      <c r="N1377" s="95">
        <v>23771000000</v>
      </c>
      <c r="P1377" s="95">
        <v>16254000000</v>
      </c>
      <c r="Q1377" s="93">
        <v>1</v>
      </c>
      <c r="S1377" s="95">
        <v>16254000000</v>
      </c>
      <c r="U1377" s="95">
        <v>6785000000</v>
      </c>
      <c r="V1377" s="93">
        <v>1</v>
      </c>
      <c r="X1377" s="95">
        <v>6785000000</v>
      </c>
    </row>
    <row r="1378" spans="11:24" x14ac:dyDescent="0.2">
      <c r="K1378" s="95">
        <v>23869000000</v>
      </c>
      <c r="L1378" s="93">
        <v>23869000000</v>
      </c>
      <c r="N1378" s="95">
        <v>23869000000</v>
      </c>
      <c r="P1378" s="95">
        <v>16275100000</v>
      </c>
      <c r="Q1378" s="93">
        <v>1</v>
      </c>
      <c r="S1378" s="95">
        <v>16275100000</v>
      </c>
      <c r="U1378" s="95">
        <v>6839500000</v>
      </c>
      <c r="V1378" s="93">
        <v>1</v>
      </c>
      <c r="X1378" s="95">
        <v>6839500000</v>
      </c>
    </row>
    <row r="1379" spans="11:24" x14ac:dyDescent="0.2">
      <c r="K1379" s="95">
        <v>23906000000</v>
      </c>
      <c r="L1379" s="93">
        <v>23906000000</v>
      </c>
      <c r="N1379" s="95">
        <v>23906000000</v>
      </c>
      <c r="P1379" s="95">
        <v>16282000000</v>
      </c>
      <c r="Q1379" s="93">
        <v>1</v>
      </c>
      <c r="S1379" s="95">
        <v>16282000000</v>
      </c>
      <c r="U1379" s="95">
        <v>6884000000</v>
      </c>
      <c r="V1379" s="93">
        <v>1</v>
      </c>
      <c r="X1379" s="95">
        <v>6884000000</v>
      </c>
    </row>
    <row r="1380" spans="11:24" x14ac:dyDescent="0.2">
      <c r="K1380" s="95">
        <v>23925000000</v>
      </c>
      <c r="L1380" s="93">
        <v>23925000000</v>
      </c>
      <c r="N1380" s="95">
        <v>23925000000</v>
      </c>
      <c r="P1380" s="95">
        <v>16446000000</v>
      </c>
      <c r="Q1380" s="93">
        <v>1</v>
      </c>
      <c r="S1380" s="95">
        <v>16446000000</v>
      </c>
      <c r="U1380" s="95">
        <v>6890000000</v>
      </c>
      <c r="V1380" s="93">
        <v>1</v>
      </c>
      <c r="X1380" s="95">
        <v>6890000000</v>
      </c>
    </row>
    <row r="1381" spans="11:24" x14ac:dyDescent="0.2">
      <c r="K1381" s="95">
        <v>23939000000</v>
      </c>
      <c r="L1381" s="93">
        <v>23939000000</v>
      </c>
      <c r="N1381" s="95">
        <v>23939000000</v>
      </c>
      <c r="P1381" s="95">
        <v>16447000000</v>
      </c>
      <c r="Q1381" s="93">
        <v>1</v>
      </c>
      <c r="S1381" s="95">
        <v>16447000000</v>
      </c>
      <c r="U1381" s="95">
        <v>6891000000</v>
      </c>
      <c r="V1381" s="93">
        <v>1</v>
      </c>
      <c r="X1381" s="95">
        <v>6891000000</v>
      </c>
    </row>
    <row r="1382" spans="11:24" x14ac:dyDescent="0.2">
      <c r="K1382" s="95">
        <v>23988000000</v>
      </c>
      <c r="L1382" s="93">
        <v>23988000000</v>
      </c>
      <c r="N1382" s="95">
        <v>23988000000</v>
      </c>
      <c r="P1382" s="95">
        <v>16448000000</v>
      </c>
      <c r="Q1382" s="93">
        <v>1</v>
      </c>
      <c r="S1382" s="95">
        <v>16448000000</v>
      </c>
      <c r="U1382" s="95">
        <v>6974000000</v>
      </c>
      <c r="V1382" s="93">
        <v>1</v>
      </c>
      <c r="X1382" s="95">
        <v>6974000000</v>
      </c>
    </row>
    <row r="1383" spans="11:24" x14ac:dyDescent="0.2">
      <c r="K1383" s="95">
        <v>24176000000</v>
      </c>
      <c r="L1383" s="93">
        <v>24176000000</v>
      </c>
      <c r="N1383" s="95">
        <v>24176000000</v>
      </c>
      <c r="P1383" s="95">
        <v>16477000000</v>
      </c>
      <c r="Q1383" s="93">
        <v>1</v>
      </c>
      <c r="S1383" s="95">
        <v>16477000000</v>
      </c>
      <c r="U1383" s="95">
        <v>6985900000</v>
      </c>
      <c r="V1383" s="93">
        <v>1</v>
      </c>
      <c r="X1383" s="95">
        <v>6985900000</v>
      </c>
    </row>
    <row r="1384" spans="11:24" x14ac:dyDescent="0.2">
      <c r="K1384" s="95">
        <v>24380510000</v>
      </c>
      <c r="L1384" s="93">
        <v>24380510000</v>
      </c>
      <c r="N1384" s="95">
        <v>24380510000</v>
      </c>
      <c r="P1384" s="95">
        <v>16496000000</v>
      </c>
      <c r="Q1384" s="93">
        <v>1</v>
      </c>
      <c r="S1384" s="95">
        <v>16496000000</v>
      </c>
      <c r="U1384" s="95">
        <v>6998000000</v>
      </c>
      <c r="V1384" s="93">
        <v>1</v>
      </c>
      <c r="X1384" s="95">
        <v>6998000000</v>
      </c>
    </row>
    <row r="1385" spans="11:24" x14ac:dyDescent="0.2">
      <c r="K1385" s="95">
        <v>24466000000</v>
      </c>
      <c r="L1385" s="93">
        <v>24466000000</v>
      </c>
      <c r="N1385" s="95">
        <v>24466000000</v>
      </c>
      <c r="P1385" s="95">
        <v>16534000000</v>
      </c>
      <c r="Q1385" s="93">
        <v>1</v>
      </c>
      <c r="S1385" s="95">
        <v>16534000000</v>
      </c>
      <c r="U1385" s="95">
        <v>7001000000</v>
      </c>
      <c r="V1385" s="93">
        <v>1</v>
      </c>
      <c r="X1385" s="95">
        <v>7001000000</v>
      </c>
    </row>
    <row r="1386" spans="11:24" x14ac:dyDescent="0.2">
      <c r="K1386" s="95">
        <v>24522000000</v>
      </c>
      <c r="L1386" s="93">
        <v>24522000000</v>
      </c>
      <c r="N1386" s="95">
        <v>24522000000</v>
      </c>
      <c r="P1386" s="95">
        <v>16538000000</v>
      </c>
      <c r="Q1386" s="93">
        <v>1</v>
      </c>
      <c r="S1386" s="95">
        <v>16538000000</v>
      </c>
      <c r="U1386" s="95">
        <v>7073500000</v>
      </c>
      <c r="V1386" s="93">
        <v>1</v>
      </c>
      <c r="X1386" s="95">
        <v>7073500000</v>
      </c>
    </row>
    <row r="1387" spans="11:24" x14ac:dyDescent="0.2">
      <c r="K1387" s="95">
        <v>24551000000</v>
      </c>
      <c r="L1387" s="93">
        <v>24551000000</v>
      </c>
      <c r="N1387" s="95">
        <v>24551000000</v>
      </c>
      <c r="P1387" s="95">
        <v>16611000000</v>
      </c>
      <c r="Q1387" s="93">
        <v>1</v>
      </c>
      <c r="S1387" s="95">
        <v>16611000000</v>
      </c>
      <c r="U1387" s="95">
        <v>7130200000</v>
      </c>
      <c r="V1387" s="93">
        <v>1</v>
      </c>
      <c r="X1387" s="95">
        <v>7130200000</v>
      </c>
    </row>
    <row r="1388" spans="11:24" x14ac:dyDescent="0.2">
      <c r="K1388" s="95">
        <v>24594000000</v>
      </c>
      <c r="L1388" s="93">
        <v>24594000000</v>
      </c>
      <c r="N1388" s="95">
        <v>24594000000</v>
      </c>
      <c r="P1388" s="95">
        <v>16691000000</v>
      </c>
      <c r="Q1388" s="93">
        <v>1</v>
      </c>
      <c r="S1388" s="95">
        <v>16691000000</v>
      </c>
      <c r="U1388" s="95">
        <v>7134000000</v>
      </c>
      <c r="V1388" s="93">
        <v>1</v>
      </c>
      <c r="X1388" s="95">
        <v>7134000000</v>
      </c>
    </row>
    <row r="1389" spans="11:24" x14ac:dyDescent="0.2">
      <c r="K1389" s="95">
        <v>24618000000</v>
      </c>
      <c r="L1389" s="93">
        <v>24618000000</v>
      </c>
      <c r="N1389" s="95">
        <v>24618000000</v>
      </c>
      <c r="P1389" s="95">
        <v>16725000000</v>
      </c>
      <c r="Q1389" s="93">
        <v>1</v>
      </c>
      <c r="S1389" s="95">
        <v>16725000000</v>
      </c>
      <c r="U1389" s="95">
        <v>7161000000</v>
      </c>
      <c r="V1389" s="93">
        <v>1</v>
      </c>
      <c r="X1389" s="95">
        <v>7161000000</v>
      </c>
    </row>
    <row r="1390" spans="11:24" x14ac:dyDescent="0.2">
      <c r="K1390" s="95">
        <v>24669000000</v>
      </c>
      <c r="L1390" s="93">
        <v>24669000000</v>
      </c>
      <c r="N1390" s="95">
        <v>24669000000</v>
      </c>
      <c r="P1390" s="95">
        <v>16750700000</v>
      </c>
      <c r="Q1390" s="93">
        <v>1</v>
      </c>
      <c r="S1390" s="95">
        <v>16750700000</v>
      </c>
      <c r="U1390" s="95">
        <v>7202000000</v>
      </c>
      <c r="V1390" s="93">
        <v>1</v>
      </c>
      <c r="X1390" s="95">
        <v>7202000000</v>
      </c>
    </row>
    <row r="1391" spans="11:24" x14ac:dyDescent="0.2">
      <c r="K1391" s="95">
        <v>24855000000</v>
      </c>
      <c r="L1391" s="93">
        <v>24855000000</v>
      </c>
      <c r="N1391" s="95">
        <v>24855000000</v>
      </c>
      <c r="P1391" s="95">
        <v>16768000000</v>
      </c>
      <c r="Q1391" s="93">
        <v>1</v>
      </c>
      <c r="S1391" s="95">
        <v>16768000000</v>
      </c>
      <c r="U1391" s="95">
        <v>7226000000</v>
      </c>
      <c r="V1391" s="93">
        <v>1</v>
      </c>
      <c r="X1391" s="95">
        <v>7226000000</v>
      </c>
    </row>
    <row r="1392" spans="11:24" x14ac:dyDescent="0.2">
      <c r="K1392" s="95">
        <v>24866000000</v>
      </c>
      <c r="L1392" s="93">
        <v>24866000000</v>
      </c>
      <c r="N1392" s="95">
        <v>24866000000</v>
      </c>
      <c r="P1392" s="95">
        <v>16863000000</v>
      </c>
      <c r="Q1392" s="93">
        <v>1</v>
      </c>
      <c r="S1392" s="95">
        <v>16863000000</v>
      </c>
      <c r="U1392" s="95">
        <v>7234000000</v>
      </c>
      <c r="V1392" s="93">
        <v>1</v>
      </c>
      <c r="X1392" s="95">
        <v>7234000000</v>
      </c>
    </row>
    <row r="1393" spans="11:24" x14ac:dyDescent="0.2">
      <c r="K1393" s="95">
        <v>24888000000</v>
      </c>
      <c r="L1393" s="93">
        <v>24888000000</v>
      </c>
      <c r="N1393" s="95">
        <v>24888000000</v>
      </c>
      <c r="P1393" s="95">
        <v>16954000000</v>
      </c>
      <c r="Q1393" s="93">
        <v>1</v>
      </c>
      <c r="S1393" s="95">
        <v>16954000000</v>
      </c>
      <c r="U1393" s="95">
        <v>7276000000</v>
      </c>
      <c r="V1393" s="93">
        <v>1</v>
      </c>
      <c r="X1393" s="95">
        <v>7276000000</v>
      </c>
    </row>
    <row r="1394" spans="11:24" x14ac:dyDescent="0.2">
      <c r="K1394" s="95">
        <v>24890000000</v>
      </c>
      <c r="L1394" s="93">
        <v>24890000000</v>
      </c>
      <c r="N1394" s="95">
        <v>24890000000</v>
      </c>
      <c r="P1394" s="95">
        <v>16984000000</v>
      </c>
      <c r="Q1394" s="93">
        <v>1</v>
      </c>
      <c r="S1394" s="95">
        <v>16984000000</v>
      </c>
      <c r="U1394" s="95">
        <v>7315000000</v>
      </c>
      <c r="V1394" s="93">
        <v>1</v>
      </c>
      <c r="X1394" s="95">
        <v>7315000000</v>
      </c>
    </row>
    <row r="1395" spans="11:24" x14ac:dyDescent="0.2">
      <c r="K1395" s="95">
        <v>25038000000</v>
      </c>
      <c r="L1395" s="93">
        <v>25038000000</v>
      </c>
      <c r="N1395" s="95">
        <v>25038000000</v>
      </c>
      <c r="P1395" s="95">
        <v>16985600000</v>
      </c>
      <c r="Q1395" s="93">
        <v>1</v>
      </c>
      <c r="S1395" s="95">
        <v>16985600000</v>
      </c>
      <c r="U1395" s="95">
        <v>7334000000</v>
      </c>
      <c r="V1395" s="93">
        <v>1</v>
      </c>
      <c r="X1395" s="95">
        <v>7334000000</v>
      </c>
    </row>
    <row r="1396" spans="11:24" x14ac:dyDescent="0.2">
      <c r="K1396" s="95">
        <v>25130000000</v>
      </c>
      <c r="L1396" s="93">
        <v>25130000000</v>
      </c>
      <c r="N1396" s="95">
        <v>25130000000</v>
      </c>
      <c r="P1396" s="95">
        <v>17019352000</v>
      </c>
      <c r="Q1396" s="93">
        <v>1</v>
      </c>
      <c r="S1396" s="95">
        <v>17019352000</v>
      </c>
      <c r="U1396" s="95">
        <v>7337800000</v>
      </c>
      <c r="V1396" s="93">
        <v>1</v>
      </c>
      <c r="X1396" s="95">
        <v>7337800000</v>
      </c>
    </row>
    <row r="1397" spans="11:24" x14ac:dyDescent="0.2">
      <c r="K1397" s="95">
        <v>25281000000</v>
      </c>
      <c r="L1397" s="93">
        <v>25281000000</v>
      </c>
      <c r="N1397" s="95">
        <v>25281000000</v>
      </c>
      <c r="P1397" s="95">
        <v>17023000000</v>
      </c>
      <c r="Q1397" s="93">
        <v>1</v>
      </c>
      <c r="S1397" s="95">
        <v>17023000000</v>
      </c>
      <c r="U1397" s="95">
        <v>7515000000</v>
      </c>
      <c r="V1397" s="93">
        <v>1</v>
      </c>
      <c r="X1397" s="95">
        <v>7515000000</v>
      </c>
    </row>
    <row r="1398" spans="11:24" x14ac:dyDescent="0.2">
      <c r="K1398" s="95">
        <v>25313000000</v>
      </c>
      <c r="L1398" s="93">
        <v>25313000000</v>
      </c>
      <c r="N1398" s="95">
        <v>25313000000</v>
      </c>
      <c r="P1398" s="95">
        <v>17036000000</v>
      </c>
      <c r="Q1398" s="93">
        <v>1</v>
      </c>
      <c r="S1398" s="95">
        <v>17036000000</v>
      </c>
      <c r="U1398" s="95">
        <v>7577000000</v>
      </c>
      <c r="V1398" s="93">
        <v>1</v>
      </c>
      <c r="X1398" s="95">
        <v>7577000000</v>
      </c>
    </row>
    <row r="1399" spans="11:24" x14ac:dyDescent="0.2">
      <c r="K1399" s="95">
        <v>25364000000</v>
      </c>
      <c r="L1399" s="93">
        <v>25364000000</v>
      </c>
      <c r="N1399" s="95">
        <v>25364000000</v>
      </c>
      <c r="P1399" s="95">
        <v>17052000000</v>
      </c>
      <c r="Q1399" s="93">
        <v>1</v>
      </c>
      <c r="S1399" s="95">
        <v>17052000000</v>
      </c>
      <c r="U1399" s="95">
        <v>7592000000</v>
      </c>
      <c r="V1399" s="93">
        <v>1</v>
      </c>
      <c r="X1399" s="95">
        <v>7592000000</v>
      </c>
    </row>
    <row r="1400" spans="11:24" x14ac:dyDescent="0.2">
      <c r="K1400" s="95">
        <v>25413000000</v>
      </c>
      <c r="L1400" s="93">
        <v>25413000000</v>
      </c>
      <c r="N1400" s="95">
        <v>25413000000</v>
      </c>
      <c r="P1400" s="95">
        <v>17074000000</v>
      </c>
      <c r="Q1400" s="93">
        <v>1</v>
      </c>
      <c r="S1400" s="95">
        <v>17074000000</v>
      </c>
      <c r="U1400" s="95">
        <v>7618000000</v>
      </c>
      <c r="V1400" s="93">
        <v>1</v>
      </c>
      <c r="X1400" s="95">
        <v>7618000000</v>
      </c>
    </row>
    <row r="1401" spans="11:24" x14ac:dyDescent="0.2">
      <c r="K1401" s="95">
        <v>25434000000</v>
      </c>
      <c r="L1401" s="93">
        <v>25434000000</v>
      </c>
      <c r="N1401" s="95">
        <v>25434000000</v>
      </c>
      <c r="P1401" s="95">
        <v>17082000000</v>
      </c>
      <c r="Q1401" s="93">
        <v>1</v>
      </c>
      <c r="S1401" s="95">
        <v>17082000000</v>
      </c>
      <c r="U1401" s="95">
        <v>7639000000</v>
      </c>
      <c r="V1401" s="93">
        <v>1</v>
      </c>
      <c r="X1401" s="95">
        <v>7639000000</v>
      </c>
    </row>
    <row r="1402" spans="11:24" x14ac:dyDescent="0.2">
      <c r="K1402" s="95">
        <v>25878372000</v>
      </c>
      <c r="L1402" s="93">
        <v>25878372000</v>
      </c>
      <c r="N1402" s="95">
        <v>25878372000</v>
      </c>
      <c r="P1402" s="95">
        <v>17096000000</v>
      </c>
      <c r="Q1402" s="93">
        <v>1</v>
      </c>
      <c r="S1402" s="95">
        <v>17096000000</v>
      </c>
      <c r="U1402" s="95">
        <v>7741000000</v>
      </c>
      <c r="V1402" s="93">
        <v>1</v>
      </c>
      <c r="X1402" s="95">
        <v>7741000000</v>
      </c>
    </row>
    <row r="1403" spans="11:24" x14ac:dyDescent="0.2">
      <c r="K1403" s="95">
        <v>26191000000</v>
      </c>
      <c r="L1403" s="93">
        <v>26191000000</v>
      </c>
      <c r="N1403" s="95">
        <v>26191000000</v>
      </c>
      <c r="P1403" s="95">
        <v>17192000000</v>
      </c>
      <c r="Q1403" s="93">
        <v>1</v>
      </c>
      <c r="S1403" s="95">
        <v>17192000000</v>
      </c>
      <c r="U1403" s="95">
        <v>7796000000</v>
      </c>
      <c r="V1403" s="93">
        <v>1</v>
      </c>
      <c r="X1403" s="95">
        <v>7796000000</v>
      </c>
    </row>
    <row r="1404" spans="11:24" x14ac:dyDescent="0.2">
      <c r="K1404" s="95">
        <v>26487000000</v>
      </c>
      <c r="L1404" s="93">
        <v>26487000000</v>
      </c>
      <c r="N1404" s="95">
        <v>26487000000</v>
      </c>
      <c r="P1404" s="95">
        <v>17201000000</v>
      </c>
      <c r="Q1404" s="93">
        <v>1</v>
      </c>
      <c r="S1404" s="95">
        <v>17201000000</v>
      </c>
      <c r="U1404" s="95">
        <v>7851000000</v>
      </c>
      <c r="V1404" s="93">
        <v>1</v>
      </c>
      <c r="X1404" s="95">
        <v>7851000000</v>
      </c>
    </row>
    <row r="1405" spans="11:24" x14ac:dyDescent="0.2">
      <c r="K1405" s="95">
        <v>26644000000</v>
      </c>
      <c r="L1405" s="93">
        <v>26644000000</v>
      </c>
      <c r="N1405" s="95">
        <v>26644000000</v>
      </c>
      <c r="P1405" s="95">
        <v>17203000000</v>
      </c>
      <c r="Q1405" s="93">
        <v>1</v>
      </c>
      <c r="S1405" s="95">
        <v>17203000000</v>
      </c>
      <c r="U1405" s="95">
        <v>7901000000</v>
      </c>
      <c r="V1405" s="93">
        <v>1</v>
      </c>
      <c r="X1405" s="95">
        <v>7901000000</v>
      </c>
    </row>
    <row r="1406" spans="11:24" x14ac:dyDescent="0.2">
      <c r="K1406" s="95">
        <v>26743000000</v>
      </c>
      <c r="L1406" s="93">
        <v>26743000000</v>
      </c>
      <c r="N1406" s="95">
        <v>26743000000</v>
      </c>
      <c r="P1406" s="95">
        <v>17242000000</v>
      </c>
      <c r="Q1406" s="93">
        <v>1</v>
      </c>
      <c r="S1406" s="95">
        <v>17242000000</v>
      </c>
      <c r="U1406" s="95">
        <v>7930000000</v>
      </c>
      <c r="V1406" s="93">
        <v>1</v>
      </c>
      <c r="X1406" s="95">
        <v>7930000000</v>
      </c>
    </row>
    <row r="1407" spans="11:24" x14ac:dyDescent="0.2">
      <c r="K1407" s="95">
        <v>26815000000</v>
      </c>
      <c r="L1407" s="93">
        <v>26815000000</v>
      </c>
      <c r="N1407" s="95">
        <v>26815000000</v>
      </c>
      <c r="P1407" s="95">
        <v>17297300000</v>
      </c>
      <c r="Q1407" s="93">
        <v>1</v>
      </c>
      <c r="S1407" s="95">
        <v>17297300000</v>
      </c>
      <c r="U1407" s="95">
        <v>7970300000</v>
      </c>
      <c r="V1407" s="93">
        <v>1</v>
      </c>
      <c r="X1407" s="95">
        <v>7970300000</v>
      </c>
    </row>
    <row r="1408" spans="11:24" x14ac:dyDescent="0.2">
      <c r="K1408" s="95">
        <v>27079000000</v>
      </c>
      <c r="L1408" s="93">
        <v>27079000000</v>
      </c>
      <c r="N1408" s="95">
        <v>27079000000</v>
      </c>
      <c r="P1408" s="95">
        <v>17327000000</v>
      </c>
      <c r="Q1408" s="93">
        <v>1</v>
      </c>
      <c r="S1408" s="95">
        <v>17327000000</v>
      </c>
      <c r="U1408" s="95">
        <v>8088000000</v>
      </c>
      <c r="V1408" s="93">
        <v>1</v>
      </c>
      <c r="X1408" s="95">
        <v>8088000000</v>
      </c>
    </row>
    <row r="1409" spans="11:24" x14ac:dyDescent="0.2">
      <c r="K1409" s="95">
        <v>27174000000</v>
      </c>
      <c r="L1409" s="93">
        <v>27174000000</v>
      </c>
      <c r="N1409" s="95">
        <v>27174000000</v>
      </c>
      <c r="P1409" s="95">
        <v>17405000000</v>
      </c>
      <c r="Q1409" s="93">
        <v>1</v>
      </c>
      <c r="S1409" s="95">
        <v>17405000000</v>
      </c>
      <c r="U1409" s="95">
        <v>8106000000</v>
      </c>
      <c r="V1409" s="93">
        <v>1</v>
      </c>
      <c r="X1409" s="95">
        <v>8106000000</v>
      </c>
    </row>
    <row r="1410" spans="11:24" x14ac:dyDescent="0.2">
      <c r="K1410" s="95">
        <v>27351573000</v>
      </c>
      <c r="L1410" s="93">
        <v>27351573000</v>
      </c>
      <c r="N1410" s="95">
        <v>27351573000</v>
      </c>
      <c r="P1410" s="95">
        <v>17482000000</v>
      </c>
      <c r="Q1410" s="93">
        <v>1</v>
      </c>
      <c r="S1410" s="95">
        <v>17482000000</v>
      </c>
      <c r="U1410" s="95">
        <v>8136000000</v>
      </c>
      <c r="V1410" s="93">
        <v>1</v>
      </c>
      <c r="X1410" s="95">
        <v>8136000000</v>
      </c>
    </row>
    <row r="1411" spans="11:24" x14ac:dyDescent="0.2">
      <c r="K1411" s="95">
        <v>27422696000</v>
      </c>
      <c r="L1411" s="93">
        <v>27422696000</v>
      </c>
      <c r="N1411" s="95">
        <v>27422696000</v>
      </c>
      <c r="P1411" s="95">
        <v>17600500000</v>
      </c>
      <c r="Q1411" s="93">
        <v>1</v>
      </c>
      <c r="S1411" s="95">
        <v>17600500000</v>
      </c>
      <c r="U1411" s="95">
        <v>8148000000</v>
      </c>
      <c r="V1411" s="93">
        <v>1</v>
      </c>
      <c r="X1411" s="95">
        <v>8148000000</v>
      </c>
    </row>
    <row r="1412" spans="11:24" x14ac:dyDescent="0.2">
      <c r="K1412" s="95">
        <v>27429000000</v>
      </c>
      <c r="L1412" s="93">
        <v>27429000000</v>
      </c>
      <c r="N1412" s="95">
        <v>27429000000</v>
      </c>
      <c r="P1412" s="95">
        <v>17641421000</v>
      </c>
      <c r="Q1412" s="93">
        <v>1</v>
      </c>
      <c r="S1412" s="95">
        <v>17641421000</v>
      </c>
      <c r="U1412" s="95">
        <v>8256000000</v>
      </c>
      <c r="V1412" s="93">
        <v>1</v>
      </c>
      <c r="X1412" s="95">
        <v>8256000000</v>
      </c>
    </row>
    <row r="1413" spans="11:24" x14ac:dyDescent="0.2">
      <c r="K1413" s="95">
        <v>27441300000</v>
      </c>
      <c r="L1413" s="93">
        <v>27441300000</v>
      </c>
      <c r="N1413" s="95">
        <v>27441300000</v>
      </c>
      <c r="P1413" s="95">
        <v>17642000000</v>
      </c>
      <c r="Q1413" s="93">
        <v>1</v>
      </c>
      <c r="S1413" s="95">
        <v>17642000000</v>
      </c>
      <c r="U1413" s="95">
        <v>8290000000</v>
      </c>
      <c r="V1413" s="93">
        <v>1</v>
      </c>
      <c r="X1413" s="95">
        <v>8290000000</v>
      </c>
    </row>
    <row r="1414" spans="11:24" x14ac:dyDescent="0.2">
      <c r="K1414" s="95">
        <v>27567000000</v>
      </c>
      <c r="L1414" s="93">
        <v>27567000000</v>
      </c>
      <c r="N1414" s="95">
        <v>27567000000</v>
      </c>
      <c r="P1414" s="95">
        <v>17820000000</v>
      </c>
      <c r="Q1414" s="93">
        <v>1</v>
      </c>
      <c r="S1414" s="95">
        <v>17820000000</v>
      </c>
      <c r="U1414" s="95">
        <v>8319000000</v>
      </c>
      <c r="V1414" s="93">
        <v>1</v>
      </c>
      <c r="X1414" s="95">
        <v>8319000000</v>
      </c>
    </row>
    <row r="1415" spans="11:24" x14ac:dyDescent="0.2">
      <c r="K1415" s="95">
        <v>27625000000</v>
      </c>
      <c r="L1415" s="93">
        <v>27625000000</v>
      </c>
      <c r="N1415" s="95">
        <v>27625000000</v>
      </c>
      <c r="P1415" s="95">
        <v>17889000000</v>
      </c>
      <c r="Q1415" s="93">
        <v>1</v>
      </c>
      <c r="S1415" s="95">
        <v>17889000000</v>
      </c>
      <c r="U1415" s="95">
        <v>8355000000</v>
      </c>
      <c r="V1415" s="93">
        <v>1</v>
      </c>
      <c r="X1415" s="95">
        <v>8355000000</v>
      </c>
    </row>
    <row r="1416" spans="11:24" x14ac:dyDescent="0.2">
      <c r="K1416" s="95">
        <v>27638000000</v>
      </c>
      <c r="L1416" s="93">
        <v>27638000000</v>
      </c>
      <c r="N1416" s="95">
        <v>27638000000</v>
      </c>
      <c r="P1416" s="95">
        <v>17889249000</v>
      </c>
      <c r="Q1416" s="93">
        <v>1</v>
      </c>
      <c r="S1416" s="95">
        <v>17889249000</v>
      </c>
      <c r="U1416" s="95">
        <v>8365000000</v>
      </c>
      <c r="V1416" s="93">
        <v>1</v>
      </c>
      <c r="X1416" s="95">
        <v>8365000000</v>
      </c>
    </row>
    <row r="1417" spans="11:24" x14ac:dyDescent="0.2">
      <c r="K1417" s="95">
        <v>27686000000</v>
      </c>
      <c r="L1417" s="93">
        <v>27686000000</v>
      </c>
      <c r="N1417" s="95">
        <v>27686000000</v>
      </c>
      <c r="P1417" s="95">
        <v>17900000000</v>
      </c>
      <c r="Q1417" s="93">
        <v>1</v>
      </c>
      <c r="S1417" s="95">
        <v>17900000000</v>
      </c>
      <c r="U1417" s="95">
        <v>8397000000</v>
      </c>
      <c r="V1417" s="93">
        <v>1</v>
      </c>
      <c r="X1417" s="95">
        <v>8397000000</v>
      </c>
    </row>
    <row r="1418" spans="11:24" x14ac:dyDescent="0.2">
      <c r="K1418" s="95">
        <v>27799000000</v>
      </c>
      <c r="L1418" s="93">
        <v>27799000000</v>
      </c>
      <c r="N1418" s="95">
        <v>27799000000</v>
      </c>
      <c r="P1418" s="95">
        <v>17915735000</v>
      </c>
      <c r="Q1418" s="93">
        <v>1</v>
      </c>
      <c r="S1418" s="95">
        <v>17915735000</v>
      </c>
      <c r="U1418" s="95">
        <v>8419000000</v>
      </c>
      <c r="V1418" s="93">
        <v>1</v>
      </c>
      <c r="X1418" s="95">
        <v>8419000000</v>
      </c>
    </row>
    <row r="1419" spans="11:24" x14ac:dyDescent="0.2">
      <c r="K1419" s="95">
        <v>27931000000</v>
      </c>
      <c r="L1419" s="93">
        <v>27931000000</v>
      </c>
      <c r="N1419" s="95">
        <v>27931000000</v>
      </c>
      <c r="P1419" s="95">
        <v>17994000000</v>
      </c>
      <c r="Q1419" s="93">
        <v>1</v>
      </c>
      <c r="S1419" s="95">
        <v>17994000000</v>
      </c>
      <c r="U1419" s="95">
        <v>8440000000</v>
      </c>
      <c r="V1419" s="93">
        <v>1</v>
      </c>
      <c r="X1419" s="95">
        <v>8440000000</v>
      </c>
    </row>
    <row r="1420" spans="11:24" x14ac:dyDescent="0.2">
      <c r="K1420" s="95">
        <v>28105000000</v>
      </c>
      <c r="L1420" s="93">
        <v>28105000000</v>
      </c>
      <c r="N1420" s="95">
        <v>28105000000</v>
      </c>
      <c r="P1420" s="95">
        <v>18069000000</v>
      </c>
      <c r="Q1420" s="93">
        <v>1</v>
      </c>
      <c r="S1420" s="95">
        <v>18069000000</v>
      </c>
      <c r="U1420" s="95">
        <v>8450000000</v>
      </c>
      <c r="V1420" s="93">
        <v>1</v>
      </c>
      <c r="X1420" s="95">
        <v>8450000000</v>
      </c>
    </row>
    <row r="1421" spans="11:24" x14ac:dyDescent="0.2">
      <c r="K1421" s="95">
        <v>28105700000</v>
      </c>
      <c r="L1421" s="93">
        <v>28105700000</v>
      </c>
      <c r="N1421" s="95">
        <v>28105700000</v>
      </c>
      <c r="P1421" s="95">
        <v>18124000000</v>
      </c>
      <c r="Q1421" s="93">
        <v>1</v>
      </c>
      <c r="S1421" s="95">
        <v>18124000000</v>
      </c>
      <c r="U1421" s="95">
        <v>8457000000</v>
      </c>
      <c r="V1421" s="93">
        <v>1</v>
      </c>
      <c r="X1421" s="95">
        <v>8457000000</v>
      </c>
    </row>
    <row r="1422" spans="11:24" x14ac:dyDescent="0.2">
      <c r="K1422" s="95">
        <v>28406000000</v>
      </c>
      <c r="L1422" s="93">
        <v>28406000000</v>
      </c>
      <c r="N1422" s="95">
        <v>28406000000</v>
      </c>
      <c r="P1422" s="95">
        <v>18246209000</v>
      </c>
      <c r="Q1422" s="93">
        <v>1</v>
      </c>
      <c r="S1422" s="95">
        <v>18246209000</v>
      </c>
      <c r="U1422" s="95">
        <v>8474000000</v>
      </c>
      <c r="V1422" s="93">
        <v>1</v>
      </c>
      <c r="X1422" s="95">
        <v>8474000000</v>
      </c>
    </row>
    <row r="1423" spans="11:24" x14ac:dyDescent="0.2">
      <c r="K1423" s="95">
        <v>28711000000</v>
      </c>
      <c r="L1423" s="93">
        <v>28711000000</v>
      </c>
      <c r="N1423" s="95">
        <v>28711000000</v>
      </c>
      <c r="P1423" s="95">
        <v>18248900000</v>
      </c>
      <c r="Q1423" s="93">
        <v>1</v>
      </c>
      <c r="S1423" s="95">
        <v>18248900000</v>
      </c>
      <c r="U1423" s="95">
        <v>8482000000</v>
      </c>
      <c r="V1423" s="93">
        <v>1</v>
      </c>
      <c r="X1423" s="95">
        <v>8482000000</v>
      </c>
    </row>
    <row r="1424" spans="11:24" x14ac:dyDescent="0.2">
      <c r="K1424" s="95">
        <v>28862800000</v>
      </c>
      <c r="L1424" s="93">
        <v>28862800000</v>
      </c>
      <c r="N1424" s="95">
        <v>28862800000</v>
      </c>
      <c r="P1424" s="95">
        <v>18287000000</v>
      </c>
      <c r="Q1424" s="93">
        <v>1</v>
      </c>
      <c r="S1424" s="95">
        <v>18287000000</v>
      </c>
      <c r="U1424" s="95">
        <v>8523000000</v>
      </c>
      <c r="V1424" s="93">
        <v>1</v>
      </c>
      <c r="X1424" s="95">
        <v>8523000000</v>
      </c>
    </row>
    <row r="1425" spans="11:24" x14ac:dyDescent="0.2">
      <c r="K1425" s="95">
        <v>28998000000</v>
      </c>
      <c r="L1425" s="93">
        <v>28998000000</v>
      </c>
      <c r="N1425" s="95">
        <v>28998000000</v>
      </c>
      <c r="P1425" s="95">
        <v>18295800000</v>
      </c>
      <c r="Q1425" s="93">
        <v>1</v>
      </c>
      <c r="S1425" s="95">
        <v>18295800000</v>
      </c>
      <c r="U1425" s="95">
        <v>8565000000</v>
      </c>
      <c r="V1425" s="93">
        <v>1</v>
      </c>
      <c r="X1425" s="95">
        <v>8565000000</v>
      </c>
    </row>
    <row r="1426" spans="11:24" x14ac:dyDescent="0.2">
      <c r="K1426" s="95">
        <v>29003000000</v>
      </c>
      <c r="L1426" s="93">
        <v>29003000000</v>
      </c>
      <c r="N1426" s="95">
        <v>29003000000</v>
      </c>
      <c r="P1426" s="95">
        <v>18421000000</v>
      </c>
      <c r="Q1426" s="93">
        <v>1</v>
      </c>
      <c r="S1426" s="95">
        <v>18421000000</v>
      </c>
      <c r="U1426" s="95">
        <v>8625000000</v>
      </c>
      <c r="V1426" s="93">
        <v>1</v>
      </c>
      <c r="X1426" s="95">
        <v>8625000000</v>
      </c>
    </row>
    <row r="1427" spans="11:24" x14ac:dyDescent="0.2">
      <c r="K1427" s="95">
        <v>29078407000</v>
      </c>
      <c r="L1427" s="93">
        <v>29078407000</v>
      </c>
      <c r="N1427" s="95">
        <v>29078407000</v>
      </c>
      <c r="P1427" s="95">
        <v>18521400000</v>
      </c>
      <c r="Q1427" s="93">
        <v>1</v>
      </c>
      <c r="S1427" s="95">
        <v>18521400000</v>
      </c>
      <c r="U1427" s="95">
        <v>8679000000</v>
      </c>
      <c r="V1427" s="93">
        <v>1</v>
      </c>
      <c r="X1427" s="95">
        <v>8679000000</v>
      </c>
    </row>
    <row r="1428" spans="11:24" x14ac:dyDescent="0.2">
      <c r="K1428" s="95">
        <v>29119000000</v>
      </c>
      <c r="L1428" s="93">
        <v>29119000000</v>
      </c>
      <c r="N1428" s="95">
        <v>29119000000</v>
      </c>
      <c r="P1428" s="95">
        <v>18553000000</v>
      </c>
      <c r="Q1428" s="93">
        <v>1</v>
      </c>
      <c r="S1428" s="95">
        <v>18553000000</v>
      </c>
      <c r="U1428" s="95">
        <v>8680500000</v>
      </c>
      <c r="V1428" s="93">
        <v>1</v>
      </c>
      <c r="X1428" s="95">
        <v>8680500000</v>
      </c>
    </row>
    <row r="1429" spans="11:24" x14ac:dyDescent="0.2">
      <c r="K1429" s="95">
        <v>29402000000</v>
      </c>
      <c r="L1429" s="93">
        <v>29402000000</v>
      </c>
      <c r="N1429" s="95">
        <v>29402000000</v>
      </c>
      <c r="P1429" s="95">
        <v>18655000000</v>
      </c>
      <c r="Q1429" s="93">
        <v>1</v>
      </c>
      <c r="S1429" s="95">
        <v>18655000000</v>
      </c>
      <c r="U1429" s="95">
        <v>8717000000</v>
      </c>
      <c r="V1429" s="93">
        <v>1</v>
      </c>
      <c r="X1429" s="95">
        <v>8717000000</v>
      </c>
    </row>
    <row r="1430" spans="11:24" x14ac:dyDescent="0.2">
      <c r="K1430" s="95">
        <v>29447000000</v>
      </c>
      <c r="L1430" s="93">
        <v>29447000000</v>
      </c>
      <c r="N1430" s="95">
        <v>29447000000</v>
      </c>
      <c r="P1430" s="95">
        <v>18705900000</v>
      </c>
      <c r="Q1430" s="93">
        <v>1</v>
      </c>
      <c r="S1430" s="95">
        <v>18705900000</v>
      </c>
      <c r="U1430" s="95">
        <v>8754000000</v>
      </c>
      <c r="V1430" s="93">
        <v>1</v>
      </c>
      <c r="X1430" s="95">
        <v>8754000000</v>
      </c>
    </row>
    <row r="1431" spans="11:24" x14ac:dyDescent="0.2">
      <c r="K1431" s="95">
        <v>29636000000</v>
      </c>
      <c r="L1431" s="93">
        <v>29636000000</v>
      </c>
      <c r="N1431" s="95">
        <v>29636000000</v>
      </c>
      <c r="P1431" s="95">
        <v>19053000000</v>
      </c>
      <c r="Q1431" s="93">
        <v>1</v>
      </c>
      <c r="S1431" s="95">
        <v>19053000000</v>
      </c>
      <c r="U1431" s="95">
        <v>8755000000</v>
      </c>
      <c r="V1431" s="93">
        <v>1</v>
      </c>
      <c r="X1431" s="95">
        <v>8755000000</v>
      </c>
    </row>
    <row r="1432" spans="11:24" x14ac:dyDescent="0.2">
      <c r="K1432" s="95">
        <v>29809000000</v>
      </c>
      <c r="L1432" s="93">
        <v>29809000000</v>
      </c>
      <c r="N1432" s="95">
        <v>29809000000</v>
      </c>
      <c r="P1432" s="95">
        <v>19137000000</v>
      </c>
      <c r="Q1432" s="93">
        <v>1</v>
      </c>
      <c r="S1432" s="95">
        <v>19137000000</v>
      </c>
      <c r="U1432" s="95">
        <v>8766000000</v>
      </c>
      <c r="V1432" s="93">
        <v>1</v>
      </c>
      <c r="X1432" s="95">
        <v>8766000000</v>
      </c>
    </row>
    <row r="1433" spans="11:24" x14ac:dyDescent="0.2">
      <c r="K1433" s="95">
        <v>30109000000</v>
      </c>
      <c r="L1433" s="93">
        <v>30109000000</v>
      </c>
      <c r="N1433" s="95">
        <v>30109000000</v>
      </c>
      <c r="P1433" s="95">
        <v>19167000000</v>
      </c>
      <c r="Q1433" s="93">
        <v>1</v>
      </c>
      <c r="S1433" s="95">
        <v>19167000000</v>
      </c>
      <c r="U1433" s="95">
        <v>9047000000</v>
      </c>
      <c r="V1433" s="93">
        <v>1</v>
      </c>
      <c r="X1433" s="95">
        <v>9047000000</v>
      </c>
    </row>
    <row r="1434" spans="11:24" x14ac:dyDescent="0.2">
      <c r="K1434" s="95">
        <v>30274000000</v>
      </c>
      <c r="L1434" s="93">
        <v>30274000000</v>
      </c>
      <c r="N1434" s="95">
        <v>30274000000</v>
      </c>
      <c r="P1434" s="95">
        <v>19198615000</v>
      </c>
      <c r="Q1434" s="93">
        <v>1</v>
      </c>
      <c r="S1434" s="95">
        <v>19198615000</v>
      </c>
      <c r="U1434" s="95">
        <v>9098000000</v>
      </c>
      <c r="V1434" s="93">
        <v>1</v>
      </c>
      <c r="X1434" s="95">
        <v>9098000000</v>
      </c>
    </row>
    <row r="1435" spans="11:24" x14ac:dyDescent="0.2">
      <c r="K1435" s="95">
        <v>30601000000</v>
      </c>
      <c r="L1435" s="93">
        <v>30601000000</v>
      </c>
      <c r="N1435" s="95">
        <v>30601000000</v>
      </c>
      <c r="P1435" s="95">
        <v>19286000000</v>
      </c>
      <c r="Q1435" s="93">
        <v>1</v>
      </c>
      <c r="S1435" s="95">
        <v>19286000000</v>
      </c>
      <c r="U1435" s="95">
        <v>9176000000</v>
      </c>
      <c r="V1435" s="93">
        <v>1</v>
      </c>
      <c r="X1435" s="95">
        <v>9176000000</v>
      </c>
    </row>
    <row r="1436" spans="11:24" x14ac:dyDescent="0.2">
      <c r="K1436" s="95">
        <v>30852000000</v>
      </c>
      <c r="L1436" s="93">
        <v>30852000000</v>
      </c>
      <c r="N1436" s="95">
        <v>30852000000</v>
      </c>
      <c r="P1436" s="95">
        <v>19373000000</v>
      </c>
      <c r="Q1436" s="93">
        <v>1</v>
      </c>
      <c r="S1436" s="95">
        <v>19373000000</v>
      </c>
      <c r="U1436" s="95">
        <v>9312000000</v>
      </c>
      <c r="V1436" s="93">
        <v>1</v>
      </c>
      <c r="X1436" s="95">
        <v>9312000000</v>
      </c>
    </row>
    <row r="1437" spans="11:24" x14ac:dyDescent="0.2">
      <c r="K1437" s="95">
        <v>30871000000</v>
      </c>
      <c r="L1437" s="93">
        <v>30871000000</v>
      </c>
      <c r="N1437" s="95">
        <v>30871000000</v>
      </c>
      <c r="P1437" s="95">
        <v>19480000000</v>
      </c>
      <c r="Q1437" s="93">
        <v>1</v>
      </c>
      <c r="S1437" s="95">
        <v>19480000000</v>
      </c>
      <c r="U1437" s="95">
        <v>9438000000</v>
      </c>
      <c r="V1437" s="93">
        <v>1</v>
      </c>
      <c r="X1437" s="95">
        <v>9438000000</v>
      </c>
    </row>
    <row r="1438" spans="11:24" x14ac:dyDescent="0.2">
      <c r="K1438" s="95">
        <v>30930000000</v>
      </c>
      <c r="L1438" s="93">
        <v>30930000000</v>
      </c>
      <c r="N1438" s="95">
        <v>30930000000</v>
      </c>
      <c r="P1438" s="95">
        <v>19504000000</v>
      </c>
      <c r="Q1438" s="93">
        <v>1</v>
      </c>
      <c r="S1438" s="95">
        <v>19504000000</v>
      </c>
      <c r="U1438" s="95">
        <v>9463000000</v>
      </c>
      <c r="V1438" s="93">
        <v>1</v>
      </c>
      <c r="X1438" s="95">
        <v>9463000000</v>
      </c>
    </row>
    <row r="1439" spans="11:24" x14ac:dyDescent="0.2">
      <c r="K1439" s="95">
        <v>30944938000</v>
      </c>
      <c r="L1439" s="93">
        <v>30944938000</v>
      </c>
      <c r="N1439" s="95">
        <v>30944938000</v>
      </c>
      <c r="P1439" s="95">
        <v>19605037000</v>
      </c>
      <c r="Q1439" s="93">
        <v>1</v>
      </c>
      <c r="S1439" s="95">
        <v>19605037000</v>
      </c>
      <c r="U1439" s="95">
        <v>9488000000</v>
      </c>
      <c r="V1439" s="93">
        <v>1</v>
      </c>
      <c r="X1439" s="95">
        <v>9488000000</v>
      </c>
    </row>
    <row r="1440" spans="11:24" x14ac:dyDescent="0.2">
      <c r="K1440" s="95">
        <v>31353000000</v>
      </c>
      <c r="L1440" s="93">
        <v>31353000000</v>
      </c>
      <c r="N1440" s="95">
        <v>31353000000</v>
      </c>
      <c r="P1440" s="95">
        <v>19746000000</v>
      </c>
      <c r="Q1440" s="93">
        <v>1</v>
      </c>
      <c r="S1440" s="95">
        <v>19746000000</v>
      </c>
      <c r="U1440" s="95">
        <v>9681000000</v>
      </c>
      <c r="V1440" s="93">
        <v>1</v>
      </c>
      <c r="X1440" s="95">
        <v>9681000000</v>
      </c>
    </row>
    <row r="1441" spans="11:24" x14ac:dyDescent="0.2">
      <c r="K1441" s="95">
        <v>31360000000</v>
      </c>
      <c r="L1441" s="93">
        <v>31360000000</v>
      </c>
      <c r="N1441" s="95">
        <v>31360000000</v>
      </c>
      <c r="P1441" s="95">
        <v>19828000000</v>
      </c>
      <c r="Q1441" s="93">
        <v>1</v>
      </c>
      <c r="S1441" s="95">
        <v>19828000000</v>
      </c>
      <c r="U1441" s="95">
        <v>9892000000</v>
      </c>
      <c r="V1441" s="93">
        <v>1</v>
      </c>
      <c r="X1441" s="95">
        <v>9892000000</v>
      </c>
    </row>
    <row r="1442" spans="11:24" x14ac:dyDescent="0.2">
      <c r="K1442" s="95">
        <v>31469000000</v>
      </c>
      <c r="L1442" s="93">
        <v>31469000000</v>
      </c>
      <c r="N1442" s="95">
        <v>31469000000</v>
      </c>
      <c r="P1442" s="95">
        <v>20132544000</v>
      </c>
      <c r="Q1442" s="93">
        <v>1</v>
      </c>
      <c r="S1442" s="95">
        <v>20132544000</v>
      </c>
      <c r="U1442" s="95">
        <v>9952900000</v>
      </c>
      <c r="V1442" s="93">
        <v>1</v>
      </c>
      <c r="X1442" s="95">
        <v>9952900000</v>
      </c>
    </row>
    <row r="1443" spans="11:24" x14ac:dyDescent="0.2">
      <c r="K1443" s="95">
        <v>31821000000</v>
      </c>
      <c r="L1443" s="93">
        <v>31821000000</v>
      </c>
      <c r="N1443" s="95">
        <v>31821000000</v>
      </c>
      <c r="P1443" s="95">
        <v>20143200000</v>
      </c>
      <c r="Q1443" s="93">
        <v>1</v>
      </c>
      <c r="S1443" s="95">
        <v>20143200000</v>
      </c>
      <c r="U1443" s="95">
        <v>10029000000</v>
      </c>
      <c r="V1443" s="93">
        <v>1</v>
      </c>
      <c r="X1443" s="95">
        <v>10029000000</v>
      </c>
    </row>
    <row r="1444" spans="11:24" x14ac:dyDescent="0.2">
      <c r="K1444" s="95">
        <v>32376000000</v>
      </c>
      <c r="L1444" s="93">
        <v>32376000000</v>
      </c>
      <c r="N1444" s="95">
        <v>32376000000</v>
      </c>
      <c r="P1444" s="95">
        <v>20261000000</v>
      </c>
      <c r="Q1444" s="93">
        <v>1</v>
      </c>
      <c r="S1444" s="95">
        <v>20261000000</v>
      </c>
      <c r="U1444" s="95">
        <v>10104000000</v>
      </c>
      <c r="V1444" s="93">
        <v>1</v>
      </c>
      <c r="X1444" s="95">
        <v>10104000000</v>
      </c>
    </row>
    <row r="1445" spans="11:24" x14ac:dyDescent="0.2">
      <c r="K1445" s="95">
        <v>32380000000</v>
      </c>
      <c r="L1445" s="93">
        <v>32380000000</v>
      </c>
      <c r="N1445" s="95">
        <v>32380000000</v>
      </c>
      <c r="P1445" s="95">
        <v>20385000000</v>
      </c>
      <c r="Q1445" s="93">
        <v>1</v>
      </c>
      <c r="S1445" s="95">
        <v>20385000000</v>
      </c>
      <c r="U1445" s="95">
        <v>10313000000</v>
      </c>
      <c r="V1445" s="93">
        <v>1</v>
      </c>
      <c r="X1445" s="95">
        <v>10313000000</v>
      </c>
    </row>
    <row r="1446" spans="11:24" x14ac:dyDescent="0.2">
      <c r="K1446" s="95">
        <v>32639000000</v>
      </c>
      <c r="L1446" s="93">
        <v>32639000000</v>
      </c>
      <c r="N1446" s="95">
        <v>32639000000</v>
      </c>
      <c r="P1446" s="95">
        <v>20401000000</v>
      </c>
      <c r="Q1446" s="93">
        <v>1</v>
      </c>
      <c r="S1446" s="95">
        <v>20401000000</v>
      </c>
      <c r="U1446" s="95">
        <v>10469000000</v>
      </c>
      <c r="V1446" s="93">
        <v>1</v>
      </c>
      <c r="X1446" s="95">
        <v>10469000000</v>
      </c>
    </row>
    <row r="1447" spans="11:24" x14ac:dyDescent="0.2">
      <c r="K1447" s="95">
        <v>32735000000</v>
      </c>
      <c r="L1447" s="93">
        <v>32735000000</v>
      </c>
      <c r="N1447" s="95">
        <v>32735000000</v>
      </c>
      <c r="P1447" s="95">
        <v>20676000000</v>
      </c>
      <c r="Q1447" s="93">
        <v>1</v>
      </c>
      <c r="S1447" s="95">
        <v>20676000000</v>
      </c>
      <c r="U1447" s="95">
        <v>10486000000</v>
      </c>
      <c r="V1447" s="93">
        <v>1</v>
      </c>
      <c r="X1447" s="95">
        <v>10486000000</v>
      </c>
    </row>
    <row r="1448" spans="11:24" x14ac:dyDescent="0.2">
      <c r="K1448" s="95">
        <v>32870000000</v>
      </c>
      <c r="L1448" s="93">
        <v>32870000000</v>
      </c>
      <c r="N1448" s="95">
        <v>32870000000</v>
      </c>
      <c r="P1448" s="95">
        <v>20776522000</v>
      </c>
      <c r="Q1448" s="93">
        <v>1</v>
      </c>
      <c r="S1448" s="95">
        <v>20776522000</v>
      </c>
      <c r="U1448" s="95">
        <v>10502000000</v>
      </c>
      <c r="V1448" s="93">
        <v>1</v>
      </c>
      <c r="X1448" s="95">
        <v>10502000000</v>
      </c>
    </row>
    <row r="1449" spans="11:24" x14ac:dyDescent="0.2">
      <c r="K1449" s="95">
        <v>33013000000</v>
      </c>
      <c r="L1449" s="93">
        <v>33013000000</v>
      </c>
      <c r="N1449" s="95">
        <v>33013000000</v>
      </c>
      <c r="P1449" s="95">
        <v>20865000000</v>
      </c>
      <c r="Q1449" s="93">
        <v>1</v>
      </c>
      <c r="S1449" s="95">
        <v>20865000000</v>
      </c>
      <c r="U1449" s="95">
        <v>10830000000</v>
      </c>
      <c r="V1449" s="93">
        <v>1</v>
      </c>
      <c r="X1449" s="95">
        <v>10830000000</v>
      </c>
    </row>
    <row r="1450" spans="11:24" x14ac:dyDescent="0.2">
      <c r="K1450" s="95">
        <v>33315000000</v>
      </c>
      <c r="L1450" s="93">
        <v>33315000000</v>
      </c>
      <c r="N1450" s="95">
        <v>33315000000</v>
      </c>
      <c r="P1450" s="95">
        <v>20964000000</v>
      </c>
      <c r="Q1450" s="93">
        <v>1</v>
      </c>
      <c r="S1450" s="95">
        <v>20964000000</v>
      </c>
      <c r="U1450" s="95">
        <v>10850000000</v>
      </c>
      <c r="V1450" s="93">
        <v>1</v>
      </c>
      <c r="X1450" s="95">
        <v>10850000000</v>
      </c>
    </row>
    <row r="1451" spans="11:24" x14ac:dyDescent="0.2">
      <c r="K1451" s="95">
        <v>33781000000</v>
      </c>
      <c r="L1451" s="93">
        <v>33781000000</v>
      </c>
      <c r="N1451" s="95">
        <v>33781000000</v>
      </c>
      <c r="P1451" s="95">
        <v>21113000000</v>
      </c>
      <c r="Q1451" s="93">
        <v>1</v>
      </c>
      <c r="S1451" s="95">
        <v>21113000000</v>
      </c>
      <c r="U1451" s="95">
        <v>10899000000</v>
      </c>
      <c r="V1451" s="93">
        <v>1</v>
      </c>
      <c r="X1451" s="95">
        <v>10899000000</v>
      </c>
    </row>
    <row r="1452" spans="11:24" x14ac:dyDescent="0.2">
      <c r="K1452" s="95">
        <v>34182000000</v>
      </c>
      <c r="L1452" s="93">
        <v>34182000000</v>
      </c>
      <c r="N1452" s="95">
        <v>34182000000</v>
      </c>
      <c r="P1452" s="95">
        <v>21187000000</v>
      </c>
      <c r="Q1452" s="93">
        <v>1</v>
      </c>
      <c r="S1452" s="95">
        <v>21187000000</v>
      </c>
      <c r="U1452" s="95">
        <v>11188000000</v>
      </c>
      <c r="V1452" s="93">
        <v>1</v>
      </c>
      <c r="X1452" s="95">
        <v>11188000000</v>
      </c>
    </row>
    <row r="1453" spans="11:24" x14ac:dyDescent="0.2">
      <c r="K1453" s="95">
        <v>34244000000</v>
      </c>
      <c r="L1453" s="93">
        <v>34244000000</v>
      </c>
      <c r="N1453" s="95">
        <v>34244000000</v>
      </c>
      <c r="P1453" s="95">
        <v>21193000000</v>
      </c>
      <c r="Q1453" s="93">
        <v>1</v>
      </c>
      <c r="S1453" s="95">
        <v>21193000000</v>
      </c>
      <c r="U1453" s="95">
        <v>11349000000</v>
      </c>
      <c r="V1453" s="93">
        <v>1</v>
      </c>
      <c r="X1453" s="95">
        <v>11349000000</v>
      </c>
    </row>
    <row r="1454" spans="11:24" x14ac:dyDescent="0.2">
      <c r="K1454" s="95">
        <v>34374000000</v>
      </c>
      <c r="L1454" s="93">
        <v>34374000000</v>
      </c>
      <c r="N1454" s="95">
        <v>34374000000</v>
      </c>
      <c r="P1454" s="95">
        <v>21334000000</v>
      </c>
      <c r="Q1454" s="93">
        <v>1</v>
      </c>
      <c r="S1454" s="95">
        <v>21334000000</v>
      </c>
      <c r="U1454" s="95">
        <v>11433000000</v>
      </c>
      <c r="V1454" s="93">
        <v>1</v>
      </c>
      <c r="X1454" s="95">
        <v>11433000000</v>
      </c>
    </row>
    <row r="1455" spans="11:24" x14ac:dyDescent="0.2">
      <c r="K1455" s="95">
        <v>34441000000</v>
      </c>
      <c r="L1455" s="93">
        <v>34441000000</v>
      </c>
      <c r="N1455" s="95">
        <v>34441000000</v>
      </c>
      <c r="P1455" s="95">
        <v>21406000000</v>
      </c>
      <c r="Q1455" s="93">
        <v>1</v>
      </c>
      <c r="S1455" s="95">
        <v>21406000000</v>
      </c>
      <c r="U1455" s="95">
        <v>11437000000</v>
      </c>
      <c r="V1455" s="93">
        <v>1</v>
      </c>
      <c r="X1455" s="95">
        <v>11437000000</v>
      </c>
    </row>
    <row r="1456" spans="11:24" x14ac:dyDescent="0.2">
      <c r="K1456" s="95">
        <v>34507000000</v>
      </c>
      <c r="L1456" s="93">
        <v>34507000000</v>
      </c>
      <c r="N1456" s="95">
        <v>34507000000</v>
      </c>
      <c r="P1456" s="95">
        <v>21571000000</v>
      </c>
      <c r="Q1456" s="93">
        <v>1</v>
      </c>
      <c r="S1456" s="95">
        <v>21571000000</v>
      </c>
      <c r="U1456" s="95">
        <v>11445000000</v>
      </c>
      <c r="V1456" s="93">
        <v>1</v>
      </c>
      <c r="X1456" s="95">
        <v>11445000000</v>
      </c>
    </row>
    <row r="1457" spans="11:24" x14ac:dyDescent="0.2">
      <c r="K1457" s="95">
        <v>34828000000</v>
      </c>
      <c r="L1457" s="93">
        <v>34828000000</v>
      </c>
      <c r="N1457" s="95">
        <v>34828000000</v>
      </c>
      <c r="P1457" s="95">
        <v>21618000000</v>
      </c>
      <c r="Q1457" s="93">
        <v>1</v>
      </c>
      <c r="S1457" s="95">
        <v>21618000000</v>
      </c>
      <c r="U1457" s="95">
        <v>11606000000</v>
      </c>
      <c r="V1457" s="93">
        <v>1</v>
      </c>
      <c r="X1457" s="95">
        <v>11606000000</v>
      </c>
    </row>
    <row r="1458" spans="11:24" x14ac:dyDescent="0.2">
      <c r="K1458" s="95">
        <v>34914000000</v>
      </c>
      <c r="L1458" s="93">
        <v>34914000000</v>
      </c>
      <c r="N1458" s="95">
        <v>34914000000</v>
      </c>
      <c r="P1458" s="95">
        <v>21647000000</v>
      </c>
      <c r="Q1458" s="93">
        <v>1</v>
      </c>
      <c r="S1458" s="95">
        <v>21647000000</v>
      </c>
      <c r="U1458" s="95">
        <v>11648000000</v>
      </c>
      <c r="V1458" s="93">
        <v>1</v>
      </c>
      <c r="X1458" s="95">
        <v>11648000000</v>
      </c>
    </row>
    <row r="1459" spans="11:24" x14ac:dyDescent="0.2">
      <c r="K1459" s="95">
        <v>35015000000</v>
      </c>
      <c r="L1459" s="93">
        <v>35015000000</v>
      </c>
      <c r="N1459" s="95">
        <v>35015000000</v>
      </c>
      <c r="P1459" s="95">
        <v>21939000000</v>
      </c>
      <c r="Q1459" s="93">
        <v>1</v>
      </c>
      <c r="S1459" s="95">
        <v>21939000000</v>
      </c>
      <c r="U1459" s="95">
        <v>11682000000</v>
      </c>
      <c r="V1459" s="93">
        <v>1</v>
      </c>
      <c r="X1459" s="95">
        <v>11682000000</v>
      </c>
    </row>
    <row r="1460" spans="11:24" x14ac:dyDescent="0.2">
      <c r="K1460" s="95">
        <v>35239000000</v>
      </c>
      <c r="L1460" s="93">
        <v>35239000000</v>
      </c>
      <c r="N1460" s="95">
        <v>35239000000</v>
      </c>
      <c r="P1460" s="95">
        <v>22034523000</v>
      </c>
      <c r="Q1460" s="93">
        <v>1</v>
      </c>
      <c r="S1460" s="95">
        <v>22034523000</v>
      </c>
      <c r="U1460" s="95">
        <v>11710000000</v>
      </c>
      <c r="V1460" s="93">
        <v>1</v>
      </c>
      <c r="X1460" s="95">
        <v>11710000000</v>
      </c>
    </row>
    <row r="1461" spans="11:24" x14ac:dyDescent="0.2">
      <c r="K1461" s="95">
        <v>35299000000</v>
      </c>
      <c r="L1461" s="93">
        <v>35299000000</v>
      </c>
      <c r="N1461" s="95">
        <v>35299000000</v>
      </c>
      <c r="P1461" s="95">
        <v>22189000000</v>
      </c>
      <c r="Q1461" s="93">
        <v>1</v>
      </c>
      <c r="S1461" s="95">
        <v>22189000000</v>
      </c>
      <c r="U1461" s="95">
        <v>11748400000</v>
      </c>
      <c r="V1461" s="93">
        <v>1</v>
      </c>
      <c r="X1461" s="95">
        <v>11748400000</v>
      </c>
    </row>
    <row r="1462" spans="11:24" x14ac:dyDescent="0.2">
      <c r="K1462" s="95">
        <v>35653000000</v>
      </c>
      <c r="L1462" s="93">
        <v>35653000000</v>
      </c>
      <c r="N1462" s="95">
        <v>35653000000</v>
      </c>
      <c r="P1462" s="95">
        <v>22466000000</v>
      </c>
      <c r="Q1462" s="93">
        <v>1</v>
      </c>
      <c r="S1462" s="95">
        <v>22466000000</v>
      </c>
      <c r="U1462" s="95">
        <v>11802000000</v>
      </c>
      <c r="V1462" s="93">
        <v>1</v>
      </c>
      <c r="X1462" s="95">
        <v>11802000000</v>
      </c>
    </row>
    <row r="1463" spans="11:24" x14ac:dyDescent="0.2">
      <c r="K1463" s="95">
        <v>35895000000</v>
      </c>
      <c r="L1463" s="93">
        <v>35895000000</v>
      </c>
      <c r="N1463" s="95">
        <v>35895000000</v>
      </c>
      <c r="P1463" s="95">
        <v>22688000000</v>
      </c>
      <c r="Q1463" s="93">
        <v>1</v>
      </c>
      <c r="S1463" s="95">
        <v>22688000000</v>
      </c>
      <c r="U1463" s="95">
        <v>11842000000</v>
      </c>
      <c r="V1463" s="93">
        <v>1</v>
      </c>
      <c r="X1463" s="95">
        <v>11842000000</v>
      </c>
    </row>
    <row r="1464" spans="11:24" x14ac:dyDescent="0.2">
      <c r="K1464" s="95">
        <v>36066900000</v>
      </c>
      <c r="L1464" s="93">
        <v>36066900000</v>
      </c>
      <c r="N1464" s="95">
        <v>36066900000</v>
      </c>
      <c r="P1464" s="95">
        <v>22837000000</v>
      </c>
      <c r="Q1464" s="93">
        <v>1</v>
      </c>
      <c r="S1464" s="95">
        <v>22837000000</v>
      </c>
      <c r="U1464" s="95">
        <v>11861000000</v>
      </c>
      <c r="V1464" s="93">
        <v>1</v>
      </c>
      <c r="X1464" s="95">
        <v>11861000000</v>
      </c>
    </row>
    <row r="1465" spans="11:24" x14ac:dyDescent="0.2">
      <c r="K1465" s="95">
        <v>36881000000</v>
      </c>
      <c r="L1465" s="93">
        <v>36881000000</v>
      </c>
      <c r="N1465" s="95">
        <v>36881000000</v>
      </c>
      <c r="P1465" s="95">
        <v>22967000000</v>
      </c>
      <c r="Q1465" s="93">
        <v>1</v>
      </c>
      <c r="S1465" s="95">
        <v>22967000000</v>
      </c>
      <c r="U1465" s="95">
        <v>11911000000</v>
      </c>
      <c r="V1465" s="93">
        <v>1</v>
      </c>
      <c r="X1465" s="95">
        <v>11911000000</v>
      </c>
    </row>
    <row r="1466" spans="11:24" x14ac:dyDescent="0.2">
      <c r="K1466" s="95">
        <v>36918000000</v>
      </c>
      <c r="L1466" s="93">
        <v>36918000000</v>
      </c>
      <c r="N1466" s="95">
        <v>36918000000</v>
      </c>
      <c r="P1466" s="95">
        <v>23196000000</v>
      </c>
      <c r="Q1466" s="93">
        <v>1</v>
      </c>
      <c r="S1466" s="95">
        <v>23196000000</v>
      </c>
      <c r="U1466" s="95">
        <v>11993000000</v>
      </c>
      <c r="V1466" s="93">
        <v>1</v>
      </c>
      <c r="X1466" s="95">
        <v>11993000000</v>
      </c>
    </row>
    <row r="1467" spans="11:24" x14ac:dyDescent="0.2">
      <c r="K1467" s="95">
        <v>37152000000</v>
      </c>
      <c r="L1467" s="93">
        <v>37152000000</v>
      </c>
      <c r="N1467" s="95">
        <v>37152000000</v>
      </c>
      <c r="P1467" s="95">
        <v>23290000000</v>
      </c>
      <c r="Q1467" s="93">
        <v>1</v>
      </c>
      <c r="S1467" s="95">
        <v>23290000000</v>
      </c>
      <c r="U1467" s="95">
        <v>12068000000</v>
      </c>
      <c r="V1467" s="93">
        <v>1</v>
      </c>
      <c r="X1467" s="95">
        <v>12068000000</v>
      </c>
    </row>
    <row r="1468" spans="11:24" x14ac:dyDescent="0.2">
      <c r="K1468" s="95">
        <v>37580000000</v>
      </c>
      <c r="L1468" s="93">
        <v>37580000000</v>
      </c>
      <c r="N1468" s="95">
        <v>37580000000</v>
      </c>
      <c r="P1468" s="95">
        <v>24775800000</v>
      </c>
      <c r="Q1468" s="93">
        <v>1</v>
      </c>
      <c r="S1468" s="95">
        <v>24775800000</v>
      </c>
      <c r="U1468" s="95">
        <v>12158000000</v>
      </c>
      <c r="V1468" s="93">
        <v>1</v>
      </c>
      <c r="X1468" s="95">
        <v>12158000000</v>
      </c>
    </row>
    <row r="1469" spans="11:24" x14ac:dyDescent="0.2">
      <c r="K1469" s="95">
        <v>37601000000</v>
      </c>
      <c r="L1469" s="93">
        <v>37601000000</v>
      </c>
      <c r="N1469" s="95">
        <v>37601000000</v>
      </c>
      <c r="P1469" s="95">
        <v>24931000000</v>
      </c>
      <c r="Q1469" s="93">
        <v>1</v>
      </c>
      <c r="S1469" s="95">
        <v>24931000000</v>
      </c>
      <c r="U1469" s="95">
        <v>12196000000</v>
      </c>
      <c r="V1469" s="93">
        <v>1</v>
      </c>
      <c r="X1469" s="95">
        <v>12196000000</v>
      </c>
    </row>
    <row r="1470" spans="11:24" x14ac:dyDescent="0.2">
      <c r="K1470" s="95">
        <v>37773000000</v>
      </c>
      <c r="L1470" s="93">
        <v>37773000000</v>
      </c>
      <c r="N1470" s="95">
        <v>37773000000</v>
      </c>
      <c r="P1470" s="95">
        <v>24979000000</v>
      </c>
      <c r="Q1470" s="93">
        <v>1</v>
      </c>
      <c r="S1470" s="95">
        <v>24979000000</v>
      </c>
      <c r="U1470" s="95">
        <v>12244000000</v>
      </c>
      <c r="V1470" s="93">
        <v>1</v>
      </c>
      <c r="X1470" s="95">
        <v>12244000000</v>
      </c>
    </row>
    <row r="1471" spans="11:24" x14ac:dyDescent="0.2">
      <c r="K1471" s="95">
        <v>37795400000</v>
      </c>
      <c r="L1471" s="93">
        <v>37795400000</v>
      </c>
      <c r="N1471" s="95">
        <v>37795400000</v>
      </c>
      <c r="P1471" s="95">
        <v>25034000000</v>
      </c>
      <c r="Q1471" s="93">
        <v>1</v>
      </c>
      <c r="S1471" s="95">
        <v>25034000000</v>
      </c>
      <c r="U1471" s="95">
        <v>12382000000</v>
      </c>
      <c r="V1471" s="93">
        <v>1</v>
      </c>
      <c r="X1471" s="95">
        <v>12382000000</v>
      </c>
    </row>
    <row r="1472" spans="11:24" x14ac:dyDescent="0.2">
      <c r="K1472" s="95">
        <v>37864000000</v>
      </c>
      <c r="L1472" s="93">
        <v>37864000000</v>
      </c>
      <c r="N1472" s="95">
        <v>37864000000</v>
      </c>
      <c r="P1472" s="95">
        <v>25104000000</v>
      </c>
      <c r="Q1472" s="93">
        <v>1</v>
      </c>
      <c r="S1472" s="95">
        <v>25104000000</v>
      </c>
      <c r="U1472" s="95">
        <v>12534800000</v>
      </c>
      <c r="V1472" s="93">
        <v>1</v>
      </c>
      <c r="X1472" s="95">
        <v>12534800000</v>
      </c>
    </row>
    <row r="1473" spans="11:24" x14ac:dyDescent="0.2">
      <c r="K1473" s="95">
        <v>37876000000</v>
      </c>
      <c r="L1473" s="93">
        <v>37876000000</v>
      </c>
      <c r="N1473" s="95">
        <v>37876000000</v>
      </c>
      <c r="P1473" s="95">
        <v>25202000000</v>
      </c>
      <c r="Q1473" s="93">
        <v>1</v>
      </c>
      <c r="S1473" s="95">
        <v>25202000000</v>
      </c>
      <c r="U1473" s="95">
        <v>12566000000</v>
      </c>
      <c r="V1473" s="93">
        <v>1</v>
      </c>
      <c r="X1473" s="95">
        <v>12566000000</v>
      </c>
    </row>
    <row r="1474" spans="11:24" x14ac:dyDescent="0.2">
      <c r="K1474" s="95">
        <v>38279000000</v>
      </c>
      <c r="L1474" s="93">
        <v>38279000000</v>
      </c>
      <c r="N1474" s="95">
        <v>38279000000</v>
      </c>
      <c r="P1474" s="95">
        <v>25339000000</v>
      </c>
      <c r="Q1474" s="93">
        <v>1</v>
      </c>
      <c r="S1474" s="95">
        <v>25339000000</v>
      </c>
      <c r="U1474" s="95">
        <v>12702000000</v>
      </c>
      <c r="V1474" s="93">
        <v>1</v>
      </c>
      <c r="X1474" s="95">
        <v>12702000000</v>
      </c>
    </row>
    <row r="1475" spans="11:24" x14ac:dyDescent="0.2">
      <c r="K1475" s="95">
        <v>38537000000</v>
      </c>
      <c r="L1475" s="93">
        <v>38537000000</v>
      </c>
      <c r="N1475" s="95">
        <v>38537000000</v>
      </c>
      <c r="P1475" s="95">
        <v>25667300000</v>
      </c>
      <c r="Q1475" s="93">
        <v>1</v>
      </c>
      <c r="S1475" s="95">
        <v>25667300000</v>
      </c>
      <c r="U1475" s="95">
        <v>12776000000</v>
      </c>
      <c r="V1475" s="93">
        <v>1</v>
      </c>
      <c r="X1475" s="95">
        <v>12776000000</v>
      </c>
    </row>
    <row r="1476" spans="11:24" x14ac:dyDescent="0.2">
      <c r="K1476" s="95">
        <v>38581000000</v>
      </c>
      <c r="L1476" s="93">
        <v>38581000000</v>
      </c>
      <c r="N1476" s="95">
        <v>38581000000</v>
      </c>
      <c r="P1476" s="95">
        <v>25683000000</v>
      </c>
      <c r="Q1476" s="93">
        <v>1</v>
      </c>
      <c r="S1476" s="95">
        <v>25683000000</v>
      </c>
      <c r="U1476" s="95">
        <v>12865000000</v>
      </c>
      <c r="V1476" s="93">
        <v>1</v>
      </c>
      <c r="X1476" s="95">
        <v>12865000000</v>
      </c>
    </row>
    <row r="1477" spans="11:24" x14ac:dyDescent="0.2">
      <c r="K1477" s="95">
        <v>38901000000</v>
      </c>
      <c r="L1477" s="93">
        <v>38901000000</v>
      </c>
      <c r="N1477" s="95">
        <v>38901000000</v>
      </c>
      <c r="P1477" s="95">
        <v>25986382000</v>
      </c>
      <c r="Q1477" s="93">
        <v>1</v>
      </c>
      <c r="S1477" s="95">
        <v>25986382000</v>
      </c>
      <c r="U1477" s="95">
        <v>12913000000</v>
      </c>
      <c r="V1477" s="93">
        <v>1</v>
      </c>
      <c r="X1477" s="95">
        <v>12913000000</v>
      </c>
    </row>
    <row r="1478" spans="11:24" x14ac:dyDescent="0.2">
      <c r="K1478" s="95">
        <v>39055000000</v>
      </c>
      <c r="L1478" s="93">
        <v>39055000000</v>
      </c>
      <c r="N1478" s="95">
        <v>39055000000</v>
      </c>
      <c r="P1478" s="95">
        <v>26045000000</v>
      </c>
      <c r="Q1478" s="93">
        <v>1</v>
      </c>
      <c r="S1478" s="95">
        <v>26045000000</v>
      </c>
      <c r="U1478" s="95">
        <v>12977000000</v>
      </c>
      <c r="V1478" s="93">
        <v>1</v>
      </c>
      <c r="X1478" s="95">
        <v>12977000000</v>
      </c>
    </row>
    <row r="1479" spans="11:24" x14ac:dyDescent="0.2">
      <c r="K1479" s="95">
        <v>39302000000</v>
      </c>
      <c r="L1479" s="93">
        <v>39302000000</v>
      </c>
      <c r="N1479" s="95">
        <v>39302000000</v>
      </c>
      <c r="P1479" s="95">
        <v>26420000000</v>
      </c>
      <c r="Q1479" s="93">
        <v>1</v>
      </c>
      <c r="S1479" s="95">
        <v>26420000000</v>
      </c>
      <c r="U1479" s="95">
        <v>13267000000</v>
      </c>
      <c r="V1479" s="93">
        <v>1</v>
      </c>
      <c r="X1479" s="95">
        <v>13267000000</v>
      </c>
    </row>
    <row r="1480" spans="11:24" x14ac:dyDescent="0.2">
      <c r="K1480" s="95">
        <v>39498000000</v>
      </c>
      <c r="L1480" s="93">
        <v>39498000000</v>
      </c>
      <c r="N1480" s="95">
        <v>39498000000</v>
      </c>
      <c r="P1480" s="95">
        <v>26747000000</v>
      </c>
      <c r="Q1480" s="93">
        <v>1</v>
      </c>
      <c r="S1480" s="95">
        <v>26747000000</v>
      </c>
      <c r="U1480" s="95">
        <v>13281000000</v>
      </c>
      <c r="V1480" s="93">
        <v>1</v>
      </c>
      <c r="X1480" s="95">
        <v>13281000000</v>
      </c>
    </row>
    <row r="1481" spans="11:24" x14ac:dyDescent="0.2">
      <c r="K1481" s="95">
        <v>39528000000</v>
      </c>
      <c r="L1481" s="93">
        <v>39528000000</v>
      </c>
      <c r="N1481" s="95">
        <v>39528000000</v>
      </c>
      <c r="P1481" s="95">
        <v>26973000000</v>
      </c>
      <c r="Q1481" s="93">
        <v>1</v>
      </c>
      <c r="S1481" s="95">
        <v>26973000000</v>
      </c>
      <c r="U1481" s="95">
        <v>13405000000</v>
      </c>
      <c r="V1481" s="93">
        <v>1</v>
      </c>
      <c r="X1481" s="95">
        <v>13405000000</v>
      </c>
    </row>
    <row r="1482" spans="11:24" x14ac:dyDescent="0.2">
      <c r="K1482" s="95">
        <v>39639000000</v>
      </c>
      <c r="L1482" s="93">
        <v>39639000000</v>
      </c>
      <c r="N1482" s="95">
        <v>39639000000</v>
      </c>
      <c r="P1482" s="95">
        <v>27078000000</v>
      </c>
      <c r="Q1482" s="93">
        <v>1</v>
      </c>
      <c r="S1482" s="95">
        <v>27078000000</v>
      </c>
      <c r="U1482" s="95">
        <v>13936000000</v>
      </c>
      <c r="V1482" s="93">
        <v>1</v>
      </c>
      <c r="X1482" s="95">
        <v>13936000000</v>
      </c>
    </row>
    <row r="1483" spans="11:24" x14ac:dyDescent="0.2">
      <c r="K1483" s="95">
        <v>39678000000</v>
      </c>
      <c r="L1483" s="93">
        <v>39678000000</v>
      </c>
      <c r="N1483" s="95">
        <v>39678000000</v>
      </c>
      <c r="P1483" s="95">
        <v>27150000000</v>
      </c>
      <c r="Q1483" s="93">
        <v>1</v>
      </c>
      <c r="S1483" s="95">
        <v>27150000000</v>
      </c>
      <c r="U1483" s="95">
        <v>14097000000</v>
      </c>
      <c r="V1483" s="93">
        <v>1</v>
      </c>
      <c r="X1483" s="95">
        <v>14097000000</v>
      </c>
    </row>
    <row r="1484" spans="11:24" x14ac:dyDescent="0.2">
      <c r="K1484" s="95">
        <v>39946000000</v>
      </c>
      <c r="L1484" s="93">
        <v>39946000000</v>
      </c>
      <c r="N1484" s="95">
        <v>39946000000</v>
      </c>
      <c r="P1484" s="95">
        <v>27334000000</v>
      </c>
      <c r="Q1484" s="93">
        <v>1</v>
      </c>
      <c r="S1484" s="95">
        <v>27334000000</v>
      </c>
      <c r="U1484" s="95">
        <v>14115000000</v>
      </c>
      <c r="V1484" s="93">
        <v>1</v>
      </c>
      <c r="X1484" s="95">
        <v>14115000000</v>
      </c>
    </row>
    <row r="1485" spans="11:24" x14ac:dyDescent="0.2">
      <c r="K1485" s="95">
        <v>40306000000</v>
      </c>
      <c r="L1485" s="93">
        <v>40306000000</v>
      </c>
      <c r="N1485" s="95">
        <v>40306000000</v>
      </c>
      <c r="P1485" s="95">
        <v>28209000000</v>
      </c>
      <c r="Q1485" s="93">
        <v>1</v>
      </c>
      <c r="S1485" s="95">
        <v>28209000000</v>
      </c>
      <c r="U1485" s="95">
        <v>14194000000</v>
      </c>
      <c r="V1485" s="93">
        <v>1</v>
      </c>
      <c r="X1485" s="95">
        <v>14194000000</v>
      </c>
    </row>
    <row r="1486" spans="11:24" x14ac:dyDescent="0.2">
      <c r="K1486" s="95">
        <v>40339000000</v>
      </c>
      <c r="L1486" s="93">
        <v>40339000000</v>
      </c>
      <c r="N1486" s="95">
        <v>40339000000</v>
      </c>
      <c r="P1486" s="95">
        <v>28364000000</v>
      </c>
      <c r="Q1486" s="93">
        <v>2</v>
      </c>
      <c r="S1486" s="95">
        <v>28364000000</v>
      </c>
      <c r="U1486" s="95">
        <v>14329000000</v>
      </c>
      <c r="V1486" s="93">
        <v>1</v>
      </c>
      <c r="X1486" s="95">
        <v>14329000000</v>
      </c>
    </row>
    <row r="1487" spans="11:24" x14ac:dyDescent="0.2">
      <c r="K1487" s="95">
        <v>40362000000</v>
      </c>
      <c r="L1487" s="93">
        <v>40362000000</v>
      </c>
      <c r="N1487" s="95">
        <v>40362000000</v>
      </c>
      <c r="P1487" s="95">
        <v>28524000000</v>
      </c>
      <c r="Q1487" s="93">
        <v>1</v>
      </c>
      <c r="S1487" s="95">
        <v>28524000000</v>
      </c>
      <c r="U1487" s="95">
        <v>14355000000</v>
      </c>
      <c r="V1487" s="93">
        <v>1</v>
      </c>
      <c r="X1487" s="95">
        <v>14355000000</v>
      </c>
    </row>
    <row r="1488" spans="11:24" x14ac:dyDescent="0.2">
      <c r="K1488" s="95">
        <v>40536000000</v>
      </c>
      <c r="L1488" s="93">
        <v>40536000000</v>
      </c>
      <c r="N1488" s="95">
        <v>40536000000</v>
      </c>
      <c r="P1488" s="95">
        <v>28731000000</v>
      </c>
      <c r="Q1488" s="93">
        <v>1</v>
      </c>
      <c r="S1488" s="95">
        <v>28731000000</v>
      </c>
      <c r="U1488" s="95">
        <v>14465000000</v>
      </c>
      <c r="V1488" s="93">
        <v>1</v>
      </c>
      <c r="X1488" s="95">
        <v>14465000000</v>
      </c>
    </row>
    <row r="1489" spans="11:24" x14ac:dyDescent="0.2">
      <c r="K1489" s="95">
        <v>40611000000</v>
      </c>
      <c r="L1489" s="93">
        <v>40611000000</v>
      </c>
      <c r="N1489" s="95">
        <v>40611000000</v>
      </c>
      <c r="P1489" s="95">
        <v>28905000000</v>
      </c>
      <c r="Q1489" s="93">
        <v>1</v>
      </c>
      <c r="S1489" s="95">
        <v>28905000000</v>
      </c>
      <c r="U1489" s="95">
        <v>14665000000</v>
      </c>
      <c r="V1489" s="93">
        <v>1</v>
      </c>
      <c r="X1489" s="95">
        <v>14665000000</v>
      </c>
    </row>
    <row r="1490" spans="11:24" x14ac:dyDescent="0.2">
      <c r="K1490" s="95">
        <v>40633000000</v>
      </c>
      <c r="L1490" s="93">
        <v>40633000000</v>
      </c>
      <c r="N1490" s="95">
        <v>40633000000</v>
      </c>
      <c r="P1490" s="95">
        <v>28957000000</v>
      </c>
      <c r="Q1490" s="93">
        <v>1</v>
      </c>
      <c r="S1490" s="95">
        <v>28957000000</v>
      </c>
      <c r="U1490" s="95">
        <v>14676000000</v>
      </c>
      <c r="V1490" s="93">
        <v>1</v>
      </c>
      <c r="X1490" s="95">
        <v>14676000000</v>
      </c>
    </row>
    <row r="1491" spans="11:24" x14ac:dyDescent="0.2">
      <c r="K1491" s="95">
        <v>40704000000</v>
      </c>
      <c r="L1491" s="93">
        <v>40704000000</v>
      </c>
      <c r="N1491" s="95">
        <v>40704000000</v>
      </c>
      <c r="P1491" s="95">
        <v>29993000000</v>
      </c>
      <c r="Q1491" s="93">
        <v>1</v>
      </c>
      <c r="S1491" s="95">
        <v>29993000000</v>
      </c>
      <c r="U1491" s="95">
        <v>14809000000</v>
      </c>
      <c r="V1491" s="93">
        <v>1</v>
      </c>
      <c r="X1491" s="95">
        <v>14809000000</v>
      </c>
    </row>
    <row r="1492" spans="11:24" x14ac:dyDescent="0.2">
      <c r="K1492" s="95">
        <v>40990000000</v>
      </c>
      <c r="L1492" s="93">
        <v>40990000000</v>
      </c>
      <c r="N1492" s="95">
        <v>40990000000</v>
      </c>
      <c r="P1492" s="95">
        <v>30337000000</v>
      </c>
      <c r="Q1492" s="93">
        <v>1</v>
      </c>
      <c r="S1492" s="95">
        <v>30337000000</v>
      </c>
      <c r="U1492" s="95">
        <v>14845000000</v>
      </c>
      <c r="V1492" s="93">
        <v>1</v>
      </c>
      <c r="X1492" s="95">
        <v>14845000000</v>
      </c>
    </row>
    <row r="1493" spans="11:24" x14ac:dyDescent="0.2">
      <c r="K1493" s="95">
        <v>41313000000</v>
      </c>
      <c r="L1493" s="93">
        <v>41313000000</v>
      </c>
      <c r="N1493" s="95">
        <v>41313000000</v>
      </c>
      <c r="P1493" s="95">
        <v>31212000000</v>
      </c>
      <c r="Q1493" s="93">
        <v>1</v>
      </c>
      <c r="S1493" s="95">
        <v>31212000000</v>
      </c>
      <c r="U1493" s="95">
        <v>15110000000</v>
      </c>
      <c r="V1493" s="93">
        <v>1</v>
      </c>
      <c r="X1493" s="95">
        <v>15110000000</v>
      </c>
    </row>
    <row r="1494" spans="11:24" x14ac:dyDescent="0.2">
      <c r="K1494" s="95">
        <v>41373000000</v>
      </c>
      <c r="L1494" s="93">
        <v>41373000000</v>
      </c>
      <c r="N1494" s="95">
        <v>41373000000</v>
      </c>
      <c r="P1494" s="95">
        <v>31238000000</v>
      </c>
      <c r="Q1494" s="93">
        <v>1</v>
      </c>
      <c r="S1494" s="95">
        <v>31238000000</v>
      </c>
      <c r="U1494" s="95">
        <v>15171000000</v>
      </c>
      <c r="V1494" s="93">
        <v>1</v>
      </c>
      <c r="X1494" s="95">
        <v>15171000000</v>
      </c>
    </row>
    <row r="1495" spans="11:24" x14ac:dyDescent="0.2">
      <c r="K1495" s="95">
        <v>41461000000</v>
      </c>
      <c r="L1495" s="93">
        <v>41461000000</v>
      </c>
      <c r="N1495" s="95">
        <v>41461000000</v>
      </c>
      <c r="P1495" s="95">
        <v>31243000000</v>
      </c>
      <c r="Q1495" s="93">
        <v>1</v>
      </c>
      <c r="S1495" s="95">
        <v>31243000000</v>
      </c>
      <c r="U1495" s="95">
        <v>15443000000</v>
      </c>
      <c r="V1495" s="93">
        <v>1</v>
      </c>
      <c r="X1495" s="95">
        <v>15443000000</v>
      </c>
    </row>
    <row r="1496" spans="11:24" x14ac:dyDescent="0.2">
      <c r="K1496" s="95">
        <v>42237000000</v>
      </c>
      <c r="L1496" s="93">
        <v>42237000000</v>
      </c>
      <c r="N1496" s="95">
        <v>42237000000</v>
      </c>
      <c r="P1496" s="95">
        <v>31292000000</v>
      </c>
      <c r="Q1496" s="93">
        <v>1</v>
      </c>
      <c r="S1496" s="95">
        <v>31292000000</v>
      </c>
      <c r="U1496" s="95">
        <v>15477000000</v>
      </c>
      <c r="V1496" s="93">
        <v>1</v>
      </c>
      <c r="X1496" s="95">
        <v>15477000000</v>
      </c>
    </row>
    <row r="1497" spans="11:24" x14ac:dyDescent="0.2">
      <c r="K1497" s="95">
        <v>42650000000</v>
      </c>
      <c r="L1497" s="93">
        <v>42650000000</v>
      </c>
      <c r="N1497" s="95">
        <v>42650000000</v>
      </c>
      <c r="P1497" s="95">
        <v>32016000000</v>
      </c>
      <c r="Q1497" s="93">
        <v>1</v>
      </c>
      <c r="S1497" s="95">
        <v>32016000000</v>
      </c>
      <c r="U1497" s="95">
        <v>15597000000</v>
      </c>
      <c r="V1497" s="93">
        <v>1</v>
      </c>
      <c r="X1497" s="95">
        <v>15597000000</v>
      </c>
    </row>
    <row r="1498" spans="11:24" x14ac:dyDescent="0.2">
      <c r="K1498" s="95">
        <v>44033000000</v>
      </c>
      <c r="L1498" s="93">
        <v>44033000000</v>
      </c>
      <c r="N1498" s="95">
        <v>44033000000</v>
      </c>
      <c r="P1498" s="95">
        <v>32184000000</v>
      </c>
      <c r="Q1498" s="93">
        <v>1</v>
      </c>
      <c r="S1498" s="95">
        <v>32184000000</v>
      </c>
      <c r="U1498" s="95">
        <v>15747000000</v>
      </c>
      <c r="V1498" s="93">
        <v>1</v>
      </c>
      <c r="X1498" s="95">
        <v>15747000000</v>
      </c>
    </row>
    <row r="1499" spans="11:24" x14ac:dyDescent="0.2">
      <c r="K1499" s="95">
        <v>44062000000</v>
      </c>
      <c r="L1499" s="93">
        <v>44062000000</v>
      </c>
      <c r="N1499" s="95">
        <v>44062000000</v>
      </c>
      <c r="P1499" s="95">
        <v>32564000000</v>
      </c>
      <c r="Q1499" s="93">
        <v>1</v>
      </c>
      <c r="S1499" s="95">
        <v>32564000000</v>
      </c>
      <c r="U1499" s="95">
        <v>15809000000</v>
      </c>
      <c r="V1499" s="93">
        <v>1</v>
      </c>
      <c r="X1499" s="95">
        <v>15809000000</v>
      </c>
    </row>
    <row r="1500" spans="11:24" x14ac:dyDescent="0.2">
      <c r="K1500" s="95">
        <v>44287000000</v>
      </c>
      <c r="L1500" s="93">
        <v>44287000000</v>
      </c>
      <c r="N1500" s="95">
        <v>44287000000</v>
      </c>
      <c r="P1500" s="95">
        <v>32747000000</v>
      </c>
      <c r="Q1500" s="93">
        <v>1</v>
      </c>
      <c r="S1500" s="95">
        <v>32747000000</v>
      </c>
      <c r="U1500" s="95">
        <v>16122000000</v>
      </c>
      <c r="V1500" s="93">
        <v>1</v>
      </c>
      <c r="X1500" s="95">
        <v>16122000000</v>
      </c>
    </row>
    <row r="1501" spans="11:24" x14ac:dyDescent="0.2">
      <c r="K1501" s="95">
        <v>44294000000</v>
      </c>
      <c r="L1501" s="93">
        <v>44294000000</v>
      </c>
      <c r="N1501" s="95">
        <v>44294000000</v>
      </c>
      <c r="P1501" s="95">
        <v>32780000000</v>
      </c>
      <c r="Q1501" s="93">
        <v>1</v>
      </c>
      <c r="S1501" s="95">
        <v>32780000000</v>
      </c>
      <c r="U1501" s="95">
        <v>16172000000</v>
      </c>
      <c r="V1501" s="93">
        <v>1</v>
      </c>
      <c r="X1501" s="95">
        <v>16172000000</v>
      </c>
    </row>
    <row r="1502" spans="11:24" x14ac:dyDescent="0.2">
      <c r="K1502" s="95">
        <v>44411233000</v>
      </c>
      <c r="L1502" s="93">
        <v>44411233000</v>
      </c>
      <c r="N1502" s="95">
        <v>44411233000</v>
      </c>
      <c r="P1502" s="95">
        <v>33038000000</v>
      </c>
      <c r="Q1502" s="93">
        <v>1</v>
      </c>
      <c r="S1502" s="95">
        <v>33038000000</v>
      </c>
      <c r="U1502" s="95">
        <v>16280000000</v>
      </c>
      <c r="V1502" s="93">
        <v>1</v>
      </c>
      <c r="X1502" s="95">
        <v>16280000000</v>
      </c>
    </row>
    <row r="1503" spans="11:24" x14ac:dyDescent="0.2">
      <c r="K1503" s="95">
        <v>45041000000</v>
      </c>
      <c r="L1503" s="93">
        <v>45041000000</v>
      </c>
      <c r="N1503" s="95">
        <v>45041000000</v>
      </c>
      <c r="P1503" s="95">
        <v>33194000000</v>
      </c>
      <c r="Q1503" s="93">
        <v>1</v>
      </c>
      <c r="S1503" s="95">
        <v>33194000000</v>
      </c>
      <c r="U1503" s="95">
        <v>16417000000</v>
      </c>
      <c r="V1503" s="93">
        <v>1</v>
      </c>
      <c r="X1503" s="95">
        <v>16417000000</v>
      </c>
    </row>
    <row r="1504" spans="11:24" x14ac:dyDescent="0.2">
      <c r="K1504" s="95">
        <v>45352000000</v>
      </c>
      <c r="L1504" s="93">
        <v>45352000000</v>
      </c>
      <c r="N1504" s="95">
        <v>45352000000</v>
      </c>
      <c r="P1504" s="95">
        <v>33560000000</v>
      </c>
      <c r="Q1504" s="93">
        <v>1</v>
      </c>
      <c r="S1504" s="95">
        <v>33560000000</v>
      </c>
      <c r="U1504" s="95">
        <v>16448000000</v>
      </c>
      <c r="V1504" s="93">
        <v>1</v>
      </c>
      <c r="X1504" s="95">
        <v>16448000000</v>
      </c>
    </row>
    <row r="1505" spans="11:24" x14ac:dyDescent="0.2">
      <c r="K1505" s="95">
        <v>45358000000</v>
      </c>
      <c r="L1505" s="93">
        <v>45358000000</v>
      </c>
      <c r="N1505" s="95">
        <v>45358000000</v>
      </c>
      <c r="P1505" s="95">
        <v>33611000000</v>
      </c>
      <c r="Q1505" s="93">
        <v>1</v>
      </c>
      <c r="S1505" s="95">
        <v>33611000000</v>
      </c>
      <c r="U1505" s="95">
        <v>16473000000</v>
      </c>
      <c r="V1505" s="93">
        <v>1</v>
      </c>
      <c r="X1505" s="95">
        <v>16473000000</v>
      </c>
    </row>
    <row r="1506" spans="11:24" x14ac:dyDescent="0.2">
      <c r="K1506" s="95">
        <v>45457000000</v>
      </c>
      <c r="L1506" s="93">
        <v>45457000000</v>
      </c>
      <c r="N1506" s="95">
        <v>45457000000</v>
      </c>
      <c r="P1506" s="95">
        <v>34085000000</v>
      </c>
      <c r="Q1506" s="93">
        <v>1</v>
      </c>
      <c r="S1506" s="95">
        <v>34085000000</v>
      </c>
      <c r="U1506" s="95">
        <v>16508000000</v>
      </c>
      <c r="V1506" s="93">
        <v>1</v>
      </c>
      <c r="X1506" s="95">
        <v>16508000000</v>
      </c>
    </row>
    <row r="1507" spans="11:24" x14ac:dyDescent="0.2">
      <c r="K1507" s="95">
        <v>45567000000</v>
      </c>
      <c r="L1507" s="93">
        <v>45567000000</v>
      </c>
      <c r="N1507" s="95">
        <v>45567000000</v>
      </c>
      <c r="P1507" s="95">
        <v>34133000000</v>
      </c>
      <c r="Q1507" s="93">
        <v>1</v>
      </c>
      <c r="S1507" s="95">
        <v>34133000000</v>
      </c>
      <c r="U1507" s="95">
        <v>16603000000</v>
      </c>
      <c r="V1507" s="93">
        <v>1</v>
      </c>
      <c r="X1507" s="95">
        <v>16603000000</v>
      </c>
    </row>
    <row r="1508" spans="11:24" x14ac:dyDescent="0.2">
      <c r="K1508" s="95">
        <v>45608000000</v>
      </c>
      <c r="L1508" s="93">
        <v>45608000000</v>
      </c>
      <c r="N1508" s="95">
        <v>45608000000</v>
      </c>
      <c r="P1508" s="95">
        <v>34473000000</v>
      </c>
      <c r="Q1508" s="93">
        <v>1</v>
      </c>
      <c r="S1508" s="95">
        <v>34473000000</v>
      </c>
      <c r="U1508" s="95">
        <v>16703000000</v>
      </c>
      <c r="V1508" s="93">
        <v>1</v>
      </c>
      <c r="X1508" s="95">
        <v>16703000000</v>
      </c>
    </row>
    <row r="1509" spans="11:24" x14ac:dyDescent="0.2">
      <c r="K1509" s="95">
        <v>45998000000</v>
      </c>
      <c r="L1509" s="93">
        <v>45998000000</v>
      </c>
      <c r="N1509" s="95">
        <v>45998000000</v>
      </c>
      <c r="P1509" s="95">
        <v>34660000000</v>
      </c>
      <c r="Q1509" s="93">
        <v>1</v>
      </c>
      <c r="S1509" s="95">
        <v>34660000000</v>
      </c>
      <c r="U1509" s="95">
        <v>16801000000</v>
      </c>
      <c r="V1509" s="93">
        <v>1</v>
      </c>
      <c r="X1509" s="95">
        <v>16801000000</v>
      </c>
    </row>
    <row r="1510" spans="11:24" x14ac:dyDescent="0.2">
      <c r="K1510" s="95">
        <v>46516712000</v>
      </c>
      <c r="L1510" s="93">
        <v>46516712000</v>
      </c>
      <c r="N1510" s="95">
        <v>46516712000</v>
      </c>
      <c r="P1510" s="95">
        <v>34895000000</v>
      </c>
      <c r="Q1510" s="93">
        <v>1</v>
      </c>
      <c r="S1510" s="95">
        <v>34895000000</v>
      </c>
      <c r="U1510" s="95">
        <v>17034000000</v>
      </c>
      <c r="V1510" s="93">
        <v>1</v>
      </c>
      <c r="X1510" s="95">
        <v>17034000000</v>
      </c>
    </row>
    <row r="1511" spans="11:24" x14ac:dyDescent="0.2">
      <c r="K1511" s="95">
        <v>46854000000</v>
      </c>
      <c r="L1511" s="93">
        <v>46854000000</v>
      </c>
      <c r="N1511" s="95">
        <v>46854000000</v>
      </c>
      <c r="P1511" s="95">
        <v>34941000000</v>
      </c>
      <c r="Q1511" s="93">
        <v>1</v>
      </c>
      <c r="S1511" s="95">
        <v>34941000000</v>
      </c>
      <c r="U1511" s="95">
        <v>17100000000</v>
      </c>
      <c r="V1511" s="93">
        <v>1</v>
      </c>
      <c r="X1511" s="95">
        <v>17100000000</v>
      </c>
    </row>
    <row r="1512" spans="11:24" x14ac:dyDescent="0.2">
      <c r="K1512" s="95">
        <v>47011000000</v>
      </c>
      <c r="L1512" s="93">
        <v>47011000000</v>
      </c>
      <c r="N1512" s="95">
        <v>47011000000</v>
      </c>
      <c r="P1512" s="95">
        <v>35263000000</v>
      </c>
      <c r="Q1512" s="93">
        <v>1</v>
      </c>
      <c r="S1512" s="95">
        <v>35263000000</v>
      </c>
      <c r="U1512" s="95">
        <v>17504000000</v>
      </c>
      <c r="V1512" s="93">
        <v>1</v>
      </c>
      <c r="X1512" s="95">
        <v>17504000000</v>
      </c>
    </row>
    <row r="1513" spans="11:24" x14ac:dyDescent="0.2">
      <c r="K1513" s="95">
        <v>47142000000</v>
      </c>
      <c r="L1513" s="93">
        <v>47142000000</v>
      </c>
      <c r="N1513" s="95">
        <v>47142000000</v>
      </c>
      <c r="P1513" s="95">
        <v>35507000000</v>
      </c>
      <c r="Q1513" s="93">
        <v>1</v>
      </c>
      <c r="S1513" s="95">
        <v>35507000000</v>
      </c>
      <c r="U1513" s="95">
        <v>17573000000</v>
      </c>
      <c r="V1513" s="93">
        <v>1</v>
      </c>
      <c r="X1513" s="95">
        <v>17573000000</v>
      </c>
    </row>
    <row r="1514" spans="11:24" x14ac:dyDescent="0.2">
      <c r="K1514" s="95">
        <v>47248000000</v>
      </c>
      <c r="L1514" s="93">
        <v>47248000000</v>
      </c>
      <c r="N1514" s="95">
        <v>47248000000</v>
      </c>
      <c r="P1514" s="95">
        <v>35673000000</v>
      </c>
      <c r="Q1514" s="93">
        <v>1</v>
      </c>
      <c r="S1514" s="95">
        <v>35673000000</v>
      </c>
      <c r="U1514" s="95">
        <v>17629000000</v>
      </c>
      <c r="V1514" s="93">
        <v>1</v>
      </c>
      <c r="X1514" s="95">
        <v>17629000000</v>
      </c>
    </row>
    <row r="1515" spans="11:24" x14ac:dyDescent="0.2">
      <c r="K1515" s="95">
        <v>47267000000</v>
      </c>
      <c r="L1515" s="93">
        <v>47267000000</v>
      </c>
      <c r="N1515" s="95">
        <v>47267000000</v>
      </c>
      <c r="P1515" s="95">
        <v>36044000000</v>
      </c>
      <c r="Q1515" s="93">
        <v>1</v>
      </c>
      <c r="S1515" s="95">
        <v>36044000000</v>
      </c>
      <c r="U1515" s="95">
        <v>17795000000</v>
      </c>
      <c r="V1515" s="93">
        <v>1</v>
      </c>
      <c r="X1515" s="95">
        <v>17795000000</v>
      </c>
    </row>
    <row r="1516" spans="11:24" x14ac:dyDescent="0.2">
      <c r="K1516" s="95">
        <v>47453000000</v>
      </c>
      <c r="L1516" s="93">
        <v>47453000000</v>
      </c>
      <c r="N1516" s="95">
        <v>47453000000</v>
      </c>
      <c r="P1516" s="95">
        <v>36414626000</v>
      </c>
      <c r="Q1516" s="93">
        <v>1</v>
      </c>
      <c r="S1516" s="95">
        <v>36414626000</v>
      </c>
      <c r="U1516" s="95">
        <v>17868000000</v>
      </c>
      <c r="V1516" s="93">
        <v>1</v>
      </c>
      <c r="X1516" s="95">
        <v>17868000000</v>
      </c>
    </row>
    <row r="1517" spans="11:24" x14ac:dyDescent="0.2">
      <c r="K1517" s="95">
        <v>48017000000</v>
      </c>
      <c r="L1517" s="93">
        <v>48017000000</v>
      </c>
      <c r="N1517" s="95">
        <v>48017000000</v>
      </c>
      <c r="P1517" s="95">
        <v>36581000000</v>
      </c>
      <c r="Q1517" s="93">
        <v>1</v>
      </c>
      <c r="S1517" s="95">
        <v>36581000000</v>
      </c>
      <c r="U1517" s="95">
        <v>18084000000</v>
      </c>
      <c r="V1517" s="93">
        <v>1</v>
      </c>
      <c r="X1517" s="95">
        <v>18084000000</v>
      </c>
    </row>
    <row r="1518" spans="11:24" x14ac:dyDescent="0.2">
      <c r="K1518" s="95">
        <v>48238000000</v>
      </c>
      <c r="L1518" s="93">
        <v>48238000000</v>
      </c>
      <c r="N1518" s="95">
        <v>48238000000</v>
      </c>
      <c r="P1518" s="95">
        <v>36665000000</v>
      </c>
      <c r="Q1518" s="93">
        <v>1</v>
      </c>
      <c r="S1518" s="95">
        <v>36665000000</v>
      </c>
      <c r="U1518" s="95">
        <v>18185000000</v>
      </c>
      <c r="V1518" s="93">
        <v>1</v>
      </c>
      <c r="X1518" s="95">
        <v>18185000000</v>
      </c>
    </row>
    <row r="1519" spans="11:24" x14ac:dyDescent="0.2">
      <c r="K1519" s="95">
        <v>48500000000</v>
      </c>
      <c r="L1519" s="93">
        <v>48500000000</v>
      </c>
      <c r="N1519" s="95">
        <v>48500000000</v>
      </c>
      <c r="P1519" s="95">
        <v>37168000000</v>
      </c>
      <c r="Q1519" s="93">
        <v>1</v>
      </c>
      <c r="S1519" s="95">
        <v>37168000000</v>
      </c>
      <c r="U1519" s="95">
        <v>18205000000</v>
      </c>
      <c r="V1519" s="93">
        <v>1</v>
      </c>
      <c r="X1519" s="95">
        <v>18205000000</v>
      </c>
    </row>
    <row r="1520" spans="11:24" x14ac:dyDescent="0.2">
      <c r="K1520" s="95">
        <v>48607000000</v>
      </c>
      <c r="L1520" s="93">
        <v>48607000000</v>
      </c>
      <c r="N1520" s="95">
        <v>48607000000</v>
      </c>
      <c r="P1520" s="95">
        <v>37456000000</v>
      </c>
      <c r="Q1520" s="93">
        <v>1</v>
      </c>
      <c r="S1520" s="95">
        <v>37456000000</v>
      </c>
      <c r="U1520" s="95">
        <v>18401000000</v>
      </c>
      <c r="V1520" s="93">
        <v>1</v>
      </c>
      <c r="X1520" s="95">
        <v>18401000000</v>
      </c>
    </row>
    <row r="1521" spans="11:24" x14ac:dyDescent="0.2">
      <c r="K1521" s="95">
        <v>48680752000</v>
      </c>
      <c r="L1521" s="93">
        <v>48680752000</v>
      </c>
      <c r="N1521" s="95">
        <v>48680752000</v>
      </c>
      <c r="P1521" s="95">
        <v>37745000000</v>
      </c>
      <c r="Q1521" s="93">
        <v>1</v>
      </c>
      <c r="S1521" s="95">
        <v>37745000000</v>
      </c>
      <c r="U1521" s="95">
        <v>18423000000</v>
      </c>
      <c r="V1521" s="93">
        <v>1</v>
      </c>
      <c r="X1521" s="95">
        <v>18423000000</v>
      </c>
    </row>
    <row r="1522" spans="11:24" x14ac:dyDescent="0.2">
      <c r="K1522" s="95">
        <v>48813000000</v>
      </c>
      <c r="L1522" s="93">
        <v>48813000000</v>
      </c>
      <c r="N1522" s="95">
        <v>48813000000</v>
      </c>
      <c r="P1522" s="95">
        <v>37940000000</v>
      </c>
      <c r="Q1522" s="93">
        <v>1</v>
      </c>
      <c r="S1522" s="95">
        <v>37940000000</v>
      </c>
      <c r="U1522" s="95">
        <v>18491000000</v>
      </c>
      <c r="V1522" s="93">
        <v>1</v>
      </c>
      <c r="X1522" s="95">
        <v>18491000000</v>
      </c>
    </row>
    <row r="1523" spans="11:24" x14ac:dyDescent="0.2">
      <c r="K1523" s="95">
        <v>48851000000</v>
      </c>
      <c r="L1523" s="93">
        <v>48851000000</v>
      </c>
      <c r="N1523" s="95">
        <v>48851000000</v>
      </c>
      <c r="P1523" s="95">
        <v>37987000000</v>
      </c>
      <c r="Q1523" s="93">
        <v>1</v>
      </c>
      <c r="S1523" s="95">
        <v>37987000000</v>
      </c>
      <c r="U1523" s="95">
        <v>18669000000</v>
      </c>
      <c r="V1523" s="93">
        <v>1</v>
      </c>
      <c r="X1523" s="95">
        <v>18669000000</v>
      </c>
    </row>
    <row r="1524" spans="11:24" x14ac:dyDescent="0.2">
      <c r="K1524" s="95">
        <v>49161000000</v>
      </c>
      <c r="L1524" s="93">
        <v>49161000000</v>
      </c>
      <c r="N1524" s="95">
        <v>49161000000</v>
      </c>
      <c r="P1524" s="95">
        <v>38107000000</v>
      </c>
      <c r="Q1524" s="93">
        <v>1</v>
      </c>
      <c r="S1524" s="95">
        <v>38107000000</v>
      </c>
      <c r="U1524" s="95">
        <v>18786000000</v>
      </c>
      <c r="V1524" s="93">
        <v>1</v>
      </c>
      <c r="X1524" s="95">
        <v>18786000000</v>
      </c>
    </row>
    <row r="1525" spans="11:24" x14ac:dyDescent="0.2">
      <c r="K1525" s="95">
        <v>49247000000</v>
      </c>
      <c r="L1525" s="93">
        <v>49247000000</v>
      </c>
      <c r="N1525" s="95">
        <v>49247000000</v>
      </c>
      <c r="P1525" s="95">
        <v>38166000000</v>
      </c>
      <c r="Q1525" s="93">
        <v>1</v>
      </c>
      <c r="S1525" s="95">
        <v>38166000000</v>
      </c>
      <c r="U1525" s="95">
        <v>19260000000</v>
      </c>
      <c r="V1525" s="93">
        <v>1</v>
      </c>
      <c r="X1525" s="95">
        <v>19260000000</v>
      </c>
    </row>
    <row r="1526" spans="11:24" x14ac:dyDescent="0.2">
      <c r="K1526" s="95">
        <v>49605000000</v>
      </c>
      <c r="L1526" s="93">
        <v>49605000000</v>
      </c>
      <c r="N1526" s="95">
        <v>49605000000</v>
      </c>
      <c r="P1526" s="95">
        <v>38335677000</v>
      </c>
      <c r="Q1526" s="93">
        <v>1</v>
      </c>
      <c r="S1526" s="95">
        <v>38335677000</v>
      </c>
      <c r="U1526" s="95">
        <v>19526000000</v>
      </c>
      <c r="V1526" s="93">
        <v>1</v>
      </c>
      <c r="X1526" s="95">
        <v>19526000000</v>
      </c>
    </row>
    <row r="1527" spans="11:24" x14ac:dyDescent="0.2">
      <c r="K1527" s="95">
        <v>50123000000</v>
      </c>
      <c r="L1527" s="93">
        <v>50123000000</v>
      </c>
      <c r="N1527" s="95">
        <v>50123000000</v>
      </c>
      <c r="P1527" s="95">
        <v>38504000000</v>
      </c>
      <c r="Q1527" s="93">
        <v>1</v>
      </c>
      <c r="S1527" s="95">
        <v>38504000000</v>
      </c>
      <c r="U1527" s="95">
        <v>19748000000</v>
      </c>
      <c r="V1527" s="93">
        <v>1</v>
      </c>
      <c r="X1527" s="95">
        <v>19748000000</v>
      </c>
    </row>
    <row r="1528" spans="11:24" x14ac:dyDescent="0.2">
      <c r="K1528" s="95">
        <v>50365000000</v>
      </c>
      <c r="L1528" s="93">
        <v>50365000000</v>
      </c>
      <c r="N1528" s="95">
        <v>50365000000</v>
      </c>
      <c r="P1528" s="95">
        <v>38714000000</v>
      </c>
      <c r="Q1528" s="93">
        <v>1</v>
      </c>
      <c r="S1528" s="95">
        <v>38714000000</v>
      </c>
      <c r="U1528" s="95">
        <v>20289000000</v>
      </c>
      <c r="V1528" s="93">
        <v>1</v>
      </c>
      <c r="X1528" s="95">
        <v>20289000000</v>
      </c>
    </row>
    <row r="1529" spans="11:24" x14ac:dyDescent="0.2">
      <c r="K1529" s="95">
        <v>50366919000</v>
      </c>
      <c r="L1529" s="93">
        <v>50366919000</v>
      </c>
      <c r="N1529" s="95">
        <v>50366919000</v>
      </c>
      <c r="P1529" s="95">
        <v>38939000000</v>
      </c>
      <c r="Q1529" s="93">
        <v>1</v>
      </c>
      <c r="S1529" s="95">
        <v>38939000000</v>
      </c>
      <c r="U1529" s="95">
        <v>20324000000</v>
      </c>
      <c r="V1529" s="93">
        <v>1</v>
      </c>
      <c r="X1529" s="95">
        <v>20324000000</v>
      </c>
    </row>
    <row r="1530" spans="11:24" x14ac:dyDescent="0.2">
      <c r="K1530" s="95">
        <v>50521000000</v>
      </c>
      <c r="L1530" s="93">
        <v>50521000000</v>
      </c>
      <c r="N1530" s="95">
        <v>50521000000</v>
      </c>
      <c r="P1530" s="95">
        <v>39102000000</v>
      </c>
      <c r="Q1530" s="93">
        <v>1</v>
      </c>
      <c r="S1530" s="95">
        <v>39102000000</v>
      </c>
      <c r="U1530" s="95">
        <v>20359000000</v>
      </c>
      <c r="V1530" s="93">
        <v>1</v>
      </c>
      <c r="X1530" s="95">
        <v>20359000000</v>
      </c>
    </row>
    <row r="1531" spans="11:24" x14ac:dyDescent="0.2">
      <c r="K1531" s="95">
        <v>51463000000</v>
      </c>
      <c r="L1531" s="93">
        <v>51463000000</v>
      </c>
      <c r="N1531" s="95">
        <v>51463000000</v>
      </c>
      <c r="P1531" s="95">
        <v>39240000000</v>
      </c>
      <c r="Q1531" s="93">
        <v>1</v>
      </c>
      <c r="S1531" s="95">
        <v>39240000000</v>
      </c>
      <c r="U1531" s="95">
        <v>20488000000</v>
      </c>
      <c r="V1531" s="93">
        <v>1</v>
      </c>
      <c r="X1531" s="95">
        <v>20488000000</v>
      </c>
    </row>
    <row r="1532" spans="11:24" x14ac:dyDescent="0.2">
      <c r="K1532" s="95">
        <v>51584000000</v>
      </c>
      <c r="L1532" s="93">
        <v>51584000000</v>
      </c>
      <c r="N1532" s="95">
        <v>51584000000</v>
      </c>
      <c r="P1532" s="95">
        <v>39486000000</v>
      </c>
      <c r="Q1532" s="93">
        <v>1</v>
      </c>
      <c r="S1532" s="95">
        <v>39486000000</v>
      </c>
      <c r="U1532" s="95">
        <v>20686000000</v>
      </c>
      <c r="V1532" s="93">
        <v>1</v>
      </c>
      <c r="X1532" s="95">
        <v>20686000000</v>
      </c>
    </row>
    <row r="1533" spans="11:24" x14ac:dyDescent="0.2">
      <c r="K1533" s="95">
        <v>52107000000</v>
      </c>
      <c r="L1533" s="93">
        <v>52107000000</v>
      </c>
      <c r="N1533" s="95">
        <v>52107000000</v>
      </c>
      <c r="P1533" s="95">
        <v>39595000000</v>
      </c>
      <c r="Q1533" s="93">
        <v>1</v>
      </c>
      <c r="S1533" s="95">
        <v>39595000000</v>
      </c>
      <c r="U1533" s="95">
        <v>20801000000</v>
      </c>
      <c r="V1533" s="93">
        <v>1</v>
      </c>
      <c r="X1533" s="95">
        <v>20801000000</v>
      </c>
    </row>
    <row r="1534" spans="11:24" x14ac:dyDescent="0.2">
      <c r="K1534" s="95">
        <v>52465000000</v>
      </c>
      <c r="L1534" s="93">
        <v>52465000000</v>
      </c>
      <c r="N1534" s="95">
        <v>52465000000</v>
      </c>
      <c r="P1534" s="95">
        <v>40129236000</v>
      </c>
      <c r="Q1534" s="93">
        <v>1</v>
      </c>
      <c r="S1534" s="95">
        <v>40129236000</v>
      </c>
      <c r="U1534" s="95">
        <v>21275000000</v>
      </c>
      <c r="V1534" s="93">
        <v>1</v>
      </c>
      <c r="X1534" s="95">
        <v>21275000000</v>
      </c>
    </row>
    <row r="1535" spans="11:24" x14ac:dyDescent="0.2">
      <c r="K1535" s="95">
        <v>52708000000</v>
      </c>
      <c r="L1535" s="93">
        <v>52708000000</v>
      </c>
      <c r="N1535" s="95">
        <v>52708000000</v>
      </c>
      <c r="P1535" s="95">
        <v>40431000000</v>
      </c>
      <c r="Q1535" s="93">
        <v>1</v>
      </c>
      <c r="S1535" s="95">
        <v>40431000000</v>
      </c>
      <c r="U1535" s="95">
        <v>21491000000</v>
      </c>
      <c r="V1535" s="93">
        <v>1</v>
      </c>
      <c r="X1535" s="95">
        <v>21491000000</v>
      </c>
    </row>
    <row r="1536" spans="11:24" x14ac:dyDescent="0.2">
      <c r="K1536" s="95">
        <v>53417000000</v>
      </c>
      <c r="L1536" s="93">
        <v>53417000000</v>
      </c>
      <c r="N1536" s="95">
        <v>53417000000</v>
      </c>
      <c r="P1536" s="95">
        <v>40468000000</v>
      </c>
      <c r="Q1536" s="93">
        <v>1</v>
      </c>
      <c r="S1536" s="95">
        <v>40468000000</v>
      </c>
      <c r="U1536" s="95">
        <v>21667000000</v>
      </c>
      <c r="V1536" s="93">
        <v>1</v>
      </c>
      <c r="X1536" s="95">
        <v>21667000000</v>
      </c>
    </row>
    <row r="1537" spans="11:24" x14ac:dyDescent="0.2">
      <c r="K1537" s="95">
        <v>54105000000</v>
      </c>
      <c r="L1537" s="93">
        <v>54105000000</v>
      </c>
      <c r="N1537" s="95">
        <v>54105000000</v>
      </c>
      <c r="P1537" s="95">
        <v>40898000000</v>
      </c>
      <c r="Q1537" s="93">
        <v>1</v>
      </c>
      <c r="S1537" s="95">
        <v>40898000000</v>
      </c>
      <c r="U1537" s="95">
        <v>22005000000</v>
      </c>
      <c r="V1537" s="93">
        <v>1</v>
      </c>
      <c r="X1537" s="95">
        <v>22005000000</v>
      </c>
    </row>
    <row r="1538" spans="11:24" x14ac:dyDescent="0.2">
      <c r="K1538" s="95">
        <v>54127000000</v>
      </c>
      <c r="L1538" s="93">
        <v>54127000000</v>
      </c>
      <c r="N1538" s="95">
        <v>54127000000</v>
      </c>
      <c r="P1538" s="95">
        <v>41057000000</v>
      </c>
      <c r="Q1538" s="93">
        <v>1</v>
      </c>
      <c r="S1538" s="95">
        <v>41057000000</v>
      </c>
      <c r="U1538" s="95">
        <v>22113000000</v>
      </c>
      <c r="V1538" s="93">
        <v>1</v>
      </c>
      <c r="X1538" s="95">
        <v>22113000000</v>
      </c>
    </row>
    <row r="1539" spans="11:24" x14ac:dyDescent="0.2">
      <c r="K1539" s="95">
        <v>54289000000</v>
      </c>
      <c r="L1539" s="93">
        <v>54289000000</v>
      </c>
      <c r="N1539" s="95">
        <v>54289000000</v>
      </c>
      <c r="P1539" s="95">
        <v>41171000000</v>
      </c>
      <c r="Q1539" s="93">
        <v>1</v>
      </c>
      <c r="S1539" s="95">
        <v>41171000000</v>
      </c>
      <c r="U1539" s="95">
        <v>22389000000</v>
      </c>
      <c r="V1539" s="93">
        <v>1</v>
      </c>
      <c r="X1539" s="95">
        <v>22389000000</v>
      </c>
    </row>
    <row r="1540" spans="11:24" x14ac:dyDescent="0.2">
      <c r="K1540" s="95">
        <v>54379000000</v>
      </c>
      <c r="L1540" s="93">
        <v>54379000000</v>
      </c>
      <c r="N1540" s="95">
        <v>54379000000</v>
      </c>
      <c r="P1540" s="95">
        <v>41326447000</v>
      </c>
      <c r="Q1540" s="93">
        <v>1</v>
      </c>
      <c r="S1540" s="95">
        <v>41326447000</v>
      </c>
      <c r="U1540" s="95">
        <v>22438000000</v>
      </c>
      <c r="V1540" s="93">
        <v>1</v>
      </c>
      <c r="X1540" s="95">
        <v>22438000000</v>
      </c>
    </row>
    <row r="1541" spans="11:24" x14ac:dyDescent="0.2">
      <c r="K1541" s="95">
        <v>54657000000</v>
      </c>
      <c r="L1541" s="93">
        <v>54657000000</v>
      </c>
      <c r="N1541" s="95">
        <v>54657000000</v>
      </c>
      <c r="P1541" s="95">
        <v>41342000000</v>
      </c>
      <c r="Q1541" s="93">
        <v>1</v>
      </c>
      <c r="S1541" s="95">
        <v>41342000000</v>
      </c>
      <c r="U1541" s="95">
        <v>22629000000</v>
      </c>
      <c r="V1541" s="93">
        <v>1</v>
      </c>
      <c r="X1541" s="95">
        <v>22629000000</v>
      </c>
    </row>
    <row r="1542" spans="11:24" x14ac:dyDescent="0.2">
      <c r="K1542" s="95">
        <v>55123000000</v>
      </c>
      <c r="L1542" s="93">
        <v>55123000000</v>
      </c>
      <c r="N1542" s="95">
        <v>55123000000</v>
      </c>
      <c r="P1542" s="95">
        <v>41454000000</v>
      </c>
      <c r="Q1542" s="93">
        <v>1</v>
      </c>
      <c r="S1542" s="95">
        <v>41454000000</v>
      </c>
      <c r="U1542" s="95">
        <v>22892000000</v>
      </c>
      <c r="V1542" s="93">
        <v>1</v>
      </c>
      <c r="X1542" s="95">
        <v>22892000000</v>
      </c>
    </row>
    <row r="1543" spans="11:24" x14ac:dyDescent="0.2">
      <c r="K1543" s="95">
        <v>55184000000</v>
      </c>
      <c r="L1543" s="93">
        <v>55184000000</v>
      </c>
      <c r="N1543" s="95">
        <v>55184000000</v>
      </c>
      <c r="P1543" s="95">
        <v>41460000000</v>
      </c>
      <c r="Q1543" s="93">
        <v>1</v>
      </c>
      <c r="S1543" s="95">
        <v>41460000000</v>
      </c>
      <c r="U1543" s="95">
        <v>23150000000</v>
      </c>
      <c r="V1543" s="93">
        <v>1</v>
      </c>
      <c r="X1543" s="95">
        <v>23150000000</v>
      </c>
    </row>
    <row r="1544" spans="11:24" x14ac:dyDescent="0.2">
      <c r="K1544" s="95">
        <v>55355000000</v>
      </c>
      <c r="L1544" s="93">
        <v>55355000000</v>
      </c>
      <c r="N1544" s="95">
        <v>55355000000</v>
      </c>
      <c r="P1544" s="95">
        <v>41524000000</v>
      </c>
      <c r="Q1544" s="93">
        <v>1</v>
      </c>
      <c r="S1544" s="95">
        <v>41524000000</v>
      </c>
      <c r="U1544" s="95">
        <v>23153000000</v>
      </c>
      <c r="V1544" s="93">
        <v>1</v>
      </c>
      <c r="X1544" s="95">
        <v>23153000000</v>
      </c>
    </row>
    <row r="1545" spans="11:24" x14ac:dyDescent="0.2">
      <c r="K1545" s="95">
        <v>55438000000</v>
      </c>
      <c r="L1545" s="93">
        <v>55438000000</v>
      </c>
      <c r="N1545" s="95">
        <v>55438000000</v>
      </c>
      <c r="P1545" s="95">
        <v>42186000000</v>
      </c>
      <c r="Q1545" s="93">
        <v>1</v>
      </c>
      <c r="S1545" s="95">
        <v>42186000000</v>
      </c>
      <c r="U1545" s="95">
        <v>23271000000</v>
      </c>
      <c r="V1545" s="93">
        <v>1</v>
      </c>
      <c r="X1545" s="95">
        <v>23271000000</v>
      </c>
    </row>
    <row r="1546" spans="11:24" x14ac:dyDescent="0.2">
      <c r="K1546" s="95">
        <v>55632000000</v>
      </c>
      <c r="L1546" s="93">
        <v>55632000000</v>
      </c>
      <c r="N1546" s="95">
        <v>55632000000</v>
      </c>
      <c r="P1546" s="95">
        <v>44269000000</v>
      </c>
      <c r="Q1546" s="93">
        <v>1</v>
      </c>
      <c r="S1546" s="95">
        <v>44269000000</v>
      </c>
      <c r="U1546" s="95">
        <v>23392000000</v>
      </c>
      <c r="V1546" s="93">
        <v>1</v>
      </c>
      <c r="X1546" s="95">
        <v>23392000000</v>
      </c>
    </row>
    <row r="1547" spans="11:24" x14ac:dyDescent="0.2">
      <c r="K1547" s="95">
        <v>55656000000</v>
      </c>
      <c r="L1547" s="93">
        <v>55656000000</v>
      </c>
      <c r="N1547" s="95">
        <v>55656000000</v>
      </c>
      <c r="P1547" s="95">
        <v>44887000000</v>
      </c>
      <c r="Q1547" s="93">
        <v>1</v>
      </c>
      <c r="S1547" s="95">
        <v>44887000000</v>
      </c>
      <c r="U1547" s="95">
        <v>24538000000</v>
      </c>
      <c r="V1547" s="93">
        <v>1</v>
      </c>
      <c r="X1547" s="95">
        <v>24538000000</v>
      </c>
    </row>
    <row r="1548" spans="11:24" x14ac:dyDescent="0.2">
      <c r="K1548" s="95">
        <v>55870000000</v>
      </c>
      <c r="L1548" s="93">
        <v>55870000000</v>
      </c>
      <c r="N1548" s="95">
        <v>55870000000</v>
      </c>
      <c r="P1548" s="95">
        <v>45007000000</v>
      </c>
      <c r="Q1548" s="93">
        <v>1</v>
      </c>
      <c r="S1548" s="95">
        <v>45007000000</v>
      </c>
      <c r="U1548" s="95">
        <v>24735000000</v>
      </c>
      <c r="V1548" s="93">
        <v>1</v>
      </c>
      <c r="X1548" s="95">
        <v>24735000000</v>
      </c>
    </row>
    <row r="1549" spans="11:24" x14ac:dyDescent="0.2">
      <c r="K1549" s="95">
        <v>56098000000</v>
      </c>
      <c r="L1549" s="93">
        <v>56098000000</v>
      </c>
      <c r="N1549" s="95">
        <v>56098000000</v>
      </c>
      <c r="P1549" s="95">
        <v>45431000000</v>
      </c>
      <c r="Q1549" s="93">
        <v>1</v>
      </c>
      <c r="S1549" s="95">
        <v>45431000000</v>
      </c>
      <c r="U1549" s="95">
        <v>25171000000</v>
      </c>
      <c r="V1549" s="93">
        <v>1</v>
      </c>
      <c r="X1549" s="95">
        <v>25171000000</v>
      </c>
    </row>
    <row r="1550" spans="11:24" x14ac:dyDescent="0.2">
      <c r="K1550" s="95">
        <v>56223000000</v>
      </c>
      <c r="L1550" s="93">
        <v>56223000000</v>
      </c>
      <c r="N1550" s="95">
        <v>56223000000</v>
      </c>
      <c r="P1550" s="95">
        <v>46275000000</v>
      </c>
      <c r="Q1550" s="93">
        <v>1</v>
      </c>
      <c r="S1550" s="95">
        <v>46275000000</v>
      </c>
      <c r="U1550" s="95">
        <v>25357000000</v>
      </c>
      <c r="V1550" s="93">
        <v>1</v>
      </c>
      <c r="X1550" s="95">
        <v>25357000000</v>
      </c>
    </row>
    <row r="1551" spans="11:24" x14ac:dyDescent="0.2">
      <c r="K1551" s="95">
        <v>56600000000</v>
      </c>
      <c r="L1551" s="93">
        <v>56600000000</v>
      </c>
      <c r="N1551" s="95">
        <v>56600000000</v>
      </c>
      <c r="P1551" s="95">
        <v>46386000000</v>
      </c>
      <c r="Q1551" s="93">
        <v>1</v>
      </c>
      <c r="S1551" s="95">
        <v>46386000000</v>
      </c>
      <c r="U1551" s="95">
        <v>25715000000</v>
      </c>
      <c r="V1551" s="93">
        <v>1</v>
      </c>
      <c r="X1551" s="95">
        <v>25715000000</v>
      </c>
    </row>
    <row r="1552" spans="11:24" x14ac:dyDescent="0.2">
      <c r="K1552" s="95">
        <v>56651000000</v>
      </c>
      <c r="L1552" s="93">
        <v>56651000000</v>
      </c>
      <c r="N1552" s="95">
        <v>56651000000</v>
      </c>
      <c r="P1552" s="95">
        <v>48213600000</v>
      </c>
      <c r="Q1552" s="93">
        <v>1</v>
      </c>
      <c r="S1552" s="95">
        <v>48213600000</v>
      </c>
      <c r="U1552" s="95">
        <v>25772000000</v>
      </c>
      <c r="V1552" s="93">
        <v>1</v>
      </c>
      <c r="X1552" s="95">
        <v>25772000000</v>
      </c>
    </row>
    <row r="1553" spans="11:24" x14ac:dyDescent="0.2">
      <c r="K1553" s="95">
        <v>57119000000</v>
      </c>
      <c r="L1553" s="93">
        <v>57119000000</v>
      </c>
      <c r="N1553" s="95">
        <v>57119000000</v>
      </c>
      <c r="P1553" s="95">
        <v>48912000000</v>
      </c>
      <c r="Q1553" s="93">
        <v>1</v>
      </c>
      <c r="S1553" s="95">
        <v>48912000000</v>
      </c>
      <c r="U1553" s="95">
        <v>26058000000</v>
      </c>
      <c r="V1553" s="93">
        <v>1</v>
      </c>
      <c r="X1553" s="95">
        <v>26058000000</v>
      </c>
    </row>
    <row r="1554" spans="11:24" x14ac:dyDescent="0.2">
      <c r="K1554" s="95">
        <v>57244000000</v>
      </c>
      <c r="L1554" s="93">
        <v>57244000000</v>
      </c>
      <c r="N1554" s="95">
        <v>57244000000</v>
      </c>
      <c r="P1554" s="95">
        <v>49683000000</v>
      </c>
      <c r="Q1554" s="93">
        <v>1</v>
      </c>
      <c r="S1554" s="95">
        <v>49683000000</v>
      </c>
      <c r="U1554" s="95">
        <v>27089000000</v>
      </c>
      <c r="V1554" s="93">
        <v>1</v>
      </c>
      <c r="X1554" s="95">
        <v>27089000000</v>
      </c>
    </row>
    <row r="1555" spans="11:24" x14ac:dyDescent="0.2">
      <c r="K1555" s="95">
        <v>57900000000</v>
      </c>
      <c r="L1555" s="93">
        <v>57900000000</v>
      </c>
      <c r="N1555" s="95">
        <v>57900000000</v>
      </c>
      <c r="P1555" s="95">
        <v>49931000000</v>
      </c>
      <c r="Q1555" s="93">
        <v>1</v>
      </c>
      <c r="S1555" s="95">
        <v>49931000000</v>
      </c>
      <c r="U1555" s="95">
        <v>27330000000</v>
      </c>
      <c r="V1555" s="93">
        <v>1</v>
      </c>
      <c r="X1555" s="95">
        <v>27330000000</v>
      </c>
    </row>
    <row r="1556" spans="11:24" x14ac:dyDescent="0.2">
      <c r="K1556" s="95">
        <v>58232000000</v>
      </c>
      <c r="L1556" s="93">
        <v>58232000000</v>
      </c>
      <c r="N1556" s="95">
        <v>58232000000</v>
      </c>
      <c r="P1556" s="95">
        <v>50039000000</v>
      </c>
      <c r="Q1556" s="93">
        <v>1</v>
      </c>
      <c r="S1556" s="95">
        <v>50039000000</v>
      </c>
      <c r="U1556" s="95">
        <v>28414000000</v>
      </c>
      <c r="V1556" s="93">
        <v>1</v>
      </c>
      <c r="X1556" s="95">
        <v>28414000000</v>
      </c>
    </row>
    <row r="1557" spans="11:24" x14ac:dyDescent="0.2">
      <c r="K1557" s="95">
        <v>58327000000</v>
      </c>
      <c r="L1557" s="93">
        <v>58327000000</v>
      </c>
      <c r="N1557" s="95">
        <v>58327000000</v>
      </c>
      <c r="P1557" s="95">
        <v>50568000000</v>
      </c>
      <c r="Q1557" s="93">
        <v>1</v>
      </c>
      <c r="S1557" s="95">
        <v>50568000000</v>
      </c>
      <c r="U1557" s="95">
        <v>29986000000</v>
      </c>
      <c r="V1557" s="93">
        <v>1</v>
      </c>
      <c r="X1557" s="95">
        <v>29986000000</v>
      </c>
    </row>
    <row r="1558" spans="11:24" x14ac:dyDescent="0.2">
      <c r="K1558" s="95">
        <v>58363000000</v>
      </c>
      <c r="L1558" s="93">
        <v>58363000000</v>
      </c>
      <c r="N1558" s="95">
        <v>58363000000</v>
      </c>
      <c r="P1558" s="95">
        <v>51191000000</v>
      </c>
      <c r="Q1558" s="93">
        <v>1</v>
      </c>
      <c r="S1558" s="95">
        <v>51191000000</v>
      </c>
      <c r="U1558" s="95">
        <v>32834000000</v>
      </c>
      <c r="V1558" s="93">
        <v>1</v>
      </c>
      <c r="X1558" s="95">
        <v>32834000000</v>
      </c>
    </row>
    <row r="1559" spans="11:24" x14ac:dyDescent="0.2">
      <c r="K1559" s="95">
        <v>59074000000</v>
      </c>
      <c r="L1559" s="93">
        <v>59074000000</v>
      </c>
      <c r="N1559" s="95">
        <v>59074000000</v>
      </c>
      <c r="P1559" s="95">
        <v>51278000000</v>
      </c>
      <c r="Q1559" s="93">
        <v>1</v>
      </c>
      <c r="S1559" s="95">
        <v>51278000000</v>
      </c>
      <c r="U1559" s="95">
        <v>32954000000</v>
      </c>
      <c r="V1559" s="93">
        <v>1</v>
      </c>
      <c r="X1559" s="95">
        <v>32954000000</v>
      </c>
    </row>
    <row r="1560" spans="11:24" x14ac:dyDescent="0.2">
      <c r="K1560" s="95">
        <v>59387000000</v>
      </c>
      <c r="L1560" s="93">
        <v>59387000000</v>
      </c>
      <c r="N1560" s="95">
        <v>59387000000</v>
      </c>
      <c r="P1560" s="95">
        <v>51897000000</v>
      </c>
      <c r="Q1560" s="93">
        <v>1</v>
      </c>
      <c r="S1560" s="95">
        <v>51897000000</v>
      </c>
      <c r="U1560" s="95">
        <v>33122000000</v>
      </c>
      <c r="V1560" s="93">
        <v>1</v>
      </c>
      <c r="X1560" s="95">
        <v>33122000000</v>
      </c>
    </row>
    <row r="1561" spans="11:24" x14ac:dyDescent="0.2">
      <c r="K1561" s="95">
        <v>61497200000</v>
      </c>
      <c r="L1561" s="93">
        <v>61497200000</v>
      </c>
      <c r="N1561" s="95">
        <v>61497200000</v>
      </c>
      <c r="P1561" s="95">
        <v>51997000000</v>
      </c>
      <c r="Q1561" s="93">
        <v>1</v>
      </c>
      <c r="S1561" s="95">
        <v>51997000000</v>
      </c>
      <c r="U1561" s="95">
        <v>35664000000</v>
      </c>
      <c r="V1561" s="93">
        <v>1</v>
      </c>
      <c r="X1561" s="95">
        <v>35664000000</v>
      </c>
    </row>
    <row r="1562" spans="11:24" x14ac:dyDescent="0.2">
      <c r="K1562" s="95">
        <v>62799000000</v>
      </c>
      <c r="L1562" s="93">
        <v>62799000000</v>
      </c>
      <c r="N1562" s="95">
        <v>62799000000</v>
      </c>
      <c r="P1562" s="95">
        <v>52513000000</v>
      </c>
      <c r="Q1562" s="93">
        <v>1</v>
      </c>
      <c r="S1562" s="95">
        <v>52513000000</v>
      </c>
      <c r="U1562" s="95">
        <v>36583000000</v>
      </c>
      <c r="V1562" s="93">
        <v>1</v>
      </c>
      <c r="X1562" s="95">
        <v>36583000000</v>
      </c>
    </row>
    <row r="1563" spans="11:24" x14ac:dyDescent="0.2">
      <c r="K1563" s="95">
        <v>63056000000</v>
      </c>
      <c r="L1563" s="93">
        <v>63056000000</v>
      </c>
      <c r="N1563" s="95">
        <v>63056000000</v>
      </c>
      <c r="P1563" s="95">
        <v>52557000000</v>
      </c>
      <c r="Q1563" s="93">
        <v>1</v>
      </c>
      <c r="S1563" s="95">
        <v>52557000000</v>
      </c>
      <c r="U1563" s="95">
        <v>37352000000</v>
      </c>
      <c r="V1563" s="93">
        <v>1</v>
      </c>
      <c r="X1563" s="95">
        <v>37352000000</v>
      </c>
    </row>
    <row r="1564" spans="11:24" x14ac:dyDescent="0.2">
      <c r="K1564" s="95">
        <v>64406000000</v>
      </c>
      <c r="L1564" s="93">
        <v>64406000000</v>
      </c>
      <c r="N1564" s="95">
        <v>64406000000</v>
      </c>
      <c r="P1564" s="95">
        <v>54181000000</v>
      </c>
      <c r="Q1564" s="93">
        <v>1</v>
      </c>
      <c r="S1564" s="95">
        <v>54181000000</v>
      </c>
      <c r="U1564" s="95">
        <v>39951000000</v>
      </c>
      <c r="V1564" s="93">
        <v>1</v>
      </c>
      <c r="X1564" s="95">
        <v>39951000000</v>
      </c>
    </row>
    <row r="1565" spans="11:24" x14ac:dyDescent="0.2">
      <c r="K1565" s="95">
        <v>66415000000</v>
      </c>
      <c r="L1565" s="93">
        <v>66415000000</v>
      </c>
      <c r="N1565" s="95">
        <v>66415000000</v>
      </c>
      <c r="P1565" s="95">
        <v>54787000000</v>
      </c>
      <c r="Q1565" s="93">
        <v>1</v>
      </c>
      <c r="S1565" s="95">
        <v>54787000000</v>
      </c>
      <c r="U1565" s="95">
        <v>41016000000</v>
      </c>
      <c r="V1565" s="93">
        <v>1</v>
      </c>
      <c r="X1565" s="95">
        <v>41016000000</v>
      </c>
    </row>
    <row r="1566" spans="11:24" x14ac:dyDescent="0.2">
      <c r="K1566" s="95">
        <v>66683000000</v>
      </c>
      <c r="L1566" s="93">
        <v>66683000000</v>
      </c>
      <c r="N1566" s="95">
        <v>66683000000</v>
      </c>
      <c r="P1566" s="95">
        <v>55228000000</v>
      </c>
      <c r="Q1566" s="93">
        <v>1</v>
      </c>
      <c r="S1566" s="95">
        <v>55228000000</v>
      </c>
      <c r="U1566" s="95">
        <v>41066000000</v>
      </c>
      <c r="V1566" s="93">
        <v>1</v>
      </c>
      <c r="X1566" s="95">
        <v>41066000000</v>
      </c>
    </row>
    <row r="1567" spans="11:24" x14ac:dyDescent="0.2">
      <c r="K1567" s="95">
        <v>67702000000</v>
      </c>
      <c r="L1567" s="93">
        <v>67702000000</v>
      </c>
      <c r="N1567" s="95">
        <v>67702000000</v>
      </c>
      <c r="P1567" s="95">
        <v>55891000000</v>
      </c>
      <c r="Q1567" s="93">
        <v>1</v>
      </c>
      <c r="S1567" s="95">
        <v>55891000000</v>
      </c>
      <c r="U1567" s="95">
        <v>41817000000</v>
      </c>
      <c r="V1567" s="93">
        <v>1</v>
      </c>
      <c r="X1567" s="95">
        <v>41817000000</v>
      </c>
    </row>
    <row r="1568" spans="11:24" x14ac:dyDescent="0.2">
      <c r="K1568" s="95">
        <v>68150000000</v>
      </c>
      <c r="L1568" s="93">
        <v>68150000000</v>
      </c>
      <c r="N1568" s="95">
        <v>68150000000</v>
      </c>
      <c r="P1568" s="95">
        <v>56237100000</v>
      </c>
      <c r="Q1568" s="93">
        <v>1</v>
      </c>
      <c r="S1568" s="95">
        <v>56237100000</v>
      </c>
      <c r="U1568" s="95">
        <v>43536000000</v>
      </c>
      <c r="V1568" s="93">
        <v>1</v>
      </c>
      <c r="X1568" s="95">
        <v>43536000000</v>
      </c>
    </row>
    <row r="1569" spans="11:24" x14ac:dyDescent="0.2">
      <c r="K1569" s="95">
        <v>68199000000</v>
      </c>
      <c r="L1569" s="93">
        <v>68199000000</v>
      </c>
      <c r="N1569" s="95">
        <v>68199000000</v>
      </c>
      <c r="P1569" s="95">
        <v>56479000000</v>
      </c>
      <c r="Q1569" s="93">
        <v>1</v>
      </c>
      <c r="S1569" s="95">
        <v>56479000000</v>
      </c>
      <c r="U1569" s="95">
        <v>47338000000</v>
      </c>
      <c r="V1569" s="93">
        <v>1</v>
      </c>
      <c r="X1569" s="95">
        <v>47338000000</v>
      </c>
    </row>
    <row r="1570" spans="11:24" x14ac:dyDescent="0.2">
      <c r="K1570" s="95">
        <v>68874000000</v>
      </c>
      <c r="L1570" s="93">
        <v>68874000000</v>
      </c>
      <c r="N1570" s="95">
        <v>68874000000</v>
      </c>
      <c r="P1570" s="95">
        <v>56854900000</v>
      </c>
      <c r="Q1570" s="93">
        <v>1</v>
      </c>
      <c r="S1570" s="95">
        <v>56854900000</v>
      </c>
      <c r="U1570" s="95">
        <v>47667000000</v>
      </c>
      <c r="V1570" s="93">
        <v>1</v>
      </c>
      <c r="X1570" s="95">
        <v>47667000000</v>
      </c>
    </row>
    <row r="1571" spans="11:24" x14ac:dyDescent="0.2">
      <c r="K1571" s="95">
        <v>69951000000</v>
      </c>
      <c r="L1571" s="93">
        <v>69951000000</v>
      </c>
      <c r="N1571" s="95">
        <v>69951000000</v>
      </c>
      <c r="P1571" s="95">
        <v>57659000000</v>
      </c>
      <c r="Q1571" s="93">
        <v>1</v>
      </c>
      <c r="S1571" s="95">
        <v>57659000000</v>
      </c>
      <c r="U1571" s="95">
        <v>48724000000</v>
      </c>
      <c r="V1571" s="93">
        <v>1</v>
      </c>
      <c r="X1571" s="95">
        <v>48724000000</v>
      </c>
    </row>
    <row r="1572" spans="11:24" x14ac:dyDescent="0.2">
      <c r="K1572" s="95">
        <v>71023500000</v>
      </c>
      <c r="L1572" s="93">
        <v>71023500000</v>
      </c>
      <c r="N1572" s="95">
        <v>71023500000</v>
      </c>
      <c r="P1572" s="95">
        <v>58254000000</v>
      </c>
      <c r="Q1572" s="93">
        <v>1</v>
      </c>
      <c r="S1572" s="95">
        <v>58254000000</v>
      </c>
      <c r="U1572" s="95">
        <v>48728000000</v>
      </c>
      <c r="V1572" s="93">
        <v>1</v>
      </c>
      <c r="X1572" s="95">
        <v>48728000000</v>
      </c>
    </row>
    <row r="1573" spans="11:24" x14ac:dyDescent="0.2">
      <c r="K1573" s="95">
        <v>71214000000</v>
      </c>
      <c r="L1573" s="93">
        <v>71214000000</v>
      </c>
      <c r="N1573" s="95">
        <v>71214000000</v>
      </c>
      <c r="P1573" s="95">
        <v>59222000000</v>
      </c>
      <c r="Q1573" s="93">
        <v>1</v>
      </c>
      <c r="S1573" s="95">
        <v>59222000000</v>
      </c>
      <c r="U1573" s="95">
        <v>56358000000</v>
      </c>
      <c r="V1573" s="93">
        <v>1</v>
      </c>
      <c r="X1573" s="95">
        <v>56358000000</v>
      </c>
    </row>
    <row r="1574" spans="11:24" x14ac:dyDescent="0.2">
      <c r="K1574" s="95">
        <v>71279000000</v>
      </c>
      <c r="L1574" s="93">
        <v>71279000000</v>
      </c>
      <c r="N1574" s="95">
        <v>71279000000</v>
      </c>
      <c r="P1574" s="95">
        <v>60145000000</v>
      </c>
      <c r="Q1574" s="93">
        <v>1</v>
      </c>
      <c r="S1574" s="95">
        <v>60145000000</v>
      </c>
      <c r="U1574" s="95">
        <v>59014000000</v>
      </c>
      <c r="V1574" s="93">
        <v>1</v>
      </c>
      <c r="X1574" s="95">
        <v>59014000000</v>
      </c>
    </row>
    <row r="1575" spans="11:24" x14ac:dyDescent="0.2">
      <c r="K1575" s="95">
        <v>72051000000</v>
      </c>
      <c r="L1575" s="93">
        <v>72051000000</v>
      </c>
      <c r="N1575" s="95">
        <v>72051000000</v>
      </c>
      <c r="P1575" s="95">
        <v>60775000000</v>
      </c>
      <c r="Q1575" s="93">
        <v>1</v>
      </c>
      <c r="S1575" s="95">
        <v>60775000000</v>
      </c>
      <c r="U1575" s="95">
        <v>61274000000</v>
      </c>
      <c r="V1575" s="93">
        <v>1</v>
      </c>
      <c r="X1575" s="95">
        <v>61274000000</v>
      </c>
    </row>
    <row r="1576" spans="11:24" x14ac:dyDescent="0.2">
      <c r="K1576" s="95">
        <v>72618000000</v>
      </c>
      <c r="L1576" s="93">
        <v>72618000000</v>
      </c>
      <c r="N1576" s="95">
        <v>72618000000</v>
      </c>
      <c r="P1576" s="95">
        <v>61116900000</v>
      </c>
      <c r="Q1576" s="93">
        <v>1</v>
      </c>
      <c r="S1576" s="95">
        <v>61116900000</v>
      </c>
      <c r="U1576" s="95">
        <v>61444000000</v>
      </c>
      <c r="V1576" s="93">
        <v>1</v>
      </c>
      <c r="X1576" s="95">
        <v>61444000000</v>
      </c>
    </row>
    <row r="1577" spans="11:24" x14ac:dyDescent="0.2">
      <c r="K1577" s="95">
        <v>73301000000</v>
      </c>
      <c r="L1577" s="93">
        <v>73301000000</v>
      </c>
      <c r="N1577" s="95">
        <v>73301000000</v>
      </c>
      <c r="P1577" s="95">
        <v>62752000000</v>
      </c>
      <c r="Q1577" s="93">
        <v>1</v>
      </c>
      <c r="S1577" s="95">
        <v>62752000000</v>
      </c>
      <c r="U1577" s="95">
        <v>64729000000</v>
      </c>
      <c r="V1577" s="93">
        <v>1</v>
      </c>
      <c r="X1577" s="95">
        <v>64729000000</v>
      </c>
    </row>
    <row r="1578" spans="11:24" x14ac:dyDescent="0.2">
      <c r="K1578" s="95">
        <v>73316000000</v>
      </c>
      <c r="L1578" s="93">
        <v>73316000000</v>
      </c>
      <c r="N1578" s="95">
        <v>73316000000</v>
      </c>
      <c r="P1578" s="95">
        <v>63682000000</v>
      </c>
      <c r="Q1578" s="93">
        <v>1</v>
      </c>
      <c r="S1578" s="95">
        <v>63682000000</v>
      </c>
      <c r="U1578" s="95">
        <v>68128000000</v>
      </c>
      <c r="V1578" s="93">
        <v>1</v>
      </c>
      <c r="X1578" s="95">
        <v>68128000000</v>
      </c>
    </row>
    <row r="1579" spans="11:24" x14ac:dyDescent="0.2">
      <c r="K1579" s="95">
        <v>73785000000</v>
      </c>
      <c r="L1579" s="93">
        <v>73785000000</v>
      </c>
      <c r="N1579" s="95">
        <v>73785000000</v>
      </c>
      <c r="P1579" s="95">
        <v>66635000000</v>
      </c>
      <c r="Q1579" s="93">
        <v>1</v>
      </c>
      <c r="S1579" s="95">
        <v>66635000000</v>
      </c>
      <c r="U1579" s="95">
        <v>70467000000</v>
      </c>
      <c r="V1579" s="93">
        <v>1</v>
      </c>
      <c r="X1579" s="95">
        <v>70467000000</v>
      </c>
    </row>
    <row r="1580" spans="11:24" x14ac:dyDescent="0.2">
      <c r="K1580" s="95">
        <v>73874100000</v>
      </c>
      <c r="L1580" s="93">
        <v>73874100000</v>
      </c>
      <c r="N1580" s="95">
        <v>73874100000</v>
      </c>
      <c r="P1580" s="95">
        <v>67046000000</v>
      </c>
      <c r="Q1580" s="93">
        <v>1</v>
      </c>
      <c r="S1580" s="95">
        <v>67046000000</v>
      </c>
      <c r="U1580" s="95">
        <v>70829000000</v>
      </c>
      <c r="V1580" s="93">
        <v>1</v>
      </c>
      <c r="X1580" s="95">
        <v>70829000000</v>
      </c>
    </row>
    <row r="1581" spans="11:24" x14ac:dyDescent="0.2">
      <c r="K1581" s="95">
        <v>73908000000</v>
      </c>
      <c r="L1581" s="93">
        <v>73908000000</v>
      </c>
      <c r="N1581" s="95">
        <v>73908000000</v>
      </c>
      <c r="P1581" s="95">
        <v>68948000000</v>
      </c>
      <c r="Q1581" s="93">
        <v>1</v>
      </c>
      <c r="S1581" s="95">
        <v>68948000000</v>
      </c>
      <c r="U1581" s="95">
        <v>74181000000</v>
      </c>
      <c r="V1581" s="93">
        <v>1</v>
      </c>
      <c r="X1581" s="95">
        <v>74181000000</v>
      </c>
    </row>
    <row r="1582" spans="11:24" x14ac:dyDescent="0.2">
      <c r="K1582" s="95">
        <v>74452000000</v>
      </c>
      <c r="L1582" s="93">
        <v>74452000000</v>
      </c>
      <c r="N1582" s="95">
        <v>74452000000</v>
      </c>
      <c r="P1582" s="95">
        <v>71651000000</v>
      </c>
      <c r="Q1582" s="93">
        <v>1</v>
      </c>
      <c r="S1582" s="95">
        <v>71651000000</v>
      </c>
      <c r="U1582" s="95">
        <v>74226000000</v>
      </c>
      <c r="V1582" s="93">
        <v>1</v>
      </c>
      <c r="X1582" s="95">
        <v>74226000000</v>
      </c>
    </row>
    <row r="1583" spans="11:24" x14ac:dyDescent="0.2">
      <c r="K1583" s="95">
        <v>74754000000</v>
      </c>
      <c r="L1583" s="93">
        <v>74754000000</v>
      </c>
      <c r="N1583" s="95">
        <v>74754000000</v>
      </c>
      <c r="P1583" s="95">
        <v>73268000000</v>
      </c>
      <c r="Q1583" s="93">
        <v>1</v>
      </c>
      <c r="S1583" s="95">
        <v>73268000000</v>
      </c>
      <c r="U1583" s="95">
        <v>76696000000</v>
      </c>
      <c r="V1583" s="93">
        <v>1</v>
      </c>
      <c r="X1583" s="95">
        <v>76696000000</v>
      </c>
    </row>
    <row r="1584" spans="11:24" x14ac:dyDescent="0.2">
      <c r="K1584" s="95">
        <v>74953000000</v>
      </c>
      <c r="L1584" s="93">
        <v>74953000000</v>
      </c>
      <c r="N1584" s="95">
        <v>74953000000</v>
      </c>
      <c r="P1584" s="95">
        <v>74651000000</v>
      </c>
      <c r="Q1584" s="93">
        <v>1</v>
      </c>
      <c r="S1584" s="95">
        <v>74651000000</v>
      </c>
      <c r="U1584" s="95">
        <v>81844000000</v>
      </c>
      <c r="V1584" s="93">
        <v>1</v>
      </c>
      <c r="X1584" s="95">
        <v>81844000000</v>
      </c>
    </row>
    <row r="1585" spans="11:24" x14ac:dyDescent="0.2">
      <c r="K1585" s="95">
        <v>77849000000</v>
      </c>
      <c r="L1585" s="93">
        <v>77849000000</v>
      </c>
      <c r="N1585" s="95">
        <v>77849000000</v>
      </c>
      <c r="P1585" s="95">
        <v>76433000000</v>
      </c>
      <c r="Q1585" s="93">
        <v>1</v>
      </c>
      <c r="S1585" s="95">
        <v>76433000000</v>
      </c>
      <c r="U1585" s="95">
        <v>88629000000</v>
      </c>
      <c r="V1585" s="93">
        <v>1</v>
      </c>
      <c r="X1585" s="95">
        <v>88629000000</v>
      </c>
    </row>
    <row r="1586" spans="11:24" x14ac:dyDescent="0.2">
      <c r="K1586" s="95">
        <v>78812000000</v>
      </c>
      <c r="L1586" s="93">
        <v>78812000000</v>
      </c>
      <c r="N1586" s="95">
        <v>78812000000</v>
      </c>
      <c r="P1586" s="95">
        <v>76726000000</v>
      </c>
      <c r="Q1586" s="93">
        <v>1</v>
      </c>
      <c r="S1586" s="95">
        <v>76726000000</v>
      </c>
      <c r="U1586" s="95">
        <v>91353000000</v>
      </c>
      <c r="V1586" s="93">
        <v>1</v>
      </c>
      <c r="X1586" s="95">
        <v>91353000000</v>
      </c>
    </row>
    <row r="1587" spans="11:24" x14ac:dyDescent="0.2">
      <c r="K1587" s="95">
        <v>79156500000</v>
      </c>
      <c r="L1587" s="93">
        <v>79156500000</v>
      </c>
      <c r="N1587" s="95">
        <v>79156500000</v>
      </c>
      <c r="P1587" s="95">
        <v>76752000000</v>
      </c>
      <c r="Q1587" s="93">
        <v>1</v>
      </c>
      <c r="S1587" s="95">
        <v>76752000000</v>
      </c>
      <c r="U1587" s="95">
        <v>93418000000</v>
      </c>
      <c r="V1587" s="93">
        <v>1</v>
      </c>
      <c r="X1587" s="95">
        <v>93418000000</v>
      </c>
    </row>
    <row r="1588" spans="11:24" x14ac:dyDescent="0.2">
      <c r="K1588" s="95">
        <v>80029000000</v>
      </c>
      <c r="L1588" s="93">
        <v>80029000000</v>
      </c>
      <c r="N1588" s="95">
        <v>80029000000</v>
      </c>
      <c r="P1588" s="95">
        <v>77693000000</v>
      </c>
      <c r="Q1588" s="93">
        <v>1</v>
      </c>
      <c r="S1588" s="95">
        <v>77693000000</v>
      </c>
      <c r="U1588" s="95">
        <v>97041000000</v>
      </c>
      <c r="V1588" s="93">
        <v>1</v>
      </c>
      <c r="X1588" s="95">
        <v>97041000000</v>
      </c>
    </row>
    <row r="1589" spans="11:24" x14ac:dyDescent="0.2">
      <c r="K1589" s="95">
        <v>80106000000</v>
      </c>
      <c r="L1589" s="93">
        <v>80106000000</v>
      </c>
      <c r="N1589" s="95">
        <v>80106000000</v>
      </c>
      <c r="P1589" s="95">
        <v>78138000000</v>
      </c>
      <c r="Q1589" s="93">
        <v>1</v>
      </c>
      <c r="S1589" s="95">
        <v>78138000000</v>
      </c>
      <c r="U1589" s="95" t="s">
        <v>12</v>
      </c>
      <c r="V1589" s="93">
        <v>70</v>
      </c>
      <c r="X1589" s="95" t="s">
        <v>12</v>
      </c>
    </row>
    <row r="1590" spans="11:24" x14ac:dyDescent="0.2">
      <c r="K1590" s="95">
        <v>81201000000</v>
      </c>
      <c r="L1590" s="93">
        <v>81201000000</v>
      </c>
      <c r="N1590" s="95">
        <v>81201000000</v>
      </c>
      <c r="P1590" s="95">
        <v>80790000000</v>
      </c>
      <c r="Q1590" s="93">
        <v>1</v>
      </c>
      <c r="S1590" s="95">
        <v>80790000000</v>
      </c>
      <c r="U1590" s="95" t="s">
        <v>643</v>
      </c>
      <c r="V1590" s="93"/>
      <c r="X1590" s="95" t="s">
        <v>643</v>
      </c>
    </row>
    <row r="1591" spans="11:24" x14ac:dyDescent="0.2">
      <c r="K1591" s="95">
        <v>81741000000</v>
      </c>
      <c r="L1591" s="93">
        <v>81741000000</v>
      </c>
      <c r="N1591" s="95">
        <v>81741000000</v>
      </c>
      <c r="P1591" s="95">
        <v>82088000000</v>
      </c>
      <c r="Q1591" s="93">
        <v>1</v>
      </c>
      <c r="S1591" s="95">
        <v>82088000000</v>
      </c>
      <c r="U1591" s="95" t="s">
        <v>644</v>
      </c>
      <c r="V1591" s="93">
        <v>1710</v>
      </c>
    </row>
    <row r="1592" spans="11:24" x14ac:dyDescent="0.2">
      <c r="K1592" s="95">
        <v>82243000000</v>
      </c>
      <c r="L1592" s="93">
        <v>82243000000</v>
      </c>
      <c r="N1592" s="95">
        <v>82243000000</v>
      </c>
      <c r="P1592" s="95">
        <v>84275000000</v>
      </c>
      <c r="Q1592" s="93">
        <v>1</v>
      </c>
      <c r="S1592" s="95">
        <v>84275000000</v>
      </c>
    </row>
    <row r="1593" spans="11:24" x14ac:dyDescent="0.2">
      <c r="K1593" s="95">
        <v>83176000000</v>
      </c>
      <c r="L1593" s="93">
        <v>83176000000</v>
      </c>
      <c r="N1593" s="95">
        <v>83176000000</v>
      </c>
      <c r="P1593" s="95">
        <v>85451348000</v>
      </c>
      <c r="Q1593" s="93">
        <v>1</v>
      </c>
      <c r="S1593" s="95">
        <v>85451348000</v>
      </c>
    </row>
    <row r="1594" spans="11:24" x14ac:dyDescent="0.2">
      <c r="K1594" s="95">
        <v>84847000000</v>
      </c>
      <c r="L1594" s="93">
        <v>84847000000</v>
      </c>
      <c r="N1594" s="95">
        <v>84847000000</v>
      </c>
      <c r="P1594" s="95">
        <v>85496000000</v>
      </c>
      <c r="Q1594" s="93">
        <v>1</v>
      </c>
      <c r="S1594" s="95">
        <v>85496000000</v>
      </c>
    </row>
    <row r="1595" spans="11:24" x14ac:dyDescent="0.2">
      <c r="K1595" s="95">
        <v>85320000000</v>
      </c>
      <c r="L1595" s="93">
        <v>85320000000</v>
      </c>
      <c r="N1595" s="95">
        <v>85320000000</v>
      </c>
      <c r="P1595" s="95">
        <v>85512000000</v>
      </c>
      <c r="Q1595" s="93">
        <v>1</v>
      </c>
      <c r="S1595" s="95">
        <v>85512000000</v>
      </c>
    </row>
    <row r="1596" spans="11:24" x14ac:dyDescent="0.2">
      <c r="K1596" s="95">
        <v>86623000000</v>
      </c>
      <c r="L1596" s="93">
        <v>86623000000</v>
      </c>
      <c r="N1596" s="95">
        <v>86623000000</v>
      </c>
      <c r="P1596" s="95">
        <v>85915000000</v>
      </c>
      <c r="Q1596" s="93">
        <v>1</v>
      </c>
      <c r="S1596" s="95">
        <v>85915000000</v>
      </c>
    </row>
    <row r="1597" spans="11:24" x14ac:dyDescent="0.2">
      <c r="K1597" s="95">
        <v>86833000000</v>
      </c>
      <c r="L1597" s="93">
        <v>86833000000</v>
      </c>
      <c r="N1597" s="95">
        <v>86833000000</v>
      </c>
      <c r="P1597" s="95">
        <v>85923000000</v>
      </c>
      <c r="Q1597" s="93">
        <v>1</v>
      </c>
      <c r="S1597" s="95">
        <v>85923000000</v>
      </c>
    </row>
    <row r="1598" spans="11:24" x14ac:dyDescent="0.2">
      <c r="K1598" s="95">
        <v>87804000000</v>
      </c>
      <c r="L1598" s="93">
        <v>87804000000</v>
      </c>
      <c r="N1598" s="95">
        <v>87804000000</v>
      </c>
      <c r="P1598" s="95">
        <v>86380000000</v>
      </c>
      <c r="Q1598" s="93">
        <v>1</v>
      </c>
      <c r="S1598" s="95">
        <v>86380000000</v>
      </c>
    </row>
    <row r="1599" spans="11:24" x14ac:dyDescent="0.2">
      <c r="K1599" s="95">
        <v>87959167000</v>
      </c>
      <c r="L1599" s="93">
        <v>87959167000</v>
      </c>
      <c r="N1599" s="95">
        <v>87959167000</v>
      </c>
      <c r="P1599" s="95">
        <v>86936000000</v>
      </c>
      <c r="Q1599" s="93">
        <v>1</v>
      </c>
      <c r="S1599" s="95">
        <v>86936000000</v>
      </c>
    </row>
    <row r="1600" spans="11:24" x14ac:dyDescent="0.2">
      <c r="K1600" s="95">
        <v>88069000000</v>
      </c>
      <c r="L1600" s="93">
        <v>88069000000</v>
      </c>
      <c r="N1600" s="95">
        <v>88069000000</v>
      </c>
      <c r="P1600" s="95">
        <v>87758000000</v>
      </c>
      <c r="Q1600" s="93">
        <v>1</v>
      </c>
      <c r="S1600" s="95">
        <v>87758000000</v>
      </c>
    </row>
    <row r="1601" spans="11:19" x14ac:dyDescent="0.2">
      <c r="K1601" s="95">
        <v>88372000000</v>
      </c>
      <c r="L1601" s="93">
        <v>88372000000</v>
      </c>
      <c r="N1601" s="95">
        <v>88372000000</v>
      </c>
      <c r="P1601" s="95">
        <v>88265000000</v>
      </c>
      <c r="Q1601" s="93">
        <v>1</v>
      </c>
      <c r="S1601" s="95">
        <v>88265000000</v>
      </c>
    </row>
    <row r="1602" spans="11:19" x14ac:dyDescent="0.2">
      <c r="K1602" s="95">
        <v>88519000000</v>
      </c>
      <c r="L1602" s="93">
        <v>88519000000</v>
      </c>
      <c r="N1602" s="95">
        <v>88519000000</v>
      </c>
      <c r="P1602" s="95">
        <v>89659000000</v>
      </c>
      <c r="Q1602" s="93">
        <v>1</v>
      </c>
      <c r="S1602" s="95">
        <v>89659000000</v>
      </c>
    </row>
    <row r="1603" spans="11:19" x14ac:dyDescent="0.2">
      <c r="K1603" s="95">
        <v>88988000000</v>
      </c>
      <c r="L1603" s="93">
        <v>88988000000</v>
      </c>
      <c r="N1603" s="95">
        <v>88988000000</v>
      </c>
      <c r="P1603" s="95">
        <v>91948000000</v>
      </c>
      <c r="Q1603" s="93">
        <v>1</v>
      </c>
      <c r="S1603" s="95">
        <v>91948000000</v>
      </c>
    </row>
    <row r="1604" spans="11:19" x14ac:dyDescent="0.2">
      <c r="K1604" s="95">
        <v>89716000000</v>
      </c>
      <c r="L1604" s="93">
        <v>89716000000</v>
      </c>
      <c r="N1604" s="95">
        <v>89716000000</v>
      </c>
      <c r="P1604" s="95">
        <v>92785000000</v>
      </c>
      <c r="Q1604" s="93">
        <v>1</v>
      </c>
      <c r="S1604" s="95">
        <v>92785000000</v>
      </c>
    </row>
    <row r="1605" spans="11:19" x14ac:dyDescent="0.2">
      <c r="K1605" s="95">
        <v>89804000000</v>
      </c>
      <c r="L1605" s="93">
        <v>89804000000</v>
      </c>
      <c r="N1605" s="95">
        <v>89804000000</v>
      </c>
      <c r="P1605" s="95">
        <v>93633000000</v>
      </c>
      <c r="Q1605" s="93">
        <v>1</v>
      </c>
      <c r="S1605" s="95">
        <v>93633000000</v>
      </c>
    </row>
    <row r="1606" spans="11:19" x14ac:dyDescent="0.2">
      <c r="K1606" s="95">
        <v>90033000000</v>
      </c>
      <c r="L1606" s="93">
        <v>90033000000</v>
      </c>
      <c r="N1606" s="95">
        <v>90033000000</v>
      </c>
      <c r="P1606" s="95">
        <v>96172000000</v>
      </c>
      <c r="Q1606" s="93">
        <v>1</v>
      </c>
      <c r="S1606" s="95">
        <v>96172000000</v>
      </c>
    </row>
    <row r="1607" spans="11:19" x14ac:dyDescent="0.2">
      <c r="K1607" s="95">
        <v>90559000000</v>
      </c>
      <c r="L1607" s="93">
        <v>90559000000</v>
      </c>
      <c r="N1607" s="95">
        <v>90559000000</v>
      </c>
      <c r="P1607" s="95">
        <v>96819000000</v>
      </c>
      <c r="Q1607" s="93">
        <v>1</v>
      </c>
      <c r="S1607" s="95">
        <v>96819000000</v>
      </c>
    </row>
    <row r="1608" spans="11:19" x14ac:dyDescent="0.2">
      <c r="K1608" s="95">
        <v>90762000000</v>
      </c>
      <c r="L1608" s="93">
        <v>90762000000</v>
      </c>
      <c r="N1608" s="95">
        <v>90762000000</v>
      </c>
      <c r="P1608" s="95">
        <v>98458000000</v>
      </c>
      <c r="Q1608" s="93">
        <v>1</v>
      </c>
      <c r="S1608" s="95">
        <v>98458000000</v>
      </c>
    </row>
    <row r="1609" spans="11:19" x14ac:dyDescent="0.2">
      <c r="K1609" s="95">
        <v>91084000000</v>
      </c>
      <c r="L1609" s="93">
        <v>91084000000</v>
      </c>
      <c r="N1609" s="95">
        <v>91084000000</v>
      </c>
      <c r="P1609" s="95">
        <v>101065000000</v>
      </c>
      <c r="Q1609" s="93">
        <v>1</v>
      </c>
      <c r="S1609" s="95">
        <v>101065000000</v>
      </c>
    </row>
    <row r="1610" spans="11:19" x14ac:dyDescent="0.2">
      <c r="K1610" s="95">
        <v>91247000000</v>
      </c>
      <c r="L1610" s="93">
        <v>91247000000</v>
      </c>
      <c r="N1610" s="95">
        <v>91247000000</v>
      </c>
      <c r="P1610" s="95">
        <v>102901000000</v>
      </c>
      <c r="Q1610" s="93">
        <v>1</v>
      </c>
      <c r="S1610" s="95">
        <v>102901000000</v>
      </c>
    </row>
    <row r="1611" spans="11:19" x14ac:dyDescent="0.2">
      <c r="K1611" s="95">
        <v>91973000000</v>
      </c>
      <c r="L1611" s="93">
        <v>91973000000</v>
      </c>
      <c r="N1611" s="95">
        <v>91973000000</v>
      </c>
      <c r="P1611" s="95">
        <v>102978000000</v>
      </c>
      <c r="Q1611" s="93">
        <v>1</v>
      </c>
      <c r="S1611" s="95">
        <v>102978000000</v>
      </c>
    </row>
    <row r="1612" spans="11:19" x14ac:dyDescent="0.2">
      <c r="K1612" s="95">
        <v>92793000000</v>
      </c>
      <c r="L1612" s="93">
        <v>92793000000</v>
      </c>
      <c r="N1612" s="95">
        <v>92793000000</v>
      </c>
      <c r="P1612" s="95">
        <v>103875000000</v>
      </c>
      <c r="Q1612" s="93">
        <v>1</v>
      </c>
      <c r="S1612" s="95">
        <v>103875000000</v>
      </c>
    </row>
    <row r="1613" spans="11:19" x14ac:dyDescent="0.2">
      <c r="K1613" s="95">
        <v>93056000000</v>
      </c>
      <c r="L1613" s="93">
        <v>93056000000</v>
      </c>
      <c r="N1613" s="95">
        <v>93056000000</v>
      </c>
      <c r="P1613" s="95">
        <v>106606000000</v>
      </c>
      <c r="Q1613" s="93">
        <v>1</v>
      </c>
      <c r="S1613" s="95">
        <v>106606000000</v>
      </c>
    </row>
    <row r="1614" spans="11:19" x14ac:dyDescent="0.2">
      <c r="K1614" s="95">
        <v>93580000000</v>
      </c>
      <c r="L1614" s="93">
        <v>93580000000</v>
      </c>
      <c r="N1614" s="95">
        <v>93580000000</v>
      </c>
      <c r="P1614" s="95">
        <v>112258000000</v>
      </c>
      <c r="Q1614" s="93">
        <v>1</v>
      </c>
      <c r="S1614" s="95">
        <v>112258000000</v>
      </c>
    </row>
    <row r="1615" spans="11:19" x14ac:dyDescent="0.2">
      <c r="K1615" s="95">
        <v>93646000000</v>
      </c>
      <c r="L1615" s="93">
        <v>93646000000</v>
      </c>
      <c r="N1615" s="95">
        <v>93646000000</v>
      </c>
      <c r="P1615" s="95">
        <v>114000000000</v>
      </c>
      <c r="Q1615" s="93">
        <v>1</v>
      </c>
      <c r="S1615" s="95">
        <v>114000000000</v>
      </c>
    </row>
    <row r="1616" spans="11:19" x14ac:dyDescent="0.2">
      <c r="K1616" s="95">
        <v>94571000000</v>
      </c>
      <c r="L1616" s="93">
        <v>94571000000</v>
      </c>
      <c r="N1616" s="95">
        <v>94571000000</v>
      </c>
      <c r="P1616" s="95">
        <v>115003000000</v>
      </c>
      <c r="Q1616" s="93">
        <v>1</v>
      </c>
      <c r="S1616" s="95">
        <v>115003000000</v>
      </c>
    </row>
    <row r="1617" spans="11:19" x14ac:dyDescent="0.2">
      <c r="K1617" s="95">
        <v>95181000000</v>
      </c>
      <c r="L1617" s="93">
        <v>95181000000</v>
      </c>
      <c r="N1617" s="95">
        <v>95181000000</v>
      </c>
      <c r="P1617" s="95">
        <v>115315000000</v>
      </c>
      <c r="Q1617" s="93">
        <v>1</v>
      </c>
      <c r="S1617" s="95">
        <v>115315000000</v>
      </c>
    </row>
    <row r="1618" spans="11:19" x14ac:dyDescent="0.2">
      <c r="K1618" s="95">
        <v>96114000000</v>
      </c>
      <c r="L1618" s="93">
        <v>96114000000</v>
      </c>
      <c r="N1618" s="95">
        <v>96114000000</v>
      </c>
      <c r="P1618" s="95">
        <v>116586761000</v>
      </c>
      <c r="Q1618" s="93">
        <v>1</v>
      </c>
      <c r="S1618" s="95">
        <v>116586761000</v>
      </c>
    </row>
    <row r="1619" spans="11:19" x14ac:dyDescent="0.2">
      <c r="K1619" s="95">
        <v>96619000000</v>
      </c>
      <c r="L1619" s="93">
        <v>96619000000</v>
      </c>
      <c r="N1619" s="95">
        <v>96619000000</v>
      </c>
      <c r="P1619" s="95">
        <v>117038000000</v>
      </c>
      <c r="Q1619" s="93">
        <v>1</v>
      </c>
      <c r="S1619" s="95">
        <v>117038000000</v>
      </c>
    </row>
    <row r="1620" spans="11:19" x14ac:dyDescent="0.2">
      <c r="K1620" s="95">
        <v>97142000000</v>
      </c>
      <c r="L1620" s="93">
        <v>97142000000</v>
      </c>
      <c r="N1620" s="95">
        <v>97142000000</v>
      </c>
      <c r="P1620" s="95">
        <v>118141000000</v>
      </c>
      <c r="Q1620" s="93">
        <v>1</v>
      </c>
      <c r="S1620" s="95">
        <v>118141000000</v>
      </c>
    </row>
    <row r="1621" spans="11:19" x14ac:dyDescent="0.2">
      <c r="K1621" s="95">
        <v>97817000000</v>
      </c>
      <c r="L1621" s="93">
        <v>97817000000</v>
      </c>
      <c r="N1621" s="95">
        <v>97817000000</v>
      </c>
      <c r="P1621" s="95">
        <v>123050000000</v>
      </c>
      <c r="Q1621" s="93">
        <v>1</v>
      </c>
      <c r="S1621" s="95">
        <v>123050000000</v>
      </c>
    </row>
    <row r="1622" spans="11:19" x14ac:dyDescent="0.2">
      <c r="K1622" s="95">
        <v>98367000000</v>
      </c>
      <c r="L1622" s="93">
        <v>98367000000</v>
      </c>
      <c r="N1622" s="95">
        <v>98367000000</v>
      </c>
      <c r="P1622" s="95">
        <v>126485000000</v>
      </c>
      <c r="Q1622" s="93">
        <v>1</v>
      </c>
      <c r="S1622" s="95">
        <v>126485000000</v>
      </c>
    </row>
    <row r="1623" spans="11:19" x14ac:dyDescent="0.2">
      <c r="K1623" s="95">
        <v>98375000000</v>
      </c>
      <c r="L1623" s="93">
        <v>98375000000</v>
      </c>
      <c r="N1623" s="95">
        <v>98375000000</v>
      </c>
      <c r="P1623" s="95">
        <v>126762000000</v>
      </c>
      <c r="Q1623" s="93">
        <v>1</v>
      </c>
      <c r="S1623" s="95">
        <v>126762000000</v>
      </c>
    </row>
    <row r="1624" spans="11:19" x14ac:dyDescent="0.2">
      <c r="K1624" s="95">
        <v>98975000000</v>
      </c>
      <c r="L1624" s="93">
        <v>98975000000</v>
      </c>
      <c r="N1624" s="95">
        <v>98975000000</v>
      </c>
      <c r="P1624" s="95">
        <v>127316000000</v>
      </c>
      <c r="Q1624" s="93">
        <v>1</v>
      </c>
      <c r="S1624" s="95">
        <v>127316000000</v>
      </c>
    </row>
    <row r="1625" spans="11:19" x14ac:dyDescent="0.2">
      <c r="K1625" s="95">
        <v>100078000000</v>
      </c>
      <c r="L1625" s="93">
        <v>100078000000</v>
      </c>
      <c r="N1625" s="95">
        <v>100078000000</v>
      </c>
      <c r="P1625" s="95">
        <v>129040000000</v>
      </c>
      <c r="Q1625" s="93">
        <v>1</v>
      </c>
      <c r="S1625" s="95">
        <v>129040000000</v>
      </c>
    </row>
    <row r="1626" spans="11:19" x14ac:dyDescent="0.2">
      <c r="K1626" s="95">
        <v>100160000000</v>
      </c>
      <c r="L1626" s="93">
        <v>100160000000</v>
      </c>
      <c r="N1626" s="95">
        <v>100160000000</v>
      </c>
      <c r="P1626" s="95">
        <v>131376000000</v>
      </c>
      <c r="Q1626" s="93">
        <v>1</v>
      </c>
      <c r="S1626" s="95">
        <v>131376000000</v>
      </c>
    </row>
    <row r="1627" spans="11:19" x14ac:dyDescent="0.2">
      <c r="K1627" s="95">
        <v>101093000000</v>
      </c>
      <c r="L1627" s="93">
        <v>101093000000</v>
      </c>
      <c r="N1627" s="95">
        <v>101093000000</v>
      </c>
      <c r="P1627" s="95">
        <v>131409000000</v>
      </c>
      <c r="Q1627" s="93">
        <v>1</v>
      </c>
      <c r="S1627" s="95">
        <v>131409000000</v>
      </c>
    </row>
    <row r="1628" spans="11:19" x14ac:dyDescent="0.2">
      <c r="K1628" s="95">
        <v>101697000000</v>
      </c>
      <c r="L1628" s="93">
        <v>101697000000</v>
      </c>
      <c r="N1628" s="95">
        <v>101697000000</v>
      </c>
      <c r="P1628" s="95">
        <v>131903000000</v>
      </c>
      <c r="Q1628" s="93">
        <v>1</v>
      </c>
      <c r="S1628" s="95">
        <v>131903000000</v>
      </c>
    </row>
    <row r="1629" spans="11:19" x14ac:dyDescent="0.2">
      <c r="K1629" s="95">
        <v>102531000000</v>
      </c>
      <c r="L1629" s="93">
        <v>102531000000</v>
      </c>
      <c r="N1629" s="95">
        <v>102531000000</v>
      </c>
      <c r="P1629" s="95">
        <v>132432490000</v>
      </c>
      <c r="Q1629" s="93">
        <v>1</v>
      </c>
      <c r="S1629" s="95">
        <v>132432490000</v>
      </c>
    </row>
    <row r="1630" spans="11:19" x14ac:dyDescent="0.2">
      <c r="K1630" s="95">
        <v>102874000000</v>
      </c>
      <c r="L1630" s="93">
        <v>102874000000</v>
      </c>
      <c r="N1630" s="95">
        <v>102874000000</v>
      </c>
      <c r="P1630" s="95">
        <v>134054000000</v>
      </c>
      <c r="Q1630" s="93">
        <v>1</v>
      </c>
      <c r="S1630" s="95">
        <v>134054000000</v>
      </c>
    </row>
    <row r="1631" spans="11:19" x14ac:dyDescent="0.2">
      <c r="K1631" s="95">
        <v>105156000000</v>
      </c>
      <c r="L1631" s="93">
        <v>105156000000</v>
      </c>
      <c r="N1631" s="95">
        <v>105156000000</v>
      </c>
      <c r="P1631" s="95">
        <v>135488000000</v>
      </c>
      <c r="Q1631" s="93">
        <v>1</v>
      </c>
      <c r="S1631" s="95">
        <v>135488000000</v>
      </c>
    </row>
    <row r="1632" spans="11:19" x14ac:dyDescent="0.2">
      <c r="K1632" s="95">
        <v>107006000000</v>
      </c>
      <c r="L1632" s="93">
        <v>107006000000</v>
      </c>
      <c r="N1632" s="95">
        <v>107006000000</v>
      </c>
      <c r="P1632" s="95">
        <v>137373000000</v>
      </c>
      <c r="Q1632" s="93">
        <v>1</v>
      </c>
      <c r="S1632" s="95">
        <v>137373000000</v>
      </c>
    </row>
    <row r="1633" spans="11:19" x14ac:dyDescent="0.2">
      <c r="K1633" s="95">
        <v>108465000000</v>
      </c>
      <c r="L1633" s="93">
        <v>108465000000</v>
      </c>
      <c r="N1633" s="95">
        <v>108465000000</v>
      </c>
      <c r="P1633" s="95">
        <v>140089000000</v>
      </c>
      <c r="Q1633" s="93">
        <v>1</v>
      </c>
      <c r="S1633" s="95">
        <v>140089000000</v>
      </c>
    </row>
    <row r="1634" spans="11:19" x14ac:dyDescent="0.2">
      <c r="K1634" s="95">
        <v>109830000000</v>
      </c>
      <c r="L1634" s="93">
        <v>109830000000</v>
      </c>
      <c r="N1634" s="95">
        <v>109830000000</v>
      </c>
      <c r="P1634" s="95">
        <v>140183000000</v>
      </c>
      <c r="Q1634" s="93">
        <v>1</v>
      </c>
      <c r="S1634" s="95">
        <v>140183000000</v>
      </c>
    </row>
    <row r="1635" spans="11:19" x14ac:dyDescent="0.2">
      <c r="K1635" s="95">
        <v>112298000000</v>
      </c>
      <c r="L1635" s="93">
        <v>112298000000</v>
      </c>
      <c r="N1635" s="95">
        <v>112298000000</v>
      </c>
      <c r="P1635" s="95">
        <v>142121000000</v>
      </c>
      <c r="Q1635" s="93">
        <v>1</v>
      </c>
      <c r="S1635" s="95">
        <v>142121000000</v>
      </c>
    </row>
    <row r="1636" spans="11:19" x14ac:dyDescent="0.2">
      <c r="K1636" s="95">
        <v>112640000000</v>
      </c>
      <c r="L1636" s="93">
        <v>112640000000</v>
      </c>
      <c r="N1636" s="95">
        <v>112640000000</v>
      </c>
      <c r="P1636" s="95">
        <v>142577080000</v>
      </c>
      <c r="Q1636" s="93">
        <v>1</v>
      </c>
      <c r="S1636" s="95">
        <v>142577080000</v>
      </c>
    </row>
    <row r="1637" spans="11:19" x14ac:dyDescent="0.2">
      <c r="K1637" s="95">
        <v>115846000000</v>
      </c>
      <c r="L1637" s="93">
        <v>115846000000</v>
      </c>
      <c r="N1637" s="95">
        <v>115846000000</v>
      </c>
      <c r="P1637" s="95">
        <v>144956000000</v>
      </c>
      <c r="Q1637" s="93">
        <v>1</v>
      </c>
      <c r="S1637" s="95">
        <v>144956000000</v>
      </c>
    </row>
    <row r="1638" spans="11:19" x14ac:dyDescent="0.2">
      <c r="K1638" s="95">
        <v>116199000000</v>
      </c>
      <c r="L1638" s="93">
        <v>116199000000</v>
      </c>
      <c r="N1638" s="95">
        <v>116199000000</v>
      </c>
      <c r="P1638" s="95">
        <v>145125000000</v>
      </c>
      <c r="Q1638" s="93">
        <v>1</v>
      </c>
      <c r="S1638" s="95">
        <v>145125000000</v>
      </c>
    </row>
    <row r="1639" spans="11:19" x14ac:dyDescent="0.2">
      <c r="K1639" s="95">
        <v>118719000000</v>
      </c>
      <c r="L1639" s="93">
        <v>118719000000</v>
      </c>
      <c r="N1639" s="95">
        <v>118719000000</v>
      </c>
      <c r="P1639" s="95">
        <v>148669000000</v>
      </c>
      <c r="Q1639" s="93">
        <v>1</v>
      </c>
      <c r="S1639" s="95">
        <v>148669000000</v>
      </c>
    </row>
    <row r="1640" spans="11:19" x14ac:dyDescent="0.2">
      <c r="K1640" s="95">
        <v>119569127000</v>
      </c>
      <c r="L1640" s="93">
        <v>119569127000</v>
      </c>
      <c r="N1640" s="95">
        <v>119569127000</v>
      </c>
      <c r="P1640" s="95">
        <v>152451000000</v>
      </c>
      <c r="Q1640" s="93">
        <v>1</v>
      </c>
      <c r="S1640" s="95">
        <v>152451000000</v>
      </c>
    </row>
    <row r="1641" spans="11:19" x14ac:dyDescent="0.2">
      <c r="K1641" s="95">
        <v>120550000000</v>
      </c>
      <c r="L1641" s="93">
        <v>120550000000</v>
      </c>
      <c r="N1641" s="95">
        <v>120550000000</v>
      </c>
      <c r="P1641" s="95">
        <v>158446000000</v>
      </c>
      <c r="Q1641" s="93">
        <v>1</v>
      </c>
      <c r="S1641" s="95">
        <v>158446000000</v>
      </c>
    </row>
    <row r="1642" spans="11:19" x14ac:dyDescent="0.2">
      <c r="K1642" s="95">
        <v>121546000000</v>
      </c>
      <c r="L1642" s="93">
        <v>121546000000</v>
      </c>
      <c r="N1642" s="95">
        <v>121546000000</v>
      </c>
      <c r="P1642" s="95">
        <v>159323000000</v>
      </c>
      <c r="Q1642" s="93">
        <v>1</v>
      </c>
      <c r="S1642" s="95">
        <v>159323000000</v>
      </c>
    </row>
    <row r="1643" spans="11:19" x14ac:dyDescent="0.2">
      <c r="K1643" s="95">
        <v>122196000000</v>
      </c>
      <c r="L1643" s="93">
        <v>122196000000</v>
      </c>
      <c r="N1643" s="95">
        <v>122196000000</v>
      </c>
      <c r="P1643" s="95">
        <v>163336000000</v>
      </c>
      <c r="Q1643" s="93">
        <v>1</v>
      </c>
      <c r="S1643" s="95">
        <v>163336000000</v>
      </c>
    </row>
    <row r="1644" spans="11:19" x14ac:dyDescent="0.2">
      <c r="K1644" s="95">
        <v>122489000000</v>
      </c>
      <c r="L1644" s="93">
        <v>122489000000</v>
      </c>
      <c r="N1644" s="95">
        <v>122489000000</v>
      </c>
      <c r="P1644" s="95">
        <v>165590000000</v>
      </c>
      <c r="Q1644" s="93">
        <v>1</v>
      </c>
      <c r="S1644" s="95">
        <v>165590000000</v>
      </c>
    </row>
    <row r="1645" spans="11:19" x14ac:dyDescent="0.2">
      <c r="K1645" s="95">
        <v>126761000000</v>
      </c>
      <c r="L1645" s="93">
        <v>126761000000</v>
      </c>
      <c r="N1645" s="95">
        <v>126761000000</v>
      </c>
      <c r="P1645" s="95">
        <v>167634000000</v>
      </c>
      <c r="Q1645" s="93">
        <v>1</v>
      </c>
      <c r="S1645" s="95">
        <v>167634000000</v>
      </c>
    </row>
    <row r="1646" spans="11:19" x14ac:dyDescent="0.2">
      <c r="K1646" s="95">
        <v>127079000000</v>
      </c>
      <c r="L1646" s="93">
        <v>127079000000</v>
      </c>
      <c r="N1646" s="95">
        <v>127079000000</v>
      </c>
      <c r="P1646" s="95">
        <v>179468000000</v>
      </c>
      <c r="Q1646" s="93">
        <v>1</v>
      </c>
      <c r="S1646" s="95">
        <v>179468000000</v>
      </c>
    </row>
    <row r="1647" spans="11:19" x14ac:dyDescent="0.2">
      <c r="K1647" s="95">
        <v>127434000000</v>
      </c>
      <c r="L1647" s="93">
        <v>127434000000</v>
      </c>
      <c r="N1647" s="95">
        <v>127434000000</v>
      </c>
      <c r="P1647" s="95">
        <v>266831000000</v>
      </c>
      <c r="Q1647" s="93">
        <v>1</v>
      </c>
      <c r="S1647" s="95">
        <v>266831000000</v>
      </c>
    </row>
    <row r="1648" spans="11:19" x14ac:dyDescent="0.2">
      <c r="K1648" s="95">
        <v>128752000000</v>
      </c>
      <c r="L1648" s="93">
        <v>128752000000</v>
      </c>
      <c r="N1648" s="95">
        <v>128752000000</v>
      </c>
      <c r="P1648" s="95">
        <v>284681000000</v>
      </c>
      <c r="Q1648" s="93">
        <v>1</v>
      </c>
      <c r="S1648" s="95">
        <v>284681000000</v>
      </c>
    </row>
    <row r="1649" spans="11:19" x14ac:dyDescent="0.2">
      <c r="K1649" s="95">
        <v>129925000000</v>
      </c>
      <c r="L1649" s="93">
        <v>129925000000</v>
      </c>
      <c r="N1649" s="95">
        <v>129925000000</v>
      </c>
      <c r="P1649" s="95">
        <v>302056000000</v>
      </c>
      <c r="Q1649" s="93">
        <v>1</v>
      </c>
      <c r="S1649" s="95">
        <v>302056000000</v>
      </c>
    </row>
    <row r="1650" spans="11:19" x14ac:dyDescent="0.2">
      <c r="K1650" s="95">
        <v>130474000000</v>
      </c>
      <c r="L1650" s="93">
        <v>130474000000</v>
      </c>
      <c r="N1650" s="95">
        <v>130474000000</v>
      </c>
      <c r="P1650" s="95">
        <v>352297000000</v>
      </c>
      <c r="Q1650" s="93">
        <v>1</v>
      </c>
      <c r="S1650" s="95">
        <v>352297000000</v>
      </c>
    </row>
    <row r="1651" spans="11:19" x14ac:dyDescent="0.2">
      <c r="K1651" s="95">
        <v>130844000000</v>
      </c>
      <c r="L1651" s="93">
        <v>130844000000</v>
      </c>
      <c r="N1651" s="95">
        <v>130844000000</v>
      </c>
      <c r="P1651" s="95">
        <v>358069000000</v>
      </c>
      <c r="Q1651" s="93">
        <v>1</v>
      </c>
      <c r="S1651" s="95">
        <v>358069000000</v>
      </c>
    </row>
    <row r="1652" spans="11:19" x14ac:dyDescent="0.2">
      <c r="K1652" s="95">
        <v>131620000000</v>
      </c>
      <c r="L1652" s="93">
        <v>131620000000</v>
      </c>
      <c r="N1652" s="95">
        <v>131620000000</v>
      </c>
      <c r="P1652" s="95">
        <v>360984000000</v>
      </c>
      <c r="Q1652" s="93">
        <v>1</v>
      </c>
      <c r="S1652" s="95">
        <v>360984000000</v>
      </c>
    </row>
    <row r="1653" spans="11:19" x14ac:dyDescent="0.2">
      <c r="K1653" s="95">
        <v>132447000000</v>
      </c>
      <c r="L1653" s="93">
        <v>132447000000</v>
      </c>
      <c r="N1653" s="95">
        <v>132447000000</v>
      </c>
      <c r="P1653" s="95">
        <v>365086000000</v>
      </c>
      <c r="Q1653" s="93">
        <v>1</v>
      </c>
      <c r="S1653" s="95">
        <v>365086000000</v>
      </c>
    </row>
    <row r="1654" spans="11:19" x14ac:dyDescent="0.2">
      <c r="K1654" s="95">
        <v>135961803000</v>
      </c>
      <c r="L1654" s="93">
        <v>135961803000</v>
      </c>
      <c r="N1654" s="95">
        <v>135961803000</v>
      </c>
      <c r="P1654" s="95" t="s">
        <v>12</v>
      </c>
      <c r="Q1654" s="93">
        <v>36</v>
      </c>
      <c r="S1654" s="95" t="s">
        <v>12</v>
      </c>
    </row>
    <row r="1655" spans="11:19" x14ac:dyDescent="0.2">
      <c r="K1655" s="95">
        <v>135987000000</v>
      </c>
      <c r="L1655" s="93">
        <v>135987000000</v>
      </c>
      <c r="N1655" s="95">
        <v>135987000000</v>
      </c>
      <c r="P1655" s="95" t="s">
        <v>644</v>
      </c>
      <c r="Q1655" s="93">
        <v>1710</v>
      </c>
    </row>
    <row r="1656" spans="11:19" x14ac:dyDescent="0.2">
      <c r="K1656" s="95">
        <v>137392000000</v>
      </c>
      <c r="L1656" s="93">
        <v>137392000000</v>
      </c>
      <c r="N1656" s="95">
        <v>137392000000</v>
      </c>
    </row>
    <row r="1657" spans="11:19" x14ac:dyDescent="0.2">
      <c r="K1657" s="95">
        <v>138074000000</v>
      </c>
      <c r="L1657" s="93">
        <v>138074000000</v>
      </c>
      <c r="N1657" s="95">
        <v>138074000000</v>
      </c>
    </row>
    <row r="1658" spans="11:19" x14ac:dyDescent="0.2">
      <c r="K1658" s="95">
        <v>138393000000</v>
      </c>
      <c r="L1658" s="93">
        <v>138393000000</v>
      </c>
      <c r="N1658" s="95">
        <v>138393000000</v>
      </c>
    </row>
    <row r="1659" spans="11:19" x14ac:dyDescent="0.2">
      <c r="K1659" s="95">
        <v>139367000000</v>
      </c>
      <c r="L1659" s="93">
        <v>139367000000</v>
      </c>
      <c r="N1659" s="95">
        <v>139367000000</v>
      </c>
    </row>
    <row r="1660" spans="11:19" x14ac:dyDescent="0.2">
      <c r="K1660" s="95">
        <v>144077000000</v>
      </c>
      <c r="L1660" s="93">
        <v>144077000000</v>
      </c>
      <c r="N1660" s="95">
        <v>144077000000</v>
      </c>
    </row>
    <row r="1661" spans="11:19" x14ac:dyDescent="0.2">
      <c r="K1661" s="95">
        <v>146801000000</v>
      </c>
      <c r="L1661" s="93">
        <v>146801000000</v>
      </c>
      <c r="N1661" s="95">
        <v>146801000000</v>
      </c>
    </row>
    <row r="1662" spans="11:19" x14ac:dyDescent="0.2">
      <c r="K1662" s="95">
        <v>146849686000</v>
      </c>
      <c r="L1662" s="93">
        <v>146849686000</v>
      </c>
      <c r="N1662" s="95">
        <v>146849686000</v>
      </c>
    </row>
    <row r="1663" spans="11:19" x14ac:dyDescent="0.2">
      <c r="K1663" s="95">
        <v>146917000000</v>
      </c>
      <c r="L1663" s="93">
        <v>146917000000</v>
      </c>
      <c r="N1663" s="95">
        <v>146917000000</v>
      </c>
    </row>
    <row r="1664" spans="11:19" x14ac:dyDescent="0.2">
      <c r="K1664" s="95">
        <v>149558000000</v>
      </c>
      <c r="L1664" s="93">
        <v>149558000000</v>
      </c>
      <c r="N1664" s="95">
        <v>149558000000</v>
      </c>
    </row>
    <row r="1665" spans="11:14" x14ac:dyDescent="0.2">
      <c r="K1665" s="95">
        <v>151800000000</v>
      </c>
      <c r="L1665" s="93">
        <v>151800000000</v>
      </c>
      <c r="N1665" s="95">
        <v>151800000000</v>
      </c>
    </row>
    <row r="1666" spans="11:14" x14ac:dyDescent="0.2">
      <c r="K1666" s="95">
        <v>152356000000</v>
      </c>
      <c r="L1666" s="93">
        <v>152356000000</v>
      </c>
      <c r="N1666" s="95">
        <v>152356000000</v>
      </c>
    </row>
    <row r="1667" spans="11:14" x14ac:dyDescent="0.2">
      <c r="K1667" s="95">
        <v>153290000000</v>
      </c>
      <c r="L1667" s="93">
        <v>153290000000</v>
      </c>
      <c r="N1667" s="95">
        <v>153290000000</v>
      </c>
    </row>
    <row r="1668" spans="11:14" x14ac:dyDescent="0.2">
      <c r="K1668" s="95">
        <v>155427000000</v>
      </c>
      <c r="L1668" s="93">
        <v>155427000000</v>
      </c>
      <c r="N1668" s="95">
        <v>155427000000</v>
      </c>
    </row>
    <row r="1669" spans="11:14" x14ac:dyDescent="0.2">
      <c r="K1669" s="95">
        <v>155929000000</v>
      </c>
      <c r="L1669" s="93">
        <v>155929000000</v>
      </c>
      <c r="N1669" s="95">
        <v>155929000000</v>
      </c>
    </row>
    <row r="1670" spans="11:14" x14ac:dyDescent="0.2">
      <c r="K1670" s="95">
        <v>157107000000</v>
      </c>
      <c r="L1670" s="93">
        <v>157107000000</v>
      </c>
      <c r="N1670" s="95">
        <v>157107000000</v>
      </c>
    </row>
    <row r="1671" spans="11:14" x14ac:dyDescent="0.2">
      <c r="K1671" s="95">
        <v>161212000000</v>
      </c>
      <c r="L1671" s="93">
        <v>161212000000</v>
      </c>
      <c r="N1671" s="95">
        <v>161212000000</v>
      </c>
    </row>
    <row r="1672" spans="11:14" x14ac:dyDescent="0.2">
      <c r="K1672" s="95">
        <v>166380000000</v>
      </c>
      <c r="L1672" s="93">
        <v>166380000000</v>
      </c>
      <c r="N1672" s="95">
        <v>166380000000</v>
      </c>
    </row>
    <row r="1673" spans="11:14" x14ac:dyDescent="0.2">
      <c r="K1673" s="95">
        <v>170910000000</v>
      </c>
      <c r="L1673" s="93">
        <v>170910000000</v>
      </c>
      <c r="N1673" s="95">
        <v>170910000000</v>
      </c>
    </row>
    <row r="1674" spans="11:14" x14ac:dyDescent="0.2">
      <c r="K1674" s="95">
        <v>171596000000</v>
      </c>
      <c r="L1674" s="93">
        <v>171596000000</v>
      </c>
      <c r="N1674" s="95">
        <v>171596000000</v>
      </c>
    </row>
    <row r="1675" spans="11:14" x14ac:dyDescent="0.2">
      <c r="K1675" s="95">
        <v>177526000000</v>
      </c>
      <c r="L1675" s="93">
        <v>177526000000</v>
      </c>
      <c r="N1675" s="95">
        <v>177526000000</v>
      </c>
    </row>
    <row r="1676" spans="11:14" x14ac:dyDescent="0.2">
      <c r="K1676" s="95">
        <v>179045000000</v>
      </c>
      <c r="L1676" s="93">
        <v>179045000000</v>
      </c>
      <c r="N1676" s="95">
        <v>179045000000</v>
      </c>
    </row>
    <row r="1677" spans="11:14" x14ac:dyDescent="0.2">
      <c r="K1677" s="95">
        <v>179290000000</v>
      </c>
      <c r="L1677" s="93">
        <v>179290000000</v>
      </c>
      <c r="N1677" s="95">
        <v>179290000000</v>
      </c>
    </row>
    <row r="1678" spans="11:14" x14ac:dyDescent="0.2">
      <c r="K1678" s="95">
        <v>182795000000</v>
      </c>
      <c r="L1678" s="93">
        <v>182795000000</v>
      </c>
      <c r="N1678" s="95">
        <v>182795000000</v>
      </c>
    </row>
    <row r="1679" spans="11:14" x14ac:dyDescent="0.2">
      <c r="K1679" s="95">
        <v>184840000000</v>
      </c>
      <c r="L1679" s="93">
        <v>184840000000</v>
      </c>
      <c r="N1679" s="95">
        <v>184840000000</v>
      </c>
    </row>
    <row r="1680" spans="11:14" x14ac:dyDescent="0.2">
      <c r="K1680" s="95">
        <v>190884000000</v>
      </c>
      <c r="L1680" s="93">
        <v>190884000000</v>
      </c>
      <c r="N1680" s="95">
        <v>190884000000</v>
      </c>
    </row>
    <row r="1681" spans="11:14" x14ac:dyDescent="0.2">
      <c r="K1681" s="95">
        <v>200494000000</v>
      </c>
      <c r="L1681" s="93">
        <v>200494000000</v>
      </c>
      <c r="N1681" s="95">
        <v>200494000000</v>
      </c>
    </row>
    <row r="1682" spans="11:14" x14ac:dyDescent="0.2">
      <c r="K1682" s="95">
        <v>215639000000</v>
      </c>
      <c r="L1682" s="93">
        <v>215639000000</v>
      </c>
      <c r="N1682" s="95">
        <v>215639000000</v>
      </c>
    </row>
    <row r="1683" spans="11:14" x14ac:dyDescent="0.2">
      <c r="K1683" s="95">
        <v>220156000000</v>
      </c>
      <c r="L1683" s="93">
        <v>220156000000</v>
      </c>
      <c r="N1683" s="95">
        <v>220156000000</v>
      </c>
    </row>
    <row r="1684" spans="11:14" x14ac:dyDescent="0.2">
      <c r="K1684" s="95">
        <v>230590000000</v>
      </c>
      <c r="L1684" s="93">
        <v>230590000000</v>
      </c>
      <c r="N1684" s="95">
        <v>230590000000</v>
      </c>
    </row>
    <row r="1685" spans="11:14" x14ac:dyDescent="0.2">
      <c r="K1685" s="95">
        <v>233715000000</v>
      </c>
      <c r="L1685" s="93">
        <v>233715000000</v>
      </c>
      <c r="N1685" s="95">
        <v>233715000000</v>
      </c>
    </row>
    <row r="1686" spans="11:14" x14ac:dyDescent="0.2">
      <c r="K1686" s="95">
        <v>259488000000</v>
      </c>
      <c r="L1686" s="93">
        <v>259488000000</v>
      </c>
      <c r="N1686" s="95">
        <v>259488000000</v>
      </c>
    </row>
    <row r="1687" spans="11:14" x14ac:dyDescent="0.2">
      <c r="K1687" s="95">
        <v>394105000000</v>
      </c>
      <c r="L1687" s="93">
        <v>394105000000</v>
      </c>
      <c r="N1687" s="95">
        <v>394105000000</v>
      </c>
    </row>
    <row r="1688" spans="11:14" x14ac:dyDescent="0.2">
      <c r="K1688" s="95">
        <v>420836000000</v>
      </c>
      <c r="L1688" s="93">
        <v>420836000000</v>
      </c>
      <c r="N1688" s="95">
        <v>420836000000</v>
      </c>
    </row>
    <row r="1689" spans="11:14" x14ac:dyDescent="0.2">
      <c r="K1689" s="95">
        <v>451509000000</v>
      </c>
      <c r="L1689" s="93">
        <v>451509000000</v>
      </c>
      <c r="N1689" s="95">
        <v>451509000000</v>
      </c>
    </row>
    <row r="1690" spans="11:14" x14ac:dyDescent="0.2">
      <c r="K1690" s="95">
        <v>468651000000</v>
      </c>
      <c r="L1690" s="93">
        <v>468651000000</v>
      </c>
      <c r="N1690" s="95">
        <v>468651000000</v>
      </c>
    </row>
    <row r="1691" spans="11:14" x14ac:dyDescent="0.2">
      <c r="K1691" s="95">
        <v>476294000000</v>
      </c>
      <c r="L1691" s="93">
        <v>476294000000</v>
      </c>
      <c r="N1691" s="95">
        <v>476294000000</v>
      </c>
    </row>
    <row r="1692" spans="11:14" x14ac:dyDescent="0.2">
      <c r="K1692" s="95">
        <v>482130000000</v>
      </c>
      <c r="L1692" s="93">
        <v>482130000000</v>
      </c>
      <c r="N1692" s="95">
        <v>482130000000</v>
      </c>
    </row>
    <row r="1693" spans="11:14" x14ac:dyDescent="0.2">
      <c r="K1693" s="95">
        <v>485651000000</v>
      </c>
      <c r="L1693" s="93">
        <v>485651000000</v>
      </c>
      <c r="N1693" s="95">
        <v>485651000000</v>
      </c>
    </row>
    <row r="1694" spans="11:14" x14ac:dyDescent="0.2">
      <c r="K1694" s="95" t="s">
        <v>643</v>
      </c>
      <c r="L1694" s="93"/>
    </row>
    <row r="1695" spans="11:14" x14ac:dyDescent="0.2">
      <c r="K1695" s="95" t="s">
        <v>644</v>
      </c>
      <c r="L1695" s="93">
        <v>35432922396000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6880-A345-CC42-8ECA-BBC893C81B2E}">
  <dimension ref="A1:I41"/>
  <sheetViews>
    <sheetView tabSelected="1" topLeftCell="A9" workbookViewId="0">
      <selection activeCell="C25" sqref="C25"/>
    </sheetView>
  </sheetViews>
  <sheetFormatPr baseColWidth="10" defaultRowHeight="15" x14ac:dyDescent="0.2"/>
  <cols>
    <col min="1" max="1" width="27.83203125" bestFit="1" customWidth="1"/>
    <col min="2" max="2" width="16.5" bestFit="1" customWidth="1"/>
    <col min="3" max="3" width="23.1640625" bestFit="1" customWidth="1"/>
    <col min="4" max="4" width="16.5" bestFit="1" customWidth="1"/>
    <col min="5" max="5" width="21.5" bestFit="1" customWidth="1"/>
    <col min="6" max="6" width="16.33203125" bestFit="1" customWidth="1"/>
    <col min="7" max="7" width="18.83203125" bestFit="1" customWidth="1"/>
  </cols>
  <sheetData>
    <row r="1" spans="1:9" x14ac:dyDescent="0.2">
      <c r="H1" s="9" t="s">
        <v>600</v>
      </c>
    </row>
    <row r="2" spans="1:9" ht="22" customHeight="1" x14ac:dyDescent="0.3">
      <c r="A2" s="85" t="s">
        <v>556</v>
      </c>
      <c r="B2" s="86" t="s">
        <v>11</v>
      </c>
      <c r="C2" s="86" t="s">
        <v>15</v>
      </c>
      <c r="D2" s="86" t="s">
        <v>16</v>
      </c>
      <c r="E2" s="87" t="s">
        <v>17</v>
      </c>
      <c r="F2" s="88" t="s">
        <v>613</v>
      </c>
      <c r="G2" s="89" t="s">
        <v>614</v>
      </c>
      <c r="H2" s="92" t="s">
        <v>634</v>
      </c>
      <c r="I2" s="92" t="s">
        <v>614</v>
      </c>
    </row>
    <row r="3" spans="1:9" ht="18" x14ac:dyDescent="0.25">
      <c r="A3" s="40" t="s">
        <v>589</v>
      </c>
      <c r="B3" s="35">
        <v>468651000000</v>
      </c>
      <c r="C3" s="41">
        <v>476294000000</v>
      </c>
      <c r="D3" s="35">
        <v>485651000000</v>
      </c>
      <c r="E3" s="42">
        <v>482130000000</v>
      </c>
      <c r="F3" s="84">
        <f ca="1">E3*(1+F19)</f>
        <v>491356000409.02802</v>
      </c>
      <c r="G3" s="42">
        <f ca="1">F3*(1+G19)</f>
        <v>491356000409.02802</v>
      </c>
      <c r="H3" t="s">
        <v>636</v>
      </c>
      <c r="I3" t="s">
        <v>637</v>
      </c>
    </row>
    <row r="4" spans="1:9" ht="18" x14ac:dyDescent="0.25">
      <c r="A4" s="40" t="s">
        <v>601</v>
      </c>
      <c r="B4" s="35">
        <v>10499000000</v>
      </c>
      <c r="C4" s="41">
        <v>8535700000</v>
      </c>
      <c r="D4" s="35">
        <v>7737000000</v>
      </c>
      <c r="E4" s="42">
        <v>5099484000</v>
      </c>
      <c r="F4" s="72"/>
      <c r="G4" s="73"/>
    </row>
    <row r="5" spans="1:9" ht="18" x14ac:dyDescent="0.25">
      <c r="A5" s="43"/>
      <c r="B5" s="36"/>
      <c r="C5" s="44"/>
      <c r="D5" s="36"/>
      <c r="E5" s="45"/>
      <c r="F5" s="72"/>
      <c r="G5" s="73"/>
    </row>
    <row r="6" spans="1:9" ht="18" x14ac:dyDescent="0.25">
      <c r="A6" s="40" t="s">
        <v>602</v>
      </c>
      <c r="B6" s="37">
        <f>(B3-B4)</f>
        <v>458152000000</v>
      </c>
      <c r="C6" s="46">
        <f>(C3-C4)</f>
        <v>467758300000</v>
      </c>
      <c r="D6" s="37">
        <f>(D3-D4)</f>
        <v>477914000000</v>
      </c>
      <c r="E6" s="47">
        <f>(E3-E4)</f>
        <v>477030516000</v>
      </c>
      <c r="F6" s="84">
        <f ca="1">F3*F20</f>
        <v>968158279485.69421</v>
      </c>
      <c r="G6" s="42">
        <f ca="1">G3*G20</f>
        <v>1291896883685.6675</v>
      </c>
      <c r="H6" t="s">
        <v>635</v>
      </c>
      <c r="I6" t="s">
        <v>638</v>
      </c>
    </row>
    <row r="7" spans="1:9" ht="18" x14ac:dyDescent="0.25">
      <c r="A7" s="40"/>
      <c r="B7" s="38"/>
      <c r="C7" s="48"/>
      <c r="D7" s="38"/>
      <c r="E7" s="49"/>
      <c r="F7" s="72"/>
      <c r="G7" s="73"/>
    </row>
    <row r="8" spans="1:9" ht="18" x14ac:dyDescent="0.25">
      <c r="A8" s="40" t="s">
        <v>603</v>
      </c>
      <c r="B8" s="35">
        <v>12977000000</v>
      </c>
      <c r="C8" s="41">
        <v>1003000000</v>
      </c>
      <c r="D8" s="35">
        <v>3453000000</v>
      </c>
      <c r="E8" s="42">
        <v>922340000</v>
      </c>
      <c r="F8" s="72"/>
      <c r="G8" s="73"/>
    </row>
    <row r="9" spans="1:9" ht="18" x14ac:dyDescent="0.25">
      <c r="A9" s="40" t="s">
        <v>611</v>
      </c>
      <c r="B9" s="39">
        <v>0</v>
      </c>
      <c r="C9" s="50">
        <v>0</v>
      </c>
      <c r="D9" s="39">
        <v>0</v>
      </c>
      <c r="E9" s="51">
        <v>0</v>
      </c>
      <c r="F9" s="72"/>
      <c r="G9" s="73"/>
    </row>
    <row r="10" spans="1:9" ht="18" x14ac:dyDescent="0.25">
      <c r="A10" s="40" t="s">
        <v>610</v>
      </c>
      <c r="B10" s="35">
        <v>845000000</v>
      </c>
      <c r="C10" s="41">
        <v>0</v>
      </c>
      <c r="D10" s="35">
        <v>0</v>
      </c>
      <c r="E10" s="42">
        <v>0</v>
      </c>
      <c r="F10" s="72"/>
      <c r="G10" s="73"/>
    </row>
    <row r="11" spans="1:9" ht="18" x14ac:dyDescent="0.25">
      <c r="A11" s="40" t="s">
        <v>604</v>
      </c>
      <c r="B11" s="56">
        <f>SUM(B8+B10)</f>
        <v>13822000000</v>
      </c>
      <c r="C11" s="57">
        <f>SUM(C8+C10)</f>
        <v>1003000000</v>
      </c>
      <c r="D11" s="56">
        <f>SUM(D8+D10)</f>
        <v>3453000000</v>
      </c>
      <c r="E11" s="58">
        <f>SUM(E8+E10)</f>
        <v>922340000</v>
      </c>
      <c r="F11" s="72"/>
      <c r="G11" s="73"/>
    </row>
    <row r="12" spans="1:9" ht="18" x14ac:dyDescent="0.25">
      <c r="A12" s="40"/>
      <c r="B12" s="38"/>
      <c r="C12" s="48"/>
      <c r="D12" s="38"/>
      <c r="E12" s="49"/>
      <c r="F12" s="72"/>
      <c r="G12" s="73"/>
    </row>
    <row r="13" spans="1:9" ht="18" x14ac:dyDescent="0.25">
      <c r="A13" s="52" t="s">
        <v>605</v>
      </c>
      <c r="B13" s="53">
        <f>(B6-B8-B10)</f>
        <v>444330000000</v>
      </c>
      <c r="C13" s="54">
        <f>(C6-C8-C10)</f>
        <v>466755300000</v>
      </c>
      <c r="D13" s="53">
        <f>(D6-D8-D10)</f>
        <v>474461000000</v>
      </c>
      <c r="E13" s="55">
        <f>(E6-E8-E10)</f>
        <v>476108176000</v>
      </c>
      <c r="F13" s="90">
        <f ca="1">F3*F22</f>
        <v>964512765603.54932</v>
      </c>
      <c r="G13" s="91">
        <f ca="1">G3*G22</f>
        <v>1286510839346.043</v>
      </c>
      <c r="H13" t="s">
        <v>639</v>
      </c>
      <c r="I13" t="s">
        <v>640</v>
      </c>
    </row>
    <row r="14" spans="1:9" ht="18" x14ac:dyDescent="0.25">
      <c r="A14" s="40"/>
      <c r="B14" s="64"/>
      <c r="C14" s="64"/>
      <c r="D14" s="64"/>
      <c r="E14" s="46"/>
    </row>
    <row r="15" spans="1:9" ht="18" x14ac:dyDescent="0.25">
      <c r="A15" s="40"/>
      <c r="B15" s="64"/>
      <c r="C15" s="64"/>
      <c r="D15" s="64"/>
      <c r="E15" s="46"/>
    </row>
    <row r="16" spans="1:9" ht="18" x14ac:dyDescent="0.25">
      <c r="A16" s="40"/>
      <c r="B16" s="64"/>
      <c r="C16" s="64"/>
      <c r="D16" s="64"/>
      <c r="E16" s="46"/>
    </row>
    <row r="17" spans="1:9" ht="18" x14ac:dyDescent="0.25">
      <c r="A17" s="67" t="s">
        <v>626</v>
      </c>
      <c r="B17" s="68"/>
      <c r="C17" s="68"/>
      <c r="D17" s="68"/>
      <c r="E17" s="68"/>
      <c r="F17" s="68"/>
      <c r="G17" s="68"/>
    </row>
    <row r="18" spans="1:9" ht="18" x14ac:dyDescent="0.25">
      <c r="A18" s="78"/>
      <c r="B18" s="110" t="s">
        <v>627</v>
      </c>
      <c r="C18" s="112"/>
      <c r="D18" s="112"/>
      <c r="E18" s="111"/>
      <c r="F18" s="110" t="s">
        <v>628</v>
      </c>
      <c r="G18" s="111"/>
    </row>
    <row r="19" spans="1:9" ht="16" x14ac:dyDescent="0.25">
      <c r="A19" s="80" t="s">
        <v>615</v>
      </c>
      <c r="B19" s="77"/>
      <c r="C19" s="70">
        <f>$C$3/$B$3-1</f>
        <v>1.6308511024194949E-2</v>
      </c>
      <c r="D19" s="70">
        <f>$D$3/$C$3-1</f>
        <v>1.9645429083717136E-2</v>
      </c>
      <c r="E19" s="71">
        <f>$E$3/$D$3-1</f>
        <v>-7.2500622875274479E-3</v>
      </c>
      <c r="F19" s="69">
        <f ca="1">OFFSET($F$29,MATCH($C$25,$B$30:$B$32,0),0)</f>
        <v>1.9135918546923092E-2</v>
      </c>
      <c r="G19" s="71">
        <f ca="1">OFFSET($F$29,MATCH($C$25,$B$30:$B$32,0),1)</f>
        <v>0</v>
      </c>
      <c r="H19" t="s">
        <v>618</v>
      </c>
    </row>
    <row r="20" spans="1:9" x14ac:dyDescent="0.2">
      <c r="A20" s="72" t="s">
        <v>606</v>
      </c>
      <c r="B20" s="72">
        <f>(B6/B3)</f>
        <v>0.97759740190461564</v>
      </c>
      <c r="C20" s="7">
        <f t="shared" ref="C20:E20" si="0">(C6/C3)</f>
        <v>0.98207892604147862</v>
      </c>
      <c r="D20" s="7">
        <f t="shared" si="0"/>
        <v>0.98406880661215568</v>
      </c>
      <c r="E20" s="73">
        <f t="shared" si="0"/>
        <v>0.98942301039138825</v>
      </c>
      <c r="F20" s="78">
        <f ca="1">OFFSET($F$33,MATCH($C$25,$B$30:$B$32,0),0)</f>
        <v>1.9703804953633484</v>
      </c>
      <c r="G20" s="79">
        <f ca="1">OFFSET($F$33,MATCH($C$25,$B$34:$B$36,0),1)</f>
        <v>2.6292482082445949</v>
      </c>
      <c r="H20" t="s">
        <v>607</v>
      </c>
      <c r="I20" t="s">
        <v>616</v>
      </c>
    </row>
    <row r="21" spans="1:9" hidden="1" x14ac:dyDescent="0.2">
      <c r="A21" s="72" t="s">
        <v>608</v>
      </c>
      <c r="B21" s="72">
        <f>(B6/B3)*100</f>
        <v>97.759740190461571</v>
      </c>
      <c r="C21" s="7">
        <f t="shared" ref="C21:E21" si="1">(C6/C3)*100</f>
        <v>98.207892604147858</v>
      </c>
      <c r="D21" s="7">
        <f t="shared" si="1"/>
        <v>98.406880661215567</v>
      </c>
      <c r="E21" s="73">
        <f t="shared" si="1"/>
        <v>98.942301039138826</v>
      </c>
      <c r="F21" s="78">
        <f ca="1">OFFSET($F$29,MATCH($C$25,$B$30:$B$32,0),0)</f>
        <v>1.9135918546923092E-2</v>
      </c>
      <c r="G21" s="79">
        <f ca="1">OFFSET($F$29,MATCH($C$25,$B$30:$B$32,0),1)</f>
        <v>0</v>
      </c>
      <c r="H21" t="s">
        <v>609</v>
      </c>
    </row>
    <row r="22" spans="1:9" x14ac:dyDescent="0.2">
      <c r="A22" s="74" t="s">
        <v>617</v>
      </c>
      <c r="B22" s="74">
        <f>(B13/B3)</f>
        <v>0.9481042396154068</v>
      </c>
      <c r="C22" s="75">
        <f t="shared" ref="C22:E22" si="2">(C13/C3)</f>
        <v>0.97997308385157067</v>
      </c>
      <c r="D22" s="75">
        <f t="shared" si="2"/>
        <v>0.9769587625681817</v>
      </c>
      <c r="E22" s="76">
        <f t="shared" si="2"/>
        <v>0.98750995789517348</v>
      </c>
      <c r="F22" s="81">
        <f ca="1">OFFSET($F$37,MATCH($C$25,$B$38:$B$40,0),0)</f>
        <v>1.9629612028766175</v>
      </c>
      <c r="G22" s="82">
        <f ca="1">OFFSET($F$37,MATCH($C$25,$B$38:$B$40,0),1)</f>
        <v>2.6182866155599815</v>
      </c>
    </row>
    <row r="23" spans="1:9" x14ac:dyDescent="0.2">
      <c r="I23" t="s">
        <v>629</v>
      </c>
    </row>
    <row r="24" spans="1:9" ht="16" x14ac:dyDescent="0.25">
      <c r="A24" s="24"/>
      <c r="G24" s="2"/>
      <c r="I24" t="s">
        <v>630</v>
      </c>
    </row>
    <row r="25" spans="1:9" x14ac:dyDescent="0.2">
      <c r="B25" t="s">
        <v>619</v>
      </c>
      <c r="C25" t="s">
        <v>622</v>
      </c>
    </row>
    <row r="27" spans="1:9" ht="18" x14ac:dyDescent="0.25">
      <c r="A27" s="25"/>
      <c r="B27" s="25"/>
      <c r="D27" s="21"/>
      <c r="E27" s="21"/>
      <c r="F27" s="21"/>
    </row>
    <row r="28" spans="1:9" s="60" customFormat="1" ht="23" x14ac:dyDescent="0.3">
      <c r="B28" s="65" t="s">
        <v>620</v>
      </c>
      <c r="C28" s="66"/>
      <c r="D28" s="66"/>
      <c r="E28" s="66"/>
      <c r="F28" s="66"/>
      <c r="G28" s="66"/>
    </row>
    <row r="29" spans="1:9" x14ac:dyDescent="0.2">
      <c r="B29" s="8" t="s">
        <v>621</v>
      </c>
      <c r="F29" s="83" t="s">
        <v>631</v>
      </c>
    </row>
    <row r="30" spans="1:9" x14ac:dyDescent="0.2">
      <c r="A30">
        <v>1</v>
      </c>
      <c r="B30" t="s">
        <v>622</v>
      </c>
      <c r="D30">
        <v>1</v>
      </c>
      <c r="F30" s="59">
        <f>F31+F31</f>
        <v>1.9135918546923092E-2</v>
      </c>
      <c r="G30" s="59">
        <f>F32+F32</f>
        <v>0</v>
      </c>
    </row>
    <row r="31" spans="1:9" x14ac:dyDescent="0.2">
      <c r="A31">
        <v>2</v>
      </c>
      <c r="B31" t="s">
        <v>623</v>
      </c>
      <c r="D31">
        <v>2</v>
      </c>
      <c r="F31" s="61">
        <f>AVERAGE(C19,D19,E19)</f>
        <v>9.567959273461546E-3</v>
      </c>
      <c r="G31" s="61">
        <f ca="1">AVERAGE(D19,E19,F19)</f>
        <v>1.051042844770426E-2</v>
      </c>
    </row>
    <row r="32" spans="1:9" x14ac:dyDescent="0.2">
      <c r="A32">
        <v>3</v>
      </c>
      <c r="B32" t="s">
        <v>624</v>
      </c>
      <c r="D32">
        <v>3</v>
      </c>
      <c r="F32" s="62">
        <f>F31-F31</f>
        <v>0</v>
      </c>
      <c r="G32" s="59">
        <f>F32-F32</f>
        <v>0</v>
      </c>
    </row>
    <row r="33" spans="1:7" x14ac:dyDescent="0.2">
      <c r="B33" s="32" t="s">
        <v>625</v>
      </c>
      <c r="F33" s="83" t="s">
        <v>632</v>
      </c>
    </row>
    <row r="34" spans="1:7" x14ac:dyDescent="0.2">
      <c r="A34">
        <v>1</v>
      </c>
      <c r="B34" t="s">
        <v>622</v>
      </c>
      <c r="D34">
        <v>1</v>
      </c>
      <c r="F34" s="63">
        <f>F35+F35</f>
        <v>1.9703804953633484</v>
      </c>
      <c r="G34" s="63">
        <f ca="1">G35+G35</f>
        <v>2.6292482082445949</v>
      </c>
    </row>
    <row r="35" spans="1:7" x14ac:dyDescent="0.2">
      <c r="A35">
        <v>2</v>
      </c>
      <c r="B35" t="s">
        <v>623</v>
      </c>
      <c r="D35">
        <v>2</v>
      </c>
      <c r="F35" s="63">
        <f>AVERAGE(C20,D20,E20)</f>
        <v>0.98519024768167418</v>
      </c>
      <c r="G35" s="63">
        <f ca="1">AVERAGE(D20,E20,F20)</f>
        <v>1.3146241041222975</v>
      </c>
    </row>
    <row r="36" spans="1:7" x14ac:dyDescent="0.2">
      <c r="A36">
        <v>3</v>
      </c>
      <c r="B36" t="s">
        <v>624</v>
      </c>
      <c r="D36">
        <v>3</v>
      </c>
      <c r="F36" s="63">
        <f>F35-F35</f>
        <v>0</v>
      </c>
      <c r="G36" s="63">
        <f ca="1">G35-G35</f>
        <v>0</v>
      </c>
    </row>
    <row r="37" spans="1:7" x14ac:dyDescent="0.2">
      <c r="B37" s="32" t="s">
        <v>617</v>
      </c>
      <c r="F37" s="83" t="s">
        <v>633</v>
      </c>
    </row>
    <row r="38" spans="1:7" x14ac:dyDescent="0.2">
      <c r="A38">
        <v>1</v>
      </c>
      <c r="B38" t="s">
        <v>622</v>
      </c>
      <c r="D38">
        <v>1</v>
      </c>
      <c r="F38" s="63">
        <f>F39+F39</f>
        <v>1.9629612028766175</v>
      </c>
      <c r="G38" s="63">
        <f ca="1">G39+G39</f>
        <v>2.6182866155599815</v>
      </c>
    </row>
    <row r="39" spans="1:7" x14ac:dyDescent="0.2">
      <c r="A39">
        <v>2</v>
      </c>
      <c r="B39" t="s">
        <v>623</v>
      </c>
      <c r="D39">
        <v>2</v>
      </c>
      <c r="F39" s="63">
        <f>AVERAGE(C22,D22,E22)</f>
        <v>0.98148060143830873</v>
      </c>
      <c r="G39" s="63">
        <f ca="1">AVERAGE(D22,E22,F22)</f>
        <v>1.3091433077799908</v>
      </c>
    </row>
    <row r="40" spans="1:7" x14ac:dyDescent="0.2">
      <c r="A40">
        <v>3</v>
      </c>
      <c r="B40" t="s">
        <v>624</v>
      </c>
      <c r="D40">
        <v>3</v>
      </c>
      <c r="F40" s="63">
        <f>F39-F39</f>
        <v>0</v>
      </c>
      <c r="G40" s="63">
        <f ca="1">G39-G39</f>
        <v>0</v>
      </c>
    </row>
    <row r="41" spans="1:7" x14ac:dyDescent="0.2">
      <c r="B41" s="32"/>
    </row>
  </sheetData>
  <dataConsolidate/>
  <mergeCells count="2">
    <mergeCell ref="F18:G18"/>
    <mergeCell ref="B18:E18"/>
  </mergeCells>
  <dataValidations count="2">
    <dataValidation type="list" allowBlank="1" showInputMessage="1" showErrorMessage="1" sqref="F26" xr:uid="{C9FEA315-43F0-9044-92B2-D16081C9E272}">
      <formula1>$C$25:$C$27</formula1>
    </dataValidation>
    <dataValidation type="list" allowBlank="1" showInputMessage="1" showErrorMessage="1" sqref="C25" xr:uid="{2928755F-B619-A648-BE39-F2A29B8650A5}">
      <formula1>$B$30:$B$32</formula1>
    </dataValidation>
  </dataValidations>
  <pageMargins left="0.7" right="0.7" top="0.75" bottom="0.75" header="0.3" footer="0.3"/>
  <ignoredErrors>
    <ignoredError sqref="F20:G2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D413-9F3D-C34C-9F6C-5A810E9D4683}">
  <dimension ref="A1:H13"/>
  <sheetViews>
    <sheetView zoomScaleNormal="100" workbookViewId="0">
      <selection activeCell="J24" sqref="J24"/>
    </sheetView>
  </sheetViews>
  <sheetFormatPr baseColWidth="10" defaultRowHeight="15" x14ac:dyDescent="0.2"/>
  <cols>
    <col min="1" max="1" width="52.33203125" bestFit="1" customWidth="1"/>
    <col min="2" max="3" width="15.33203125" bestFit="1" customWidth="1"/>
    <col min="4" max="4" width="15.1640625" bestFit="1" customWidth="1"/>
    <col min="5" max="5" width="15.83203125" bestFit="1" customWidth="1"/>
    <col min="6" max="6" width="21.5" bestFit="1" customWidth="1"/>
    <col min="8" max="8" width="18.6640625" bestFit="1" customWidth="1"/>
  </cols>
  <sheetData>
    <row r="1" spans="1:8" s="31" customFormat="1" ht="23" x14ac:dyDescent="0.3">
      <c r="A1" s="29" t="s">
        <v>612</v>
      </c>
      <c r="B1" s="30" t="s">
        <v>11</v>
      </c>
      <c r="C1" s="30" t="s">
        <v>15</v>
      </c>
      <c r="D1" s="30" t="s">
        <v>16</v>
      </c>
      <c r="E1" s="30" t="s">
        <v>17</v>
      </c>
    </row>
    <row r="2" spans="1:8" ht="18" x14ac:dyDescent="0.25">
      <c r="A2" s="25" t="s">
        <v>589</v>
      </c>
      <c r="B2" s="33">
        <v>24855000000</v>
      </c>
      <c r="C2" s="2">
        <v>26743000000</v>
      </c>
      <c r="D2" s="2">
        <v>42650000000</v>
      </c>
      <c r="E2" s="2">
        <v>40990000000</v>
      </c>
    </row>
    <row r="3" spans="1:8" ht="18" x14ac:dyDescent="0.25">
      <c r="A3" s="25" t="s">
        <v>601</v>
      </c>
      <c r="B3" s="33">
        <v>2319000000</v>
      </c>
      <c r="C3" s="2">
        <v>6357000000</v>
      </c>
      <c r="D3" s="2">
        <v>759200000</v>
      </c>
      <c r="E3" s="2">
        <v>8511100000</v>
      </c>
      <c r="F3" s="2"/>
    </row>
    <row r="4" spans="1:8" ht="18" x14ac:dyDescent="0.25">
      <c r="A4" s="27"/>
      <c r="B4" s="28"/>
      <c r="C4" s="28"/>
      <c r="D4" s="28"/>
      <c r="E4" s="28"/>
    </row>
    <row r="5" spans="1:8" s="21" customFormat="1" ht="18" x14ac:dyDescent="0.25">
      <c r="A5" s="25" t="s">
        <v>602</v>
      </c>
      <c r="B5" s="26">
        <f>(B2-B3)</f>
        <v>22536000000</v>
      </c>
      <c r="C5" s="26">
        <f>(C2-C3)</f>
        <v>20386000000</v>
      </c>
      <c r="D5" s="26">
        <f>(D2-D3)</f>
        <v>41890800000</v>
      </c>
      <c r="E5" s="26">
        <f>(E2-E3)</f>
        <v>32478900000</v>
      </c>
    </row>
    <row r="6" spans="1:8" s="21" customFormat="1" ht="18" x14ac:dyDescent="0.25">
      <c r="A6" s="25"/>
      <c r="F6"/>
      <c r="G6"/>
      <c r="H6"/>
    </row>
    <row r="7" spans="1:8" s="21" customFormat="1" ht="18" x14ac:dyDescent="0.25">
      <c r="A7" s="25" t="s">
        <v>603</v>
      </c>
      <c r="B7" s="33">
        <v>1542000000</v>
      </c>
      <c r="C7" s="2">
        <v>2031000000</v>
      </c>
      <c r="D7" s="2">
        <v>571200000</v>
      </c>
      <c r="E7" s="2">
        <v>7970300000</v>
      </c>
      <c r="F7" s="2"/>
      <c r="G7"/>
      <c r="H7" s="2"/>
    </row>
    <row r="8" spans="1:8" s="21" customFormat="1" ht="18" x14ac:dyDescent="0.25">
      <c r="A8" s="25" t="s">
        <v>611</v>
      </c>
      <c r="B8" s="33">
        <v>0</v>
      </c>
      <c r="C8" s="33">
        <v>0</v>
      </c>
      <c r="D8" s="33">
        <v>0</v>
      </c>
      <c r="E8" s="33">
        <v>0</v>
      </c>
      <c r="F8" s="2"/>
      <c r="G8"/>
      <c r="H8" s="2"/>
    </row>
    <row r="9" spans="1:8" ht="18" x14ac:dyDescent="0.25">
      <c r="A9" s="25" t="s">
        <v>610</v>
      </c>
      <c r="B9" s="33">
        <v>264000000</v>
      </c>
      <c r="C9" s="2">
        <v>1216000000</v>
      </c>
      <c r="D9" s="2">
        <v>284600000</v>
      </c>
      <c r="E9" s="2">
        <v>980800000</v>
      </c>
      <c r="F9" s="2"/>
      <c r="H9" s="2"/>
    </row>
    <row r="10" spans="1:8" ht="18" x14ac:dyDescent="0.25">
      <c r="A10" s="25" t="s">
        <v>604</v>
      </c>
      <c r="B10" s="34">
        <f>SUM(B7+B9)</f>
        <v>1806000000</v>
      </c>
      <c r="C10" s="34">
        <f>SUM(C7+C9)</f>
        <v>3247000000</v>
      </c>
      <c r="D10" s="34">
        <f>SUM(D7+D9)</f>
        <v>855800000</v>
      </c>
      <c r="E10" s="34">
        <f>SUM(E7+E9)</f>
        <v>8951100000</v>
      </c>
      <c r="F10" s="2"/>
      <c r="H10" s="2"/>
    </row>
    <row r="11" spans="1:8" ht="18" x14ac:dyDescent="0.25">
      <c r="A11" s="25"/>
      <c r="B11" s="28"/>
      <c r="C11" s="28"/>
      <c r="D11" s="28"/>
      <c r="E11" s="28"/>
    </row>
    <row r="12" spans="1:8" ht="18" x14ac:dyDescent="0.25">
      <c r="A12" s="25" t="s">
        <v>605</v>
      </c>
      <c r="B12" s="26">
        <f>(B5-B7-B9)</f>
        <v>20730000000</v>
      </c>
      <c r="C12" s="26">
        <f>(C5-C7-C9)</f>
        <v>17139000000</v>
      </c>
      <c r="D12" s="26">
        <f>(D5-D7-D9)</f>
        <v>41035000000</v>
      </c>
      <c r="E12" s="26">
        <f>(E5-E7-E9)</f>
        <v>23527800000</v>
      </c>
    </row>
    <row r="13" spans="1:8" ht="16" x14ac:dyDescent="0.25">
      <c r="A1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Original NYSE Numbers</vt:lpstr>
      <vt:lpstr>Task 1 Airline</vt:lpstr>
      <vt:lpstr>Task 1 Aerospace &amp; Defense</vt:lpstr>
      <vt:lpstr>Task 1 Box Plot</vt:lpstr>
      <vt:lpstr>Task 2 Income Statement</vt:lpstr>
      <vt:lpstr>Task 2 Data</vt:lpstr>
      <vt:lpstr>Task 3 Forecast</vt:lpstr>
      <vt:lpstr>Archiv</vt:lpstr>
      <vt:lpstr>CoGS</vt:lpstr>
      <vt:lpstr>Company_Name</vt:lpstr>
      <vt:lpstr>Cost_GoodSold</vt:lpstr>
      <vt:lpstr>Operating</vt:lpstr>
      <vt:lpstr>Operating_Item</vt:lpstr>
      <vt:lpstr>R_D</vt:lpstr>
      <vt:lpstr>RandD</vt:lpstr>
      <vt:lpstr>Sales</vt:lpstr>
      <vt:lpstr>Sales_General_Admin</vt:lpstr>
      <vt:lpstr>Ticker_Symbol</vt:lpstr>
      <vt:lpstr>Total_Revenue</vt:lpstr>
      <vt:lpstr>Total_Revenue_NYSE</vt:lpstr>
      <vt:lpstr>TotalRevenue</vt:lpstr>
      <vt:lpstr>Year</vt:lpstr>
      <vt:lpstr>Years</vt:lpstr>
      <vt:lpstr>Years_NYSE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Christian A. (173)</dc:creator>
  <cp:lastModifiedBy>Celine Pohl</cp:lastModifiedBy>
  <dcterms:created xsi:type="dcterms:W3CDTF">2021-11-11T15:40:39Z</dcterms:created>
  <dcterms:modified xsi:type="dcterms:W3CDTF">2022-03-14T15:39:30Z</dcterms:modified>
</cp:coreProperties>
</file>