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5902DB5-F773-4E58-B86F-A10E988ECD2C}" xr6:coauthVersionLast="47" xr6:coauthVersionMax="47" xr10:uidLastSave="{00000000-0000-0000-0000-000000000000}"/>
  <bookViews>
    <workbookView xWindow="8410" yWindow="100" windowWidth="10740" windowHeight="10130" firstSheet="1" activeTab="1" xr2:uid="{00000000-000D-0000-FFFF-FFFF00000000}"/>
  </bookViews>
  <sheets>
    <sheet name="Documentation" sheetId="13" r:id="rId1"/>
    <sheet name="Revenue &amp; Expenses" sheetId="11" r:id="rId2"/>
    <sheet name="Revenue Chart" sheetId="15" r:id="rId3"/>
    <sheet name="Business Customer Analysis" sheetId="1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2" l="1"/>
  <c r="H7" i="12"/>
  <c r="H8" i="12"/>
  <c r="H9" i="12"/>
  <c r="H10" i="12"/>
  <c r="H11" i="12"/>
  <c r="H12" i="12"/>
  <c r="H13" i="12"/>
  <c r="H14" i="12"/>
  <c r="H15" i="12"/>
  <c r="H16" i="12"/>
  <c r="H17" i="12"/>
  <c r="H18" i="12"/>
  <c r="H5" i="12"/>
  <c r="J5" i="12" l="1"/>
  <c r="I8" i="12"/>
  <c r="I12" i="12"/>
  <c r="I16" i="12"/>
  <c r="E6" i="12"/>
  <c r="I6" i="12" s="1"/>
  <c r="E7" i="12"/>
  <c r="I7" i="12" s="1"/>
  <c r="E8" i="12"/>
  <c r="E9" i="12"/>
  <c r="I9" i="12" s="1"/>
  <c r="E10" i="12"/>
  <c r="I10" i="12" s="1"/>
  <c r="E11" i="12"/>
  <c r="I11" i="12" s="1"/>
  <c r="E12" i="12"/>
  <c r="E13" i="12"/>
  <c r="I13" i="12" s="1"/>
  <c r="E14" i="12"/>
  <c r="I14" i="12" s="1"/>
  <c r="E15" i="12"/>
  <c r="I15" i="12" s="1"/>
  <c r="E16" i="12"/>
  <c r="E17" i="12"/>
  <c r="I17" i="12" s="1"/>
  <c r="E18" i="12"/>
  <c r="I18" i="12" s="1"/>
  <c r="C8" i="11"/>
  <c r="M4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E5" i="12"/>
  <c r="I5" i="12" s="1"/>
  <c r="C24" i="11"/>
  <c r="C25" i="11"/>
  <c r="D8" i="11"/>
  <c r="E8" i="11"/>
  <c r="F8" i="11"/>
  <c r="K1" i="11"/>
  <c r="F17" i="11"/>
  <c r="E17" i="11"/>
  <c r="D17" i="11"/>
  <c r="C17" i="11"/>
  <c r="H16" i="11"/>
  <c r="H15" i="11"/>
  <c r="H14" i="11"/>
  <c r="H13" i="11"/>
  <c r="H12" i="11"/>
  <c r="H7" i="11"/>
  <c r="H6" i="11"/>
  <c r="H5" i="11"/>
  <c r="M5" i="12" l="1"/>
  <c r="H8" i="11"/>
  <c r="D22" i="11"/>
  <c r="E22" i="11"/>
  <c r="F22" i="11"/>
  <c r="C22" i="11"/>
  <c r="H17" i="11"/>
  <c r="H22" i="11" l="1"/>
</calcChain>
</file>

<file path=xl/sharedStrings.xml><?xml version="1.0" encoding="utf-8"?>
<sst xmlns="http://schemas.openxmlformats.org/spreadsheetml/2006/main" count="113" uniqueCount="62">
  <si>
    <t>Total</t>
  </si>
  <si>
    <t>Celine Celine Tandera</t>
  </si>
  <si>
    <t>Author:</t>
  </si>
  <si>
    <t>Note: Do not edit this sheet. If your name does not appear in cell B6, please download a new copy of the file from the SAM website.</t>
  </si>
  <si>
    <t>Expenses</t>
  </si>
  <si>
    <t>Profit</t>
  </si>
  <si>
    <t>Revenue</t>
  </si>
  <si>
    <t>Profit Amount</t>
  </si>
  <si>
    <t>Cello Worldwide</t>
  </si>
  <si>
    <t>CREATE AND FORMAT A FINANCIAL ANALYSIS</t>
  </si>
  <si>
    <t>September</t>
  </si>
  <si>
    <t>October</t>
  </si>
  <si>
    <t>November</t>
  </si>
  <si>
    <t>December</t>
  </si>
  <si>
    <t>Mobile phones</t>
  </si>
  <si>
    <t>Wireless services</t>
  </si>
  <si>
    <t>Business services</t>
  </si>
  <si>
    <t>San Antonio Office</t>
  </si>
  <si>
    <t>Date:</t>
  </si>
  <si>
    <t>Business Customers</t>
  </si>
  <si>
    <t>Customer ID</t>
  </si>
  <si>
    <t>Location</t>
  </si>
  <si>
    <t>Years</t>
  </si>
  <si>
    <t>Customer Since</t>
  </si>
  <si>
    <t>Wireless</t>
  </si>
  <si>
    <t>CS-104</t>
  </si>
  <si>
    <t>N</t>
  </si>
  <si>
    <t>Y</t>
  </si>
  <si>
    <t>CS-212</t>
  </si>
  <si>
    <t>SW</t>
  </si>
  <si>
    <t>SE</t>
  </si>
  <si>
    <t>CS-606</t>
  </si>
  <si>
    <t>CS-418</t>
  </si>
  <si>
    <t>CS-192</t>
  </si>
  <si>
    <t>Current date:</t>
  </si>
  <si>
    <t>CS-202</t>
  </si>
  <si>
    <t>CS-301</t>
  </si>
  <si>
    <t>CS-452</t>
  </si>
  <si>
    <t>CS-127</t>
  </si>
  <si>
    <t>CS-228</t>
  </si>
  <si>
    <t>CS-119</t>
  </si>
  <si>
    <t>CS-220</t>
  </si>
  <si>
    <t>CS-326</t>
  </si>
  <si>
    <t>CS-401</t>
  </si>
  <si>
    <t>Analysis</t>
  </si>
  <si>
    <t>Average years as customer</t>
  </si>
  <si>
    <t>Discount?</t>
  </si>
  <si>
    <t>Rent</t>
  </si>
  <si>
    <t>Insurance</t>
  </si>
  <si>
    <t>Salaries</t>
  </si>
  <si>
    <t>Utilities</t>
  </si>
  <si>
    <t>Taxes</t>
  </si>
  <si>
    <t>Lowest revenue</t>
  </si>
  <si>
    <t>Highest revenue</t>
  </si>
  <si>
    <t>Plan Type</t>
  </si>
  <si>
    <t>Talk Only</t>
  </si>
  <si>
    <t>Unlimited</t>
  </si>
  <si>
    <t>Select</t>
  </si>
  <si>
    <t>New Contract?</t>
  </si>
  <si>
    <t>Free Phone?</t>
  </si>
  <si>
    <t>Number of customers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</si>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</sst>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_);_(&quot;$&quot;* \(#,##0\);_(&quot;$&quot;* &quot;-&quot;??_);_(@_)"/>
    <numFmt numFmtId="168" formatCode="&quot;$&quot;#,##0"/>
    <numFmt numFmtId="169" formatCode="0.0"/>
  </numFmts>
  <fonts count="18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sz val="10"/>
      <color rgb="FF0070C0"/>
      <name val="Century Gothic"/>
      <family val="2"/>
    </font>
    <font>
      <i/>
      <sz val="10"/>
      <name val="Century Gothic"/>
      <family val="2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i/>
      <sz val="10"/>
      <color rgb="FFCC6600"/>
      <name val="Century Gothic"/>
      <family val="2"/>
    </font>
    <font>
      <sz val="18"/>
      <color theme="3"/>
      <name val="Trebuchet MS"/>
      <family val="2"/>
      <scheme val="major"/>
    </font>
    <font>
      <b/>
      <sz val="11"/>
      <color theme="0"/>
      <name val="Trebuchet MS"/>
      <family val="2"/>
      <scheme val="minor"/>
    </font>
    <font>
      <sz val="10"/>
      <color theme="0"/>
      <name val="Century Gothic"/>
      <family val="2"/>
    </font>
    <font>
      <sz val="11"/>
      <color rgb="FF4B4C4C"/>
      <name val="Century Gothic"/>
      <family val="2"/>
    </font>
    <font>
      <b/>
      <sz val="11"/>
      <color theme="3"/>
      <name val="Trebuchet MS"/>
      <family val="2"/>
      <scheme val="minor"/>
    </font>
    <font>
      <sz val="16"/>
      <color theme="3"/>
      <name val="Trebuchet MS"/>
      <family val="2"/>
      <scheme val="minor"/>
    </font>
    <font>
      <sz val="8"/>
      <name val="Trebuchet MS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5"/>
      </top>
      <bottom style="medium">
        <color theme="5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/>
      <top/>
      <bottom style="medium">
        <color theme="5"/>
      </bottom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6" fillId="0" borderId="1" applyNumberFormat="0" applyFill="0" applyAlignment="0" applyProtection="0"/>
    <xf numFmtId="0" fontId="7" fillId="3" borderId="0" applyNumberFormat="0" applyBorder="0" applyAlignment="0" applyProtection="0"/>
    <xf numFmtId="0" fontId="2" fillId="0" borderId="0"/>
    <xf numFmtId="0" fontId="8" fillId="4" borderId="0">
      <alignment vertical="top" wrapText="1"/>
    </xf>
    <xf numFmtId="0" fontId="9" fillId="4" borderId="0">
      <alignment vertical="top" wrapText="1"/>
    </xf>
    <xf numFmtId="0" fontId="8" fillId="4" borderId="0">
      <alignment vertical="top" wrapText="1"/>
    </xf>
    <xf numFmtId="0" fontId="11" fillId="0" borderId="0" applyNumberFormat="0" applyFill="0" applyBorder="0" applyAlignment="0" applyProtection="0"/>
    <xf numFmtId="0" fontId="1" fillId="5" borderId="0" applyNumberFormat="0" applyBorder="0" applyAlignment="0" applyProtection="0"/>
    <xf numFmtId="164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</cellStyleXfs>
  <cellXfs count="53">
    <xf numFmtId="0" fontId="0" fillId="0" borderId="0" xfId="0"/>
    <xf numFmtId="166" fontId="0" fillId="0" borderId="0" xfId="1" applyNumberFormat="1" applyFont="1" applyBorder="1"/>
    <xf numFmtId="0" fontId="3" fillId="4" borderId="2" xfId="5" applyFont="1" applyFill="1" applyBorder="1" applyAlignment="1">
      <alignment horizontal="left"/>
    </xf>
    <xf numFmtId="0" fontId="4" fillId="4" borderId="2" xfId="5" applyFont="1" applyFill="1" applyBorder="1" applyAlignment="1">
      <alignment horizontal="left" wrapText="1"/>
    </xf>
    <xf numFmtId="0" fontId="10" fillId="2" borderId="3" xfId="5" applyFont="1" applyFill="1" applyBorder="1" applyAlignment="1">
      <alignment horizontal="left"/>
    </xf>
    <xf numFmtId="0" fontId="9" fillId="4" borderId="0" xfId="7" applyAlignment="1">
      <alignment horizontal="left" vertical="top" wrapText="1"/>
    </xf>
    <xf numFmtId="0" fontId="14" fillId="4" borderId="0" xfId="8" applyFont="1" applyAlignment="1">
      <alignment horizontal="left" vertical="top" wrapText="1"/>
    </xf>
    <xf numFmtId="0" fontId="0" fillId="0" borderId="6" xfId="0" applyBorder="1"/>
    <xf numFmtId="166" fontId="0" fillId="0" borderId="6" xfId="1" applyNumberFormat="1" applyFont="1" applyBorder="1"/>
    <xf numFmtId="167" fontId="0" fillId="0" borderId="6" xfId="11" applyNumberFormat="1" applyFont="1" applyBorder="1"/>
    <xf numFmtId="0" fontId="1" fillId="6" borderId="6" xfId="10" applyFill="1" applyBorder="1"/>
    <xf numFmtId="0" fontId="0" fillId="6" borderId="6" xfId="10" applyFont="1" applyFill="1" applyBorder="1" applyAlignment="1">
      <alignment horizontal="right"/>
    </xf>
    <xf numFmtId="0" fontId="1" fillId="6" borderId="6" xfId="10" applyFill="1" applyBorder="1" applyAlignment="1">
      <alignment horizontal="right"/>
    </xf>
    <xf numFmtId="0" fontId="0" fillId="6" borderId="6" xfId="10" applyFont="1" applyFill="1" applyBorder="1" applyAlignment="1">
      <alignment horizontal="center"/>
    </xf>
    <xf numFmtId="14" fontId="0" fillId="0" borderId="0" xfId="0" applyNumberFormat="1"/>
    <xf numFmtId="0" fontId="0" fillId="0" borderId="6" xfId="0" applyBorder="1" applyAlignment="1">
      <alignment horizontal="center"/>
    </xf>
    <xf numFmtId="14" fontId="0" fillId="0" borderId="6" xfId="0" applyNumberFormat="1" applyBorder="1"/>
    <xf numFmtId="0" fontId="0" fillId="0" borderId="0" xfId="0" applyAlignment="1">
      <alignment horizontal="left"/>
    </xf>
    <xf numFmtId="0" fontId="0" fillId="8" borderId="6" xfId="10" applyFont="1" applyFill="1" applyBorder="1" applyAlignment="1">
      <alignment horizontal="left"/>
    </xf>
    <xf numFmtId="0" fontId="0" fillId="8" borderId="6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1" fillId="6" borderId="6" xfId="10" applyFill="1" applyBorder="1" applyAlignment="1">
      <alignment horizontal="center"/>
    </xf>
    <xf numFmtId="0" fontId="2" fillId="0" borderId="0" xfId="5"/>
    <xf numFmtId="0" fontId="3" fillId="0" borderId="0" xfId="5" applyFont="1" applyAlignment="1">
      <alignment vertical="center"/>
    </xf>
    <xf numFmtId="0" fontId="1" fillId="0" borderId="0" xfId="13"/>
    <xf numFmtId="0" fontId="3" fillId="4" borderId="0" xfId="5" applyFont="1" applyFill="1" applyAlignment="1">
      <alignment horizontal="left"/>
    </xf>
    <xf numFmtId="0" fontId="2" fillId="0" borderId="0" xfId="5" applyAlignment="1">
      <alignment wrapText="1"/>
    </xf>
    <xf numFmtId="0" fontId="3" fillId="4" borderId="0" xfId="5" applyFont="1" applyFill="1" applyAlignment="1">
      <alignment horizontal="right"/>
    </xf>
    <xf numFmtId="0" fontId="16" fillId="0" borderId="13" xfId="12" applyFont="1" applyBorder="1" applyAlignment="1"/>
    <xf numFmtId="168" fontId="0" fillId="0" borderId="6" xfId="11" applyNumberFormat="1" applyFont="1" applyBorder="1"/>
    <xf numFmtId="169" fontId="0" fillId="0" borderId="6" xfId="0" applyNumberFormat="1" applyBorder="1" applyAlignment="1">
      <alignment horizontal="center"/>
    </xf>
    <xf numFmtId="169" fontId="0" fillId="0" borderId="6" xfId="0" applyNumberFormat="1" applyBorder="1"/>
    <xf numFmtId="3" fontId="0" fillId="0" borderId="6" xfId="1" applyNumberFormat="1" applyFont="1" applyBorder="1"/>
    <xf numFmtId="3" fontId="0" fillId="0" borderId="6" xfId="0" applyNumberFormat="1" applyBorder="1"/>
    <xf numFmtId="0" fontId="0" fillId="6" borderId="8" xfId="0" applyFill="1" applyBorder="1"/>
    <xf numFmtId="167" fontId="0" fillId="6" borderId="10" xfId="11" applyNumberFormat="1" applyFont="1" applyFill="1" applyBorder="1"/>
    <xf numFmtId="0" fontId="0" fillId="6" borderId="14" xfId="0" applyFill="1" applyBorder="1"/>
    <xf numFmtId="167" fontId="0" fillId="6" borderId="15" xfId="11" applyNumberFormat="1" applyFont="1" applyFill="1" applyBorder="1"/>
    <xf numFmtId="0" fontId="13" fillId="0" borderId="0" xfId="5" applyFont="1" applyAlignment="1">
      <alignment horizontal="left" vertical="center" indent="7"/>
    </xf>
    <xf numFmtId="0" fontId="13" fillId="0" borderId="2" xfId="5" applyFont="1" applyBorder="1" applyAlignment="1">
      <alignment horizontal="left" vertical="center" indent="7"/>
    </xf>
    <xf numFmtId="0" fontId="5" fillId="4" borderId="0" xfId="5" applyFont="1" applyFill="1" applyAlignment="1">
      <alignment horizontal="center" vertical="center" wrapText="1"/>
    </xf>
    <xf numFmtId="0" fontId="5" fillId="4" borderId="2" xfId="5" applyFont="1" applyFill="1" applyBorder="1" applyAlignment="1">
      <alignment horizontal="center" vertical="center" wrapText="1"/>
    </xf>
    <xf numFmtId="0" fontId="5" fillId="4" borderId="4" xfId="5" applyFont="1" applyFill="1" applyBorder="1" applyAlignment="1">
      <alignment horizontal="center" vertical="center" wrapText="1"/>
    </xf>
    <xf numFmtId="0" fontId="5" fillId="4" borderId="5" xfId="5" applyFont="1" applyFill="1" applyBorder="1" applyAlignment="1">
      <alignment horizontal="center" vertical="center" wrapText="1"/>
    </xf>
    <xf numFmtId="0" fontId="11" fillId="6" borderId="7" xfId="9" applyFill="1" applyBorder="1" applyAlignment="1">
      <alignment horizontal="center"/>
    </xf>
    <xf numFmtId="0" fontId="12" fillId="3" borderId="8" xfId="4" applyFont="1" applyBorder="1" applyAlignment="1">
      <alignment horizontal="center"/>
    </xf>
    <xf numFmtId="0" fontId="12" fillId="3" borderId="9" xfId="4" applyFont="1" applyBorder="1" applyAlignment="1">
      <alignment horizontal="center"/>
    </xf>
    <xf numFmtId="0" fontId="12" fillId="3" borderId="10" xfId="4" applyFont="1" applyBorder="1" applyAlignment="1">
      <alignment horizontal="center"/>
    </xf>
    <xf numFmtId="0" fontId="16" fillId="0" borderId="0" xfId="12" applyFont="1" applyAlignment="1">
      <alignment horizontal="center" vertical="center" textRotation="90"/>
    </xf>
    <xf numFmtId="0" fontId="7" fillId="7" borderId="0" xfId="0" applyFont="1" applyFill="1" applyAlignment="1">
      <alignment horizontal="center"/>
    </xf>
    <xf numFmtId="0" fontId="12" fillId="3" borderId="11" xfId="4" applyFont="1" applyBorder="1" applyAlignment="1">
      <alignment horizontal="center"/>
    </xf>
    <xf numFmtId="0" fontId="12" fillId="3" borderId="0" xfId="4" applyFont="1" applyBorder="1" applyAlignment="1">
      <alignment horizontal="center"/>
    </xf>
    <xf numFmtId="0" fontId="11" fillId="6" borderId="12" xfId="9" applyFill="1" applyBorder="1" applyAlignment="1">
      <alignment horizontal="center"/>
    </xf>
  </cellXfs>
  <cellStyles count="14">
    <cellStyle name="40% - Accent4" xfId="10" builtinId="43"/>
    <cellStyle name="Accent2" xfId="4" builtinId="33"/>
    <cellStyle name="Comma" xfId="1" builtinId="3"/>
    <cellStyle name="Currency" xfId="11" builtinId="4"/>
    <cellStyle name="Heading 4" xfId="12" builtinId="19"/>
    <cellStyle name="Normal" xfId="0" builtinId="0"/>
    <cellStyle name="Normal 2" xfId="2" xr:uid="{00000000-0005-0000-0000-000006000000}"/>
    <cellStyle name="Normal 2 2" xfId="5" xr:uid="{00000000-0005-0000-0000-000007000000}"/>
    <cellStyle name="Normal 3" xfId="13" xr:uid="{9095A2C3-E20B-4CF1-92B0-7B7165AFEEA4}"/>
    <cellStyle name="Project Header" xfId="6" xr:uid="{00000000-0005-0000-0000-000008000000}"/>
    <cellStyle name="Student Name" xfId="7" xr:uid="{00000000-0005-0000-0000-000009000000}"/>
    <cellStyle name="Submission" xfId="8" xr:uid="{00000000-0005-0000-0000-00000A000000}"/>
    <cellStyle name="Title" xfId="9" builtinId="15"/>
    <cellStyle name="Total" xfId="3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1.xml"/><Relationship Id="rId5" Type="http://schemas.openxmlformats.org/officeDocument/2006/relationships/theme" Target="theme/theme1.xml"/><Relationship Id="rId10" Type="http://schemas.microsoft.com/office/2017/10/relationships/person" Target="persons/person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SG"/>
              <a:t>Expenses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&amp; Expenses'!$C$11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'Revenue &amp; Expenses'!$B$12:$B$16</c:f>
              <c:strCache>
                <c:ptCount val="5"/>
                <c:pt idx="0">
                  <c:v>Rent</c:v>
                </c:pt>
                <c:pt idx="1">
                  <c:v>Insurance</c:v>
                </c:pt>
                <c:pt idx="2">
                  <c:v>Salaries</c:v>
                </c:pt>
                <c:pt idx="3">
                  <c:v>Utilities</c:v>
                </c:pt>
                <c:pt idx="4">
                  <c:v>Taxes</c:v>
                </c:pt>
              </c:strCache>
            </c:strRef>
          </c:cat>
          <c:val>
            <c:numRef>
              <c:f>'Revenue &amp; Expenses'!$C$12:$C$16</c:f>
              <c:numCache>
                <c:formatCode>#,##0</c:formatCode>
                <c:ptCount val="5"/>
                <c:pt idx="0" formatCode="_(&quot;$&quot;* #,##0_);_(&quot;$&quot;* \(#,##0\);_(&quot;$&quot;* &quot;-&quot;??_);_(@_)">
                  <c:v>12000</c:v>
                </c:pt>
                <c:pt idx="1">
                  <c:v>8200</c:v>
                </c:pt>
                <c:pt idx="2">
                  <c:v>41500</c:v>
                </c:pt>
                <c:pt idx="3">
                  <c:v>6200</c:v>
                </c:pt>
                <c:pt idx="4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1-4685-BA1B-D5A72B2B746C}"/>
            </c:ext>
          </c:extLst>
        </c:ser>
        <c:ser>
          <c:idx val="1"/>
          <c:order val="1"/>
          <c:tx>
            <c:strRef>
              <c:f>'Revenue &amp; Expenses'!$D$11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'Revenue &amp; Expenses'!$B$12:$B$16</c:f>
              <c:strCache>
                <c:ptCount val="5"/>
                <c:pt idx="0">
                  <c:v>Rent</c:v>
                </c:pt>
                <c:pt idx="1">
                  <c:v>Insurance</c:v>
                </c:pt>
                <c:pt idx="2">
                  <c:v>Salaries</c:v>
                </c:pt>
                <c:pt idx="3">
                  <c:v>Utilities</c:v>
                </c:pt>
                <c:pt idx="4">
                  <c:v>Taxes</c:v>
                </c:pt>
              </c:strCache>
            </c:strRef>
          </c:cat>
          <c:val>
            <c:numRef>
              <c:f>'Revenue &amp; Expenses'!$D$12:$D$16</c:f>
              <c:numCache>
                <c:formatCode>#,##0</c:formatCode>
                <c:ptCount val="5"/>
                <c:pt idx="0" formatCode="_(&quot;$&quot;* #,##0_);_(&quot;$&quot;* \(#,##0\);_(&quot;$&quot;* &quot;-&quot;??_);_(@_)">
                  <c:v>12000</c:v>
                </c:pt>
                <c:pt idx="1">
                  <c:v>8200</c:v>
                </c:pt>
                <c:pt idx="2">
                  <c:v>41600</c:v>
                </c:pt>
                <c:pt idx="3">
                  <c:v>6300</c:v>
                </c:pt>
                <c:pt idx="4">
                  <c:v>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1-4685-BA1B-D5A72B2B746C}"/>
            </c:ext>
          </c:extLst>
        </c:ser>
        <c:ser>
          <c:idx val="2"/>
          <c:order val="2"/>
          <c:tx>
            <c:strRef>
              <c:f>'Revenue &amp; Expenses'!$E$11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'Revenue &amp; Expenses'!$B$12:$B$16</c:f>
              <c:strCache>
                <c:ptCount val="5"/>
                <c:pt idx="0">
                  <c:v>Rent</c:v>
                </c:pt>
                <c:pt idx="1">
                  <c:v>Insurance</c:v>
                </c:pt>
                <c:pt idx="2">
                  <c:v>Salaries</c:v>
                </c:pt>
                <c:pt idx="3">
                  <c:v>Utilities</c:v>
                </c:pt>
                <c:pt idx="4">
                  <c:v>Taxes</c:v>
                </c:pt>
              </c:strCache>
            </c:strRef>
          </c:cat>
          <c:val>
            <c:numRef>
              <c:f>'Revenue &amp; Expenses'!$E$12:$E$16</c:f>
              <c:numCache>
                <c:formatCode>#,##0</c:formatCode>
                <c:ptCount val="5"/>
                <c:pt idx="0" formatCode="_(&quot;$&quot;* #,##0_);_(&quot;$&quot;* \(#,##0\);_(&quot;$&quot;* &quot;-&quot;??_);_(@_)">
                  <c:v>14000</c:v>
                </c:pt>
                <c:pt idx="1">
                  <c:v>8500</c:v>
                </c:pt>
                <c:pt idx="2">
                  <c:v>42000</c:v>
                </c:pt>
                <c:pt idx="3">
                  <c:v>6250</c:v>
                </c:pt>
                <c:pt idx="4">
                  <c:v>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71-4685-BA1B-D5A72B2B746C}"/>
            </c:ext>
          </c:extLst>
        </c:ser>
        <c:ser>
          <c:idx val="3"/>
          <c:order val="3"/>
          <c:tx>
            <c:strRef>
              <c:f>'Revenue &amp; Expenses'!$F$11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&amp; Expenses'!$B$12:$B$16</c:f>
              <c:strCache>
                <c:ptCount val="5"/>
                <c:pt idx="0">
                  <c:v>Rent</c:v>
                </c:pt>
                <c:pt idx="1">
                  <c:v>Insurance</c:v>
                </c:pt>
                <c:pt idx="2">
                  <c:v>Salaries</c:v>
                </c:pt>
                <c:pt idx="3">
                  <c:v>Utilities</c:v>
                </c:pt>
                <c:pt idx="4">
                  <c:v>Taxes</c:v>
                </c:pt>
              </c:strCache>
            </c:strRef>
          </c:cat>
          <c:val>
            <c:numRef>
              <c:f>'Revenue &amp; Expenses'!$F$12:$F$16</c:f>
              <c:numCache>
                <c:formatCode>#,##0</c:formatCode>
                <c:ptCount val="5"/>
                <c:pt idx="0" formatCode="_(&quot;$&quot;* #,##0_);_(&quot;$&quot;* \(#,##0\);_(&quot;$&quot;* &quot;-&quot;??_);_(@_)">
                  <c:v>14000</c:v>
                </c:pt>
                <c:pt idx="1">
                  <c:v>8500</c:v>
                </c:pt>
                <c:pt idx="2">
                  <c:v>42350</c:v>
                </c:pt>
                <c:pt idx="3">
                  <c:v>6100</c:v>
                </c:pt>
                <c:pt idx="4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71-4685-BA1B-D5A72B2B7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18574680"/>
        <c:axId val="418572328"/>
      </c:barChart>
      <c:catAx>
        <c:axId val="41857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72328"/>
        <c:crosses val="autoZero"/>
        <c:auto val="1"/>
        <c:lblAlgn val="ctr"/>
        <c:lblOffset val="100"/>
        <c:noMultiLvlLbl val="0"/>
      </c:catAx>
      <c:valAx>
        <c:axId val="41857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Monthly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74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Sept to Dec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5C-4FEF-B0D4-5C0C0E1FB2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5C-4FEF-B0D4-5C0C0E1FB2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5C-4FEF-B0D4-5C0C0E1FB2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5C-4FEF-B0D4-5C0C0E1FB2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'Revenue &amp; Expenses'!$C$21:$F$21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'Revenue &amp; Expenses'!$C$22:$F$22</c:f>
              <c:numCache>
                <c:formatCode>"$"#,##0</c:formatCode>
                <c:ptCount val="4"/>
                <c:pt idx="0">
                  <c:v>112176</c:v>
                </c:pt>
                <c:pt idx="1">
                  <c:v>101165</c:v>
                </c:pt>
                <c:pt idx="2">
                  <c:v>98173</c:v>
                </c:pt>
                <c:pt idx="3">
                  <c:v>116951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E-4229-BA94-E3174D01397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&amp; Expenses'!$B$5</c:f>
              <c:strCache>
                <c:ptCount val="1"/>
                <c:pt idx="0">
                  <c:v>Mobile phones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&amp; Expenses'!$C$4:$F$4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'Revenue &amp; Expenses'!$C$5:$F$5</c:f>
              <c:numCache>
                <c:formatCode>_(* #,##0_);_(* \(#,##0\);_(* "-"??_);_(@_)</c:formatCode>
                <c:ptCount val="4"/>
                <c:pt idx="0">
                  <c:v>60711</c:v>
                </c:pt>
                <c:pt idx="1">
                  <c:v>65322</c:v>
                </c:pt>
                <c:pt idx="2">
                  <c:v>59877</c:v>
                </c:pt>
                <c:pt idx="3">
                  <c:v>70002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B-42A5-95FD-003A0AF713E2}"/>
            </c:ext>
          </c:extLst>
        </c:ser>
        <c:ser>
          <c:idx val="1"/>
          <c:order val="1"/>
          <c:tx>
            <c:strRef>
              <c:f>'Revenue &amp; Expenses'!$B$6</c:f>
              <c:strCache>
                <c:ptCount val="1"/>
                <c:pt idx="0">
                  <c:v>Wireless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'Revenue &amp; Expenses'!$C$4:$F$4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'Revenue &amp; Expenses'!$C$6:$F$6</c:f>
              <c:numCache>
                <c:formatCode>_(* #,##0_);_(* \(#,##0\);_(* "-"??_);_(@_)</c:formatCode>
                <c:ptCount val="4"/>
                <c:pt idx="0">
                  <c:v>81265</c:v>
                </c:pt>
                <c:pt idx="1">
                  <c:v>68955</c:v>
                </c:pt>
                <c:pt idx="2">
                  <c:v>77382</c:v>
                </c:pt>
                <c:pt idx="3">
                  <c:v>85671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B-42A5-95FD-003A0AF713E2}"/>
            </c:ext>
          </c:extLst>
        </c:ser>
        <c:ser>
          <c:idx val="2"/>
          <c:order val="2"/>
          <c:tx>
            <c:strRef>
              <c:f>'Revenue &amp; Expenses'!$B$7</c:f>
              <c:strCache>
                <c:ptCount val="1"/>
                <c:pt idx="0">
                  <c:v>Business services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'Revenue &amp; Expenses'!$C$4:$F$4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'Revenue &amp; Expenses'!$C$7:$F$7</c:f>
              <c:numCache>
                <c:formatCode>_(* #,##0_);_(* \(#,##0\);_(* "-"??_);_(@_)</c:formatCode>
                <c:ptCount val="4"/>
                <c:pt idx="0">
                  <c:v>45600</c:v>
                </c:pt>
                <c:pt idx="1">
                  <c:v>43288</c:v>
                </c:pt>
                <c:pt idx="2">
                  <c:v>39764</c:v>
                </c:pt>
                <c:pt idx="3">
                  <c:v>40228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B-42A5-95FD-003A0AF71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7402712"/>
        <c:axId val="417405592"/>
      </c:barChart>
      <c:catAx>
        <c:axId val="41740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05592"/>
        <c:crosses val="autoZero"/>
        <c:auto val="1"/>
        <c:lblAlgn val="ctr"/>
        <c:lblOffset val="100"/>
        <c:noMultiLvlLbl val="0"/>
      </c:catAx>
      <c:valAx>
        <c:axId val="41740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02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6F0801-98FF-4014-88AF-9F2724B67B5A}">
  <sheetPr/>
  <sheetViews>
    <sheetView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B51221C-3089-42A3-B10C-93F1CC395F05}"/>
            </a:ext>
          </a:extLst>
        </xdr:cNvPr>
        <xdr:cNvGrpSpPr>
          <a:grpSpLocks noChangeAspect="1"/>
        </xdr:cNvGrpSpPr>
      </xdr:nvGrpSpPr>
      <xdr:grpSpPr>
        <a:xfrm>
          <a:off x="0" y="0"/>
          <a:ext cx="8972550" cy="563880"/>
          <a:chOff x="6987540" y="0"/>
          <a:chExt cx="6377940" cy="51424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D425F36E-7415-49CC-94A9-E6577FDC54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87540" y="0"/>
            <a:ext cx="6377940" cy="514244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B0DE62AC-C92E-43C1-A729-6C182F94E158}"/>
              </a:ext>
            </a:extLst>
          </xdr:cNvPr>
          <xdr:cNvSpPr/>
        </xdr:nvSpPr>
        <xdr:spPr>
          <a:xfrm>
            <a:off x="7048500" y="0"/>
            <a:ext cx="5280660" cy="4648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l"/>
            <a:r>
              <a:rPr lang="en-US" sz="1000" b="0">
                <a:latin typeface="Century Gothic" panose="020B0502020202020204" pitchFamily="34" charset="0"/>
              </a:rPr>
              <a:t>Illustrated Excel 365/2021 | Modules 1-4: SAM Capstone Project 1a</a:t>
            </a:r>
            <a:endParaRPr lang="en-US" sz="1000"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3969</xdr:colOff>
      <xdr:row>18</xdr:row>
      <xdr:rowOff>2911</xdr:rowOff>
    </xdr:from>
    <xdr:to>
      <xdr:col>16</xdr:col>
      <xdr:colOff>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3409F4-BE69-51E3-7679-EEE6CF89C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719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D6D16-3F03-4D5F-9619-F19371E3B6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Berlin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27673-4E16-4C5C-8413-911302406755}">
  <sheetPr codeName="Sheet1"/>
  <dimension ref="A1:C11"/>
  <sheetViews>
    <sheetView showGridLines="0" zoomScaleNormal="100" workbookViewId="0">
      <selection activeCell="E1" sqref="E1"/>
    </sheetView>
  </sheetViews>
  <sheetFormatPr defaultColWidth="8.83203125" defaultRowHeight="12.5" x14ac:dyDescent="0.25"/>
  <cols>
    <col min="1" max="1" width="8.58203125" style="22" customWidth="1"/>
    <col min="2" max="2" width="105.58203125" style="22" customWidth="1"/>
    <col min="3" max="3" width="3.58203125" style="22" customWidth="1"/>
    <col min="4" max="16384" width="8.83203125" style="22"/>
  </cols>
  <sheetData>
    <row r="1" spans="1:3" ht="42" customHeight="1" x14ac:dyDescent="0.25">
      <c r="A1" s="38"/>
      <c r="B1" s="38"/>
      <c r="C1" s="39"/>
    </row>
    <row r="2" spans="1:3" ht="5.15" customHeight="1" x14ac:dyDescent="0.35">
      <c r="A2" s="23"/>
      <c r="B2" s="24"/>
      <c r="C2" s="2"/>
    </row>
    <row r="3" spans="1:3" s="26" customFormat="1" ht="36.5" x14ac:dyDescent="0.25">
      <c r="A3" s="25"/>
      <c r="B3" s="5" t="s">
        <v>8</v>
      </c>
      <c r="C3" s="3"/>
    </row>
    <row r="4" spans="1:3" ht="13.5" x14ac:dyDescent="0.25">
      <c r="A4" s="25"/>
      <c r="B4" s="6" t="s">
        <v>9</v>
      </c>
      <c r="C4" s="2"/>
    </row>
    <row r="5" spans="1:3" ht="15.75" customHeight="1" x14ac:dyDescent="0.25">
      <c r="A5" s="25"/>
      <c r="B5" s="25"/>
      <c r="C5" s="2"/>
    </row>
    <row r="6" spans="1:3" x14ac:dyDescent="0.25">
      <c r="A6" s="27" t="s">
        <v>2</v>
      </c>
      <c r="B6" s="4" t="s">
        <v>1</v>
      </c>
      <c r="C6" s="2"/>
    </row>
    <row r="7" spans="1:3" x14ac:dyDescent="0.25">
      <c r="A7" s="25"/>
      <c r="B7" s="25"/>
      <c r="C7" s="2"/>
    </row>
    <row r="8" spans="1:3" x14ac:dyDescent="0.25">
      <c r="A8" s="40" t="s">
        <v>3</v>
      </c>
      <c r="B8" s="40"/>
      <c r="C8" s="41"/>
    </row>
    <row r="9" spans="1:3" x14ac:dyDescent="0.25">
      <c r="A9" s="40"/>
      <c r="B9" s="40"/>
      <c r="C9" s="41"/>
    </row>
    <row r="10" spans="1:3" ht="13" thickBot="1" x14ac:dyDescent="0.3">
      <c r="A10" s="42"/>
      <c r="B10" s="42"/>
      <c r="C10" s="43"/>
    </row>
    <row r="11" spans="1:3" ht="13" thickTop="1" x14ac:dyDescent="0.25"/>
  </sheetData>
  <mergeCells count="2">
    <mergeCell ref="A1:C1"/>
    <mergeCell ref="A8:C10"/>
  </mergeCells>
  <dataValidations count="2">
    <dataValidation allowBlank="1" showInputMessage="1" showErrorMessage="1" error="                                                                " sqref="J3" xr:uid="{DE21752B-BA11-4CB1-9C01-F75DFD0DF12B}"/>
    <dataValidation allowBlank="1" error="pavI8MeUFtEyxX2I4tkyd8aba412-3cb3-4636-8bc1-1aa805e16ec4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tabSelected="1" zoomScale="80" zoomScaleNormal="80" workbookViewId="0">
      <selection activeCell="C8" sqref="C8"/>
    </sheetView>
  </sheetViews>
  <sheetFormatPr defaultRowHeight="14.5" x14ac:dyDescent="0.35"/>
  <cols>
    <col min="1" max="1" width="6.58203125" customWidth="1"/>
    <col min="2" max="2" width="15.08203125" bestFit="1" customWidth="1"/>
    <col min="3" max="7" width="10.08203125" customWidth="1"/>
    <col min="8" max="8" width="12.33203125" bestFit="1" customWidth="1"/>
    <col min="11" max="11" width="9.75" bestFit="1" customWidth="1"/>
  </cols>
  <sheetData>
    <row r="1" spans="1:11" ht="23.5" thickBot="1" x14ac:dyDescent="0.55000000000000004">
      <c r="B1" s="44" t="s">
        <v>8</v>
      </c>
      <c r="C1" s="44"/>
      <c r="D1" s="44"/>
      <c r="E1" s="44"/>
      <c r="F1" s="44"/>
      <c r="G1" s="44"/>
      <c r="H1" s="44"/>
      <c r="J1" t="s">
        <v>18</v>
      </c>
      <c r="K1" s="14">
        <f ca="1">TODAY()</f>
        <v>45138</v>
      </c>
    </row>
    <row r="3" spans="1:11" x14ac:dyDescent="0.35">
      <c r="B3" s="45" t="s">
        <v>6</v>
      </c>
      <c r="C3" s="46"/>
      <c r="D3" s="46"/>
      <c r="E3" s="46"/>
      <c r="F3" s="46"/>
      <c r="G3" s="46"/>
      <c r="H3" s="47"/>
    </row>
    <row r="4" spans="1:11" ht="20.5" x14ac:dyDescent="0.45">
      <c r="A4" s="48" t="s">
        <v>17</v>
      </c>
      <c r="B4" s="28"/>
      <c r="C4" s="13" t="s">
        <v>10</v>
      </c>
      <c r="D4" s="13" t="s">
        <v>11</v>
      </c>
      <c r="E4" s="13" t="s">
        <v>12</v>
      </c>
      <c r="F4" s="13" t="s">
        <v>13</v>
      </c>
      <c r="G4" s="13" t="s">
        <v>61</v>
      </c>
      <c r="H4" s="21" t="s">
        <v>0</v>
      </c>
    </row>
    <row r="5" spans="1:11" ht="14.5" customHeight="1" x14ac:dyDescent="0.35">
      <c r="A5" s="48"/>
      <c r="B5" s="7" t="s">
        <v>14</v>
      </c>
      <c r="C5" s="8">
        <v>60711</v>
      </c>
      <c r="D5" s="8">
        <v>65322</v>
      </c>
      <c r="E5" s="8">
        <v>59877</v>
      </c>
      <c r="F5" s="8">
        <v>70002</v>
      </c>
      <c r="G5" s="8"/>
      <c r="H5" s="8">
        <f>SUM(C5:F5)</f>
        <v>255912</v>
      </c>
    </row>
    <row r="6" spans="1:11" ht="14.5" customHeight="1" x14ac:dyDescent="0.35">
      <c r="A6" s="48"/>
      <c r="B6" s="7" t="s">
        <v>15</v>
      </c>
      <c r="C6" s="8">
        <v>81265</v>
      </c>
      <c r="D6" s="8">
        <v>68955</v>
      </c>
      <c r="E6" s="8">
        <v>77382</v>
      </c>
      <c r="F6" s="8">
        <v>85671</v>
      </c>
      <c r="G6" s="8"/>
      <c r="H6" s="8">
        <f t="shared" ref="H6:H7" si="0">SUM(C6:F6)</f>
        <v>313273</v>
      </c>
    </row>
    <row r="7" spans="1:11" ht="14.5" customHeight="1" x14ac:dyDescent="0.35">
      <c r="A7" s="48"/>
      <c r="B7" s="7" t="s">
        <v>16</v>
      </c>
      <c r="C7" s="8">
        <v>45600</v>
      </c>
      <c r="D7" s="8">
        <v>43288</v>
      </c>
      <c r="E7" s="8">
        <v>39764</v>
      </c>
      <c r="F7" s="8">
        <v>40228</v>
      </c>
      <c r="G7" s="8"/>
      <c r="H7" s="8">
        <f t="shared" si="0"/>
        <v>168880</v>
      </c>
    </row>
    <row r="8" spans="1:11" ht="14.5" customHeight="1" x14ac:dyDescent="0.35">
      <c r="A8" s="48"/>
      <c r="B8" s="7" t="s">
        <v>0</v>
      </c>
      <c r="C8" s="9">
        <f>SUM(C5:C7)</f>
        <v>187576</v>
      </c>
      <c r="D8" s="9">
        <f t="shared" ref="D8:H8" si="1">SUM(D5:D7)</f>
        <v>177565</v>
      </c>
      <c r="E8" s="9">
        <f t="shared" si="1"/>
        <v>177023</v>
      </c>
      <c r="F8" s="9">
        <f t="shared" si="1"/>
        <v>195901</v>
      </c>
      <c r="G8" s="8"/>
      <c r="H8" s="9">
        <f t="shared" si="1"/>
        <v>738065</v>
      </c>
    </row>
    <row r="9" spans="1:11" ht="14.5" customHeight="1" x14ac:dyDescent="0.35">
      <c r="A9" s="48"/>
      <c r="C9" s="1"/>
      <c r="D9" s="1"/>
      <c r="E9" s="1"/>
      <c r="F9" s="1"/>
      <c r="G9" s="1"/>
      <c r="H9" s="1"/>
    </row>
    <row r="10" spans="1:11" ht="14.5" customHeight="1" x14ac:dyDescent="0.35">
      <c r="A10" s="48"/>
      <c r="B10" s="45" t="s">
        <v>4</v>
      </c>
      <c r="C10" s="46"/>
      <c r="D10" s="46"/>
      <c r="E10" s="46"/>
      <c r="F10" s="46"/>
      <c r="G10" s="46"/>
      <c r="H10" s="47"/>
    </row>
    <row r="11" spans="1:11" ht="14.5" customHeight="1" x14ac:dyDescent="0.35">
      <c r="A11" s="48"/>
      <c r="B11" s="10"/>
      <c r="C11" s="13" t="s">
        <v>10</v>
      </c>
      <c r="D11" s="13" t="s">
        <v>11</v>
      </c>
      <c r="E11" s="13" t="s">
        <v>12</v>
      </c>
      <c r="F11" s="13" t="s">
        <v>13</v>
      </c>
      <c r="G11" s="13" t="s">
        <v>61</v>
      </c>
      <c r="H11" s="21" t="s">
        <v>0</v>
      </c>
    </row>
    <row r="12" spans="1:11" ht="14.5" customHeight="1" x14ac:dyDescent="0.35">
      <c r="A12" s="48"/>
      <c r="B12" s="7" t="s">
        <v>47</v>
      </c>
      <c r="C12" s="9">
        <v>12000</v>
      </c>
      <c r="D12" s="9">
        <v>12000</v>
      </c>
      <c r="E12" s="9">
        <v>14000</v>
      </c>
      <c r="F12" s="9">
        <v>14000</v>
      </c>
      <c r="G12" s="9"/>
      <c r="H12" s="9">
        <f>SUM(C12:F12)</f>
        <v>52000</v>
      </c>
    </row>
    <row r="13" spans="1:11" ht="14.5" customHeight="1" x14ac:dyDescent="0.35">
      <c r="A13" s="48"/>
      <c r="B13" s="7" t="s">
        <v>48</v>
      </c>
      <c r="C13" s="32">
        <v>8200</v>
      </c>
      <c r="D13" s="32">
        <v>8200</v>
      </c>
      <c r="E13" s="32">
        <v>8500</v>
      </c>
      <c r="F13" s="32">
        <v>8500</v>
      </c>
      <c r="G13" s="9"/>
      <c r="H13" s="32">
        <f t="shared" ref="H13:H17" si="2">SUM(C13:F13)</f>
        <v>33400</v>
      </c>
    </row>
    <row r="14" spans="1:11" ht="14.5" customHeight="1" x14ac:dyDescent="0.35">
      <c r="A14" s="48"/>
      <c r="B14" s="7" t="s">
        <v>49</v>
      </c>
      <c r="C14" s="33">
        <v>41500</v>
      </c>
      <c r="D14" s="33">
        <v>41600</v>
      </c>
      <c r="E14" s="33">
        <v>42000</v>
      </c>
      <c r="F14" s="33">
        <v>42350</v>
      </c>
      <c r="G14" s="9"/>
      <c r="H14" s="32">
        <f t="shared" si="2"/>
        <v>167450</v>
      </c>
    </row>
    <row r="15" spans="1:11" ht="14.5" customHeight="1" x14ac:dyDescent="0.35">
      <c r="A15" s="48"/>
      <c r="B15" s="7" t="s">
        <v>50</v>
      </c>
      <c r="C15" s="33">
        <v>6200</v>
      </c>
      <c r="D15" s="33">
        <v>6300</v>
      </c>
      <c r="E15" s="33">
        <v>6250</v>
      </c>
      <c r="F15" s="33">
        <v>6100</v>
      </c>
      <c r="G15" s="9"/>
      <c r="H15" s="32">
        <f t="shared" si="2"/>
        <v>24850</v>
      </c>
    </row>
    <row r="16" spans="1:11" ht="14.5" customHeight="1" x14ac:dyDescent="0.35">
      <c r="A16" s="48"/>
      <c r="B16" s="7" t="s">
        <v>51</v>
      </c>
      <c r="C16" s="33">
        <v>7500</v>
      </c>
      <c r="D16" s="33">
        <v>8300</v>
      </c>
      <c r="E16" s="33">
        <v>8100</v>
      </c>
      <c r="F16" s="33">
        <v>8000</v>
      </c>
      <c r="G16" s="9"/>
      <c r="H16" s="32">
        <f t="shared" si="2"/>
        <v>31900</v>
      </c>
    </row>
    <row r="17" spans="1:8" ht="14.5" customHeight="1" x14ac:dyDescent="0.35">
      <c r="A17" s="48"/>
      <c r="B17" s="7" t="s">
        <v>0</v>
      </c>
      <c r="C17" s="9">
        <f>SUM(C12:C16)</f>
        <v>75400</v>
      </c>
      <c r="D17" s="9">
        <f>SUM(D12:D16)</f>
        <v>76400</v>
      </c>
      <c r="E17" s="9">
        <f>SUM(E12:E16)</f>
        <v>78850</v>
      </c>
      <c r="F17" s="9">
        <f>SUM(F12:F16)</f>
        <v>78950</v>
      </c>
      <c r="G17" s="9"/>
      <c r="H17" s="9">
        <f t="shared" si="2"/>
        <v>309600</v>
      </c>
    </row>
    <row r="20" spans="1:8" x14ac:dyDescent="0.35">
      <c r="B20" s="45" t="s">
        <v>5</v>
      </c>
      <c r="C20" s="46"/>
      <c r="D20" s="46"/>
      <c r="E20" s="46"/>
      <c r="F20" s="46"/>
      <c r="G20" s="46"/>
      <c r="H20" s="47"/>
    </row>
    <row r="21" spans="1:8" x14ac:dyDescent="0.35">
      <c r="B21" s="10"/>
      <c r="C21" s="11" t="s">
        <v>10</v>
      </c>
      <c r="D21" s="11" t="s">
        <v>11</v>
      </c>
      <c r="E21" s="11" t="s">
        <v>12</v>
      </c>
      <c r="F21" s="11" t="s">
        <v>13</v>
      </c>
      <c r="G21" s="13" t="s">
        <v>61</v>
      </c>
      <c r="H21" s="12" t="s">
        <v>0</v>
      </c>
    </row>
    <row r="22" spans="1:8" x14ac:dyDescent="0.35">
      <c r="B22" s="7" t="s">
        <v>7</v>
      </c>
      <c r="C22" s="29">
        <f>C8-C17</f>
        <v>112176</v>
      </c>
      <c r="D22" s="29">
        <f>D8-D17</f>
        <v>101165</v>
      </c>
      <c r="E22" s="29">
        <f>E8-E17</f>
        <v>98173</v>
      </c>
      <c r="F22" s="29">
        <f>F8-F17</f>
        <v>116951</v>
      </c>
      <c r="G22" s="29"/>
      <c r="H22" s="29">
        <f>H8-H17</f>
        <v>428465</v>
      </c>
    </row>
    <row r="24" spans="1:8" x14ac:dyDescent="0.35">
      <c r="B24" s="34" t="s">
        <v>52</v>
      </c>
      <c r="C24" s="35">
        <f>MIN(C5:F7)</f>
        <v>39764</v>
      </c>
    </row>
    <row r="25" spans="1:8" x14ac:dyDescent="0.35">
      <c r="B25" s="36" t="s">
        <v>53</v>
      </c>
      <c r="C25" s="37">
        <f>MAX(C5:F7)</f>
        <v>85671</v>
      </c>
    </row>
  </sheetData>
  <mergeCells count="5">
    <mergeCell ref="B1:H1"/>
    <mergeCell ref="B3:H3"/>
    <mergeCell ref="B10:H10"/>
    <mergeCell ref="B20:H20"/>
    <mergeCell ref="A4:A17"/>
  </mergeCells>
  <phoneticPr fontId="17" type="noConversion"/>
  <dataValidations count="1">
    <dataValidation allowBlank="1" error="pavI8MeUFtEyxX2I4tkyd8aba412-3cb3-4636-8bc1-1aa805e16ec4" sqref="B5:B25 A18:A25 B1:B3 A1:A4 C1:J25" xr:uid="{00000000-0002-0000-0100-000000000000}"/>
  </dataValidations>
  <pageMargins left="0.7" right="0.7" top="0.75" bottom="0.75" header="0.3" footer="0.3"/>
  <pageSetup orientation="portrait" horizontalDpi="360" verticalDpi="36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EC21AC56-6280-4623-87E1-218E172C7AAD}">
          <x14:colorSeries theme="1"/>
          <x14:colorNegative theme="5"/>
          <x14:colorAxis rgb="FF000000"/>
          <x14:colorMarkers theme="1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'Revenue &amp; Expenses'!C5:F5</xm:f>
              <xm:sqref>G5</xm:sqref>
            </x14:sparkline>
            <x14:sparkline>
              <xm:f>'Revenue &amp; Expenses'!C6:F6</xm:f>
              <xm:sqref>G6</xm:sqref>
            </x14:sparkline>
            <x14:sparkline>
              <xm:f>'Revenue &amp; Expenses'!C7:F7</xm:f>
              <xm:sqref>G7</xm:sqref>
            </x14:sparkline>
            <x14:sparkline>
              <xm:f>'Revenue &amp; Expenses'!C8:F8</xm:f>
              <xm:sqref>G8</xm:sqref>
            </x14:sparkline>
          </x14:sparklines>
        </x14:sparklineGroup>
        <x14:sparklineGroup displayEmptyCellsAs="gap" markers="1" xr2:uid="{58D70638-98FE-4148-8145-187E25D3DC76}">
          <x14:colorSeries theme="1"/>
          <x14:colorNegative theme="5"/>
          <x14:colorAxis rgb="FF000000"/>
          <x14:colorMarkers theme="1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'Revenue &amp; Expenses'!C12:F12</xm:f>
              <xm:sqref>G12</xm:sqref>
            </x14:sparkline>
            <x14:sparkline>
              <xm:f>'Revenue &amp; Expenses'!C13:F13</xm:f>
              <xm:sqref>G13</xm:sqref>
            </x14:sparkline>
            <x14:sparkline>
              <xm:f>'Revenue &amp; Expenses'!C14:F14</xm:f>
              <xm:sqref>G14</xm:sqref>
            </x14:sparkline>
            <x14:sparkline>
              <xm:f>'Revenue &amp; Expenses'!C15:F15</xm:f>
              <xm:sqref>G15</xm:sqref>
            </x14:sparkline>
            <x14:sparkline>
              <xm:f>'Revenue &amp; Expenses'!C16:F16</xm:f>
              <xm:sqref>G16</xm:sqref>
            </x14:sparkline>
            <x14:sparkline>
              <xm:f>'Revenue &amp; Expenses'!C17:F17</xm:f>
              <xm:sqref>G17</xm:sqref>
            </x14:sparkline>
          </x14:sparklines>
        </x14:sparklineGroup>
        <x14:sparklineGroup displayEmptyCellsAs="gap" markers="1" xr2:uid="{B2DB57BD-EB87-48F4-BBE9-760BB94EAC28}">
          <x14:colorSeries theme="1"/>
          <x14:colorNegative theme="5"/>
          <x14:colorAxis rgb="FF000000"/>
          <x14:colorMarkers theme="1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'Revenue &amp; Expenses'!C22:F22</xm:f>
              <xm:sqref>G22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18"/>
  <sheetViews>
    <sheetView zoomScale="74" zoomScaleNormal="100" workbookViewId="0">
      <selection activeCell="J5" sqref="J5"/>
    </sheetView>
  </sheetViews>
  <sheetFormatPr defaultRowHeight="14.5" x14ac:dyDescent="0.35"/>
  <cols>
    <col min="1" max="1" width="3" customWidth="1"/>
    <col min="2" max="2" width="12.33203125" bestFit="1" customWidth="1"/>
    <col min="3" max="3" width="9.83203125" bestFit="1" customWidth="1"/>
    <col min="4" max="4" width="13.83203125" bestFit="1" customWidth="1"/>
    <col min="5" max="5" width="8.08203125" bestFit="1" customWidth="1"/>
    <col min="7" max="7" width="10.58203125" customWidth="1"/>
    <col min="8" max="8" width="8.58203125" bestFit="1" customWidth="1"/>
    <col min="9" max="9" width="13.25" bestFit="1" customWidth="1"/>
    <col min="10" max="10" width="11" bestFit="1" customWidth="1"/>
    <col min="11" max="11" width="3.08203125" customWidth="1"/>
    <col min="12" max="12" width="26.75" bestFit="1" customWidth="1"/>
  </cols>
  <sheetData>
    <row r="1" spans="2:13" ht="23.5" thickBot="1" x14ac:dyDescent="0.55000000000000004">
      <c r="B1" s="52" t="s">
        <v>8</v>
      </c>
      <c r="C1" s="52"/>
      <c r="D1" s="52"/>
      <c r="E1" s="52"/>
      <c r="F1" s="52"/>
      <c r="G1" s="52"/>
      <c r="H1" s="52"/>
      <c r="I1" s="52"/>
      <c r="J1" s="52"/>
    </row>
    <row r="2" spans="2:13" x14ac:dyDescent="0.35">
      <c r="B2" t="s">
        <v>34</v>
      </c>
      <c r="C2" s="14">
        <v>45440</v>
      </c>
    </row>
    <row r="3" spans="2:13" x14ac:dyDescent="0.35">
      <c r="B3" s="50" t="s">
        <v>19</v>
      </c>
      <c r="C3" s="51"/>
      <c r="D3" s="51"/>
      <c r="E3" s="51"/>
      <c r="F3" s="51"/>
      <c r="G3" s="51"/>
      <c r="H3" s="51"/>
      <c r="I3" s="51"/>
      <c r="J3" s="51"/>
      <c r="L3" s="49" t="s">
        <v>44</v>
      </c>
      <c r="M3" s="49"/>
    </row>
    <row r="4" spans="2:13" x14ac:dyDescent="0.35">
      <c r="B4" s="13" t="s">
        <v>20</v>
      </c>
      <c r="C4" s="13" t="s">
        <v>21</v>
      </c>
      <c r="D4" s="13" t="s">
        <v>23</v>
      </c>
      <c r="E4" s="13" t="s">
        <v>22</v>
      </c>
      <c r="F4" s="13" t="s">
        <v>24</v>
      </c>
      <c r="G4" s="13" t="s">
        <v>54</v>
      </c>
      <c r="H4" s="13" t="s">
        <v>46</v>
      </c>
      <c r="I4" s="13" t="s">
        <v>58</v>
      </c>
      <c r="J4" s="13" t="s">
        <v>59</v>
      </c>
      <c r="L4" s="18" t="s">
        <v>60</v>
      </c>
      <c r="M4" s="7">
        <f>COUNTA(B5:B18)</f>
        <v>14</v>
      </c>
    </row>
    <row r="5" spans="2:13" x14ac:dyDescent="0.35">
      <c r="B5" s="7" t="s">
        <v>25</v>
      </c>
      <c r="C5" s="15" t="s">
        <v>26</v>
      </c>
      <c r="D5" s="16">
        <v>43536</v>
      </c>
      <c r="E5" s="30">
        <f>($C$2-D5)/365.25</f>
        <v>5.2128678986995212</v>
      </c>
      <c r="F5" s="15" t="s">
        <v>26</v>
      </c>
      <c r="G5" s="20" t="s">
        <v>55</v>
      </c>
      <c r="H5" s="15" t="str">
        <f>IF(E5&gt;=4,"Y","N")</f>
        <v>Y</v>
      </c>
      <c r="I5" s="15" t="str">
        <f>IF(AND(F5="Y",H5="Y"),"TRUE","FALSE")</f>
        <v>FALSE</v>
      </c>
      <c r="J5" s="15" t="str">
        <f>IF(OR(C5="N",G5="Unlimited"),"TRUE","FALSE")</f>
        <v>TRUE</v>
      </c>
      <c r="L5" s="19" t="s">
        <v>45</v>
      </c>
      <c r="M5" s="31">
        <f>AVERAGE(E5:E18)</f>
        <v>3.2103256086828984</v>
      </c>
    </row>
    <row r="6" spans="2:13" x14ac:dyDescent="0.35">
      <c r="B6" s="7" t="s">
        <v>28</v>
      </c>
      <c r="C6" s="15" t="s">
        <v>29</v>
      </c>
      <c r="D6" s="16">
        <v>43147</v>
      </c>
      <c r="E6" s="30">
        <f t="shared" ref="E6:E18" si="0">($C$2-D6)/365.25</f>
        <v>6.277891854893908</v>
      </c>
      <c r="F6" s="15" t="s">
        <v>27</v>
      </c>
      <c r="G6" s="20" t="s">
        <v>56</v>
      </c>
      <c r="H6" s="15" t="str">
        <f t="shared" ref="H6:H18" si="1">IF(E6&gt;=4,"Y","N")</f>
        <v>Y</v>
      </c>
      <c r="I6" s="15" t="str">
        <f t="shared" ref="I6:I18" si="2">IF(AND(F6="Y",H6="Y"),"TRUE","FALSE")</f>
        <v>TRUE</v>
      </c>
      <c r="J6" s="15" t="str">
        <f t="shared" ref="J6:J18" si="3">IF(OR(C6="N",G6="Unlimited"),"TRUE","FALSE")</f>
        <v>TRUE</v>
      </c>
    </row>
    <row r="7" spans="2:13" x14ac:dyDescent="0.35">
      <c r="B7" s="7" t="s">
        <v>31</v>
      </c>
      <c r="C7" s="15" t="s">
        <v>30</v>
      </c>
      <c r="D7" s="16">
        <v>44180</v>
      </c>
      <c r="E7" s="30">
        <f t="shared" si="0"/>
        <v>3.4496919917864477</v>
      </c>
      <c r="F7" s="15" t="s">
        <v>27</v>
      </c>
      <c r="G7" s="20" t="s">
        <v>57</v>
      </c>
      <c r="H7" s="15" t="str">
        <f t="shared" si="1"/>
        <v>N</v>
      </c>
      <c r="I7" s="15" t="str">
        <f t="shared" si="2"/>
        <v>FALSE</v>
      </c>
      <c r="J7" s="15" t="str">
        <f t="shared" si="3"/>
        <v>FALSE</v>
      </c>
    </row>
    <row r="8" spans="2:13" x14ac:dyDescent="0.35">
      <c r="B8" s="7" t="s">
        <v>32</v>
      </c>
      <c r="C8" s="15" t="s">
        <v>26</v>
      </c>
      <c r="D8" s="16">
        <v>45033</v>
      </c>
      <c r="E8" s="30">
        <f t="shared" si="0"/>
        <v>1.1143052703627652</v>
      </c>
      <c r="F8" s="15" t="s">
        <v>27</v>
      </c>
      <c r="G8" s="20" t="s">
        <v>57</v>
      </c>
      <c r="H8" s="15" t="str">
        <f t="shared" si="1"/>
        <v>N</v>
      </c>
      <c r="I8" s="15" t="str">
        <f t="shared" si="2"/>
        <v>FALSE</v>
      </c>
      <c r="J8" s="15" t="str">
        <f t="shared" si="3"/>
        <v>TRUE</v>
      </c>
    </row>
    <row r="9" spans="2:13" x14ac:dyDescent="0.35">
      <c r="B9" s="7" t="s">
        <v>33</v>
      </c>
      <c r="C9" s="15" t="s">
        <v>29</v>
      </c>
      <c r="D9" s="16">
        <v>45236</v>
      </c>
      <c r="E9" s="30">
        <f t="shared" si="0"/>
        <v>0.55852156057494862</v>
      </c>
      <c r="F9" s="15" t="s">
        <v>27</v>
      </c>
      <c r="G9" s="20" t="s">
        <v>56</v>
      </c>
      <c r="H9" s="15" t="str">
        <f t="shared" si="1"/>
        <v>N</v>
      </c>
      <c r="I9" s="15" t="str">
        <f t="shared" si="2"/>
        <v>FALSE</v>
      </c>
      <c r="J9" s="15" t="str">
        <f t="shared" si="3"/>
        <v>TRUE</v>
      </c>
    </row>
    <row r="10" spans="2:13" x14ac:dyDescent="0.35">
      <c r="B10" s="7" t="s">
        <v>35</v>
      </c>
      <c r="C10" s="15" t="s">
        <v>29</v>
      </c>
      <c r="D10" s="16">
        <v>44666</v>
      </c>
      <c r="E10" s="30">
        <f t="shared" si="0"/>
        <v>2.1190965092402463</v>
      </c>
      <c r="F10" s="15" t="s">
        <v>27</v>
      </c>
      <c r="G10" s="20" t="s">
        <v>56</v>
      </c>
      <c r="H10" s="15" t="str">
        <f t="shared" si="1"/>
        <v>N</v>
      </c>
      <c r="I10" s="15" t="str">
        <f t="shared" si="2"/>
        <v>FALSE</v>
      </c>
      <c r="J10" s="15" t="str">
        <f t="shared" si="3"/>
        <v>TRUE</v>
      </c>
      <c r="L10" s="17"/>
    </row>
    <row r="11" spans="2:13" x14ac:dyDescent="0.35">
      <c r="B11" s="7" t="s">
        <v>36</v>
      </c>
      <c r="C11" s="15" t="s">
        <v>30</v>
      </c>
      <c r="D11" s="16">
        <v>44252</v>
      </c>
      <c r="E11" s="30">
        <f t="shared" si="0"/>
        <v>3.2525667351129361</v>
      </c>
      <c r="F11" s="15" t="s">
        <v>27</v>
      </c>
      <c r="G11" s="20" t="s">
        <v>57</v>
      </c>
      <c r="H11" s="15" t="str">
        <f t="shared" si="1"/>
        <v>N</v>
      </c>
      <c r="I11" s="15" t="str">
        <f t="shared" si="2"/>
        <v>FALSE</v>
      </c>
      <c r="J11" s="15" t="str">
        <f t="shared" si="3"/>
        <v>FALSE</v>
      </c>
      <c r="L11" s="17"/>
    </row>
    <row r="12" spans="2:13" x14ac:dyDescent="0.35">
      <c r="B12" s="7" t="s">
        <v>37</v>
      </c>
      <c r="C12" s="15" t="s">
        <v>26</v>
      </c>
      <c r="D12" s="16">
        <v>44491</v>
      </c>
      <c r="E12" s="30">
        <f t="shared" si="0"/>
        <v>2.5982203969883639</v>
      </c>
      <c r="F12" s="15" t="s">
        <v>27</v>
      </c>
      <c r="G12" s="20" t="s">
        <v>57</v>
      </c>
      <c r="H12" s="15" t="str">
        <f t="shared" si="1"/>
        <v>N</v>
      </c>
      <c r="I12" s="15" t="str">
        <f t="shared" si="2"/>
        <v>FALSE</v>
      </c>
      <c r="J12" s="15" t="str">
        <f t="shared" si="3"/>
        <v>TRUE</v>
      </c>
      <c r="L12" s="17"/>
    </row>
    <row r="13" spans="2:13" x14ac:dyDescent="0.35">
      <c r="B13" s="7" t="s">
        <v>38</v>
      </c>
      <c r="C13" s="15" t="s">
        <v>26</v>
      </c>
      <c r="D13" s="16">
        <v>43994</v>
      </c>
      <c r="E13" s="30">
        <f t="shared" si="0"/>
        <v>3.9589322381930185</v>
      </c>
      <c r="F13" s="15" t="s">
        <v>27</v>
      </c>
      <c r="G13" s="20" t="s">
        <v>57</v>
      </c>
      <c r="H13" s="15" t="str">
        <f t="shared" si="1"/>
        <v>N</v>
      </c>
      <c r="I13" s="15" t="str">
        <f t="shared" si="2"/>
        <v>FALSE</v>
      </c>
      <c r="J13" s="15" t="str">
        <f t="shared" si="3"/>
        <v>TRUE</v>
      </c>
      <c r="L13" s="17"/>
    </row>
    <row r="14" spans="2:13" x14ac:dyDescent="0.35">
      <c r="B14" s="7" t="s">
        <v>39</v>
      </c>
      <c r="C14" s="15" t="s">
        <v>29</v>
      </c>
      <c r="D14" s="16">
        <v>45108</v>
      </c>
      <c r="E14" s="30">
        <f t="shared" si="0"/>
        <v>0.90896646132785763</v>
      </c>
      <c r="F14" s="15" t="s">
        <v>27</v>
      </c>
      <c r="G14" s="20" t="s">
        <v>56</v>
      </c>
      <c r="H14" s="15" t="str">
        <f t="shared" si="1"/>
        <v>N</v>
      </c>
      <c r="I14" s="15" t="str">
        <f t="shared" si="2"/>
        <v>FALSE</v>
      </c>
      <c r="J14" s="15" t="str">
        <f t="shared" si="3"/>
        <v>TRUE</v>
      </c>
      <c r="L14" s="17"/>
    </row>
    <row r="15" spans="2:13" x14ac:dyDescent="0.35">
      <c r="B15" s="7" t="s">
        <v>40</v>
      </c>
      <c r="C15" s="15" t="s">
        <v>26</v>
      </c>
      <c r="D15" s="16">
        <v>43935</v>
      </c>
      <c r="E15" s="30">
        <f t="shared" si="0"/>
        <v>4.1204654346338128</v>
      </c>
      <c r="F15" s="15" t="s">
        <v>27</v>
      </c>
      <c r="G15" s="20" t="s">
        <v>56</v>
      </c>
      <c r="H15" s="15" t="str">
        <f t="shared" si="1"/>
        <v>Y</v>
      </c>
      <c r="I15" s="15" t="str">
        <f t="shared" si="2"/>
        <v>TRUE</v>
      </c>
      <c r="J15" s="15" t="str">
        <f t="shared" si="3"/>
        <v>TRUE</v>
      </c>
      <c r="L15" s="17"/>
    </row>
    <row r="16" spans="2:13" x14ac:dyDescent="0.35">
      <c r="B16" s="7" t="s">
        <v>41</v>
      </c>
      <c r="C16" s="15" t="s">
        <v>30</v>
      </c>
      <c r="D16" s="16">
        <v>44504</v>
      </c>
      <c r="E16" s="30">
        <f t="shared" si="0"/>
        <v>2.5626283367556466</v>
      </c>
      <c r="F16" s="15" t="s">
        <v>26</v>
      </c>
      <c r="G16" s="20" t="s">
        <v>55</v>
      </c>
      <c r="H16" s="15" t="str">
        <f t="shared" si="1"/>
        <v>N</v>
      </c>
      <c r="I16" s="15" t="str">
        <f t="shared" si="2"/>
        <v>FALSE</v>
      </c>
      <c r="J16" s="15" t="str">
        <f t="shared" si="3"/>
        <v>FALSE</v>
      </c>
      <c r="L16" s="17"/>
    </row>
    <row r="17" spans="2:10" x14ac:dyDescent="0.35">
      <c r="B17" s="7" t="s">
        <v>42</v>
      </c>
      <c r="C17" s="15" t="s">
        <v>26</v>
      </c>
      <c r="D17" s="16">
        <v>43544</v>
      </c>
      <c r="E17" s="30">
        <f t="shared" si="0"/>
        <v>5.1909650924024637</v>
      </c>
      <c r="F17" s="15" t="s">
        <v>27</v>
      </c>
      <c r="G17" s="20" t="s">
        <v>56</v>
      </c>
      <c r="H17" s="15" t="str">
        <f t="shared" si="1"/>
        <v>Y</v>
      </c>
      <c r="I17" s="15" t="str">
        <f t="shared" si="2"/>
        <v>TRUE</v>
      </c>
      <c r="J17" s="15" t="str">
        <f t="shared" si="3"/>
        <v>TRUE</v>
      </c>
    </row>
    <row r="18" spans="2:10" x14ac:dyDescent="0.35">
      <c r="B18" s="7" t="s">
        <v>43</v>
      </c>
      <c r="C18" s="15" t="s">
        <v>26</v>
      </c>
      <c r="D18" s="16">
        <v>44118</v>
      </c>
      <c r="E18" s="30">
        <f t="shared" si="0"/>
        <v>3.6194387405886381</v>
      </c>
      <c r="F18" s="15" t="s">
        <v>27</v>
      </c>
      <c r="G18" s="20" t="s">
        <v>57</v>
      </c>
      <c r="H18" s="15" t="str">
        <f t="shared" si="1"/>
        <v>N</v>
      </c>
      <c r="I18" s="15" t="str">
        <f t="shared" si="2"/>
        <v>FALSE</v>
      </c>
      <c r="J18" s="15" t="str">
        <f t="shared" si="3"/>
        <v>TRUE</v>
      </c>
    </row>
  </sheetData>
  <mergeCells count="3">
    <mergeCell ref="L3:M3"/>
    <mergeCell ref="B3:J3"/>
    <mergeCell ref="B1:J1"/>
  </mergeCells>
  <dataValidations count="1">
    <dataValidation allowBlank="1" error="pavI8MeUFtEyxX2I4tkyd8aba412-3cb3-4636-8bc1-1aa805e16ec4" sqref="A1:M18" xr:uid="{00000000-0002-0000-0200-000000000000}"/>
  </dataValidations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{d8aba412-3cb3-4636-8bc1-1aa805e16ec4}</UserID>
  <AssignmentID>{d8aba412-3cb3-4636-8bc1-1aa805e16ec4}</AssignmentID>
</GradingEngineProps>
</file>

<file path=customXml/itemProps1.xml><?xml version="1.0" encoding="utf-8"?>
<ds:datastoreItem xmlns:ds="http://schemas.openxmlformats.org/officeDocument/2006/customXml" ds:itemID="{9D989359-AB24-4DB0-9BFD-6A29C29F7A6E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Documentation</vt:lpstr>
      <vt:lpstr>Revenue &amp; Expenses</vt:lpstr>
      <vt:lpstr>Business Customer Analysis</vt:lpstr>
      <vt:lpstr>Revenue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Celine Tandera</cp:lastModifiedBy>
  <dcterms:created xsi:type="dcterms:W3CDTF">2019-03-29T17:45:45Z</dcterms:created>
  <dcterms:modified xsi:type="dcterms:W3CDTF">2023-07-31T22:45:59Z</dcterms:modified>
</cp:coreProperties>
</file>