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release" sheetId="1" r:id="rId4"/>
  </sheets>
  <definedNames>
    <definedName hidden="1" localSheetId="0" name="Z_9DB9B38D_9097_454D_AC5A_AB20B17A2146_.wvu.FilterData">'To release'!$A$2:$AC$28</definedName>
  </definedNames>
  <calcPr/>
  <customWorkbookViews>
    <customWorkbookView activeSheetId="0" maximized="1" windowHeight="0" windowWidth="0" guid="{9DB9B38D-9097-454D-AC5A-AB20B17A2146}" name="Filter 1"/>
  </customWorkbookViews>
  <extLst>
    <ext uri="GoogleSheetsCustomDataVersion1">
      <go:sheetsCustomData xmlns:go="http://customooxmlschemas.google.com/" r:id="rId5" roundtripDataSignature="AMtx7mi9Zy/qSS/3Fifid0rdNJ2q6Qekpw=="/>
    </ext>
  </extLst>
</workbook>
</file>

<file path=xl/sharedStrings.xml><?xml version="1.0" encoding="utf-8"?>
<sst xmlns="http://schemas.openxmlformats.org/spreadsheetml/2006/main" count="439" uniqueCount="92">
  <si>
    <t>P</t>
  </si>
  <si>
    <t>I</t>
  </si>
  <si>
    <t>E</t>
  </si>
  <si>
    <t>Participant Number</t>
  </si>
  <si>
    <t>Participant Code</t>
  </si>
  <si>
    <t>Document name</t>
  </si>
  <si>
    <t>Interview Pass One: Coder 1</t>
  </si>
  <si>
    <t>Interview Pass One: Coder 2</t>
  </si>
  <si>
    <t>Interview Pass One: Merged</t>
  </si>
  <si>
    <t>Interview Pass Two: Primary</t>
  </si>
  <si>
    <t>Are you at least 18?</t>
  </si>
  <si>
    <t>To participate in this study, you must program (or have programmed) in a professional capacity, and have used a mind-altering substance in a software working environment (or know someone who has). Are you eligible to participate in this study?</t>
  </si>
  <si>
    <t>Why are you unsure if you are eligible?</t>
  </si>
  <si>
    <t>How many years have you programmed?</t>
  </si>
  <si>
    <t>Do you currently program for work?</t>
  </si>
  <si>
    <t>How many years of professional programming experience do you have?</t>
  </si>
  <si>
    <t>Do you have significant or substantial experience with a psychoactive drug in a software working environment? (check all that apply)</t>
  </si>
  <si>
    <t>Would you be willing to be interviewed about your first- or second-hand experience with psychoactive drugs in the workplace for 30 minutes to an hour?</t>
  </si>
  <si>
    <t>Are you currently a student?</t>
  </si>
  <si>
    <t>How old are you?</t>
  </si>
  <si>
    <t>Gender: How do you identify?</t>
  </si>
  <si>
    <t>Pronouns</t>
  </si>
  <si>
    <t>Has Used Alcohol while programming</t>
  </si>
  <si>
    <t>Has Used cannabis while programming</t>
  </si>
  <si>
    <t>Has used perscription Stimulents while Programming</t>
  </si>
  <si>
    <t>Has had SSRIs while Programming</t>
  </si>
  <si>
    <t>Has used Benzos while programming</t>
  </si>
  <si>
    <t>Has used Opiates while programing</t>
  </si>
  <si>
    <t>Has used Psychedelics while Programming</t>
  </si>
  <si>
    <t>Has used Tobacco Products while programming</t>
  </si>
  <si>
    <t>Diagnosed ADHD</t>
  </si>
  <si>
    <t>Location</t>
  </si>
  <si>
    <t>Kaia</t>
  </si>
  <si>
    <t>Maddy</t>
  </si>
  <si>
    <t>Yes</t>
  </si>
  <si>
    <t>6 to 10</t>
  </si>
  <si>
    <t>Yes, I am a Software Engineer</t>
  </si>
  <si>
    <t>Yes - I have substantial experience using psychoactive substances while programming</t>
  </si>
  <si>
    <t>No, I am not a student</t>
  </si>
  <si>
    <t>Woman</t>
  </si>
  <si>
    <t>She/her</t>
  </si>
  <si>
    <t>TRUE (a little)</t>
  </si>
  <si>
    <t>TRUE (a lot)</t>
  </si>
  <si>
    <t>US</t>
  </si>
  <si>
    <t>3 to 5</t>
  </si>
  <si>
    <t>Yes, I program for work, but I am not a Software Engineer</t>
  </si>
  <si>
    <t>Man</t>
  </si>
  <si>
    <t>He/him</t>
  </si>
  <si>
    <t>TRUE (one time)</t>
  </si>
  <si>
    <t>More than 10</t>
  </si>
  <si>
    <t>Maybe</t>
  </si>
  <si>
    <t>Yes, I am a student studying computer science (or a related field)</t>
  </si>
  <si>
    <t>he/him</t>
  </si>
  <si>
    <t>TRUE (vapes)</t>
  </si>
  <si>
    <t>FALSE - but has Adderall perscription for focus</t>
  </si>
  <si>
    <t>US Now, Formally Israel</t>
  </si>
  <si>
    <t>1 to 2</t>
  </si>
  <si>
    <t>TRUE (a little - microdosing)</t>
  </si>
  <si>
    <t>TRUE (a lot - recently perscribed for "trouble focusing at work")</t>
  </si>
  <si>
    <t>TRUE (20-30 times, microdosing)</t>
  </si>
  <si>
    <t>FALSE (but thinks he is undiagnosed - has adderall prescription for focus)</t>
  </si>
  <si>
    <t>TRUE (a decent amount)</t>
  </si>
  <si>
    <t>US Now, but most experiences were in Bangladesh</t>
  </si>
  <si>
    <t>TRUE (rarely)</t>
  </si>
  <si>
    <t>TRUE (a lot )</t>
  </si>
  <si>
    <t>TRUE (onceish)</t>
  </si>
  <si>
    <t>TRUE (but was done very sketchely)</t>
  </si>
  <si>
    <t>Brittany</t>
  </si>
  <si>
    <t>Nonbinary</t>
  </si>
  <si>
    <t>They/them</t>
  </si>
  <si>
    <t>She/they</t>
  </si>
  <si>
    <t>Yes - I have substantial experience using psychoactive substances while programming, Yes - I have substantial second-hand experience working with programmers who use psychoactive substances</t>
  </si>
  <si>
    <t>No, but I used to program for work</t>
  </si>
  <si>
    <t>TRUE (almost all the time)</t>
  </si>
  <si>
    <t>Mexico</t>
  </si>
  <si>
    <t>I have no professional programming experience</t>
  </si>
  <si>
    <t>Unsure</t>
  </si>
  <si>
    <t>India</t>
  </si>
  <si>
    <t>Yes - I have substantial second-hand experience working with programmers who use psychoactive substances</t>
  </si>
  <si>
    <t>Yes, I am a student studying something other than computer science</t>
  </si>
  <si>
    <t>TRUE (sometimes)</t>
  </si>
  <si>
    <t>TRUE (fairly often - twice a week or so)</t>
  </si>
  <si>
    <t>TRUE (once non microdose, a few times microdose)</t>
  </si>
  <si>
    <t>TRUE (once or twice)</t>
  </si>
  <si>
    <t>TRUE (recreationally)</t>
  </si>
  <si>
    <t>TRUE (both LSD and MDMA)</t>
  </si>
  <si>
    <t>Australia Now, Formally Brazil</t>
  </si>
  <si>
    <t>TRUE (prescribed)</t>
  </si>
  <si>
    <t>US Now, Formally India</t>
  </si>
  <si>
    <t>TRUE (prescribed but also "for enhancement")</t>
  </si>
  <si>
    <t>Philippines</t>
  </si>
  <si>
    <t>South Africa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</si>
</sst>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12.63"/>
    <col customWidth="1" min="3" max="3" width="53.75"/>
    <col customWidth="1" min="4" max="6" width="12.63"/>
    <col customWidth="1" min="9" max="9" width="35.13"/>
    <col customWidth="1" min="12" max="12" width="14.5"/>
  </cols>
  <sheetData>
    <row r="1" ht="15.75" hidden="1" customHeight="1">
      <c r="A1" s="1" t="s">
        <v>0</v>
      </c>
      <c r="B1" s="1" t="s">
        <v>1</v>
      </c>
      <c r="C1" s="1"/>
      <c r="D1" s="2" t="s">
        <v>2</v>
      </c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1"/>
      <c r="T1" s="1"/>
      <c r="AB1" s="4"/>
    </row>
    <row r="2" ht="15.7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1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/>
      <c r="AE2" s="4"/>
      <c r="AF2" s="4"/>
    </row>
    <row r="3" ht="15.75" customHeight="1">
      <c r="A3" s="1">
        <v>1.0</v>
      </c>
      <c r="B3" s="1">
        <v>12.0</v>
      </c>
      <c r="C3" s="1" t="str">
        <f>IFERROR(__xludf.DUMMYFUNCTION("join (""_"", to_text(B3), ""transcript_interview_num"",to_text(A3))"),"12_transcript_interview_num_1")</f>
        <v>12_transcript_interview_num_1</v>
      </c>
      <c r="D3" s="1" t="s">
        <v>32</v>
      </c>
      <c r="E3" s="1" t="s">
        <v>33</v>
      </c>
      <c r="F3" s="1" t="b">
        <v>1</v>
      </c>
      <c r="G3" s="1" t="s">
        <v>33</v>
      </c>
      <c r="H3" s="1" t="s">
        <v>34</v>
      </c>
      <c r="I3" s="1" t="s">
        <v>34</v>
      </c>
      <c r="K3" s="5" t="s">
        <v>35</v>
      </c>
      <c r="L3" s="1" t="s">
        <v>36</v>
      </c>
      <c r="M3" s="5" t="s">
        <v>35</v>
      </c>
      <c r="N3" s="5" t="s">
        <v>37</v>
      </c>
      <c r="O3" s="5" t="s">
        <v>34</v>
      </c>
      <c r="P3" s="5" t="s">
        <v>38</v>
      </c>
      <c r="Q3" s="6">
        <v>32.0</v>
      </c>
      <c r="R3" s="1" t="s">
        <v>39</v>
      </c>
      <c r="S3" s="1" t="s">
        <v>40</v>
      </c>
      <c r="T3" s="1" t="s">
        <v>41</v>
      </c>
      <c r="U3" s="1" t="s">
        <v>42</v>
      </c>
      <c r="V3" s="1" t="b">
        <v>0</v>
      </c>
      <c r="W3" s="1" t="s">
        <v>42</v>
      </c>
      <c r="X3" s="1" t="b">
        <v>0</v>
      </c>
      <c r="Y3" s="1" t="b">
        <v>0</v>
      </c>
      <c r="Z3" s="1" t="b">
        <v>0</v>
      </c>
      <c r="AA3" s="1" t="b">
        <v>0</v>
      </c>
      <c r="AB3" s="4" t="b">
        <v>0</v>
      </c>
      <c r="AC3" s="1" t="s">
        <v>43</v>
      </c>
    </row>
    <row r="4" ht="15.75" customHeight="1">
      <c r="A4" s="1">
        <v>2.0</v>
      </c>
      <c r="B4" s="1">
        <v>53.0</v>
      </c>
      <c r="C4" s="1" t="str">
        <f>IFERROR(__xludf.DUMMYFUNCTION("join (""_"", to_text(B4), ""transcript_interview_num"",to_text(A4))"),"53_transcript_interview_num_2")</f>
        <v>53_transcript_interview_num_2</v>
      </c>
      <c r="D4" s="1" t="s">
        <v>32</v>
      </c>
      <c r="E4" s="1" t="s">
        <v>33</v>
      </c>
      <c r="F4" s="1" t="b">
        <v>1</v>
      </c>
      <c r="G4" s="1" t="s">
        <v>33</v>
      </c>
      <c r="H4" s="1" t="s">
        <v>34</v>
      </c>
      <c r="I4" s="1" t="s">
        <v>34</v>
      </c>
      <c r="K4" s="5" t="s">
        <v>44</v>
      </c>
      <c r="L4" s="1" t="s">
        <v>45</v>
      </c>
      <c r="M4" s="5" t="s">
        <v>44</v>
      </c>
      <c r="N4" s="5" t="s">
        <v>37</v>
      </c>
      <c r="O4" s="5" t="s">
        <v>34</v>
      </c>
      <c r="P4" s="5" t="s">
        <v>38</v>
      </c>
      <c r="Q4" s="6">
        <v>27.0</v>
      </c>
      <c r="R4" s="1" t="s">
        <v>46</v>
      </c>
      <c r="S4" s="1" t="s">
        <v>47</v>
      </c>
      <c r="T4" s="1" t="s">
        <v>41</v>
      </c>
      <c r="U4" s="1" t="b">
        <v>1</v>
      </c>
      <c r="V4" s="1" t="s">
        <v>42</v>
      </c>
      <c r="W4" s="1" t="b">
        <v>0</v>
      </c>
      <c r="X4" s="1" t="b">
        <v>0</v>
      </c>
      <c r="Y4" s="1" t="b">
        <v>0</v>
      </c>
      <c r="Z4" s="1" t="s">
        <v>48</v>
      </c>
      <c r="AA4" s="1" t="b">
        <v>0</v>
      </c>
      <c r="AB4" s="4" t="b">
        <v>1</v>
      </c>
      <c r="AC4" s="1" t="s">
        <v>43</v>
      </c>
    </row>
    <row r="5" ht="15.75" customHeight="1">
      <c r="A5" s="1">
        <v>3.0</v>
      </c>
      <c r="B5" s="1">
        <v>55.0</v>
      </c>
      <c r="C5" s="1" t="str">
        <f>IFERROR(__xludf.DUMMYFUNCTION("join (""_"", to_text(B5), ""transcript_interview_num"",to_text(A5))"),"55_transcript_interview_num_3")</f>
        <v>55_transcript_interview_num_3</v>
      </c>
      <c r="D5" s="1" t="s">
        <v>32</v>
      </c>
      <c r="E5" s="1" t="s">
        <v>33</v>
      </c>
      <c r="F5" s="1" t="b">
        <v>1</v>
      </c>
      <c r="G5" s="1" t="s">
        <v>33</v>
      </c>
      <c r="H5" s="1" t="s">
        <v>34</v>
      </c>
      <c r="I5" s="1" t="s">
        <v>34</v>
      </c>
      <c r="K5" s="5" t="s">
        <v>49</v>
      </c>
      <c r="L5" s="1" t="s">
        <v>36</v>
      </c>
      <c r="M5" s="5" t="s">
        <v>49</v>
      </c>
      <c r="N5" s="5" t="s">
        <v>37</v>
      </c>
      <c r="O5" s="5" t="s">
        <v>50</v>
      </c>
      <c r="P5" s="5" t="s">
        <v>51</v>
      </c>
      <c r="Q5" s="6">
        <v>44.0</v>
      </c>
      <c r="R5" s="1" t="s">
        <v>46</v>
      </c>
      <c r="S5" s="1" t="s">
        <v>52</v>
      </c>
      <c r="T5" s="1" t="b">
        <v>0</v>
      </c>
      <c r="U5" s="1" t="s">
        <v>42</v>
      </c>
      <c r="V5" s="1" t="s">
        <v>42</v>
      </c>
      <c r="W5" s="1" t="s">
        <v>42</v>
      </c>
      <c r="X5" s="1" t="b">
        <v>0</v>
      </c>
      <c r="Y5" s="1" t="b">
        <v>0</v>
      </c>
      <c r="Z5" s="1" t="b">
        <v>0</v>
      </c>
      <c r="AA5" s="1" t="s">
        <v>53</v>
      </c>
      <c r="AB5" s="4" t="s">
        <v>54</v>
      </c>
      <c r="AC5" s="1" t="s">
        <v>55</v>
      </c>
    </row>
    <row r="6" ht="15.75" customHeight="1">
      <c r="A6" s="1">
        <v>4.0</v>
      </c>
      <c r="B6" s="1">
        <v>7.0</v>
      </c>
      <c r="C6" s="1" t="str">
        <f>IFERROR(__xludf.DUMMYFUNCTION("join (""_"", to_text(B6), ""transcript_interview_num"",to_text(A6))"),"7_transcript_interview_num_4")</f>
        <v>7_transcript_interview_num_4</v>
      </c>
      <c r="D6" s="1" t="s">
        <v>32</v>
      </c>
      <c r="E6" s="1" t="s">
        <v>33</v>
      </c>
      <c r="F6" s="1" t="b">
        <v>1</v>
      </c>
      <c r="G6" s="1" t="s">
        <v>32</v>
      </c>
      <c r="H6" s="1" t="s">
        <v>34</v>
      </c>
      <c r="I6" s="1" t="s">
        <v>34</v>
      </c>
      <c r="K6" s="5" t="s">
        <v>35</v>
      </c>
      <c r="L6" s="1" t="s">
        <v>36</v>
      </c>
      <c r="M6" s="5" t="s">
        <v>56</v>
      </c>
      <c r="N6" s="5" t="s">
        <v>37</v>
      </c>
      <c r="O6" s="5" t="s">
        <v>34</v>
      </c>
      <c r="P6" s="5" t="s">
        <v>38</v>
      </c>
      <c r="Q6" s="6">
        <v>23.0</v>
      </c>
      <c r="R6" s="1" t="s">
        <v>39</v>
      </c>
      <c r="S6" s="1" t="s">
        <v>40</v>
      </c>
      <c r="T6" s="1" t="s">
        <v>41</v>
      </c>
      <c r="U6" s="1" t="b">
        <v>0</v>
      </c>
      <c r="V6" s="1" t="s">
        <v>42</v>
      </c>
      <c r="W6" s="1" t="b">
        <v>0</v>
      </c>
      <c r="X6" s="1" t="b">
        <v>0</v>
      </c>
      <c r="Y6" s="1" t="b">
        <v>0</v>
      </c>
      <c r="Z6" s="1" t="s">
        <v>57</v>
      </c>
      <c r="AA6" s="1" t="b">
        <v>0</v>
      </c>
      <c r="AB6" s="4" t="b">
        <v>1</v>
      </c>
      <c r="AC6" s="1" t="s">
        <v>43</v>
      </c>
    </row>
    <row r="7" ht="15.75" customHeight="1">
      <c r="A7" s="1">
        <v>5.0</v>
      </c>
      <c r="B7" s="1">
        <v>2.0</v>
      </c>
      <c r="C7" s="1" t="str">
        <f>IFERROR(__xludf.DUMMYFUNCTION("join (""_"", to_text(B7), ""transcript_interview_num"",to_text(A7))"),"2_transcript_interview_num_5")</f>
        <v>2_transcript_interview_num_5</v>
      </c>
      <c r="D7" s="1" t="s">
        <v>32</v>
      </c>
      <c r="E7" s="1" t="s">
        <v>33</v>
      </c>
      <c r="F7" s="1" t="b">
        <v>1</v>
      </c>
      <c r="G7" s="1" t="s">
        <v>32</v>
      </c>
      <c r="H7" s="1" t="s">
        <v>34</v>
      </c>
      <c r="I7" s="1" t="s">
        <v>34</v>
      </c>
      <c r="K7" s="5" t="s">
        <v>35</v>
      </c>
      <c r="L7" s="1" t="s">
        <v>36</v>
      </c>
      <c r="M7" s="5" t="s">
        <v>44</v>
      </c>
      <c r="N7" s="5" t="s">
        <v>37</v>
      </c>
      <c r="O7" s="5" t="s">
        <v>50</v>
      </c>
      <c r="P7" s="5" t="s">
        <v>38</v>
      </c>
      <c r="Q7" s="6">
        <v>30.0</v>
      </c>
      <c r="R7" s="1" t="s">
        <v>46</v>
      </c>
      <c r="S7" s="1" t="s">
        <v>47</v>
      </c>
      <c r="T7" s="1" t="s">
        <v>41</v>
      </c>
      <c r="U7" s="1" t="s">
        <v>42</v>
      </c>
      <c r="V7" s="1" t="s">
        <v>58</v>
      </c>
      <c r="W7" s="1" t="b">
        <v>0</v>
      </c>
      <c r="X7" s="1" t="s">
        <v>41</v>
      </c>
      <c r="Y7" s="1" t="s">
        <v>41</v>
      </c>
      <c r="Z7" s="1" t="s">
        <v>59</v>
      </c>
      <c r="AA7" s="1" t="b">
        <v>1</v>
      </c>
      <c r="AB7" s="4" t="s">
        <v>60</v>
      </c>
      <c r="AC7" s="1" t="s">
        <v>43</v>
      </c>
    </row>
    <row r="8" ht="15.75" customHeight="1">
      <c r="A8" s="1">
        <v>6.0</v>
      </c>
      <c r="B8" s="1">
        <v>99.0</v>
      </c>
      <c r="C8" s="1" t="str">
        <f>IFERROR(__xludf.DUMMYFUNCTION("join (""_"", to_text(B8), ""transcript_interview_num"",to_text(A8))"),"99_transcript_interview_num_6")</f>
        <v>99_transcript_interview_num_6</v>
      </c>
      <c r="D8" s="1" t="s">
        <v>32</v>
      </c>
      <c r="E8" s="1" t="s">
        <v>33</v>
      </c>
      <c r="F8" s="1" t="b">
        <v>1</v>
      </c>
      <c r="G8" s="1" t="s">
        <v>32</v>
      </c>
      <c r="H8" s="1" t="s">
        <v>34</v>
      </c>
      <c r="I8" s="1" t="s">
        <v>34</v>
      </c>
      <c r="K8" s="5" t="s">
        <v>56</v>
      </c>
      <c r="L8" s="1" t="s">
        <v>36</v>
      </c>
      <c r="M8" s="5" t="s">
        <v>56</v>
      </c>
      <c r="N8" s="5" t="s">
        <v>37</v>
      </c>
      <c r="O8" s="5" t="s">
        <v>34</v>
      </c>
      <c r="P8" s="5" t="s">
        <v>38</v>
      </c>
      <c r="Q8" s="6">
        <v>32.0</v>
      </c>
      <c r="R8" s="1" t="s">
        <v>46</v>
      </c>
      <c r="S8" s="1" t="s">
        <v>47</v>
      </c>
      <c r="T8" s="1" t="s">
        <v>61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4" t="b">
        <v>0</v>
      </c>
      <c r="AC8" s="1" t="s">
        <v>43</v>
      </c>
    </row>
    <row r="9" ht="15.75" customHeight="1">
      <c r="A9" s="1">
        <v>7.0</v>
      </c>
      <c r="B9" s="1">
        <v>4.0</v>
      </c>
      <c r="C9" s="1" t="str">
        <f>IFERROR(__xludf.DUMMYFUNCTION("join (""_"", to_text(B9), ""transcript_interview_num"",to_text(A9))"),"4_transcript_interview_num_7")</f>
        <v>4_transcript_interview_num_7</v>
      </c>
      <c r="D9" s="1" t="s">
        <v>32</v>
      </c>
      <c r="E9" s="1" t="s">
        <v>33</v>
      </c>
      <c r="F9" s="1" t="b">
        <v>1</v>
      </c>
      <c r="G9" s="1" t="s">
        <v>32</v>
      </c>
      <c r="H9" s="1" t="s">
        <v>34</v>
      </c>
      <c r="I9" s="1" t="s">
        <v>34</v>
      </c>
      <c r="K9" s="5" t="s">
        <v>56</v>
      </c>
      <c r="L9" s="1" t="s">
        <v>36</v>
      </c>
      <c r="M9" s="5" t="s">
        <v>56</v>
      </c>
      <c r="N9" s="5" t="s">
        <v>37</v>
      </c>
      <c r="O9" s="5" t="s">
        <v>34</v>
      </c>
      <c r="P9" s="5" t="s">
        <v>38</v>
      </c>
      <c r="Q9" s="6">
        <v>26.0</v>
      </c>
      <c r="R9" s="1" t="s">
        <v>39</v>
      </c>
      <c r="S9" s="1" t="s">
        <v>40</v>
      </c>
      <c r="T9" s="1" t="s">
        <v>41</v>
      </c>
      <c r="U9" s="1" t="b">
        <v>0</v>
      </c>
      <c r="V9" s="1" t="s">
        <v>61</v>
      </c>
      <c r="W9" s="1" t="s">
        <v>42</v>
      </c>
      <c r="X9" s="1" t="b">
        <v>0</v>
      </c>
      <c r="Y9" s="1" t="b">
        <v>0</v>
      </c>
      <c r="Z9" s="1" t="b">
        <v>0</v>
      </c>
      <c r="AA9" s="1" t="b">
        <v>0</v>
      </c>
      <c r="AB9" s="4" t="b">
        <v>1</v>
      </c>
      <c r="AC9" s="1" t="s">
        <v>43</v>
      </c>
    </row>
    <row r="10" ht="15.75" customHeight="1">
      <c r="A10" s="1">
        <v>8.0</v>
      </c>
      <c r="B10" s="1">
        <v>23.0</v>
      </c>
      <c r="C10" s="1" t="str">
        <f>IFERROR(__xludf.DUMMYFUNCTION("join (""_"", to_text(B10), ""transcript_interview_num"",to_text(A10))"),"23_transcript_interview_num_8")</f>
        <v>23_transcript_interview_num_8</v>
      </c>
      <c r="D10" s="1" t="s">
        <v>32</v>
      </c>
      <c r="E10" s="1" t="s">
        <v>33</v>
      </c>
      <c r="F10" s="1" t="b">
        <v>1</v>
      </c>
      <c r="G10" s="1" t="s">
        <v>32</v>
      </c>
      <c r="H10" s="1" t="s">
        <v>34</v>
      </c>
      <c r="I10" s="1" t="s">
        <v>34</v>
      </c>
      <c r="K10" s="5" t="s">
        <v>44</v>
      </c>
      <c r="L10" s="1" t="s">
        <v>45</v>
      </c>
      <c r="M10" s="5" t="s">
        <v>44</v>
      </c>
      <c r="N10" s="5" t="s">
        <v>37</v>
      </c>
      <c r="O10" s="5" t="s">
        <v>34</v>
      </c>
      <c r="P10" s="5" t="s">
        <v>51</v>
      </c>
      <c r="Q10" s="6">
        <v>26.0</v>
      </c>
      <c r="R10" s="1" t="s">
        <v>46</v>
      </c>
      <c r="S10" s="1" t="s">
        <v>47</v>
      </c>
      <c r="T10" s="1" t="b">
        <v>0</v>
      </c>
      <c r="U10" s="1" t="b">
        <v>0</v>
      </c>
      <c r="V10" s="1" t="b">
        <v>0</v>
      </c>
      <c r="W10" s="1" t="s">
        <v>42</v>
      </c>
      <c r="X10" s="1" t="b">
        <v>0</v>
      </c>
      <c r="Y10" s="1" t="b">
        <v>0</v>
      </c>
      <c r="Z10" s="1" t="b">
        <v>0</v>
      </c>
      <c r="AA10" s="1" t="b">
        <v>0</v>
      </c>
      <c r="AB10" s="4" t="b">
        <v>0</v>
      </c>
      <c r="AC10" s="1" t="s">
        <v>62</v>
      </c>
    </row>
    <row r="11" ht="15.75" customHeight="1">
      <c r="A11" s="1">
        <v>9.0</v>
      </c>
      <c r="B11" s="1">
        <v>94.0</v>
      </c>
      <c r="C11" s="1" t="str">
        <f>IFERROR(__xludf.DUMMYFUNCTION("join (""_"", to_text(B11), ""transcript_interview_num"",to_text(A11))"),"94_transcript_interview_num_9")</f>
        <v>94_transcript_interview_num_9</v>
      </c>
      <c r="D11" s="1" t="s">
        <v>32</v>
      </c>
      <c r="E11" s="1" t="s">
        <v>33</v>
      </c>
      <c r="F11" s="1" t="b">
        <v>1</v>
      </c>
      <c r="G11" s="1" t="s">
        <v>32</v>
      </c>
      <c r="H11" s="1" t="s">
        <v>34</v>
      </c>
      <c r="I11" s="1" t="s">
        <v>34</v>
      </c>
      <c r="K11" s="5" t="s">
        <v>35</v>
      </c>
      <c r="L11" s="1" t="s">
        <v>36</v>
      </c>
      <c r="M11" s="5" t="s">
        <v>44</v>
      </c>
      <c r="N11" s="5" t="s">
        <v>37</v>
      </c>
      <c r="O11" s="5" t="s">
        <v>34</v>
      </c>
      <c r="P11" s="5" t="s">
        <v>38</v>
      </c>
      <c r="Q11" s="6">
        <v>25.0</v>
      </c>
      <c r="R11" s="1" t="s">
        <v>46</v>
      </c>
      <c r="S11" s="1" t="s">
        <v>47</v>
      </c>
      <c r="T11" s="1" t="b">
        <v>0</v>
      </c>
      <c r="U11" s="1" t="s">
        <v>63</v>
      </c>
      <c r="V11" s="1" t="s">
        <v>64</v>
      </c>
      <c r="W11" s="1" t="b">
        <v>0</v>
      </c>
      <c r="X11" s="1" t="b">
        <v>0</v>
      </c>
      <c r="Y11" s="1" t="b">
        <v>0</v>
      </c>
      <c r="Z11" s="1" t="s">
        <v>65</v>
      </c>
      <c r="AA11" s="1" t="b">
        <v>1</v>
      </c>
      <c r="AB11" s="4" t="s">
        <v>66</v>
      </c>
      <c r="AC11" s="1" t="s">
        <v>43</v>
      </c>
    </row>
    <row r="12" ht="15.75" customHeight="1">
      <c r="A12" s="1">
        <v>10.0</v>
      </c>
      <c r="B12" s="1">
        <v>5.0</v>
      </c>
      <c r="C12" s="1" t="str">
        <f>IFERROR(__xludf.DUMMYFUNCTION("join (""_"", to_text(B12), ""transcript_interview_num"",to_text(A12))"),"5_transcript_interview_num_10")</f>
        <v>5_transcript_interview_num_10</v>
      </c>
      <c r="D12" s="1" t="s">
        <v>32</v>
      </c>
      <c r="E12" s="1" t="s">
        <v>33</v>
      </c>
      <c r="F12" s="1" t="b">
        <v>1</v>
      </c>
      <c r="G12" s="1" t="s">
        <v>32</v>
      </c>
      <c r="H12" s="1" t="s">
        <v>34</v>
      </c>
      <c r="I12" s="1" t="s">
        <v>34</v>
      </c>
      <c r="K12" s="5" t="s">
        <v>44</v>
      </c>
      <c r="L12" s="1" t="s">
        <v>45</v>
      </c>
      <c r="M12" s="5" t="s">
        <v>44</v>
      </c>
      <c r="N12" s="5" t="s">
        <v>37</v>
      </c>
      <c r="O12" s="5" t="s">
        <v>34</v>
      </c>
      <c r="P12" s="5" t="s">
        <v>38</v>
      </c>
      <c r="Q12" s="6">
        <v>31.0</v>
      </c>
      <c r="R12" s="1" t="s">
        <v>46</v>
      </c>
      <c r="S12" s="1" t="s">
        <v>47</v>
      </c>
      <c r="T12" s="1" t="b">
        <v>1</v>
      </c>
      <c r="U12" s="1" t="b">
        <v>1</v>
      </c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1</v>
      </c>
      <c r="AB12" s="4" t="b">
        <v>1</v>
      </c>
      <c r="AC12" s="1" t="s">
        <v>43</v>
      </c>
    </row>
    <row r="13" ht="15.75" customHeight="1">
      <c r="A13" s="1">
        <v>11.0</v>
      </c>
      <c r="B13" s="1">
        <v>61.0</v>
      </c>
      <c r="C13" s="1" t="str">
        <f>IFERROR(__xludf.DUMMYFUNCTION("join (""_"", to_text(B13), ""transcript_interview_num"",to_text(A13))"),"61_transcript_interview_num_11")</f>
        <v>61_transcript_interview_num_11</v>
      </c>
      <c r="D13" s="1" t="s">
        <v>32</v>
      </c>
      <c r="E13" s="1" t="s">
        <v>67</v>
      </c>
      <c r="F13" s="1" t="b">
        <v>1</v>
      </c>
      <c r="G13" s="1" t="s">
        <v>33</v>
      </c>
      <c r="H13" s="1" t="s">
        <v>34</v>
      </c>
      <c r="I13" s="1" t="s">
        <v>34</v>
      </c>
      <c r="K13" s="5" t="s">
        <v>35</v>
      </c>
      <c r="L13" s="1" t="s">
        <v>36</v>
      </c>
      <c r="M13" s="5" t="s">
        <v>56</v>
      </c>
      <c r="N13" s="5" t="s">
        <v>37</v>
      </c>
      <c r="O13" s="5" t="s">
        <v>34</v>
      </c>
      <c r="P13" s="5" t="s">
        <v>38</v>
      </c>
      <c r="Q13" s="6">
        <v>23.0</v>
      </c>
      <c r="R13" s="1" t="s">
        <v>68</v>
      </c>
      <c r="S13" s="1" t="s">
        <v>69</v>
      </c>
      <c r="T13" s="1" t="b">
        <v>0</v>
      </c>
      <c r="U13" s="1" t="b">
        <v>0</v>
      </c>
      <c r="V13" s="1" t="b">
        <v>0</v>
      </c>
      <c r="W13" s="1" t="b">
        <v>1</v>
      </c>
      <c r="X13" s="1" t="b">
        <v>0</v>
      </c>
      <c r="Y13" s="1" t="b">
        <v>0</v>
      </c>
      <c r="Z13" s="1" t="b">
        <v>0</v>
      </c>
      <c r="AA13" s="1" t="b">
        <v>0</v>
      </c>
      <c r="AB13" s="4" t="b">
        <v>0</v>
      </c>
      <c r="AC13" s="1" t="s">
        <v>43</v>
      </c>
    </row>
    <row r="14" ht="15.75" customHeight="1">
      <c r="A14" s="1">
        <v>12.0</v>
      </c>
      <c r="B14" s="1">
        <v>21.0</v>
      </c>
      <c r="C14" s="1" t="str">
        <f>IFERROR(__xludf.DUMMYFUNCTION("join (""_"", to_text(B14), ""transcript_interview_num"",to_text(A14))"),"21_transcript_interview_num_12")</f>
        <v>21_transcript_interview_num_12</v>
      </c>
      <c r="D14" s="1" t="s">
        <v>32</v>
      </c>
      <c r="E14" s="1" t="s">
        <v>67</v>
      </c>
      <c r="F14" s="1" t="b">
        <v>1</v>
      </c>
      <c r="G14" s="1" t="s">
        <v>33</v>
      </c>
      <c r="H14" s="1" t="s">
        <v>34</v>
      </c>
      <c r="I14" s="1" t="s">
        <v>34</v>
      </c>
      <c r="K14" s="5" t="s">
        <v>35</v>
      </c>
      <c r="L14" s="1" t="s">
        <v>45</v>
      </c>
      <c r="M14" s="5" t="s">
        <v>44</v>
      </c>
      <c r="N14" s="5" t="s">
        <v>37</v>
      </c>
      <c r="O14" s="5" t="s">
        <v>34</v>
      </c>
      <c r="P14" s="5" t="s">
        <v>38</v>
      </c>
      <c r="Q14" s="6">
        <v>28.0</v>
      </c>
      <c r="R14" s="1" t="s">
        <v>39</v>
      </c>
      <c r="S14" s="1" t="s">
        <v>70</v>
      </c>
      <c r="T14" s="1" t="b">
        <v>0</v>
      </c>
      <c r="U14" s="1" t="b">
        <v>1</v>
      </c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 t="b">
        <v>0</v>
      </c>
      <c r="AB14" s="4" t="b">
        <v>1</v>
      </c>
      <c r="AC14" s="1" t="s">
        <v>43</v>
      </c>
    </row>
    <row r="15" ht="15.75" customHeight="1">
      <c r="A15" s="1">
        <v>13.0</v>
      </c>
      <c r="B15" s="1">
        <v>33.0</v>
      </c>
      <c r="C15" s="1" t="str">
        <f>IFERROR(__xludf.DUMMYFUNCTION("join (""_"", to_text(B15), ""transcript_interview_num"",to_text(A15))"),"33_transcript_interview_num_13")</f>
        <v>33_transcript_interview_num_13</v>
      </c>
      <c r="D15" s="1" t="s">
        <v>32</v>
      </c>
      <c r="E15" s="1" t="s">
        <v>67</v>
      </c>
      <c r="F15" s="1" t="b">
        <v>1</v>
      </c>
      <c r="G15" s="1" t="s">
        <v>33</v>
      </c>
      <c r="H15" s="1" t="s">
        <v>34</v>
      </c>
      <c r="I15" s="1" t="s">
        <v>34</v>
      </c>
      <c r="K15" s="5" t="s">
        <v>49</v>
      </c>
      <c r="L15" s="1" t="s">
        <v>36</v>
      </c>
      <c r="M15" s="5" t="s">
        <v>35</v>
      </c>
      <c r="N15" s="5" t="s">
        <v>71</v>
      </c>
      <c r="O15" s="5" t="s">
        <v>34</v>
      </c>
      <c r="P15" s="5" t="s">
        <v>38</v>
      </c>
      <c r="Q15" s="6">
        <v>37.0</v>
      </c>
      <c r="R15" s="1" t="s">
        <v>46</v>
      </c>
      <c r="S15" s="1" t="s">
        <v>47</v>
      </c>
      <c r="T15" s="1" t="b">
        <v>0</v>
      </c>
      <c r="U15" s="1" t="b">
        <v>1</v>
      </c>
      <c r="V15" s="1" t="b">
        <v>1</v>
      </c>
      <c r="W15" s="1" t="b">
        <v>0</v>
      </c>
      <c r="X15" s="1" t="b">
        <v>0</v>
      </c>
      <c r="Y15" s="1" t="b">
        <v>0</v>
      </c>
      <c r="Z15" s="1" t="s">
        <v>41</v>
      </c>
      <c r="AA15" s="1" t="b">
        <v>1</v>
      </c>
      <c r="AB15" s="4" t="b">
        <v>1</v>
      </c>
      <c r="AC15" s="1" t="s">
        <v>43</v>
      </c>
    </row>
    <row r="16" ht="15.75" customHeight="1">
      <c r="A16" s="1">
        <v>14.0</v>
      </c>
      <c r="B16" s="1">
        <v>13.0</v>
      </c>
      <c r="C16" s="1" t="str">
        <f>IFERROR(__xludf.DUMMYFUNCTION("join (""_"", to_text(B16), ""transcript_interview_num"",to_text(A16))"),"13_transcript_interview_num_14")</f>
        <v>13_transcript_interview_num_14</v>
      </c>
      <c r="D16" s="1" t="s">
        <v>32</v>
      </c>
      <c r="E16" s="1" t="s">
        <v>67</v>
      </c>
      <c r="F16" s="1" t="b">
        <v>1</v>
      </c>
      <c r="G16" s="1" t="s">
        <v>33</v>
      </c>
      <c r="H16" s="1" t="s">
        <v>34</v>
      </c>
      <c r="I16" s="1" t="s">
        <v>34</v>
      </c>
      <c r="K16" s="5" t="s">
        <v>44</v>
      </c>
      <c r="L16" s="1" t="s">
        <v>36</v>
      </c>
      <c r="M16" s="5" t="s">
        <v>56</v>
      </c>
      <c r="N16" s="5" t="s">
        <v>37</v>
      </c>
      <c r="O16" s="5" t="s">
        <v>34</v>
      </c>
      <c r="P16" s="5" t="s">
        <v>38</v>
      </c>
      <c r="Q16" s="6">
        <v>41.0</v>
      </c>
      <c r="R16" s="1" t="s">
        <v>39</v>
      </c>
      <c r="S16" s="1" t="s">
        <v>40</v>
      </c>
      <c r="T16" s="1" t="b">
        <v>1</v>
      </c>
      <c r="U16" s="1" t="b">
        <v>1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4" t="b">
        <v>1</v>
      </c>
      <c r="AC16" s="1" t="s">
        <v>43</v>
      </c>
    </row>
    <row r="17" ht="15.75" customHeight="1">
      <c r="A17" s="1">
        <v>15.0</v>
      </c>
      <c r="B17" s="1">
        <v>37.0</v>
      </c>
      <c r="C17" s="1" t="str">
        <f>IFERROR(__xludf.DUMMYFUNCTION("join (""_"", to_text(B17), ""transcript_interview_num"",to_text(A17))"),"37_transcript_interview_num_15")</f>
        <v>37_transcript_interview_num_15</v>
      </c>
      <c r="D17" s="1" t="s">
        <v>32</v>
      </c>
      <c r="E17" s="1" t="s">
        <v>67</v>
      </c>
      <c r="F17" s="1" t="b">
        <v>1</v>
      </c>
      <c r="G17" s="1" t="s">
        <v>33</v>
      </c>
      <c r="H17" s="1" t="s">
        <v>34</v>
      </c>
      <c r="I17" s="1" t="s">
        <v>34</v>
      </c>
      <c r="K17" s="5" t="s">
        <v>35</v>
      </c>
      <c r="L17" s="1" t="s">
        <v>72</v>
      </c>
      <c r="M17" s="5" t="s">
        <v>44</v>
      </c>
      <c r="N17" s="5" t="s">
        <v>37</v>
      </c>
      <c r="O17" s="5" t="s">
        <v>34</v>
      </c>
      <c r="P17" s="5" t="s">
        <v>51</v>
      </c>
      <c r="Q17" s="6">
        <v>27.0</v>
      </c>
      <c r="R17" s="1" t="s">
        <v>46</v>
      </c>
      <c r="S17" s="1" t="s">
        <v>47</v>
      </c>
      <c r="T17" s="1" t="b">
        <v>1</v>
      </c>
      <c r="U17" s="1" t="b">
        <v>0</v>
      </c>
      <c r="V17" s="1" t="b">
        <v>1</v>
      </c>
      <c r="W17" s="1" t="b">
        <v>1</v>
      </c>
      <c r="X17" s="1" t="b">
        <v>0</v>
      </c>
      <c r="Y17" s="1" t="b">
        <v>0</v>
      </c>
      <c r="Z17" s="1" t="b">
        <v>0</v>
      </c>
      <c r="AA17" s="1" t="b">
        <v>0</v>
      </c>
      <c r="AB17" s="4" t="b">
        <v>1</v>
      </c>
      <c r="AC17" s="1" t="s">
        <v>43</v>
      </c>
    </row>
    <row r="18" ht="15.75" customHeight="1">
      <c r="A18" s="1">
        <v>16.0</v>
      </c>
      <c r="B18" s="1">
        <v>1.0</v>
      </c>
      <c r="C18" s="1" t="str">
        <f>IFERROR(__xludf.DUMMYFUNCTION("join (""_"", to_text(B18), ""transcript_interview_num"",to_text(A18))"),"1_transcript_interview_num_16")</f>
        <v>1_transcript_interview_num_16</v>
      </c>
      <c r="D18" s="1" t="s">
        <v>32</v>
      </c>
      <c r="E18" s="1" t="s">
        <v>67</v>
      </c>
      <c r="F18" s="1" t="b">
        <v>1</v>
      </c>
      <c r="G18" s="1" t="s">
        <v>33</v>
      </c>
      <c r="H18" s="1" t="s">
        <v>34</v>
      </c>
      <c r="I18" s="1" t="s">
        <v>34</v>
      </c>
      <c r="K18" s="5" t="s">
        <v>35</v>
      </c>
      <c r="L18" s="1" t="s">
        <v>36</v>
      </c>
      <c r="M18" s="5" t="s">
        <v>35</v>
      </c>
      <c r="N18" s="5" t="s">
        <v>37</v>
      </c>
      <c r="O18" s="5" t="s">
        <v>34</v>
      </c>
      <c r="P18" s="5" t="s">
        <v>38</v>
      </c>
      <c r="Q18" s="6">
        <v>27.0</v>
      </c>
      <c r="R18" s="1" t="s">
        <v>46</v>
      </c>
      <c r="S18" s="1" t="s">
        <v>47</v>
      </c>
      <c r="T18" s="1" t="b">
        <v>0</v>
      </c>
      <c r="U18" s="1" t="b">
        <v>0</v>
      </c>
      <c r="V18" s="1" t="s">
        <v>73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4" t="b">
        <v>1</v>
      </c>
      <c r="AC18" s="1" t="s">
        <v>43</v>
      </c>
    </row>
    <row r="19" ht="15.75" customHeight="1">
      <c r="A19" s="1">
        <v>17.0</v>
      </c>
      <c r="B19" s="1">
        <v>11.0</v>
      </c>
      <c r="C19" s="1" t="str">
        <f>IFERROR(__xludf.DUMMYFUNCTION("join (""_"", to_text(B19), ""transcript_interview_num"",to_text(A19))"),"11_transcript_interview_num_17")</f>
        <v>11_transcript_interview_num_17</v>
      </c>
      <c r="D19" s="1" t="s">
        <v>32</v>
      </c>
      <c r="E19" s="1" t="s">
        <v>67</v>
      </c>
      <c r="F19" s="1" t="b">
        <v>1</v>
      </c>
      <c r="G19" s="1" t="s">
        <v>33</v>
      </c>
      <c r="H19" s="1" t="s">
        <v>34</v>
      </c>
      <c r="I19" s="1" t="s">
        <v>34</v>
      </c>
      <c r="K19" s="5" t="s">
        <v>49</v>
      </c>
      <c r="L19" s="1" t="s">
        <v>36</v>
      </c>
      <c r="M19" s="5" t="s">
        <v>35</v>
      </c>
      <c r="N19" s="5" t="s">
        <v>37</v>
      </c>
      <c r="O19" s="5" t="s">
        <v>34</v>
      </c>
      <c r="P19" s="5" t="s">
        <v>38</v>
      </c>
      <c r="Q19" s="6">
        <v>39.0</v>
      </c>
      <c r="R19" s="1" t="s">
        <v>46</v>
      </c>
      <c r="S19" s="1" t="s">
        <v>47</v>
      </c>
      <c r="T19" s="1" t="b">
        <v>1</v>
      </c>
      <c r="U19" s="1" t="b">
        <v>1</v>
      </c>
      <c r="V19" s="1" t="b">
        <v>1</v>
      </c>
      <c r="W19" s="1" t="b">
        <v>1</v>
      </c>
      <c r="X19" s="1" t="b">
        <v>0</v>
      </c>
      <c r="Y19" s="1" t="b">
        <v>0</v>
      </c>
      <c r="Z19" s="1" t="b">
        <v>0</v>
      </c>
      <c r="AA19" s="1" t="b">
        <v>1</v>
      </c>
      <c r="AB19" s="4" t="b">
        <v>0</v>
      </c>
      <c r="AC19" s="1" t="s">
        <v>74</v>
      </c>
    </row>
    <row r="20" ht="15.75" customHeight="1">
      <c r="A20" s="1">
        <v>18.0</v>
      </c>
      <c r="B20" s="1">
        <v>3.0</v>
      </c>
      <c r="C20" s="1" t="str">
        <f>IFERROR(__xludf.DUMMYFUNCTION("join (""_"", to_text(B20), ""transcript_interview_num"",to_text(A20))"),"3_transcript_interview_num_18")</f>
        <v>3_transcript_interview_num_18</v>
      </c>
      <c r="D20" s="1" t="s">
        <v>32</v>
      </c>
      <c r="E20" s="1" t="s">
        <v>33</v>
      </c>
      <c r="F20" s="1" t="b">
        <v>1</v>
      </c>
      <c r="G20" s="1" t="s">
        <v>32</v>
      </c>
      <c r="H20" s="1" t="s">
        <v>34</v>
      </c>
      <c r="I20" s="1" t="s">
        <v>34</v>
      </c>
      <c r="K20" s="5" t="s">
        <v>56</v>
      </c>
      <c r="L20" s="1" t="s">
        <v>45</v>
      </c>
      <c r="M20" s="5" t="s">
        <v>75</v>
      </c>
      <c r="N20" s="5" t="s">
        <v>76</v>
      </c>
      <c r="O20" s="5" t="s">
        <v>34</v>
      </c>
      <c r="P20" s="5" t="s">
        <v>51</v>
      </c>
      <c r="Q20" s="6">
        <v>20.0</v>
      </c>
      <c r="R20" s="1" t="s">
        <v>46</v>
      </c>
      <c r="S20" s="1" t="s">
        <v>47</v>
      </c>
      <c r="T20" s="1" t="b">
        <v>0</v>
      </c>
      <c r="U20" s="1" t="b">
        <v>0</v>
      </c>
      <c r="V20" s="1" t="s">
        <v>42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4" t="b">
        <v>0</v>
      </c>
      <c r="AC20" s="1" t="s">
        <v>77</v>
      </c>
    </row>
    <row r="21" ht="15.75" customHeight="1">
      <c r="A21" s="1">
        <v>19.0</v>
      </c>
      <c r="B21" s="1">
        <v>31.0</v>
      </c>
      <c r="C21" s="1" t="str">
        <f>IFERROR(__xludf.DUMMYFUNCTION("join( ""_"", to_text(B21),""_transcript_interview_num"",to_text(A21))"),"31__transcript_interview_num_19")</f>
        <v>31__transcript_interview_num_19</v>
      </c>
      <c r="D21" s="1" t="s">
        <v>32</v>
      </c>
      <c r="E21" s="1" t="s">
        <v>33</v>
      </c>
      <c r="F21" s="1" t="b">
        <v>1</v>
      </c>
      <c r="G21" s="1" t="s">
        <v>32</v>
      </c>
      <c r="H21" s="1" t="s">
        <v>34</v>
      </c>
      <c r="I21" s="1" t="s">
        <v>34</v>
      </c>
      <c r="K21" s="5" t="s">
        <v>56</v>
      </c>
      <c r="L21" s="1" t="s">
        <v>45</v>
      </c>
      <c r="M21" s="5" t="s">
        <v>56</v>
      </c>
      <c r="N21" s="5" t="s">
        <v>78</v>
      </c>
      <c r="O21" s="5" t="s">
        <v>34</v>
      </c>
      <c r="P21" s="5" t="s">
        <v>79</v>
      </c>
      <c r="Q21" s="6">
        <v>24.0</v>
      </c>
      <c r="R21" s="1" t="s">
        <v>46</v>
      </c>
      <c r="S21" s="1" t="s">
        <v>47</v>
      </c>
      <c r="T21" s="1" t="s">
        <v>80</v>
      </c>
      <c r="U21" s="1" t="s">
        <v>81</v>
      </c>
      <c r="V21" s="1" t="b">
        <v>1</v>
      </c>
      <c r="W21" s="1" t="b">
        <v>0</v>
      </c>
      <c r="X21" s="1" t="b">
        <v>0</v>
      </c>
      <c r="Y21" s="1" t="b">
        <v>0</v>
      </c>
      <c r="Z21" s="1" t="s">
        <v>82</v>
      </c>
      <c r="AA21" s="1" t="b">
        <v>0</v>
      </c>
      <c r="AB21" s="4" t="b">
        <v>0</v>
      </c>
      <c r="AC21" s="1" t="s">
        <v>77</v>
      </c>
    </row>
    <row r="22" ht="15.75" customHeight="1">
      <c r="A22" s="1">
        <v>20.0</v>
      </c>
      <c r="B22" s="1">
        <v>32.0</v>
      </c>
      <c r="C22" s="1" t="str">
        <f>IFERROR(__xludf.DUMMYFUNCTION("join (""_"", to_text(B22), ""transcript_interview_num"",to_text(A22))"),"32_transcript_interview_num_20")</f>
        <v>32_transcript_interview_num_20</v>
      </c>
      <c r="D22" s="1" t="s">
        <v>32</v>
      </c>
      <c r="E22" s="1" t="s">
        <v>33</v>
      </c>
      <c r="F22" s="1" t="b">
        <v>1</v>
      </c>
      <c r="G22" s="1" t="s">
        <v>32</v>
      </c>
      <c r="H22" s="1" t="s">
        <v>34</v>
      </c>
      <c r="I22" s="1" t="s">
        <v>34</v>
      </c>
      <c r="K22" s="5" t="s">
        <v>35</v>
      </c>
      <c r="L22" s="1" t="s">
        <v>45</v>
      </c>
      <c r="M22" s="5" t="s">
        <v>44</v>
      </c>
      <c r="N22" s="5" t="s">
        <v>37</v>
      </c>
      <c r="O22" s="5" t="s">
        <v>34</v>
      </c>
      <c r="P22" s="5" t="s">
        <v>79</v>
      </c>
      <c r="Q22" s="6">
        <v>26.0</v>
      </c>
      <c r="R22" s="1" t="s">
        <v>39</v>
      </c>
      <c r="S22" s="1" t="s">
        <v>40</v>
      </c>
      <c r="T22" s="1" t="b">
        <v>0</v>
      </c>
      <c r="U22" s="1" t="s">
        <v>83</v>
      </c>
      <c r="V22" s="1" t="b">
        <v>1</v>
      </c>
      <c r="W22" s="1" t="b">
        <v>1</v>
      </c>
      <c r="X22" s="1" t="b">
        <v>0</v>
      </c>
      <c r="Y22" s="1" t="b">
        <v>0</v>
      </c>
      <c r="Z22" s="1" t="b">
        <v>0</v>
      </c>
      <c r="AA22" s="1" t="b">
        <v>0</v>
      </c>
      <c r="AB22" s="4" t="b">
        <v>1</v>
      </c>
      <c r="AC22" s="1" t="s">
        <v>43</v>
      </c>
    </row>
    <row r="23" ht="15.75" customHeight="1">
      <c r="A23" s="1">
        <v>21.0</v>
      </c>
      <c r="B23" s="1">
        <v>9.0</v>
      </c>
      <c r="C23" s="1" t="str">
        <f>IFERROR(__xludf.DUMMYFUNCTION("join (""_"", to_text(B23), ""transcript_interview_num"",to_text(A23))"),"9_transcript_interview_num_21")</f>
        <v>9_transcript_interview_num_21</v>
      </c>
      <c r="D23" s="1" t="s">
        <v>67</v>
      </c>
      <c r="E23" s="1" t="s">
        <v>33</v>
      </c>
      <c r="F23" s="1" t="b">
        <v>1</v>
      </c>
      <c r="G23" s="1" t="s">
        <v>32</v>
      </c>
      <c r="H23" s="1" t="s">
        <v>34</v>
      </c>
      <c r="I23" s="1" t="s">
        <v>34</v>
      </c>
      <c r="K23" s="5" t="s">
        <v>49</v>
      </c>
      <c r="L23" s="1" t="s">
        <v>36</v>
      </c>
      <c r="M23" s="5" t="s">
        <v>44</v>
      </c>
      <c r="N23" s="5" t="s">
        <v>37</v>
      </c>
      <c r="O23" s="5" t="s">
        <v>34</v>
      </c>
      <c r="P23" s="5" t="s">
        <v>51</v>
      </c>
      <c r="Q23" s="6">
        <v>34.0</v>
      </c>
      <c r="R23" s="1" t="s">
        <v>46</v>
      </c>
      <c r="S23" s="1" t="s">
        <v>47</v>
      </c>
      <c r="T23" s="1" t="b">
        <v>0</v>
      </c>
      <c r="U23" s="1" t="b">
        <v>1</v>
      </c>
      <c r="V23" s="1" t="s">
        <v>84</v>
      </c>
      <c r="W23" s="1" t="b">
        <v>0</v>
      </c>
      <c r="X23" s="1" t="b">
        <v>0</v>
      </c>
      <c r="Y23" s="1" t="b">
        <v>0</v>
      </c>
      <c r="Z23" s="1" t="s">
        <v>85</v>
      </c>
      <c r="AA23" s="1" t="b">
        <v>1</v>
      </c>
      <c r="AB23" s="4" t="b">
        <v>0</v>
      </c>
      <c r="AC23" s="1" t="s">
        <v>86</v>
      </c>
    </row>
    <row r="24" ht="15.75" customHeight="1">
      <c r="A24" s="1">
        <v>22.0</v>
      </c>
      <c r="B24" s="1">
        <v>10.0</v>
      </c>
      <c r="C24" s="1" t="str">
        <f>IFERROR(__xludf.DUMMYFUNCTION("join (""_"", to_text(B24), ""transcript_interview_num"",to_text(A24))"),"10_transcript_interview_num_22")</f>
        <v>10_transcript_interview_num_22</v>
      </c>
      <c r="D24" s="1" t="s">
        <v>67</v>
      </c>
      <c r="E24" s="1" t="s">
        <v>33</v>
      </c>
      <c r="F24" s="1" t="b">
        <v>1</v>
      </c>
      <c r="G24" s="1" t="s">
        <v>32</v>
      </c>
      <c r="H24" s="1" t="s">
        <v>34</v>
      </c>
      <c r="I24" s="1" t="s">
        <v>34</v>
      </c>
      <c r="K24" s="5" t="s">
        <v>35</v>
      </c>
      <c r="L24" s="1" t="s">
        <v>45</v>
      </c>
      <c r="M24" s="5" t="s">
        <v>44</v>
      </c>
      <c r="N24" s="5" t="s">
        <v>37</v>
      </c>
      <c r="O24" s="5" t="s">
        <v>34</v>
      </c>
      <c r="P24" s="5" t="s">
        <v>51</v>
      </c>
      <c r="Q24" s="6">
        <v>26.0</v>
      </c>
      <c r="R24" s="1" t="s">
        <v>39</v>
      </c>
      <c r="S24" s="1" t="s">
        <v>40</v>
      </c>
      <c r="T24" s="1" t="s">
        <v>63</v>
      </c>
      <c r="U24" s="1" t="b">
        <v>0</v>
      </c>
      <c r="V24" s="1" t="s">
        <v>87</v>
      </c>
      <c r="W24" s="1" t="b">
        <v>1</v>
      </c>
      <c r="X24" s="1" t="b">
        <v>0</v>
      </c>
      <c r="Y24" s="1" t="b">
        <v>0</v>
      </c>
      <c r="Z24" s="1" t="b">
        <v>0</v>
      </c>
      <c r="AA24" s="1" t="b">
        <v>0</v>
      </c>
      <c r="AB24" s="4" t="b">
        <v>1</v>
      </c>
      <c r="AC24" s="1" t="s">
        <v>88</v>
      </c>
    </row>
    <row r="25" ht="15.75" customHeight="1">
      <c r="A25" s="1">
        <v>23.0</v>
      </c>
      <c r="B25" s="1">
        <v>15.0</v>
      </c>
      <c r="C25" s="1" t="str">
        <f>IFERROR(__xludf.DUMMYFUNCTION("join (""_"", to_text(B25), ""transcript_interview_num"",to_text(A25))"),"15_transcript_interview_num_23")</f>
        <v>15_transcript_interview_num_23</v>
      </c>
      <c r="D25" s="1" t="s">
        <v>67</v>
      </c>
      <c r="E25" s="1" t="s">
        <v>33</v>
      </c>
      <c r="F25" s="1" t="b">
        <v>1</v>
      </c>
      <c r="G25" s="1" t="s">
        <v>32</v>
      </c>
      <c r="H25" s="1" t="s">
        <v>34</v>
      </c>
      <c r="I25" s="1" t="s">
        <v>34</v>
      </c>
      <c r="K25" s="5" t="s">
        <v>44</v>
      </c>
      <c r="L25" s="1" t="s">
        <v>45</v>
      </c>
      <c r="M25" s="5" t="s">
        <v>44</v>
      </c>
      <c r="N25" s="5" t="s">
        <v>37</v>
      </c>
      <c r="O25" s="5" t="s">
        <v>34</v>
      </c>
      <c r="P25" s="5" t="s">
        <v>38</v>
      </c>
      <c r="Q25" s="6">
        <v>27.0</v>
      </c>
      <c r="R25" s="1" t="s">
        <v>46</v>
      </c>
      <c r="S25" s="1" t="s">
        <v>47</v>
      </c>
      <c r="T25" s="1" t="b">
        <v>0</v>
      </c>
      <c r="U25" s="1" t="b">
        <v>0</v>
      </c>
      <c r="V25" s="1" t="s">
        <v>89</v>
      </c>
      <c r="W25" s="1" t="b">
        <v>1</v>
      </c>
      <c r="X25" s="1" t="b">
        <v>1</v>
      </c>
      <c r="Y25" s="1" t="b">
        <v>0</v>
      </c>
      <c r="Z25" s="1" t="b">
        <v>0</v>
      </c>
      <c r="AA25" s="1" t="b">
        <v>0</v>
      </c>
      <c r="AB25" s="4" t="b">
        <v>1</v>
      </c>
      <c r="AC25" s="1" t="s">
        <v>90</v>
      </c>
    </row>
    <row r="26" ht="15.75" customHeight="1">
      <c r="A26" s="1">
        <v>24.0</v>
      </c>
      <c r="B26" s="1">
        <v>44.0</v>
      </c>
      <c r="C26" s="1" t="str">
        <f>IFERROR(__xludf.DUMMYFUNCTION("join (""_"", to_text(B26), ""transcript_interview_num"",to_text(A26))"),"44_transcript_interview_num_24")</f>
        <v>44_transcript_interview_num_24</v>
      </c>
      <c r="D26" s="1" t="s">
        <v>67</v>
      </c>
      <c r="E26" s="1" t="s">
        <v>33</v>
      </c>
      <c r="F26" s="1" t="b">
        <v>1</v>
      </c>
      <c r="G26" s="1" t="s">
        <v>32</v>
      </c>
      <c r="H26" s="1" t="s">
        <v>34</v>
      </c>
      <c r="I26" s="1" t="s">
        <v>34</v>
      </c>
      <c r="K26" s="5" t="s">
        <v>56</v>
      </c>
      <c r="L26" s="1" t="s">
        <v>45</v>
      </c>
      <c r="M26" s="5" t="s">
        <v>56</v>
      </c>
      <c r="N26" s="5" t="s">
        <v>76</v>
      </c>
      <c r="O26" s="5" t="s">
        <v>34</v>
      </c>
      <c r="P26" s="5" t="s">
        <v>38</v>
      </c>
      <c r="Q26" s="6">
        <v>44.0</v>
      </c>
      <c r="R26" s="1" t="s">
        <v>39</v>
      </c>
      <c r="S26" s="1" t="s">
        <v>40</v>
      </c>
      <c r="T26" s="1" t="b">
        <v>0</v>
      </c>
      <c r="U26" s="1" t="b">
        <v>0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4" t="b">
        <v>0</v>
      </c>
      <c r="AC26" s="1" t="s">
        <v>91</v>
      </c>
    </row>
    <row r="27" ht="15.75" customHeight="1">
      <c r="A27" s="1">
        <v>25.0</v>
      </c>
      <c r="B27" s="1">
        <v>45.0</v>
      </c>
      <c r="C27" s="1" t="str">
        <f>IFERROR(__xludf.DUMMYFUNCTION("join (""_"", to_text(B27), ""transcript_interview_num"",to_text(A27))"),"45_transcript_interview_num_25")</f>
        <v>45_transcript_interview_num_25</v>
      </c>
      <c r="D27" s="1" t="s">
        <v>67</v>
      </c>
      <c r="E27" s="1" t="s">
        <v>33</v>
      </c>
      <c r="F27" s="1" t="b">
        <v>1</v>
      </c>
      <c r="G27" s="1" t="s">
        <v>32</v>
      </c>
      <c r="H27" s="1" t="s">
        <v>34</v>
      </c>
      <c r="I27" s="1" t="s">
        <v>34</v>
      </c>
      <c r="K27" s="5" t="s">
        <v>35</v>
      </c>
      <c r="L27" s="1" t="s">
        <v>36</v>
      </c>
      <c r="M27" s="5" t="s">
        <v>44</v>
      </c>
      <c r="N27" s="5" t="s">
        <v>37</v>
      </c>
      <c r="O27" s="5" t="s">
        <v>34</v>
      </c>
      <c r="P27" s="5" t="s">
        <v>38</v>
      </c>
      <c r="Q27" s="6">
        <v>28.0</v>
      </c>
      <c r="R27" s="1" t="s">
        <v>46</v>
      </c>
      <c r="S27" s="1" t="s">
        <v>47</v>
      </c>
      <c r="T27" s="1" t="b">
        <v>1</v>
      </c>
      <c r="U27" s="1" t="b">
        <v>1</v>
      </c>
      <c r="V27" s="1" t="b">
        <v>0</v>
      </c>
      <c r="W27" s="1" t="b">
        <v>0</v>
      </c>
      <c r="X27" s="1" t="b">
        <v>0</v>
      </c>
      <c r="Y27" s="1" t="b">
        <v>0</v>
      </c>
      <c r="Z27" s="1" t="b">
        <v>0</v>
      </c>
      <c r="AA27" s="1" t="b">
        <v>0</v>
      </c>
      <c r="AB27" s="4" t="b">
        <v>0</v>
      </c>
      <c r="AC27" s="1" t="s">
        <v>43</v>
      </c>
    </row>
    <row r="28" ht="15.75" customHeight="1">
      <c r="A28" s="1">
        <v>26.0</v>
      </c>
      <c r="B28" s="1">
        <v>42.0</v>
      </c>
      <c r="C28" s="1" t="str">
        <f>IFERROR(__xludf.DUMMYFUNCTION("join (""_"", to_text(B28), ""transcript_interview_num"",to_text(A28))"),"42_transcript_interview_num_26")</f>
        <v>42_transcript_interview_num_26</v>
      </c>
      <c r="D28" s="1" t="s">
        <v>67</v>
      </c>
      <c r="E28" s="1" t="s">
        <v>33</v>
      </c>
      <c r="F28" s="1" t="b">
        <v>1</v>
      </c>
      <c r="G28" s="1" t="s">
        <v>32</v>
      </c>
      <c r="H28" s="1" t="s">
        <v>34</v>
      </c>
      <c r="I28" s="1" t="s">
        <v>34</v>
      </c>
      <c r="K28" s="5" t="s">
        <v>56</v>
      </c>
      <c r="L28" s="1" t="s">
        <v>36</v>
      </c>
      <c r="M28" s="5" t="s">
        <v>56</v>
      </c>
      <c r="N28" s="5" t="s">
        <v>37</v>
      </c>
      <c r="O28" s="5" t="s">
        <v>34</v>
      </c>
      <c r="P28" s="5" t="s">
        <v>38</v>
      </c>
      <c r="Q28" s="6">
        <v>24.0</v>
      </c>
      <c r="R28" s="1" t="s">
        <v>39</v>
      </c>
      <c r="S28" s="1" t="s">
        <v>40</v>
      </c>
      <c r="T28" s="1" t="b">
        <v>0</v>
      </c>
      <c r="U28" s="1" t="b">
        <v>0</v>
      </c>
      <c r="V28" s="1" t="s">
        <v>42</v>
      </c>
      <c r="W28" s="1" t="b">
        <v>1</v>
      </c>
      <c r="X28" s="1" t="b">
        <v>0</v>
      </c>
      <c r="Y28" s="1" t="b">
        <v>0</v>
      </c>
      <c r="Z28" s="1" t="b">
        <v>0</v>
      </c>
      <c r="AA28" s="1" t="b">
        <v>0</v>
      </c>
      <c r="AB28" s="4" t="b">
        <v>1</v>
      </c>
      <c r="AC28" s="1" t="s">
        <v>43</v>
      </c>
    </row>
    <row r="29" ht="15.75" customHeight="1">
      <c r="D29" s="2"/>
      <c r="E29" s="2"/>
      <c r="F29" s="2"/>
      <c r="G29" s="2"/>
      <c r="R29" s="3"/>
      <c r="AB29" s="4"/>
    </row>
    <row r="30" ht="15.75" customHeight="1">
      <c r="D30" s="2"/>
      <c r="E30" s="2"/>
      <c r="F30" s="2"/>
      <c r="G30" s="2"/>
      <c r="R30" s="3"/>
      <c r="AB30" s="4"/>
    </row>
    <row r="31" ht="15.75" customHeight="1">
      <c r="D31" s="2"/>
      <c r="E31" s="2"/>
      <c r="F31" s="2"/>
      <c r="G31" s="2"/>
      <c r="R31" s="3"/>
      <c r="AB31" s="4"/>
    </row>
    <row r="32" ht="15.75" customHeight="1">
      <c r="D32" s="2"/>
      <c r="E32" s="2"/>
      <c r="F32" s="2"/>
      <c r="G32" s="2"/>
      <c r="R32" s="3"/>
      <c r="AB32" s="4"/>
    </row>
    <row r="33" ht="15.75" customHeight="1">
      <c r="D33" s="2"/>
      <c r="E33" s="2"/>
      <c r="F33" s="2"/>
      <c r="G33" s="2"/>
      <c r="R33" s="3"/>
      <c r="AB33" s="4"/>
    </row>
    <row r="34" ht="15.75" customHeight="1">
      <c r="D34" s="2"/>
      <c r="E34" s="2"/>
      <c r="F34" s="2"/>
      <c r="G34" s="2"/>
      <c r="R34" s="3"/>
      <c r="AB34" s="4"/>
    </row>
    <row r="35" ht="15.75" customHeight="1">
      <c r="D35" s="2"/>
      <c r="E35" s="2"/>
      <c r="F35" s="2"/>
      <c r="G35" s="2"/>
      <c r="R35" s="3"/>
      <c r="AB35" s="4"/>
    </row>
    <row r="36" ht="15.75" customHeight="1">
      <c r="D36" s="2"/>
      <c r="E36" s="2"/>
      <c r="F36" s="2"/>
      <c r="G36" s="2"/>
      <c r="R36" s="3"/>
      <c r="AB36" s="4"/>
    </row>
    <row r="37" ht="15.75" customHeight="1">
      <c r="D37" s="2"/>
      <c r="E37" s="2"/>
      <c r="F37" s="2"/>
      <c r="G37" s="2"/>
      <c r="R37" s="3"/>
      <c r="AB37" s="4"/>
    </row>
    <row r="38" ht="15.75" customHeight="1">
      <c r="D38" s="2"/>
      <c r="E38" s="2"/>
      <c r="F38" s="2"/>
      <c r="G38" s="2"/>
      <c r="R38" s="3"/>
      <c r="AB38" s="4"/>
    </row>
    <row r="39" ht="15.75" customHeight="1">
      <c r="D39" s="2"/>
      <c r="E39" s="2"/>
      <c r="F39" s="2"/>
      <c r="G39" s="2"/>
      <c r="R39" s="3"/>
      <c r="AB39" s="4"/>
    </row>
    <row r="40" ht="15.75" customHeight="1">
      <c r="D40" s="2"/>
      <c r="E40" s="2"/>
      <c r="F40" s="2"/>
      <c r="G40" s="2"/>
      <c r="R40" s="3"/>
      <c r="AB40" s="4"/>
    </row>
    <row r="41" ht="15.75" customHeight="1">
      <c r="D41" s="2"/>
      <c r="E41" s="2"/>
      <c r="F41" s="2"/>
      <c r="G41" s="2"/>
      <c r="R41" s="3"/>
      <c r="AB41" s="4"/>
    </row>
    <row r="42" ht="15.75" customHeight="1">
      <c r="D42" s="2"/>
      <c r="E42" s="2"/>
      <c r="F42" s="2"/>
      <c r="G42" s="2"/>
      <c r="R42" s="3"/>
      <c r="AB42" s="4"/>
    </row>
    <row r="43" ht="15.75" customHeight="1">
      <c r="D43" s="2"/>
      <c r="E43" s="2"/>
      <c r="F43" s="2"/>
      <c r="G43" s="2"/>
      <c r="R43" s="3"/>
      <c r="AB43" s="4"/>
    </row>
    <row r="44" ht="15.75" customHeight="1">
      <c r="D44" s="2"/>
      <c r="E44" s="2"/>
      <c r="F44" s="2"/>
      <c r="G44" s="2"/>
      <c r="R44" s="3"/>
      <c r="AB44" s="4"/>
    </row>
    <row r="45" ht="15.75" customHeight="1">
      <c r="D45" s="2"/>
      <c r="E45" s="2"/>
      <c r="F45" s="2"/>
      <c r="G45" s="2"/>
      <c r="R45" s="3"/>
      <c r="AB45" s="4"/>
    </row>
    <row r="46" ht="15.75" customHeight="1">
      <c r="D46" s="2"/>
      <c r="E46" s="2"/>
      <c r="F46" s="2"/>
      <c r="G46" s="2"/>
      <c r="R46" s="3"/>
      <c r="AB46" s="4"/>
    </row>
    <row r="47" ht="15.75" customHeight="1">
      <c r="D47" s="2"/>
      <c r="E47" s="2"/>
      <c r="F47" s="2"/>
      <c r="G47" s="2"/>
      <c r="R47" s="3"/>
      <c r="AB47" s="4"/>
    </row>
    <row r="48" ht="15.75" customHeight="1">
      <c r="D48" s="2"/>
      <c r="E48" s="2"/>
      <c r="F48" s="2"/>
      <c r="G48" s="2"/>
      <c r="R48" s="3"/>
      <c r="AB48" s="4"/>
    </row>
    <row r="49" ht="15.75" customHeight="1">
      <c r="D49" s="2"/>
      <c r="E49" s="2"/>
      <c r="F49" s="2"/>
      <c r="G49" s="2"/>
      <c r="R49" s="3"/>
      <c r="AB49" s="4"/>
    </row>
    <row r="50" ht="15.75" customHeight="1">
      <c r="D50" s="2"/>
      <c r="E50" s="2"/>
      <c r="F50" s="2"/>
      <c r="G50" s="2"/>
      <c r="R50" s="3"/>
      <c r="AB50" s="4"/>
    </row>
    <row r="51" ht="15.75" customHeight="1">
      <c r="D51" s="2"/>
      <c r="E51" s="2"/>
      <c r="F51" s="2"/>
      <c r="G51" s="2"/>
      <c r="R51" s="3"/>
      <c r="AB51" s="4"/>
    </row>
    <row r="52" ht="15.75" customHeight="1">
      <c r="D52" s="2"/>
      <c r="E52" s="2"/>
      <c r="F52" s="2"/>
      <c r="G52" s="2"/>
      <c r="R52" s="3"/>
      <c r="AB52" s="4"/>
    </row>
    <row r="53" ht="15.75" customHeight="1">
      <c r="D53" s="2"/>
      <c r="E53" s="2"/>
      <c r="F53" s="2"/>
      <c r="G53" s="2"/>
      <c r="R53" s="3"/>
      <c r="AB53" s="4"/>
    </row>
    <row r="54" ht="15.75" customHeight="1">
      <c r="D54" s="2"/>
      <c r="E54" s="2"/>
      <c r="F54" s="2"/>
      <c r="G54" s="2"/>
      <c r="R54" s="3"/>
      <c r="AB54" s="4"/>
    </row>
    <row r="55" ht="15.75" customHeight="1">
      <c r="D55" s="2"/>
      <c r="E55" s="2"/>
      <c r="F55" s="2"/>
      <c r="G55" s="2"/>
      <c r="R55" s="3"/>
      <c r="AB55" s="4"/>
    </row>
    <row r="56" ht="15.75" customHeight="1">
      <c r="D56" s="2"/>
      <c r="E56" s="2"/>
      <c r="F56" s="2"/>
      <c r="G56" s="2"/>
      <c r="R56" s="3"/>
      <c r="AB56" s="4"/>
    </row>
    <row r="57" ht="15.75" customHeight="1">
      <c r="D57" s="2"/>
      <c r="E57" s="2"/>
      <c r="F57" s="2"/>
      <c r="G57" s="2"/>
      <c r="R57" s="3"/>
      <c r="AB57" s="4"/>
    </row>
    <row r="58" ht="15.75" customHeight="1">
      <c r="D58" s="2"/>
      <c r="E58" s="2"/>
      <c r="F58" s="2"/>
      <c r="G58" s="2"/>
      <c r="R58" s="3"/>
      <c r="AB58" s="4"/>
    </row>
    <row r="59" ht="15.75" customHeight="1">
      <c r="D59" s="2"/>
      <c r="E59" s="2"/>
      <c r="F59" s="2"/>
      <c r="G59" s="2"/>
      <c r="R59" s="3"/>
      <c r="AB59" s="4"/>
    </row>
    <row r="60" ht="15.75" customHeight="1">
      <c r="D60" s="2"/>
      <c r="E60" s="2"/>
      <c r="F60" s="2"/>
      <c r="G60" s="2"/>
      <c r="R60" s="3"/>
      <c r="AB60" s="4"/>
    </row>
    <row r="61" ht="15.75" customHeight="1">
      <c r="D61" s="2"/>
      <c r="E61" s="2"/>
      <c r="F61" s="2"/>
      <c r="G61" s="2"/>
      <c r="R61" s="3"/>
      <c r="AB61" s="4"/>
    </row>
    <row r="62" ht="15.75" customHeight="1">
      <c r="D62" s="2"/>
      <c r="E62" s="2"/>
      <c r="F62" s="2"/>
      <c r="G62" s="2"/>
      <c r="R62" s="3"/>
      <c r="AB62" s="4"/>
    </row>
    <row r="63" ht="15.75" customHeight="1">
      <c r="D63" s="2"/>
      <c r="E63" s="2"/>
      <c r="F63" s="2"/>
      <c r="G63" s="2"/>
      <c r="R63" s="3"/>
      <c r="AB63" s="4"/>
    </row>
    <row r="64" ht="15.75" customHeight="1">
      <c r="D64" s="2"/>
      <c r="E64" s="2"/>
      <c r="F64" s="2"/>
      <c r="G64" s="2"/>
      <c r="R64" s="3"/>
      <c r="AB64" s="4"/>
    </row>
    <row r="65" ht="15.75" customHeight="1">
      <c r="D65" s="2"/>
      <c r="E65" s="2"/>
      <c r="F65" s="2"/>
      <c r="G65" s="2"/>
      <c r="R65" s="3"/>
      <c r="AB65" s="4"/>
    </row>
    <row r="66" ht="15.75" customHeight="1">
      <c r="D66" s="2"/>
      <c r="E66" s="2"/>
      <c r="F66" s="2"/>
      <c r="G66" s="2"/>
      <c r="R66" s="3"/>
      <c r="AB66" s="4"/>
    </row>
    <row r="67" ht="15.75" customHeight="1">
      <c r="D67" s="2"/>
      <c r="E67" s="2"/>
      <c r="F67" s="2"/>
      <c r="G67" s="2"/>
      <c r="R67" s="3"/>
      <c r="AB67" s="4"/>
    </row>
    <row r="68" ht="15.75" customHeight="1">
      <c r="D68" s="2"/>
      <c r="E68" s="2"/>
      <c r="F68" s="2"/>
      <c r="G68" s="2"/>
      <c r="R68" s="3"/>
      <c r="AB68" s="4"/>
    </row>
    <row r="69" ht="15.75" customHeight="1">
      <c r="D69" s="2"/>
      <c r="E69" s="2"/>
      <c r="F69" s="2"/>
      <c r="G69" s="2"/>
      <c r="R69" s="3"/>
      <c r="AB69" s="4"/>
    </row>
    <row r="70" ht="15.75" customHeight="1">
      <c r="D70" s="2"/>
      <c r="E70" s="2"/>
      <c r="F70" s="2"/>
      <c r="G70" s="2"/>
      <c r="R70" s="3"/>
      <c r="AB70" s="4"/>
    </row>
    <row r="71" ht="15.75" customHeight="1">
      <c r="D71" s="2"/>
      <c r="E71" s="2"/>
      <c r="F71" s="2"/>
      <c r="G71" s="2"/>
      <c r="R71" s="3"/>
      <c r="AB71" s="4"/>
    </row>
    <row r="72" ht="15.75" customHeight="1">
      <c r="D72" s="2"/>
      <c r="E72" s="2"/>
      <c r="F72" s="2"/>
      <c r="G72" s="2"/>
      <c r="R72" s="3"/>
      <c r="AB72" s="4"/>
    </row>
    <row r="73" ht="15.75" customHeight="1">
      <c r="D73" s="2"/>
      <c r="E73" s="2"/>
      <c r="F73" s="2"/>
      <c r="G73" s="2"/>
      <c r="R73" s="3"/>
      <c r="AB73" s="4"/>
    </row>
    <row r="74" ht="15.75" customHeight="1">
      <c r="D74" s="2"/>
      <c r="E74" s="2"/>
      <c r="F74" s="2"/>
      <c r="G74" s="2"/>
      <c r="R74" s="3"/>
      <c r="AB74" s="4"/>
    </row>
    <row r="75" ht="15.75" customHeight="1">
      <c r="D75" s="2"/>
      <c r="E75" s="2"/>
      <c r="F75" s="2"/>
      <c r="G75" s="2"/>
      <c r="R75" s="3"/>
      <c r="AB75" s="4"/>
    </row>
    <row r="76" ht="15.75" customHeight="1">
      <c r="D76" s="2"/>
      <c r="E76" s="2"/>
      <c r="F76" s="2"/>
      <c r="G76" s="2"/>
      <c r="R76" s="3"/>
      <c r="AB76" s="4"/>
    </row>
    <row r="77" ht="15.75" customHeight="1">
      <c r="D77" s="2"/>
      <c r="E77" s="2"/>
      <c r="F77" s="2"/>
      <c r="G77" s="2"/>
      <c r="R77" s="3"/>
      <c r="AB77" s="4"/>
    </row>
    <row r="78" ht="15.75" customHeight="1">
      <c r="D78" s="2"/>
      <c r="E78" s="2"/>
      <c r="F78" s="2"/>
      <c r="G78" s="2"/>
      <c r="R78" s="3"/>
      <c r="AB78" s="4"/>
    </row>
    <row r="79" ht="15.75" customHeight="1">
      <c r="D79" s="2"/>
      <c r="E79" s="2"/>
      <c r="F79" s="2"/>
      <c r="G79" s="2"/>
      <c r="R79" s="3"/>
      <c r="AB79" s="4"/>
    </row>
    <row r="80" ht="15.75" customHeight="1">
      <c r="D80" s="2"/>
      <c r="E80" s="2"/>
      <c r="F80" s="2"/>
      <c r="G80" s="2"/>
      <c r="R80" s="3"/>
      <c r="AB80" s="4"/>
    </row>
    <row r="81" ht="15.75" customHeight="1">
      <c r="D81" s="2"/>
      <c r="E81" s="2"/>
      <c r="F81" s="2"/>
      <c r="G81" s="2"/>
      <c r="R81" s="3"/>
      <c r="AB81" s="4"/>
    </row>
    <row r="82" ht="15.75" customHeight="1">
      <c r="D82" s="2"/>
      <c r="E82" s="2"/>
      <c r="F82" s="2"/>
      <c r="G82" s="2"/>
      <c r="R82" s="3"/>
      <c r="AB82" s="4"/>
    </row>
    <row r="83" ht="15.75" customHeight="1">
      <c r="D83" s="2"/>
      <c r="E83" s="2"/>
      <c r="F83" s="2"/>
      <c r="G83" s="2"/>
      <c r="R83" s="3"/>
      <c r="AB83" s="4"/>
    </row>
    <row r="84" ht="15.75" customHeight="1">
      <c r="D84" s="2"/>
      <c r="E84" s="2"/>
      <c r="F84" s="2"/>
      <c r="G84" s="2"/>
      <c r="R84" s="3"/>
      <c r="AB84" s="4"/>
    </row>
    <row r="85" ht="15.75" customHeight="1">
      <c r="D85" s="2"/>
      <c r="E85" s="2"/>
      <c r="F85" s="2"/>
      <c r="G85" s="2"/>
      <c r="R85" s="3"/>
      <c r="AB85" s="4"/>
    </row>
    <row r="86" ht="15.75" customHeight="1">
      <c r="D86" s="2"/>
      <c r="E86" s="2"/>
      <c r="F86" s="2"/>
      <c r="G86" s="2"/>
      <c r="R86" s="3"/>
      <c r="AB86" s="4"/>
    </row>
    <row r="87" ht="15.75" customHeight="1">
      <c r="D87" s="2"/>
      <c r="E87" s="2"/>
      <c r="F87" s="2"/>
      <c r="G87" s="2"/>
      <c r="R87" s="3"/>
      <c r="AB87" s="4"/>
    </row>
    <row r="88" ht="15.75" customHeight="1">
      <c r="D88" s="2"/>
      <c r="E88" s="2"/>
      <c r="F88" s="2"/>
      <c r="G88" s="2"/>
      <c r="R88" s="3"/>
      <c r="AB88" s="4"/>
    </row>
    <row r="89" ht="15.75" customHeight="1">
      <c r="D89" s="2"/>
      <c r="E89" s="2"/>
      <c r="F89" s="2"/>
      <c r="G89" s="2"/>
      <c r="R89" s="3"/>
      <c r="AB89" s="4"/>
    </row>
    <row r="90" ht="15.75" customHeight="1">
      <c r="D90" s="2"/>
      <c r="E90" s="2"/>
      <c r="F90" s="2"/>
      <c r="G90" s="2"/>
      <c r="R90" s="3"/>
      <c r="AB90" s="4"/>
    </row>
    <row r="91" ht="15.75" customHeight="1">
      <c r="D91" s="2"/>
      <c r="E91" s="2"/>
      <c r="F91" s="2"/>
      <c r="G91" s="2"/>
      <c r="R91" s="3"/>
      <c r="AB91" s="4"/>
    </row>
    <row r="92" ht="15.75" customHeight="1">
      <c r="D92" s="2"/>
      <c r="E92" s="2"/>
      <c r="F92" s="2"/>
      <c r="G92" s="2"/>
      <c r="R92" s="3"/>
      <c r="AB92" s="4"/>
    </row>
    <row r="93" ht="15.75" customHeight="1">
      <c r="D93" s="2"/>
      <c r="E93" s="2"/>
      <c r="F93" s="2"/>
      <c r="G93" s="2"/>
      <c r="R93" s="3"/>
      <c r="AB93" s="4"/>
    </row>
    <row r="94" ht="15.75" customHeight="1">
      <c r="D94" s="2"/>
      <c r="E94" s="2"/>
      <c r="F94" s="2"/>
      <c r="G94" s="2"/>
      <c r="R94" s="3"/>
      <c r="AB94" s="4"/>
    </row>
    <row r="95" ht="15.75" customHeight="1">
      <c r="D95" s="2"/>
      <c r="E95" s="2"/>
      <c r="F95" s="2"/>
      <c r="G95" s="2"/>
      <c r="R95" s="3"/>
      <c r="AB95" s="4"/>
    </row>
    <row r="96" ht="15.75" customHeight="1">
      <c r="D96" s="2"/>
      <c r="E96" s="2"/>
      <c r="F96" s="2"/>
      <c r="G96" s="2"/>
      <c r="R96" s="3"/>
      <c r="AB96" s="4"/>
    </row>
    <row r="97" ht="15.75" customHeight="1">
      <c r="D97" s="2"/>
      <c r="E97" s="2"/>
      <c r="F97" s="2"/>
      <c r="G97" s="2"/>
      <c r="R97" s="3"/>
      <c r="AB97" s="4"/>
    </row>
    <row r="98" ht="15.75" customHeight="1">
      <c r="D98" s="2"/>
      <c r="E98" s="2"/>
      <c r="F98" s="2"/>
      <c r="G98" s="2"/>
      <c r="R98" s="3"/>
      <c r="AB98" s="4"/>
    </row>
    <row r="99" ht="15.75" customHeight="1">
      <c r="D99" s="2"/>
      <c r="E99" s="2"/>
      <c r="F99" s="2"/>
      <c r="G99" s="2"/>
      <c r="R99" s="3"/>
      <c r="AB99" s="4"/>
    </row>
    <row r="100" ht="15.75" customHeight="1">
      <c r="D100" s="2"/>
      <c r="E100" s="2"/>
      <c r="F100" s="2"/>
      <c r="G100" s="2"/>
      <c r="R100" s="3"/>
      <c r="AB100" s="4"/>
    </row>
    <row r="101" ht="15.75" customHeight="1">
      <c r="D101" s="2"/>
      <c r="E101" s="2"/>
      <c r="F101" s="2"/>
      <c r="G101" s="2"/>
      <c r="R101" s="3"/>
      <c r="AB101" s="4"/>
    </row>
    <row r="102" ht="15.75" customHeight="1">
      <c r="D102" s="2"/>
      <c r="E102" s="2"/>
      <c r="F102" s="2"/>
      <c r="G102" s="2"/>
      <c r="R102" s="3"/>
      <c r="AB102" s="4"/>
    </row>
    <row r="103" ht="15.75" customHeight="1">
      <c r="D103" s="2"/>
      <c r="E103" s="2"/>
      <c r="F103" s="2"/>
      <c r="G103" s="2"/>
      <c r="R103" s="3"/>
      <c r="AB103" s="4"/>
    </row>
    <row r="104" ht="15.75" customHeight="1">
      <c r="D104" s="2"/>
      <c r="E104" s="2"/>
      <c r="F104" s="2"/>
      <c r="G104" s="2"/>
      <c r="R104" s="3"/>
      <c r="AB104" s="4"/>
    </row>
    <row r="105" ht="15.75" customHeight="1">
      <c r="D105" s="2"/>
      <c r="E105" s="2"/>
      <c r="F105" s="2"/>
      <c r="G105" s="2"/>
      <c r="R105" s="3"/>
      <c r="AB105" s="4"/>
    </row>
    <row r="106" ht="15.75" customHeight="1">
      <c r="D106" s="2"/>
      <c r="E106" s="2"/>
      <c r="F106" s="2"/>
      <c r="G106" s="2"/>
      <c r="R106" s="3"/>
      <c r="AB106" s="4"/>
    </row>
    <row r="107" ht="15.75" customHeight="1">
      <c r="D107" s="2"/>
      <c r="E107" s="2"/>
      <c r="F107" s="2"/>
      <c r="G107" s="2"/>
      <c r="R107" s="3"/>
      <c r="AB107" s="4"/>
    </row>
    <row r="108" ht="15.75" customHeight="1">
      <c r="D108" s="2"/>
      <c r="E108" s="2"/>
      <c r="F108" s="2"/>
      <c r="G108" s="2"/>
      <c r="R108" s="3"/>
      <c r="AB108" s="4"/>
    </row>
    <row r="109" ht="15.75" customHeight="1">
      <c r="D109" s="2"/>
      <c r="E109" s="2"/>
      <c r="F109" s="2"/>
      <c r="G109" s="2"/>
      <c r="R109" s="3"/>
      <c r="AB109" s="4"/>
    </row>
    <row r="110" ht="15.75" customHeight="1">
      <c r="D110" s="2"/>
      <c r="E110" s="2"/>
      <c r="F110" s="2"/>
      <c r="G110" s="2"/>
      <c r="R110" s="3"/>
      <c r="AB110" s="4"/>
    </row>
    <row r="111" ht="15.75" customHeight="1">
      <c r="D111" s="2"/>
      <c r="E111" s="2"/>
      <c r="F111" s="2"/>
      <c r="G111" s="2"/>
      <c r="R111" s="3"/>
      <c r="AB111" s="4"/>
    </row>
    <row r="112" ht="15.75" customHeight="1">
      <c r="D112" s="2"/>
      <c r="E112" s="2"/>
      <c r="F112" s="2"/>
      <c r="G112" s="2"/>
      <c r="R112" s="3"/>
      <c r="AB112" s="4"/>
    </row>
    <row r="113" ht="15.75" customHeight="1">
      <c r="D113" s="2"/>
      <c r="E113" s="2"/>
      <c r="F113" s="2"/>
      <c r="G113" s="2"/>
      <c r="R113" s="3"/>
      <c r="AB113" s="4"/>
    </row>
    <row r="114" ht="15.75" customHeight="1">
      <c r="D114" s="2"/>
      <c r="E114" s="2"/>
      <c r="F114" s="2"/>
      <c r="G114" s="2"/>
      <c r="R114" s="3"/>
      <c r="AB114" s="4"/>
    </row>
    <row r="115" ht="15.75" customHeight="1">
      <c r="D115" s="2"/>
      <c r="E115" s="2"/>
      <c r="F115" s="2"/>
      <c r="G115" s="2"/>
      <c r="R115" s="3"/>
      <c r="AB115" s="4"/>
    </row>
    <row r="116" ht="15.75" customHeight="1">
      <c r="D116" s="2"/>
      <c r="E116" s="2"/>
      <c r="F116" s="2"/>
      <c r="G116" s="2"/>
      <c r="R116" s="3"/>
      <c r="AB116" s="4"/>
    </row>
    <row r="117" ht="15.75" customHeight="1">
      <c r="D117" s="2"/>
      <c r="E117" s="2"/>
      <c r="F117" s="2"/>
      <c r="G117" s="2"/>
      <c r="R117" s="3"/>
      <c r="AB117" s="4"/>
    </row>
    <row r="118" ht="15.75" customHeight="1">
      <c r="D118" s="2"/>
      <c r="E118" s="2"/>
      <c r="F118" s="2"/>
      <c r="G118" s="2"/>
      <c r="R118" s="3"/>
      <c r="AB118" s="4"/>
    </row>
    <row r="119" ht="15.75" customHeight="1">
      <c r="D119" s="2"/>
      <c r="E119" s="2"/>
      <c r="F119" s="2"/>
      <c r="G119" s="2"/>
      <c r="R119" s="3"/>
      <c r="AB119" s="4"/>
    </row>
    <row r="120" ht="15.75" customHeight="1">
      <c r="D120" s="2"/>
      <c r="E120" s="2"/>
      <c r="F120" s="2"/>
      <c r="G120" s="2"/>
      <c r="R120" s="3"/>
      <c r="AB120" s="4"/>
    </row>
    <row r="121" ht="15.75" customHeight="1">
      <c r="D121" s="2"/>
      <c r="E121" s="2"/>
      <c r="F121" s="2"/>
      <c r="G121" s="2"/>
      <c r="R121" s="3"/>
      <c r="AB121" s="4"/>
    </row>
    <row r="122" ht="15.75" customHeight="1">
      <c r="D122" s="2"/>
      <c r="E122" s="2"/>
      <c r="F122" s="2"/>
      <c r="G122" s="2"/>
      <c r="R122" s="3"/>
      <c r="AB122" s="4"/>
    </row>
    <row r="123" ht="15.75" customHeight="1">
      <c r="D123" s="2"/>
      <c r="E123" s="2"/>
      <c r="F123" s="2"/>
      <c r="G123" s="2"/>
      <c r="R123" s="3"/>
      <c r="AB123" s="4"/>
    </row>
    <row r="124" ht="15.75" customHeight="1">
      <c r="D124" s="2"/>
      <c r="E124" s="2"/>
      <c r="F124" s="2"/>
      <c r="G124" s="2"/>
      <c r="R124" s="3"/>
      <c r="AB124" s="4"/>
    </row>
    <row r="125" ht="15.75" customHeight="1">
      <c r="D125" s="2"/>
      <c r="E125" s="2"/>
      <c r="F125" s="2"/>
      <c r="G125" s="2"/>
      <c r="R125" s="3"/>
      <c r="AB125" s="4"/>
    </row>
    <row r="126" ht="15.75" customHeight="1">
      <c r="D126" s="2"/>
      <c r="E126" s="2"/>
      <c r="F126" s="2"/>
      <c r="G126" s="2"/>
      <c r="R126" s="3"/>
      <c r="AB126" s="4"/>
    </row>
    <row r="127" ht="15.75" customHeight="1">
      <c r="D127" s="2"/>
      <c r="E127" s="2"/>
      <c r="F127" s="2"/>
      <c r="G127" s="2"/>
      <c r="R127" s="3"/>
      <c r="AB127" s="4"/>
    </row>
    <row r="128" ht="15.75" customHeight="1">
      <c r="D128" s="2"/>
      <c r="E128" s="2"/>
      <c r="F128" s="2"/>
      <c r="G128" s="2"/>
      <c r="R128" s="3"/>
      <c r="AB128" s="4"/>
    </row>
    <row r="129" ht="15.75" customHeight="1">
      <c r="D129" s="2"/>
      <c r="E129" s="2"/>
      <c r="F129" s="2"/>
      <c r="G129" s="2"/>
      <c r="R129" s="3"/>
      <c r="AB129" s="4"/>
    </row>
    <row r="130" ht="15.75" customHeight="1">
      <c r="D130" s="2"/>
      <c r="E130" s="2"/>
      <c r="F130" s="2"/>
      <c r="G130" s="2"/>
      <c r="R130" s="3"/>
      <c r="AB130" s="4"/>
    </row>
    <row r="131" ht="15.75" customHeight="1">
      <c r="D131" s="2"/>
      <c r="E131" s="2"/>
      <c r="F131" s="2"/>
      <c r="G131" s="2"/>
      <c r="R131" s="3"/>
      <c r="AB131" s="4"/>
    </row>
    <row r="132" ht="15.75" customHeight="1">
      <c r="D132" s="2"/>
      <c r="E132" s="2"/>
      <c r="F132" s="2"/>
      <c r="G132" s="2"/>
      <c r="R132" s="3"/>
      <c r="AB132" s="4"/>
    </row>
    <row r="133" ht="15.75" customHeight="1">
      <c r="D133" s="2"/>
      <c r="E133" s="2"/>
      <c r="F133" s="2"/>
      <c r="G133" s="2"/>
      <c r="R133" s="3"/>
      <c r="AB133" s="4"/>
    </row>
    <row r="134" ht="15.75" customHeight="1">
      <c r="D134" s="2"/>
      <c r="E134" s="2"/>
      <c r="F134" s="2"/>
      <c r="G134" s="2"/>
      <c r="R134" s="3"/>
      <c r="AB134" s="4"/>
    </row>
    <row r="135" ht="15.75" customHeight="1">
      <c r="D135" s="2"/>
      <c r="E135" s="2"/>
      <c r="F135" s="2"/>
      <c r="G135" s="2"/>
      <c r="R135" s="3"/>
      <c r="AB135" s="4"/>
    </row>
    <row r="136" ht="15.75" customHeight="1">
      <c r="D136" s="2"/>
      <c r="E136" s="2"/>
      <c r="F136" s="2"/>
      <c r="G136" s="2"/>
      <c r="R136" s="3"/>
      <c r="AB136" s="4"/>
    </row>
    <row r="137" ht="15.75" customHeight="1">
      <c r="D137" s="2"/>
      <c r="E137" s="2"/>
      <c r="F137" s="2"/>
      <c r="G137" s="2"/>
      <c r="R137" s="3"/>
      <c r="AB137" s="4"/>
    </row>
    <row r="138" ht="15.75" customHeight="1">
      <c r="D138" s="2"/>
      <c r="E138" s="2"/>
      <c r="F138" s="2"/>
      <c r="G138" s="2"/>
      <c r="R138" s="3"/>
      <c r="AB138" s="4"/>
    </row>
    <row r="139" ht="15.75" customHeight="1">
      <c r="D139" s="2"/>
      <c r="E139" s="2"/>
      <c r="F139" s="2"/>
      <c r="G139" s="2"/>
      <c r="R139" s="3"/>
      <c r="AB139" s="4"/>
    </row>
    <row r="140" ht="15.75" customHeight="1">
      <c r="D140" s="2"/>
      <c r="E140" s="2"/>
      <c r="F140" s="2"/>
      <c r="G140" s="2"/>
      <c r="R140" s="3"/>
      <c r="AB140" s="4"/>
    </row>
    <row r="141" ht="15.75" customHeight="1">
      <c r="D141" s="2"/>
      <c r="E141" s="2"/>
      <c r="F141" s="2"/>
      <c r="G141" s="2"/>
      <c r="R141" s="3"/>
      <c r="AB141" s="4"/>
    </row>
    <row r="142" ht="15.75" customHeight="1">
      <c r="D142" s="2"/>
      <c r="E142" s="2"/>
      <c r="F142" s="2"/>
      <c r="G142" s="2"/>
      <c r="R142" s="3"/>
      <c r="AB142" s="4"/>
    </row>
    <row r="143" ht="15.75" customHeight="1">
      <c r="D143" s="2"/>
      <c r="E143" s="2"/>
      <c r="F143" s="2"/>
      <c r="G143" s="2"/>
      <c r="R143" s="3"/>
      <c r="AB143" s="4"/>
    </row>
    <row r="144" ht="15.75" customHeight="1">
      <c r="D144" s="2"/>
      <c r="E144" s="2"/>
      <c r="F144" s="2"/>
      <c r="G144" s="2"/>
      <c r="R144" s="3"/>
      <c r="AB144" s="4"/>
    </row>
    <row r="145" ht="15.75" customHeight="1">
      <c r="D145" s="2"/>
      <c r="E145" s="2"/>
      <c r="F145" s="2"/>
      <c r="G145" s="2"/>
      <c r="R145" s="3"/>
      <c r="AB145" s="4"/>
    </row>
    <row r="146" ht="15.75" customHeight="1">
      <c r="D146" s="2"/>
      <c r="E146" s="2"/>
      <c r="F146" s="2"/>
      <c r="G146" s="2"/>
      <c r="R146" s="3"/>
      <c r="AB146" s="4"/>
    </row>
    <row r="147" ht="15.75" customHeight="1">
      <c r="D147" s="2"/>
      <c r="E147" s="2"/>
      <c r="F147" s="2"/>
      <c r="G147" s="2"/>
      <c r="R147" s="3"/>
      <c r="AB147" s="4"/>
    </row>
    <row r="148" ht="15.75" customHeight="1">
      <c r="D148" s="2"/>
      <c r="E148" s="2"/>
      <c r="F148" s="2"/>
      <c r="G148" s="2"/>
      <c r="R148" s="3"/>
      <c r="AB148" s="4"/>
    </row>
    <row r="149" ht="15.75" customHeight="1">
      <c r="D149" s="2"/>
      <c r="E149" s="2"/>
      <c r="F149" s="2"/>
      <c r="G149" s="2"/>
      <c r="R149" s="3"/>
      <c r="AB149" s="4"/>
    </row>
    <row r="150" ht="15.75" customHeight="1">
      <c r="D150" s="2"/>
      <c r="E150" s="2"/>
      <c r="F150" s="2"/>
      <c r="G150" s="2"/>
      <c r="R150" s="3"/>
      <c r="AB150" s="4"/>
    </row>
    <row r="151" ht="15.75" customHeight="1">
      <c r="D151" s="2"/>
      <c r="E151" s="2"/>
      <c r="F151" s="2"/>
      <c r="G151" s="2"/>
      <c r="R151" s="3"/>
      <c r="AB151" s="4"/>
    </row>
    <row r="152" ht="15.75" customHeight="1">
      <c r="D152" s="2"/>
      <c r="E152" s="2"/>
      <c r="F152" s="2"/>
      <c r="G152" s="2"/>
      <c r="R152" s="3"/>
      <c r="AB152" s="4"/>
    </row>
    <row r="153" ht="15.75" customHeight="1">
      <c r="D153" s="2"/>
      <c r="E153" s="2"/>
      <c r="F153" s="2"/>
      <c r="G153" s="2"/>
      <c r="R153" s="3"/>
      <c r="AB153" s="4"/>
    </row>
    <row r="154" ht="15.75" customHeight="1">
      <c r="D154" s="2"/>
      <c r="E154" s="2"/>
      <c r="F154" s="2"/>
      <c r="G154" s="2"/>
      <c r="R154" s="3"/>
      <c r="AB154" s="4"/>
    </row>
    <row r="155" ht="15.75" customHeight="1">
      <c r="D155" s="2"/>
      <c r="E155" s="2"/>
      <c r="F155" s="2"/>
      <c r="G155" s="2"/>
      <c r="R155" s="3"/>
      <c r="AB155" s="4"/>
    </row>
    <row r="156" ht="15.75" customHeight="1">
      <c r="D156" s="2"/>
      <c r="E156" s="2"/>
      <c r="F156" s="2"/>
      <c r="G156" s="2"/>
      <c r="R156" s="3"/>
      <c r="AB156" s="4"/>
    </row>
    <row r="157" ht="15.75" customHeight="1">
      <c r="D157" s="2"/>
      <c r="E157" s="2"/>
      <c r="F157" s="2"/>
      <c r="G157" s="2"/>
      <c r="R157" s="3"/>
      <c r="AB157" s="4"/>
    </row>
    <row r="158" ht="15.75" customHeight="1">
      <c r="D158" s="2"/>
      <c r="E158" s="2"/>
      <c r="F158" s="2"/>
      <c r="G158" s="2"/>
      <c r="R158" s="3"/>
      <c r="AB158" s="4"/>
    </row>
    <row r="159" ht="15.75" customHeight="1">
      <c r="D159" s="2"/>
      <c r="E159" s="2"/>
      <c r="F159" s="2"/>
      <c r="G159" s="2"/>
      <c r="R159" s="3"/>
      <c r="AB159" s="4"/>
    </row>
    <row r="160" ht="15.75" customHeight="1">
      <c r="D160" s="2"/>
      <c r="E160" s="2"/>
      <c r="F160" s="2"/>
      <c r="G160" s="2"/>
      <c r="R160" s="3"/>
      <c r="AB160" s="4"/>
    </row>
    <row r="161" ht="15.75" customHeight="1">
      <c r="D161" s="2"/>
      <c r="E161" s="2"/>
      <c r="F161" s="2"/>
      <c r="G161" s="2"/>
      <c r="R161" s="3"/>
      <c r="AB161" s="4"/>
    </row>
  </sheetData>
  <customSheetViews>
    <customSheetView guid="{9DB9B38D-9097-454D-AC5A-AB20B17A2146}" filter="1" showAutoFilter="1">
      <autoFilter ref="$A$2:$AC$28">
        <sortState ref="A2:AC28">
          <sortCondition descending="1" ref="W2:W28"/>
          <sortCondition descending="1" ref="AA2:AA28"/>
          <sortCondition descending="1" ref="Z2:Z28"/>
          <sortCondition descending="1" ref="Y2:Y28"/>
          <sortCondition descending="1" ref="X2:X28"/>
          <sortCondition ref="V2:V28"/>
          <sortCondition ref="U2:U28"/>
          <sortCondition ref="T2:T28"/>
          <sortCondition ref="M2:M28"/>
          <sortCondition ref="K2:K28"/>
          <sortCondition ref="A2:A28"/>
          <sortCondition descending="1" ref="AC2:AC28"/>
          <sortCondition ref="R2:R28"/>
        </sortState>
      </autoFilter>
      <extLst>
        <ext uri="GoogleSheetsCustomDataVersion1">
          <go:sheetsCustomData xmlns:go="http://customooxmlschemas.google.com/" filterViewId="379821404"/>
        </ext>
      </extLst>
    </customSheetView>
  </customSheetViews>
  <drawing r:id="rId1"/>
</worksheet>
</file>